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tabRatio="794" firstSheet="16" activeTab="17"/>
  </bookViews>
  <sheets>
    <sheet name="（表一）一般公共财政预算收入表" sheetId="4" r:id="rId1"/>
    <sheet name="（表二）一般公共财政预算支出表" sheetId="5" r:id="rId2"/>
    <sheet name="（表三）一般公共财政预算支出表（按功能科目）" sheetId="6" r:id="rId3"/>
    <sheet name="（表四）一般公共财政预算本级支出预算" sheetId="7" r:id="rId4"/>
    <sheet name="（表五）一般公共预算本级基本支出预算表" sheetId="20" r:id="rId5"/>
    <sheet name="（表六）一般公共预算税收返还和转移支付表" sheetId="17" r:id="rId6"/>
    <sheet name="（表七）分项目分地区转移支付" sheetId="18" r:id="rId7"/>
    <sheet name="（表八）政府性基金收入预算表" sheetId="8" r:id="rId8"/>
    <sheet name="（表九）政府性基金支出预算表" sheetId="21" r:id="rId9"/>
    <sheet name="（表十）政府性基金本级支出预算表" sheetId="9" r:id="rId10"/>
    <sheet name="（表十一）政府性基金转移支付预算表" sheetId="10" r:id="rId11"/>
    <sheet name="（表十二）国有资本经营收入预算" sheetId="11" r:id="rId12"/>
    <sheet name="（表十三）国有资本经营支出预算" sheetId="22" r:id="rId13"/>
    <sheet name="（表十四）本级国有资本经营支出预算" sheetId="23" r:id="rId14"/>
    <sheet name="（表十五）国有资本经营预算对下转移支付预算表" sheetId="24" r:id="rId15"/>
    <sheet name="（表十六）社保基金收入预算" sheetId="12" r:id="rId16"/>
    <sheet name="（表十七）社保基金支出预算" sheetId="25" r:id="rId17"/>
    <sheet name="（表十八）乡村振兴衔接资金" sheetId="1" r:id="rId18"/>
    <sheet name="（表十九）三公经费预算表" sheetId="2" r:id="rId19"/>
    <sheet name="（表二十）政府一般债务限额和余额情况表" sheetId="26" r:id="rId20"/>
    <sheet name="（表二十一）政府专项债务限额和余额情况表" sheetId="27" r:id="rId21"/>
    <sheet name="（表二十二）2023年地方政府债券还本付息预算表" sheetId="15" r:id="rId22"/>
    <sheet name="（表二十三）2023年本级地方政府债券新增情况表" sheetId="16" r:id="rId23"/>
    <sheet name="（表二十四）2023年本级地方政府新增一般债券使用情况表" sheetId="19" r:id="rId24"/>
    <sheet name="（表二十五）醴陵市2023年本级地方政府新增专项债券基本情况表" sheetId="28" r:id="rId25"/>
    <sheet name="（表二十六）醴陵市2023年专项转移支付分项目情况表" sheetId="29" r:id="rId26"/>
    <sheet name="（表二十七）醴陵市2023年专项转移支付分地区情况表" sheetId="30" r:id="rId27"/>
  </sheets>
  <definedNames>
    <definedName name="_6_其他" localSheetId="10">#REF!</definedName>
    <definedName name="_6_其他" localSheetId="6">#REF!</definedName>
    <definedName name="_6_其他" localSheetId="7">#REF!</definedName>
    <definedName name="_6_其他" localSheetId="11">#REF!</definedName>
    <definedName name="_6_其他" localSheetId="15">#REF!</definedName>
    <definedName name="_6_其他" localSheetId="5">#REF!</definedName>
    <definedName name="_6_其他">#REF!</definedName>
    <definedName name="_xlnm._FilterDatabase" localSheetId="9" hidden="1">'（表十）政府性基金本级支出预算表'!$A$5:$G$46</definedName>
    <definedName name="A" localSheetId="10">#REF!</definedName>
    <definedName name="A" localSheetId="6">#REF!</definedName>
    <definedName name="A" localSheetId="7">#REF!</definedName>
    <definedName name="A" localSheetId="11">#REF!</definedName>
    <definedName name="A" localSheetId="15">#REF!</definedName>
    <definedName name="A" localSheetId="5">#REF!</definedName>
    <definedName name="A">#REF!</definedName>
    <definedName name="_xlnm.Print_Area" localSheetId="1">'（表二）一般公共财政预算支出表'!$A$1:$G$25</definedName>
    <definedName name="_xlnm.Print_Area" localSheetId="10" hidden="1">'（表十一）政府性基金转移支付预算表'!#REF!</definedName>
    <definedName name="_xlnm.Print_Area" localSheetId="3">'（表四）一般公共财政预算本级支出预算'!$A$1:$C$222</definedName>
    <definedName name="_xlnm.Print_Area" localSheetId="0">'（表一）一般公共财政预算收入表'!$A$1:$F$48</definedName>
    <definedName name="_xlnm.Print_Area" hidden="1">#N/A</definedName>
    <definedName name="_xlnm.Print_Titles" localSheetId="9">'（表十）政府性基金本级支出预算表'!$3:$4</definedName>
    <definedName name="_xlnm.Print_Titles" localSheetId="10" hidden="1">'（表十一）政府性基金转移支付预算表'!$A$1:$IR$4</definedName>
    <definedName name="_xlnm.Print_Titles" localSheetId="7">'（表八）政府性基金收入预算表'!$4:$5</definedName>
    <definedName name="_xlnm.Print_Titles" localSheetId="2">'（表三）一般公共财政预算支出表（按功能科目）'!$3:$3</definedName>
    <definedName name="_xlnm.Print_Titles" localSheetId="3">'（表四）一般公共财政预算本级支出预算'!$A$1:$IV$3</definedName>
    <definedName name="_xlnm.Print_Titles" localSheetId="5">'（表六）一般公共预算税收返还和转移支付表'!$3:$3</definedName>
    <definedName name="_xlnm.Print_Titles" localSheetId="0">'（表一）一般公共财政预算收入表'!$A$1:$IV$4</definedName>
    <definedName name="_xlnm.Print_Titles" hidden="1">#N/A</definedName>
    <definedName name="qktq" localSheetId="10">#REF!</definedName>
    <definedName name="qktq" localSheetId="6">#REF!</definedName>
    <definedName name="qktq" localSheetId="7">#REF!</definedName>
    <definedName name="qktq" localSheetId="11">#REF!</definedName>
    <definedName name="qktq" localSheetId="15">#REF!</definedName>
    <definedName name="qktq">#REF!</definedName>
    <definedName name="Sheet1" localSheetId="10">#REF!</definedName>
    <definedName name="Sheet1" localSheetId="6">#REF!</definedName>
    <definedName name="Sheet1" localSheetId="7">#REF!</definedName>
    <definedName name="Sheet1" localSheetId="11">#REF!</definedName>
    <definedName name="Sheet1" localSheetId="15">#REF!</definedName>
    <definedName name="Sheet1" localSheetId="5">#REF!</definedName>
    <definedName name="Sheet1">#REF!</definedName>
    <definedName name="单对单" hidden="1">#N/A</definedName>
    <definedName name="地区名称" localSheetId="7">#REF!</definedName>
    <definedName name="地区名称" localSheetId="11">#REF!</definedName>
    <definedName name="地区名称" localSheetId="15">#REF!</definedName>
    <definedName name="地区名称">#REF!</definedName>
    <definedName name="完整财力表" localSheetId="10">#REF!</definedName>
    <definedName name="完整财力表" localSheetId="6">#REF!</definedName>
    <definedName name="完整财力表" localSheetId="7">#REF!</definedName>
    <definedName name="完整财力表" localSheetId="11">#REF!</definedName>
    <definedName name="完整财力表" localSheetId="15">#REF!</definedName>
    <definedName name="完整财力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F67" authorId="0">
      <text>
        <r>
          <rPr>
            <sz val="9"/>
            <rFont val="宋体"/>
            <charset val="134"/>
          </rPr>
          <t xml:space="preserve">USER:
11708+744
</t>
        </r>
      </text>
    </comment>
    <comment ref="G67" authorId="0">
      <text>
        <r>
          <rPr>
            <sz val="9"/>
            <rFont val="宋体"/>
            <charset val="134"/>
          </rPr>
          <t xml:space="preserve">USER:
加2015年调资补助基数10427-2606=7821
</t>
        </r>
      </text>
    </comment>
  </commentList>
</comments>
</file>

<file path=xl/sharedStrings.xml><?xml version="1.0" encoding="utf-8"?>
<sst xmlns="http://schemas.openxmlformats.org/spreadsheetml/2006/main" count="1700" uniqueCount="1020">
  <si>
    <t>醴陵市2023年一般公共预算收入预算（草案）表</t>
  </si>
  <si>
    <t>单位：万元</t>
  </si>
  <si>
    <t>收 入 项 目</t>
  </si>
  <si>
    <t>2022年完成数</t>
  </si>
  <si>
    <t>2023年</t>
  </si>
  <si>
    <t>备注</t>
  </si>
  <si>
    <t>预期数</t>
  </si>
  <si>
    <t>增减额</t>
  </si>
  <si>
    <t>增长%</t>
  </si>
  <si>
    <t>一般公共预算总收入</t>
  </si>
  <si>
    <t>分类型</t>
  </si>
  <si>
    <t>一、税收收入</t>
  </si>
  <si>
    <t xml:space="preserve">    所占比重</t>
  </si>
  <si>
    <t>二、非税收入</t>
  </si>
  <si>
    <t>分级次</t>
  </si>
  <si>
    <t>一、地方一般公共预算收入</t>
  </si>
  <si>
    <t>（一）地方税收收入</t>
  </si>
  <si>
    <t xml:space="preserve">     其中：占一般公共预算收入比重%</t>
  </si>
  <si>
    <t xml:space="preserve">  1、增值税</t>
  </si>
  <si>
    <t xml:space="preserve">  2、营业税</t>
  </si>
  <si>
    <t>尾欠收入</t>
  </si>
  <si>
    <t xml:space="preserve">  3、企业所得税</t>
  </si>
  <si>
    <t xml:space="preserve">  4、个人所得税</t>
  </si>
  <si>
    <t xml:space="preserve">  5、资源税</t>
  </si>
  <si>
    <t xml:space="preserve">  6、城市维护建设税</t>
  </si>
  <si>
    <t xml:space="preserve">  7、房产税</t>
  </si>
  <si>
    <t xml:space="preserve">  8、印花税</t>
  </si>
  <si>
    <t xml:space="preserve">  9、城镇土地使用税（70%部分）</t>
  </si>
  <si>
    <t xml:space="preserve"> 10、土地增值税</t>
  </si>
  <si>
    <t xml:space="preserve"> 11、车船使用和牌照税</t>
  </si>
  <si>
    <t xml:space="preserve"> 12、耕地占用税</t>
  </si>
  <si>
    <t xml:space="preserve"> 13、契税</t>
  </si>
  <si>
    <t xml:space="preserve"> 14、环境保护税（70%部分）</t>
  </si>
  <si>
    <t>（二）非税收入</t>
  </si>
  <si>
    <t xml:space="preserve">  1、专项收入</t>
  </si>
  <si>
    <t xml:space="preserve">     其中：教育费附加收入</t>
  </si>
  <si>
    <t xml:space="preserve">  2、行政性收费收入</t>
  </si>
  <si>
    <t xml:space="preserve">  3、罚没收入</t>
  </si>
  <si>
    <t xml:space="preserve">  4、国有资源（资产）有偿使用收入</t>
  </si>
  <si>
    <t xml:space="preserve">  5、其他收入</t>
  </si>
  <si>
    <t>二、上划中央一般公共预算收入</t>
  </si>
  <si>
    <t xml:space="preserve">  3、消费税（100%部分）</t>
  </si>
  <si>
    <t xml:space="preserve">  4、所得税（60%部分）</t>
  </si>
  <si>
    <t>三、上划省级一般公共预算收入</t>
  </si>
  <si>
    <t xml:space="preserve">  3、所得税（12%部分）</t>
  </si>
  <si>
    <t xml:space="preserve">  4、资源税（25%部分）</t>
  </si>
  <si>
    <t xml:space="preserve">  5、城镇土地使用税（30%部分）</t>
  </si>
  <si>
    <t xml:space="preserve">  6、环境保护税（30%部分）</t>
  </si>
  <si>
    <t>醴陵市2023年一般公共预算支出预算（草案）表</t>
  </si>
  <si>
    <t>项     目</t>
  </si>
  <si>
    <t>2022年预算数</t>
  </si>
  <si>
    <t>2023年预算数</t>
  </si>
  <si>
    <t>增减%</t>
  </si>
  <si>
    <t>一般公共预算支出合计</t>
  </si>
  <si>
    <t>1、一般公共服务支出</t>
  </si>
  <si>
    <t>2、国防支出</t>
  </si>
  <si>
    <t>3、公共安全支出</t>
  </si>
  <si>
    <t>4、教育支出</t>
  </si>
  <si>
    <t>5、科学技术支出</t>
  </si>
  <si>
    <t>6、文化旅游体育与传媒支出</t>
  </si>
  <si>
    <t>7、社会保障和就业支出</t>
  </si>
  <si>
    <t>8、卫生健康支出</t>
  </si>
  <si>
    <t>9、节能环保支出</t>
  </si>
  <si>
    <t>10、城乡社区支出</t>
  </si>
  <si>
    <t>11、农林水支出</t>
  </si>
  <si>
    <t>12、交通运输支出</t>
  </si>
  <si>
    <t>13、资源勘探信息等支出</t>
  </si>
  <si>
    <t>14、商业服务业等支出</t>
  </si>
  <si>
    <t>15、金融支出</t>
  </si>
  <si>
    <t>16、自然资源海洋气象等支出</t>
  </si>
  <si>
    <t>17、住房保障支出</t>
  </si>
  <si>
    <t>18、粮油物资储备支出</t>
  </si>
  <si>
    <t>19、灾害防治及应急管理支出</t>
  </si>
  <si>
    <t>20、债务付息支出</t>
  </si>
  <si>
    <t>21、其他支出</t>
  </si>
  <si>
    <t>含预备费2亿元</t>
  </si>
  <si>
    <t>2023年一般公共财政预算支出表（按功能科目）</t>
  </si>
  <si>
    <t>科目代码</t>
  </si>
  <si>
    <t>科目名称</t>
  </si>
  <si>
    <t>本级收入</t>
  </si>
  <si>
    <t>上级补助收入</t>
  </si>
  <si>
    <t>合计</t>
  </si>
  <si>
    <t>201</t>
  </si>
  <si>
    <t>一般公共服务支出</t>
  </si>
  <si>
    <t xml:space="preserve"> 20101</t>
  </si>
  <si>
    <t xml:space="preserve">  人大事务</t>
  </si>
  <si>
    <t xml:space="preserve">    2010101</t>
  </si>
  <si>
    <t xml:space="preserve">    行政运行</t>
  </si>
  <si>
    <t xml:space="preserve"> 20102</t>
  </si>
  <si>
    <t xml:space="preserve">  政协事务</t>
  </si>
  <si>
    <t xml:space="preserve">    2010299</t>
  </si>
  <si>
    <t xml:space="preserve">    其他政协事务支出</t>
  </si>
  <si>
    <t xml:space="preserve"> 20103</t>
  </si>
  <si>
    <t xml:space="preserve">  政府办公厅（室）及相关机构事务</t>
  </si>
  <si>
    <t xml:space="preserve">    2010202</t>
  </si>
  <si>
    <t xml:space="preserve">    一般行政管理事务</t>
  </si>
  <si>
    <t xml:space="preserve"> 20104</t>
  </si>
  <si>
    <t xml:space="preserve">  发展与改革事务</t>
  </si>
  <si>
    <t xml:space="preserve">    2010401</t>
  </si>
  <si>
    <t xml:space="preserve"> 20105</t>
  </si>
  <si>
    <t xml:space="preserve">  统计信息事务</t>
  </si>
  <si>
    <t xml:space="preserve">    2010505</t>
  </si>
  <si>
    <t xml:space="preserve">    专项统计业务</t>
  </si>
  <si>
    <t xml:space="preserve"> 20106</t>
  </si>
  <si>
    <t xml:space="preserve">  财政事务</t>
  </si>
  <si>
    <t xml:space="preserve">    2010602</t>
  </si>
  <si>
    <t xml:space="preserve"> 20108</t>
  </si>
  <si>
    <t xml:space="preserve">  审计事务</t>
  </si>
  <si>
    <t xml:space="preserve">    2010801</t>
  </si>
  <si>
    <t xml:space="preserve"> 20111</t>
  </si>
  <si>
    <t xml:space="preserve">  纪检监察事务</t>
  </si>
  <si>
    <t xml:space="preserve">    2011101</t>
  </si>
  <si>
    <t xml:space="preserve"> 20113</t>
  </si>
  <si>
    <t xml:space="preserve">  商贸事务</t>
  </si>
  <si>
    <t xml:space="preserve">    2011308</t>
  </si>
  <si>
    <t xml:space="preserve">    招商引资</t>
  </si>
  <si>
    <t xml:space="preserve"> 20126</t>
  </si>
  <si>
    <t xml:space="preserve">  档案事务</t>
  </si>
  <si>
    <t xml:space="preserve">    2012604</t>
  </si>
  <si>
    <t xml:space="preserve">    档案馆</t>
  </si>
  <si>
    <t xml:space="preserve"> 20128</t>
  </si>
  <si>
    <t xml:space="preserve">  民主党派及工商联事务</t>
  </si>
  <si>
    <t xml:space="preserve">    2012801</t>
  </si>
  <si>
    <t xml:space="preserve"> 20129</t>
  </si>
  <si>
    <t xml:space="preserve">  群众团体事务</t>
  </si>
  <si>
    <t xml:space="preserve">    2012901</t>
  </si>
  <si>
    <t xml:space="preserve"> 20131</t>
  </si>
  <si>
    <t xml:space="preserve">  党委办公厅（室）及相关机构事务</t>
  </si>
  <si>
    <t xml:space="preserve">    2013101</t>
  </si>
  <si>
    <t xml:space="preserve"> 20132</t>
  </si>
  <si>
    <t xml:space="preserve">  组织事务</t>
  </si>
  <si>
    <t xml:space="preserve">    2013201</t>
  </si>
  <si>
    <t xml:space="preserve"> 20133</t>
  </si>
  <si>
    <t xml:space="preserve">  宣传事务</t>
  </si>
  <si>
    <t xml:space="preserve">    2013301</t>
  </si>
  <si>
    <t xml:space="preserve"> 20134</t>
  </si>
  <si>
    <t xml:space="preserve">  统战事务</t>
  </si>
  <si>
    <t xml:space="preserve">    2013401</t>
  </si>
  <si>
    <t xml:space="preserve"> 20136</t>
  </si>
  <si>
    <t xml:space="preserve">  其他共产党事务支出</t>
  </si>
  <si>
    <t xml:space="preserve">    2013602</t>
  </si>
  <si>
    <t xml:space="preserve"> 20138</t>
  </si>
  <si>
    <t xml:space="preserve">  市场监督管理事务</t>
  </si>
  <si>
    <t xml:space="preserve">    2013899</t>
  </si>
  <si>
    <t xml:space="preserve">    其他市场监督管理事务</t>
  </si>
  <si>
    <t xml:space="preserve"> 20199</t>
  </si>
  <si>
    <t xml:space="preserve">  其他一般公共服务支出</t>
  </si>
  <si>
    <t xml:space="preserve">    2019999</t>
  </si>
  <si>
    <t xml:space="preserve">    其他一般公共服务支出</t>
  </si>
  <si>
    <t>203</t>
  </si>
  <si>
    <t>国防支出</t>
  </si>
  <si>
    <t xml:space="preserve"> 20306</t>
  </si>
  <si>
    <t xml:space="preserve">  国防动员</t>
  </si>
  <si>
    <t xml:space="preserve">    2030607</t>
  </si>
  <si>
    <t xml:space="preserve">    民兵</t>
  </si>
  <si>
    <t xml:space="preserve"> 20399</t>
  </si>
  <si>
    <t xml:space="preserve">  其他国防支出</t>
  </si>
  <si>
    <t xml:space="preserve">    2039999</t>
  </si>
  <si>
    <t xml:space="preserve">    其他国防支出</t>
  </si>
  <si>
    <t>204</t>
  </si>
  <si>
    <t>公共安全支出</t>
  </si>
  <si>
    <t xml:space="preserve"> 20401</t>
  </si>
  <si>
    <t xml:space="preserve">  武装警察部队</t>
  </si>
  <si>
    <t xml:space="preserve">    2040199</t>
  </si>
  <si>
    <t xml:space="preserve">    其他武装警察部队支出</t>
  </si>
  <si>
    <t xml:space="preserve"> 20402</t>
  </si>
  <si>
    <t xml:space="preserve">  公安</t>
  </si>
  <si>
    <t xml:space="preserve">    2040299</t>
  </si>
  <si>
    <t xml:space="preserve">    其他公安支出</t>
  </si>
  <si>
    <t xml:space="preserve"> 20404</t>
  </si>
  <si>
    <t xml:space="preserve">  检察</t>
  </si>
  <si>
    <t xml:space="preserve">    2040402</t>
  </si>
  <si>
    <t xml:space="preserve"> 20405</t>
  </si>
  <si>
    <t xml:space="preserve">  法院</t>
  </si>
  <si>
    <t xml:space="preserve">    2040502</t>
  </si>
  <si>
    <t xml:space="preserve"> 20406</t>
  </si>
  <si>
    <t xml:space="preserve">  司法</t>
  </si>
  <si>
    <t xml:space="preserve">    2040601</t>
  </si>
  <si>
    <t xml:space="preserve"> 20408</t>
  </si>
  <si>
    <t xml:space="preserve">  强制隔离戒毒</t>
  </si>
  <si>
    <t xml:space="preserve">    2040899</t>
  </si>
  <si>
    <t xml:space="preserve">    其他强制隔离戒毒支出</t>
  </si>
  <si>
    <t xml:space="preserve"> 20499</t>
  </si>
  <si>
    <t xml:space="preserve">  其他公共安全支出</t>
  </si>
  <si>
    <t xml:space="preserve">    2049999</t>
  </si>
  <si>
    <t xml:space="preserve">    其他公共安全支出</t>
  </si>
  <si>
    <t>205</t>
  </si>
  <si>
    <t>教育支出</t>
  </si>
  <si>
    <t xml:space="preserve"> 20501</t>
  </si>
  <si>
    <t xml:space="preserve">  教育管理事务</t>
  </si>
  <si>
    <t xml:space="preserve">    2050101</t>
  </si>
  <si>
    <t xml:space="preserve"> 20502</t>
  </si>
  <si>
    <t xml:space="preserve">  普通教育</t>
  </si>
  <si>
    <t xml:space="preserve">    2050299</t>
  </si>
  <si>
    <t xml:space="preserve">    其他普通教育支出</t>
  </si>
  <si>
    <t xml:space="preserve"> 20503</t>
  </si>
  <si>
    <t xml:space="preserve">  职业教育</t>
  </si>
  <si>
    <t xml:space="preserve">    2050302</t>
  </si>
  <si>
    <t xml:space="preserve">    中等职业教育</t>
  </si>
  <si>
    <t xml:space="preserve"> 20504</t>
  </si>
  <si>
    <t xml:space="preserve">  成人教育</t>
  </si>
  <si>
    <t xml:space="preserve">    2050499</t>
  </si>
  <si>
    <t xml:space="preserve">    其他成人教育支出</t>
  </si>
  <si>
    <t xml:space="preserve"> 20507</t>
  </si>
  <si>
    <t xml:space="preserve">  特殊教育</t>
  </si>
  <si>
    <t xml:space="preserve">    2050701</t>
  </si>
  <si>
    <t xml:space="preserve">    特殊学校教育</t>
  </si>
  <si>
    <t xml:space="preserve"> 20508</t>
  </si>
  <si>
    <t xml:space="preserve">  进修及培训</t>
  </si>
  <si>
    <t xml:space="preserve">    2050802</t>
  </si>
  <si>
    <t xml:space="preserve">    干部教育</t>
  </si>
  <si>
    <t xml:space="preserve"> 20509</t>
  </si>
  <si>
    <t xml:space="preserve">  教育费附加安排的支出</t>
  </si>
  <si>
    <t xml:space="preserve">    2050999</t>
  </si>
  <si>
    <t xml:space="preserve">    其他教育费附加安排的支出</t>
  </si>
  <si>
    <t xml:space="preserve"> 20599</t>
  </si>
  <si>
    <t xml:space="preserve">  其他教育支出</t>
  </si>
  <si>
    <t xml:space="preserve">    2059999</t>
  </si>
  <si>
    <t xml:space="preserve">    其他教育支出</t>
  </si>
  <si>
    <t>206</t>
  </si>
  <si>
    <t>科学技术支出</t>
  </si>
  <si>
    <t xml:space="preserve"> 20601</t>
  </si>
  <si>
    <t xml:space="preserve">  科学技术管理事务</t>
  </si>
  <si>
    <t xml:space="preserve">    2060199</t>
  </si>
  <si>
    <t xml:space="preserve">    其他科学技术管理事务支出</t>
  </si>
  <si>
    <t xml:space="preserve"> 20604</t>
  </si>
  <si>
    <t xml:space="preserve">  技术研究与开发</t>
  </si>
  <si>
    <t xml:space="preserve">    2060499</t>
  </si>
  <si>
    <t xml:space="preserve">    其他技术研究与开发支出</t>
  </si>
  <si>
    <t xml:space="preserve"> 20607</t>
  </si>
  <si>
    <t xml:space="preserve">  科学技术普及</t>
  </si>
  <si>
    <t xml:space="preserve">    2060702</t>
  </si>
  <si>
    <t xml:space="preserve">    科普活动</t>
  </si>
  <si>
    <t>207</t>
  </si>
  <si>
    <t>文化旅游体育与传媒支出</t>
  </si>
  <si>
    <t xml:space="preserve"> 20701</t>
  </si>
  <si>
    <t xml:space="preserve">  文化和旅游</t>
  </si>
  <si>
    <t xml:space="preserve">    2070199</t>
  </si>
  <si>
    <t xml:space="preserve">    其他文化和旅游支出</t>
  </si>
  <si>
    <t xml:space="preserve"> 20702</t>
  </si>
  <si>
    <t xml:space="preserve">  文物</t>
  </si>
  <si>
    <t xml:space="preserve">    2070201</t>
  </si>
  <si>
    <t xml:space="preserve"> 20703</t>
  </si>
  <si>
    <t xml:space="preserve">  体育</t>
  </si>
  <si>
    <t xml:space="preserve">    2070308</t>
  </si>
  <si>
    <t xml:space="preserve">    群众体育</t>
  </si>
  <si>
    <t xml:space="preserve"> 20706</t>
  </si>
  <si>
    <t xml:space="preserve">  新闻出版电影</t>
  </si>
  <si>
    <t xml:space="preserve">    2070607</t>
  </si>
  <si>
    <t xml:space="preserve">    电影</t>
  </si>
  <si>
    <t xml:space="preserve"> 20708</t>
  </si>
  <si>
    <t xml:space="preserve">  广播电视</t>
  </si>
  <si>
    <t xml:space="preserve">    2070801</t>
  </si>
  <si>
    <t xml:space="preserve"> 20799</t>
  </si>
  <si>
    <t xml:space="preserve">  其他文化旅游体育与传媒支出</t>
  </si>
  <si>
    <t xml:space="preserve">    2079999</t>
  </si>
  <si>
    <t xml:space="preserve">    其他文化旅游体育与传媒支出</t>
  </si>
  <si>
    <t>208</t>
  </si>
  <si>
    <t>社会保障和就业支出</t>
  </si>
  <si>
    <t xml:space="preserve"> 20801</t>
  </si>
  <si>
    <t xml:space="preserve">  人力资源和社会保障管理事务</t>
  </si>
  <si>
    <t xml:space="preserve">    2080199</t>
  </si>
  <si>
    <t xml:space="preserve">    其他人力资源和社会保障管理事务支出</t>
  </si>
  <si>
    <t xml:space="preserve"> 20802</t>
  </si>
  <si>
    <t xml:space="preserve">  民政管理事务</t>
  </si>
  <si>
    <t xml:space="preserve">    2080299</t>
  </si>
  <si>
    <t xml:space="preserve">    其他民政管理事务支出</t>
  </si>
  <si>
    <t xml:space="preserve"> 20805</t>
  </si>
  <si>
    <t xml:space="preserve">  行政事业单位养老支出</t>
  </si>
  <si>
    <t xml:space="preserve">    2080505</t>
  </si>
  <si>
    <t xml:space="preserve">    机关事业单位基本养老保险缴费支出</t>
  </si>
  <si>
    <t xml:space="preserve"> 20807</t>
  </si>
  <si>
    <t xml:space="preserve">  就业补助</t>
  </si>
  <si>
    <t xml:space="preserve">    2080799</t>
  </si>
  <si>
    <t xml:space="preserve">    其他就业补助支出</t>
  </si>
  <si>
    <t xml:space="preserve"> 20808</t>
  </si>
  <si>
    <t xml:space="preserve">  抚恤</t>
  </si>
  <si>
    <t xml:space="preserve">    2080805</t>
  </si>
  <si>
    <t xml:space="preserve">    义务兵优待</t>
  </si>
  <si>
    <t xml:space="preserve"> 20809</t>
  </si>
  <si>
    <t xml:space="preserve">  退役安置</t>
  </si>
  <si>
    <t xml:space="preserve">    2080999</t>
  </si>
  <si>
    <t xml:space="preserve">    其他退役安置支出</t>
  </si>
  <si>
    <t xml:space="preserve"> 20810</t>
  </si>
  <si>
    <t xml:space="preserve">  社会福利</t>
  </si>
  <si>
    <t xml:space="preserve">    2081005</t>
  </si>
  <si>
    <t xml:space="preserve">    社会福利事业单位</t>
  </si>
  <si>
    <t xml:space="preserve"> 20811</t>
  </si>
  <si>
    <t xml:space="preserve">  残疾人事业</t>
  </si>
  <si>
    <t xml:space="preserve">    2081199</t>
  </si>
  <si>
    <t xml:space="preserve">    其他残疾人事业支出</t>
  </si>
  <si>
    <t xml:space="preserve"> 20819</t>
  </si>
  <si>
    <t xml:space="preserve">  最低生活保障</t>
  </si>
  <si>
    <t xml:space="preserve">    2081902</t>
  </si>
  <si>
    <t xml:space="preserve">    农村最低生活保障金支出</t>
  </si>
  <si>
    <t xml:space="preserve"> 20820</t>
  </si>
  <si>
    <t xml:space="preserve">  临时救助</t>
  </si>
  <si>
    <t xml:space="preserve">    2082002</t>
  </si>
  <si>
    <t xml:space="preserve">    流浪乞讨人员救助支出</t>
  </si>
  <si>
    <t xml:space="preserve"> 20822</t>
  </si>
  <si>
    <t xml:space="preserve">  大中型水库移民后期扶持基金支出</t>
  </si>
  <si>
    <t xml:space="preserve">    2082201</t>
  </si>
  <si>
    <t xml:space="preserve">    移民补助</t>
  </si>
  <si>
    <t xml:space="preserve"> 20825</t>
  </si>
  <si>
    <t xml:space="preserve">  其他生活救助</t>
  </si>
  <si>
    <t xml:space="preserve">    2082502</t>
  </si>
  <si>
    <t xml:space="preserve">    其他农村生活救助</t>
  </si>
  <si>
    <t xml:space="preserve"> 20826</t>
  </si>
  <si>
    <t xml:space="preserve">  财政对基本养老保险基金的补助</t>
  </si>
  <si>
    <t xml:space="preserve">    2082601</t>
  </si>
  <si>
    <t xml:space="preserve">    财政对企业职工基本养老保险基金的补助</t>
  </si>
  <si>
    <t xml:space="preserve"> 20828</t>
  </si>
  <si>
    <t xml:space="preserve">  退役军人管理事务</t>
  </si>
  <si>
    <t xml:space="preserve">    2082801</t>
  </si>
  <si>
    <t xml:space="preserve"> 20830</t>
  </si>
  <si>
    <t xml:space="preserve">  财政代缴社会保险费支出</t>
  </si>
  <si>
    <t xml:space="preserve">    2083099</t>
  </si>
  <si>
    <t xml:space="preserve">    财政代缴其他社会保险费支出</t>
  </si>
  <si>
    <t xml:space="preserve"> 20899</t>
  </si>
  <si>
    <t xml:space="preserve">  其他社会保障和就业支出</t>
  </si>
  <si>
    <t xml:space="preserve">    2089999</t>
  </si>
  <si>
    <t xml:space="preserve">    其他社会保障和就业支出</t>
  </si>
  <si>
    <t>210</t>
  </si>
  <si>
    <t>卫生健康支出</t>
  </si>
  <si>
    <t xml:space="preserve"> 21001</t>
  </si>
  <si>
    <t xml:space="preserve">  卫生健康管理事务</t>
  </si>
  <si>
    <t xml:space="preserve">    2100199</t>
  </si>
  <si>
    <t xml:space="preserve">    其他卫生健康管理事务支出</t>
  </si>
  <si>
    <t xml:space="preserve"> 21002</t>
  </si>
  <si>
    <t xml:space="preserve">  公立医院</t>
  </si>
  <si>
    <t xml:space="preserve">    2100202</t>
  </si>
  <si>
    <t xml:space="preserve">    中医（民族）医院</t>
  </si>
  <si>
    <t xml:space="preserve"> 21003</t>
  </si>
  <si>
    <t xml:space="preserve">  基层医疗卫生机构</t>
  </si>
  <si>
    <t xml:space="preserve">    2100399</t>
  </si>
  <si>
    <t xml:space="preserve">    其他基层医疗卫生机构支出</t>
  </si>
  <si>
    <t xml:space="preserve"> 21004</t>
  </si>
  <si>
    <t xml:space="preserve">  公共卫生</t>
  </si>
  <si>
    <t xml:space="preserve">    2100499</t>
  </si>
  <si>
    <t xml:space="preserve">    其他公共卫生支出</t>
  </si>
  <si>
    <t xml:space="preserve"> 21006</t>
  </si>
  <si>
    <t xml:space="preserve">  中医药</t>
  </si>
  <si>
    <t xml:space="preserve">    2100601</t>
  </si>
  <si>
    <t xml:space="preserve">    中医（民族医）药专项</t>
  </si>
  <si>
    <t xml:space="preserve"> 21007</t>
  </si>
  <si>
    <t xml:space="preserve">  计划生育事务</t>
  </si>
  <si>
    <t xml:space="preserve">    2100717</t>
  </si>
  <si>
    <t xml:space="preserve">    计划生育服务</t>
  </si>
  <si>
    <t xml:space="preserve"> 21011</t>
  </si>
  <si>
    <t xml:space="preserve">  行政事业单位医疗</t>
  </si>
  <si>
    <t xml:space="preserve">    2101101</t>
  </si>
  <si>
    <t xml:space="preserve">    行政单位医疗</t>
  </si>
  <si>
    <t xml:space="preserve"> 21012</t>
  </si>
  <si>
    <t xml:space="preserve">  财政对基本医疗保险基金的补助</t>
  </si>
  <si>
    <t xml:space="preserve">    2101299</t>
  </si>
  <si>
    <t xml:space="preserve">    财政对其他基本医疗保险基金的补助</t>
  </si>
  <si>
    <t xml:space="preserve"> 21013</t>
  </si>
  <si>
    <t xml:space="preserve">  医疗救助</t>
  </si>
  <si>
    <t xml:space="preserve">    2101399</t>
  </si>
  <si>
    <t xml:space="preserve">    其他医疗救助支出</t>
  </si>
  <si>
    <t xml:space="preserve"> 21014</t>
  </si>
  <si>
    <t xml:space="preserve">  优抚对象医疗</t>
  </si>
  <si>
    <t xml:space="preserve">    2101401</t>
  </si>
  <si>
    <t xml:space="preserve">    优抚对象医疗补助</t>
  </si>
  <si>
    <t xml:space="preserve"> 21015</t>
  </si>
  <si>
    <t xml:space="preserve">  医疗保障管理事务</t>
  </si>
  <si>
    <t xml:space="preserve">    2101501</t>
  </si>
  <si>
    <t xml:space="preserve"> 21016</t>
  </si>
  <si>
    <t xml:space="preserve">  老龄卫生健康事务</t>
  </si>
  <si>
    <t xml:space="preserve">    2101601</t>
  </si>
  <si>
    <t xml:space="preserve">    老龄卫生健康事务</t>
  </si>
  <si>
    <t xml:space="preserve"> 21099</t>
  </si>
  <si>
    <t xml:space="preserve">  其他卫生健康支出</t>
  </si>
  <si>
    <t xml:space="preserve">    2109999</t>
  </si>
  <si>
    <t xml:space="preserve">    其他卫生健康支出</t>
  </si>
  <si>
    <t>211</t>
  </si>
  <si>
    <t>节能环保支出</t>
  </si>
  <si>
    <t xml:space="preserve"> 21101</t>
  </si>
  <si>
    <t xml:space="preserve">  环境保护管理事务</t>
  </si>
  <si>
    <t xml:space="preserve">    2110101</t>
  </si>
  <si>
    <t xml:space="preserve"> 21102</t>
  </si>
  <si>
    <t xml:space="preserve">  环境监测与监察</t>
  </si>
  <si>
    <t xml:space="preserve">    2110299</t>
  </si>
  <si>
    <t xml:space="preserve">    其他环境监测与监察支出</t>
  </si>
  <si>
    <t xml:space="preserve"> 21103</t>
  </si>
  <si>
    <t xml:space="preserve">  污染防治</t>
  </si>
  <si>
    <t xml:space="preserve">    2110399</t>
  </si>
  <si>
    <t xml:space="preserve">    其他污染防治支出</t>
  </si>
  <si>
    <t>212</t>
  </si>
  <si>
    <t>城乡社区支出</t>
  </si>
  <si>
    <t xml:space="preserve"> 21201</t>
  </si>
  <si>
    <t xml:space="preserve">  城乡社区管理事务</t>
  </si>
  <si>
    <t xml:space="preserve">    2120101</t>
  </si>
  <si>
    <t xml:space="preserve"> 21203</t>
  </si>
  <si>
    <t xml:space="preserve">  城乡社区公共设施</t>
  </si>
  <si>
    <t xml:space="preserve">    2120399</t>
  </si>
  <si>
    <t xml:space="preserve">    其他城乡社区公共设施支出</t>
  </si>
  <si>
    <t xml:space="preserve"> 21205</t>
  </si>
  <si>
    <t xml:space="preserve">  城乡社区环境卫生</t>
  </si>
  <si>
    <t xml:space="preserve">    2120501</t>
  </si>
  <si>
    <t xml:space="preserve">    城乡社区环境卫生</t>
  </si>
  <si>
    <t xml:space="preserve"> 21206</t>
  </si>
  <si>
    <t xml:space="preserve">  建设市场管理与监督</t>
  </si>
  <si>
    <t xml:space="preserve">    2120601</t>
  </si>
  <si>
    <t xml:space="preserve">    建设市场管理与监督</t>
  </si>
  <si>
    <t xml:space="preserve"> 21299</t>
  </si>
  <si>
    <t xml:space="preserve">  其他城乡社区支出</t>
  </si>
  <si>
    <t xml:space="preserve">    2129999</t>
  </si>
  <si>
    <t xml:space="preserve">    其他城乡社区支出</t>
  </si>
  <si>
    <t>213</t>
  </si>
  <si>
    <t>农林水支出</t>
  </si>
  <si>
    <t xml:space="preserve"> 21301</t>
  </si>
  <si>
    <t xml:space="preserve">  农业农村</t>
  </si>
  <si>
    <t xml:space="preserve">    2130101</t>
  </si>
  <si>
    <t xml:space="preserve"> 21302</t>
  </si>
  <si>
    <t xml:space="preserve">  林业和草原</t>
  </si>
  <si>
    <t xml:space="preserve">    2130201</t>
  </si>
  <si>
    <t xml:space="preserve"> 21303</t>
  </si>
  <si>
    <t xml:space="preserve">  水利</t>
  </si>
  <si>
    <t xml:space="preserve">    2130310</t>
  </si>
  <si>
    <t xml:space="preserve">    水土保持</t>
  </si>
  <si>
    <t xml:space="preserve"> 21305</t>
  </si>
  <si>
    <t xml:space="preserve">  巩固拓展脱贫攻坚成果衔接乡村振兴</t>
  </si>
  <si>
    <t xml:space="preserve">    2130599</t>
  </si>
  <si>
    <t xml:space="preserve">    其他巩固拓展脱贫攻坚成果衔接乡村振兴支出</t>
  </si>
  <si>
    <t xml:space="preserve"> 21307</t>
  </si>
  <si>
    <t xml:space="preserve">  农村综合改革</t>
  </si>
  <si>
    <t xml:space="preserve">    2130705</t>
  </si>
  <si>
    <t xml:space="preserve">    对村民委员会和村党支部的补助</t>
  </si>
  <si>
    <t xml:space="preserve"> 21308</t>
  </si>
  <si>
    <t xml:space="preserve">  普惠金融发展支出</t>
  </si>
  <si>
    <t xml:space="preserve">    2130803</t>
  </si>
  <si>
    <t xml:space="preserve">    农业保险保费补贴</t>
  </si>
  <si>
    <t xml:space="preserve"> 21399</t>
  </si>
  <si>
    <t xml:space="preserve">  其他农林水支出</t>
  </si>
  <si>
    <t xml:space="preserve">    2139999</t>
  </si>
  <si>
    <t xml:space="preserve">    其他农林水支出</t>
  </si>
  <si>
    <t>214</t>
  </si>
  <si>
    <t>交通运输支出</t>
  </si>
  <si>
    <t xml:space="preserve"> 21401</t>
  </si>
  <si>
    <t xml:space="preserve">  公路水路运输</t>
  </si>
  <si>
    <t xml:space="preserve">  2140199</t>
  </si>
  <si>
    <t xml:space="preserve">    其他公路水路运输支出</t>
  </si>
  <si>
    <t>215</t>
  </si>
  <si>
    <t>资源勘探工业信息等支出</t>
  </si>
  <si>
    <t xml:space="preserve"> 21501</t>
  </si>
  <si>
    <t xml:space="preserve">  资源勘探开发</t>
  </si>
  <si>
    <t xml:space="preserve">   2150199</t>
  </si>
  <si>
    <t xml:space="preserve">    其他资源勘探业支出</t>
  </si>
  <si>
    <t xml:space="preserve"> 21505</t>
  </si>
  <si>
    <t xml:space="preserve">  工业和信息产业监管</t>
  </si>
  <si>
    <t xml:space="preserve">   2150502</t>
  </si>
  <si>
    <t xml:space="preserve"> 21508</t>
  </si>
  <si>
    <t xml:space="preserve">  支持中小企业发展和管理支出</t>
  </si>
  <si>
    <t xml:space="preserve">   2150899</t>
  </si>
  <si>
    <t xml:space="preserve">    其他支持中小企业发展和管理支出</t>
  </si>
  <si>
    <t xml:space="preserve"> 21599</t>
  </si>
  <si>
    <t xml:space="preserve">  其他资源勘探工业信息等支出</t>
  </si>
  <si>
    <t xml:space="preserve">   2159999</t>
  </si>
  <si>
    <t xml:space="preserve">    其他资源勘探工业信息等支出</t>
  </si>
  <si>
    <t>216</t>
  </si>
  <si>
    <t>商业服务业等支出</t>
  </si>
  <si>
    <t xml:space="preserve"> 21602</t>
  </si>
  <si>
    <t xml:space="preserve">  商业流通事务</t>
  </si>
  <si>
    <t xml:space="preserve">    2160299</t>
  </si>
  <si>
    <t xml:space="preserve">    其他商业流通事务支出</t>
  </si>
  <si>
    <t>217</t>
  </si>
  <si>
    <t>金融支出</t>
  </si>
  <si>
    <t xml:space="preserve"> 21799</t>
  </si>
  <si>
    <t xml:space="preserve">  其他金融支出</t>
  </si>
  <si>
    <t xml:space="preserve">   2179999</t>
  </si>
  <si>
    <t xml:space="preserve">    其他金融支出</t>
  </si>
  <si>
    <t>220</t>
  </si>
  <si>
    <t>自然资源海洋气象等支出</t>
  </si>
  <si>
    <t xml:space="preserve"> 22001</t>
  </si>
  <si>
    <t xml:space="preserve">  自然资源事务</t>
  </si>
  <si>
    <t xml:space="preserve">   2200199</t>
  </si>
  <si>
    <t xml:space="preserve">    其他自然资源事务支出</t>
  </si>
  <si>
    <t xml:space="preserve"> 22005</t>
  </si>
  <si>
    <t xml:space="preserve">  气象事务</t>
  </si>
  <si>
    <t xml:space="preserve">   2200509</t>
  </si>
  <si>
    <t xml:space="preserve">    气象服务</t>
  </si>
  <si>
    <t>221</t>
  </si>
  <si>
    <t>住房保障支出</t>
  </si>
  <si>
    <t xml:space="preserve"> 22101</t>
  </si>
  <si>
    <t xml:space="preserve">  保障性安居工程支出</t>
  </si>
  <si>
    <t xml:space="preserve">   2210199</t>
  </si>
  <si>
    <t xml:space="preserve">    其他保障性安居工程支出</t>
  </si>
  <si>
    <t xml:space="preserve"> 22102</t>
  </si>
  <si>
    <t xml:space="preserve">  住房改革支出</t>
  </si>
  <si>
    <t xml:space="preserve">   2210201</t>
  </si>
  <si>
    <t xml:space="preserve">    住房公积金</t>
  </si>
  <si>
    <t xml:space="preserve"> 22103</t>
  </si>
  <si>
    <t xml:space="preserve">  城乡社区住宅</t>
  </si>
  <si>
    <t xml:space="preserve">    其他城乡社区住宅支出</t>
  </si>
  <si>
    <t>222</t>
  </si>
  <si>
    <t>粮油物资储备支出</t>
  </si>
  <si>
    <t xml:space="preserve"> 22201</t>
  </si>
  <si>
    <t xml:space="preserve">  粮油物资事务</t>
  </si>
  <si>
    <t xml:space="preserve">    2220199</t>
  </si>
  <si>
    <t xml:space="preserve">    其他粮油物资事务支出</t>
  </si>
  <si>
    <t>224</t>
  </si>
  <si>
    <t>灾害防治及应急管理支出</t>
  </si>
  <si>
    <t xml:space="preserve"> 22401</t>
  </si>
  <si>
    <t xml:space="preserve">  应急管理事务</t>
  </si>
  <si>
    <t xml:space="preserve">    2240199</t>
  </si>
  <si>
    <t xml:space="preserve">    其他应急管理支出</t>
  </si>
  <si>
    <t xml:space="preserve"> 22402</t>
  </si>
  <si>
    <t xml:space="preserve">  消防救援事务</t>
  </si>
  <si>
    <t xml:space="preserve">    2240299</t>
  </si>
  <si>
    <t xml:space="preserve">    其他消防救援事务支出</t>
  </si>
  <si>
    <t xml:space="preserve"> 22406</t>
  </si>
  <si>
    <t xml:space="preserve">  自然灾害防治</t>
  </si>
  <si>
    <t xml:space="preserve">    2240601</t>
  </si>
  <si>
    <t xml:space="preserve">    地质灾害防治</t>
  </si>
  <si>
    <t xml:space="preserve"> 22499</t>
  </si>
  <si>
    <t xml:space="preserve">  其他灾害防治及应急管理支出</t>
  </si>
  <si>
    <t xml:space="preserve">    2249999</t>
  </si>
  <si>
    <t xml:space="preserve">    其他灾害防治及应急管理支出</t>
  </si>
  <si>
    <t>227</t>
  </si>
  <si>
    <t>预备费</t>
  </si>
  <si>
    <t xml:space="preserve"> 22701</t>
  </si>
  <si>
    <t xml:space="preserve">  预备费</t>
  </si>
  <si>
    <t xml:space="preserve">    2270101</t>
  </si>
  <si>
    <t xml:space="preserve">    预备费</t>
  </si>
  <si>
    <t>229</t>
  </si>
  <si>
    <t>其他支出</t>
  </si>
  <si>
    <t xml:space="preserve"> 22960</t>
  </si>
  <si>
    <t xml:space="preserve">  彩票公益金安排的支出</t>
  </si>
  <si>
    <t xml:space="preserve">    2296003</t>
  </si>
  <si>
    <t xml:space="preserve">    用于体育事业的彩票公益金支出</t>
  </si>
  <si>
    <t>232</t>
  </si>
  <si>
    <t>债务付息支出</t>
  </si>
  <si>
    <t xml:space="preserve"> 23203</t>
  </si>
  <si>
    <t xml:space="preserve">  地方政府一般债务付息支出</t>
  </si>
  <si>
    <t xml:space="preserve">    2320301</t>
  </si>
  <si>
    <t xml:space="preserve">    地方政府一般债券付息支出</t>
  </si>
  <si>
    <t>醴陵市2023年一般公共财政预算本级支出表</t>
  </si>
  <si>
    <t xml:space="preserve">    2140199</t>
  </si>
  <si>
    <t xml:space="preserve">    2150199</t>
  </si>
  <si>
    <t xml:space="preserve">    2150502</t>
  </si>
  <si>
    <t xml:space="preserve">    2150899</t>
  </si>
  <si>
    <t xml:space="preserve">    2159999</t>
  </si>
  <si>
    <t xml:space="preserve">    2179999</t>
  </si>
  <si>
    <t xml:space="preserve">    2200199</t>
  </si>
  <si>
    <t xml:space="preserve">    2200509</t>
  </si>
  <si>
    <t xml:space="preserve">    2210199</t>
  </si>
  <si>
    <t xml:space="preserve">    2210201</t>
  </si>
  <si>
    <t xml:space="preserve">一般公共预算本级基本支出预算表 </t>
  </si>
  <si>
    <t>政府经济科目代码</t>
  </si>
  <si>
    <t>政府经济科目名称</t>
  </si>
  <si>
    <t>501</t>
  </si>
  <si>
    <t>机关工资福利支出</t>
  </si>
  <si>
    <t xml:space="preserve">  50101</t>
  </si>
  <si>
    <t xml:space="preserve">  工资奖金津补贴</t>
  </si>
  <si>
    <t xml:space="preserve">  50199</t>
  </si>
  <si>
    <t xml:space="preserve">  其他工资福利支出</t>
  </si>
  <si>
    <t xml:space="preserve">  50102</t>
  </si>
  <si>
    <t xml:space="preserve">  社会保障缴费</t>
  </si>
  <si>
    <t xml:space="preserve">  50103</t>
  </si>
  <si>
    <t xml:space="preserve">  住房公积金</t>
  </si>
  <si>
    <t>502</t>
  </si>
  <si>
    <t>机关商品和服务支出</t>
  </si>
  <si>
    <t xml:space="preserve">  50201</t>
  </si>
  <si>
    <t xml:space="preserve">  办公经费</t>
  </si>
  <si>
    <t xml:space="preserve">  50209</t>
  </si>
  <si>
    <t xml:space="preserve">  维修（护）费</t>
  </si>
  <si>
    <t xml:space="preserve">  50202</t>
  </si>
  <si>
    <t xml:space="preserve">  会议费</t>
  </si>
  <si>
    <t xml:space="preserve">  50203</t>
  </si>
  <si>
    <t xml:space="preserve">  培训费</t>
  </si>
  <si>
    <t xml:space="preserve">  50206</t>
  </si>
  <si>
    <t xml:space="preserve">  公务接待费</t>
  </si>
  <si>
    <t xml:space="preserve">  50204</t>
  </si>
  <si>
    <t xml:space="preserve">  专用材料购置费</t>
  </si>
  <si>
    <t xml:space="preserve">  50205</t>
  </si>
  <si>
    <t xml:space="preserve">  委托业务费</t>
  </si>
  <si>
    <t xml:space="preserve">  50208</t>
  </si>
  <si>
    <t xml:space="preserve">  公务用车运行维护费</t>
  </si>
  <si>
    <t xml:space="preserve">  50299</t>
  </si>
  <si>
    <t xml:space="preserve">  其他商品和服务支出</t>
  </si>
  <si>
    <t>509</t>
  </si>
  <si>
    <t>对个人和家庭的补助</t>
  </si>
  <si>
    <t xml:space="preserve">  50901</t>
  </si>
  <si>
    <t xml:space="preserve">  社会福利和救助</t>
  </si>
  <si>
    <t xml:space="preserve">  50999</t>
  </si>
  <si>
    <t xml:space="preserve">  其他对个人和家庭补助</t>
  </si>
  <si>
    <t xml:space="preserve">  50905</t>
  </si>
  <si>
    <t xml:space="preserve">  离退休费</t>
  </si>
  <si>
    <t>503</t>
  </si>
  <si>
    <t>机关资本性支出（一）</t>
  </si>
  <si>
    <t xml:space="preserve">  50306</t>
  </si>
  <si>
    <t xml:space="preserve">  设备购置</t>
  </si>
  <si>
    <t xml:space="preserve">  50399</t>
  </si>
  <si>
    <t xml:space="preserve">  其他资本性支出</t>
  </si>
  <si>
    <t>504</t>
  </si>
  <si>
    <t>机关资本性支出（二）</t>
  </si>
  <si>
    <t xml:space="preserve">  50404</t>
  </si>
  <si>
    <t xml:space="preserve">  50403</t>
  </si>
  <si>
    <t xml:space="preserve">  公务用车购置</t>
  </si>
  <si>
    <t>505</t>
  </si>
  <si>
    <t>对事业单位经常性补助</t>
  </si>
  <si>
    <t xml:space="preserve">  50501</t>
  </si>
  <si>
    <t xml:space="preserve">  工资福利支出</t>
  </si>
  <si>
    <t xml:space="preserve">  50502</t>
  </si>
  <si>
    <t xml:space="preserve">  商品和服务支出</t>
  </si>
  <si>
    <t>506</t>
  </si>
  <si>
    <t>对事业单位资本性补助</t>
  </si>
  <si>
    <t xml:space="preserve">  50601</t>
  </si>
  <si>
    <t xml:space="preserve">  资本性支出（一）</t>
  </si>
  <si>
    <t xml:space="preserve">  50602</t>
  </si>
  <si>
    <t xml:space="preserve">  资本性支出（二）</t>
  </si>
  <si>
    <t>507</t>
  </si>
  <si>
    <t>对企业补助</t>
  </si>
  <si>
    <t xml:space="preserve">  50799</t>
  </si>
  <si>
    <t xml:space="preserve">  其他对企业补助</t>
  </si>
  <si>
    <t>2023年一般预算税收返还和转移支付预算表</t>
  </si>
  <si>
    <r>
      <rPr>
        <b/>
        <sz val="14"/>
        <rFont val="宋体"/>
        <charset val="134"/>
      </rPr>
      <t>项</t>
    </r>
    <r>
      <rPr>
        <b/>
        <sz val="14"/>
        <rFont val="Times New Roman"/>
        <charset val="134"/>
      </rPr>
      <t xml:space="preserve">   </t>
    </r>
    <r>
      <rPr>
        <b/>
        <sz val="14"/>
        <rFont val="宋体"/>
        <charset val="134"/>
      </rPr>
      <t>目</t>
    </r>
  </si>
  <si>
    <t>2013年初预算数</t>
  </si>
  <si>
    <t>2013全年完成数</t>
  </si>
  <si>
    <t>2014年
预算数</t>
  </si>
  <si>
    <t>2014年
完成数</t>
  </si>
  <si>
    <t>2015年
预算数</t>
  </si>
  <si>
    <r>
      <rPr>
        <b/>
        <sz val="14"/>
        <color indexed="10"/>
        <rFont val="宋体"/>
        <charset val="134"/>
      </rPr>
      <t>201</t>
    </r>
    <r>
      <rPr>
        <b/>
        <sz val="14"/>
        <color indexed="10"/>
        <rFont val="宋体"/>
        <charset val="134"/>
      </rPr>
      <t>8</t>
    </r>
    <r>
      <rPr>
        <b/>
        <sz val="14"/>
        <color indexed="10"/>
        <rFont val="宋体"/>
        <charset val="134"/>
      </rPr>
      <t>年
预算数</t>
    </r>
  </si>
  <si>
    <t>较2017年初预算增减额</t>
  </si>
  <si>
    <t>较2017年预算数增减额</t>
  </si>
  <si>
    <r>
      <rPr>
        <b/>
        <sz val="14"/>
        <color indexed="10"/>
        <rFont val="宋体"/>
        <charset val="134"/>
      </rPr>
      <t>2019</t>
    </r>
    <r>
      <rPr>
        <b/>
        <sz val="14"/>
        <color indexed="10"/>
        <rFont val="宋体"/>
        <charset val="134"/>
      </rPr>
      <t>年
预算数</t>
    </r>
  </si>
  <si>
    <t>较2018年预算数增减额</t>
  </si>
  <si>
    <t>2020年
预算数（5%）</t>
  </si>
  <si>
    <t>预算数为上年完成数的％</t>
  </si>
  <si>
    <t>一、返还性收入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</si>
  <si>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</si>
  <si>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</si>
  <si>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</si>
  <si>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</si>
  <si>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</si>
  <si>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</si>
  <si>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二、一般性转移支付收入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</si>
  <si>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</si>
  <si>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</si>
  <si>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</si>
  <si>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</si>
  <si>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</si>
  <si>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</si>
  <si>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</si>
  <si>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</si>
  <si>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</si>
  <si>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</si>
  <si>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</si>
  <si>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</si>
  <si>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欠发达地区转移支付收入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</si>
  <si>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</si>
  <si>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</si>
  <si>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</si>
  <si>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</si>
  <si>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</si>
  <si>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</si>
  <si>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</si>
  <si>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</si>
  <si>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</si>
  <si>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</si>
  <si>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</si>
  <si>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</si>
  <si>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</si>
  <si>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</si>
  <si>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</si>
  <si>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</si>
  <si>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</si>
  <si>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</si>
  <si>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</si>
  <si>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</si>
  <si>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</si>
  <si>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r>
      <rPr>
        <sz val="11"/>
        <rFont val="宋体"/>
        <charset val="134"/>
      </rPr>
      <t xml:space="preserve">    </t>
    </r>
    <r>
      <rPr>
        <sz val="11"/>
        <rFont val="宋体"/>
        <charset val="134"/>
      </rPr>
      <t xml:space="preserve"> </t>
    </r>
    <r>
      <rPr>
        <sz val="11"/>
        <rFont val="宋体"/>
        <charset val="134"/>
      </rPr>
      <t>增值税留抵退税转移支付收入</t>
    </r>
  </si>
  <si>
    <r>
      <rPr>
        <sz val="11"/>
        <rFont val="宋体"/>
        <charset val="134"/>
      </rPr>
      <t xml:space="preserve">    </t>
    </r>
    <r>
      <rPr>
        <sz val="11"/>
        <rFont val="宋体"/>
        <charset val="134"/>
      </rPr>
      <t xml:space="preserve"> </t>
    </r>
    <r>
      <rPr>
        <sz val="11"/>
        <rFont val="宋体"/>
        <charset val="134"/>
      </rPr>
      <t>其他退税减税降费转移支付收入</t>
    </r>
  </si>
  <si>
    <r>
      <rPr>
        <sz val="11"/>
        <rFont val="宋体"/>
        <charset val="134"/>
      </rPr>
      <t xml:space="preserve">    </t>
    </r>
    <r>
      <rPr>
        <sz val="11"/>
        <rFont val="宋体"/>
        <charset val="134"/>
      </rPr>
      <t xml:space="preserve"> </t>
    </r>
    <r>
      <rPr>
        <sz val="11"/>
        <rFont val="宋体"/>
        <charset val="134"/>
      </rPr>
      <t>补充县区财力转移支付收入</t>
    </r>
  </si>
  <si>
    <t xml:space="preserve">      其他一般性转移支付收入</t>
  </si>
  <si>
    <t>三、专项转移支付收入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</si>
  <si>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</si>
  <si>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</si>
  <si>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</si>
  <si>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</si>
  <si>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</si>
  <si>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</si>
  <si>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</si>
  <si>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</si>
  <si>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</si>
  <si>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</si>
  <si>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</si>
  <si>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</si>
  <si>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</si>
  <si>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</si>
  <si>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</si>
  <si>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</si>
  <si>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</si>
  <si>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</si>
  <si>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</si>
  <si>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</si>
  <si>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2023年分项目分地区转移支付预算明细表</t>
  </si>
  <si>
    <t>单位代码</t>
  </si>
  <si>
    <t>单位名称</t>
  </si>
  <si>
    <t>项目名称</t>
  </si>
  <si>
    <t>市本级支出</t>
  </si>
  <si>
    <t>**</t>
  </si>
  <si>
    <r>
      <rPr>
        <sz val="11"/>
        <color indexed="8"/>
        <rFont val="宋体"/>
        <charset val="134"/>
      </rPr>
      <t>说明：由于县级政府没有分配专项转移支付的职能，所有上级下达转移支付均按规定用途使用，因此我市</t>
    </r>
    <r>
      <rPr>
        <sz val="11"/>
        <color indexed="8"/>
        <rFont val="Times New Roman"/>
        <charset val="134"/>
      </rPr>
      <t>2023</t>
    </r>
    <r>
      <rPr>
        <sz val="11"/>
        <color indexed="8"/>
        <rFont val="宋体"/>
        <charset val="134"/>
      </rPr>
      <t>年预算专项转移支付公开没有细化到分地区、分项目。</t>
    </r>
  </si>
  <si>
    <t>醴陵市2023年政府性基金预算收入预算（草案）表</t>
  </si>
  <si>
    <t>收        入</t>
  </si>
  <si>
    <t>项        目</t>
  </si>
  <si>
    <t>本年预算数</t>
  </si>
  <si>
    <t>预算数为上年完成数的%</t>
  </si>
  <si>
    <t>一、农网还贷资金收入</t>
  </si>
  <si>
    <t>二、海南省高等级公路车辆通行附加费收入</t>
  </si>
  <si>
    <t>三、港口建设费收入</t>
  </si>
  <si>
    <t>四、散装水泥专项资金收入</t>
  </si>
  <si>
    <t>五、新型墙体材料专项基金收入</t>
  </si>
  <si>
    <t>六、旅游发展基金收入</t>
  </si>
  <si>
    <t>七、新菜地开发建设基金收入</t>
  </si>
  <si>
    <t>八、新增建设用地土地有偿使用费收入</t>
  </si>
  <si>
    <t>九、南水北调工程基金收入</t>
  </si>
  <si>
    <t>十、政府住房基金收入</t>
  </si>
  <si>
    <t>十一、城市公用事业附加收入</t>
  </si>
  <si>
    <t>十二、国有土地收益基金收入</t>
  </si>
  <si>
    <t>十三、农业土地开发资金收入</t>
  </si>
  <si>
    <t>十四、国有土地使用权出让收入</t>
  </si>
  <si>
    <t>十五、大中型水库库区基金收入</t>
  </si>
  <si>
    <t>十六、彩票公益金收入</t>
  </si>
  <si>
    <t>十七、城市基础设施配套费收入</t>
  </si>
  <si>
    <t>十八、小型水库移民扶助基金收入</t>
  </si>
  <si>
    <t>十九、国有重大水利工程建设基金收入</t>
  </si>
  <si>
    <t>二十、车辆通行费</t>
  </si>
  <si>
    <t>二十一、无线电频率占用费</t>
  </si>
  <si>
    <t>二十二、污水处理费收入</t>
  </si>
  <si>
    <t>二十三、其他政府性基金收入</t>
  </si>
  <si>
    <t>收入合计</t>
  </si>
  <si>
    <t>转移性收入</t>
  </si>
  <si>
    <t xml:space="preserve">    政府性基金转移收入</t>
  </si>
  <si>
    <t xml:space="preserve">    　政府性基金补助收入</t>
  </si>
  <si>
    <t xml:space="preserve">    　政府性基金上解收入</t>
  </si>
  <si>
    <t xml:space="preserve">    债务转贷收入</t>
  </si>
  <si>
    <t xml:space="preserve">    上年结余收入</t>
  </si>
  <si>
    <t xml:space="preserve">    调入资金</t>
  </si>
  <si>
    <t>收入总计</t>
  </si>
  <si>
    <t>注：国有土地使用权出让收入中不含从土地出让收益计提的农田水利建设资金和教育资金。</t>
  </si>
  <si>
    <t>醴陵市2023年政府性基金预算支出预算（草案）表</t>
  </si>
  <si>
    <t>支        出</t>
  </si>
  <si>
    <t>一、文化体育与传媒支出</t>
  </si>
  <si>
    <t xml:space="preserve">    国家电影事业发展专项资金支出</t>
  </si>
  <si>
    <t>二、社会保障和就业支出</t>
  </si>
  <si>
    <t xml:space="preserve">    大中型水库移民后期扶持基金支出</t>
  </si>
  <si>
    <t xml:space="preserve">    小型水库移民扶助基金支出</t>
  </si>
  <si>
    <t>三、节能环保支出</t>
  </si>
  <si>
    <t xml:space="preserve">    可再生能源电价附加收入安排的支出</t>
  </si>
  <si>
    <t xml:space="preserve">    废弃电器电子产品处理基金支出</t>
  </si>
  <si>
    <t>四、城乡社区支出</t>
  </si>
  <si>
    <t xml:space="preserve">    政府住房基金支出</t>
  </si>
  <si>
    <t xml:space="preserve">    国有土地使用权出让收入安排的支出</t>
  </si>
  <si>
    <t xml:space="preserve">    污水处理费安排的支出</t>
  </si>
  <si>
    <t xml:space="preserve">    国有土地收益基金支出</t>
  </si>
  <si>
    <t xml:space="preserve">    农业土地开发资金支出</t>
  </si>
  <si>
    <t xml:space="preserve">    新增建设用地有偿使用费安排的支出</t>
  </si>
  <si>
    <t xml:space="preserve">    城市基础设施配套费安排的支出</t>
  </si>
  <si>
    <t>五、农林水支出</t>
  </si>
  <si>
    <t xml:space="preserve">    新菜地开发建设基金支出</t>
  </si>
  <si>
    <t xml:space="preserve">    大中型水库库区基金支出</t>
  </si>
  <si>
    <t xml:space="preserve">    三峡水库库区基金支出</t>
  </si>
  <si>
    <t xml:space="preserve">    南水北调工程基金支出</t>
  </si>
  <si>
    <t xml:space="preserve">    国家重大水利工程建设基金支出</t>
  </si>
  <si>
    <t xml:space="preserve">    水土保持补偿费安排的支出</t>
  </si>
  <si>
    <t>六、交通运输支出</t>
  </si>
  <si>
    <t xml:space="preserve">    铁路运输</t>
  </si>
  <si>
    <t xml:space="preserve">    海南高等级公路车辆通行附加费安排的支出</t>
  </si>
  <si>
    <t xml:space="preserve">    车辆通行费安排的支出</t>
  </si>
  <si>
    <t xml:space="preserve">    港口建设费安排的支出</t>
  </si>
  <si>
    <t xml:space="preserve">    铁路建设基金支出</t>
  </si>
  <si>
    <t xml:space="preserve">    船舶油污损害赔偿基金支出</t>
  </si>
  <si>
    <t xml:space="preserve">    民航发展基金支出</t>
  </si>
  <si>
    <t>七、资源勘探信息等支出</t>
  </si>
  <si>
    <t xml:space="preserve">    工业和信息产业监管</t>
  </si>
  <si>
    <t xml:space="preserve">    散装水泥专项资金支出</t>
  </si>
  <si>
    <t xml:space="preserve">    新型墙体材料专项基金支出</t>
  </si>
  <si>
    <t xml:space="preserve">    农网还贷资金支出</t>
  </si>
  <si>
    <t xml:space="preserve">    电力改革预留资产变现收入安排的支出</t>
  </si>
  <si>
    <t>八、商业服务业等支出</t>
  </si>
  <si>
    <t xml:space="preserve">    旅游发展基金支出</t>
  </si>
  <si>
    <t>九、债务还本支出</t>
  </si>
  <si>
    <t>十、债务付息支出</t>
  </si>
  <si>
    <t>十一、其他支出</t>
  </si>
  <si>
    <t xml:space="preserve">    其他政府性基金支出</t>
  </si>
  <si>
    <t xml:space="preserve">    彩票发行销售机构业务费安排的支出</t>
  </si>
  <si>
    <t xml:space="preserve">    彩票公益金安排的支出</t>
  </si>
  <si>
    <t>支出合计</t>
  </si>
  <si>
    <t>转移性支出</t>
  </si>
  <si>
    <t xml:space="preserve">    政府性基金转移支付</t>
  </si>
  <si>
    <t xml:space="preserve">    　政府性基金补助支出</t>
  </si>
  <si>
    <t xml:space="preserve">    　政府性基金上解支出</t>
  </si>
  <si>
    <t xml:space="preserve">    调出资金</t>
  </si>
  <si>
    <t xml:space="preserve">    年终结余</t>
  </si>
  <si>
    <t>支出总计</t>
  </si>
  <si>
    <t>醴陵市2023年政府性基金本级支出预算表</t>
  </si>
  <si>
    <t>功能科目</t>
  </si>
  <si>
    <t>功能科目名称</t>
  </si>
  <si>
    <t>类</t>
  </si>
  <si>
    <t>款</t>
  </si>
  <si>
    <t>项</t>
  </si>
  <si>
    <t>合    计</t>
  </si>
  <si>
    <r>
      <rPr>
        <sz val="10"/>
        <rFont val="宋体"/>
        <charset val="134"/>
      </rPr>
      <t>0</t>
    </r>
    <r>
      <rPr>
        <sz val="10"/>
        <rFont val="宋体"/>
        <charset val="134"/>
      </rPr>
      <t>7</t>
    </r>
  </si>
  <si>
    <t>国家电影事业发展专项资金安排的支出</t>
  </si>
  <si>
    <t>99</t>
  </si>
  <si>
    <t>其他国家电影事业发展专项资金支出</t>
  </si>
  <si>
    <r>
      <rPr>
        <sz val="10"/>
        <rFont val="宋体"/>
        <charset val="134"/>
      </rPr>
      <t>0</t>
    </r>
    <r>
      <rPr>
        <sz val="10"/>
        <rFont val="宋体"/>
        <charset val="134"/>
      </rPr>
      <t>9</t>
    </r>
  </si>
  <si>
    <t>旅游发展基金支出</t>
  </si>
  <si>
    <t>04</t>
  </si>
  <si>
    <t>地方旅游开发项目补助</t>
  </si>
  <si>
    <t>22</t>
  </si>
  <si>
    <t>大中型水库移民后期扶持基金支出</t>
  </si>
  <si>
    <t>01</t>
  </si>
  <si>
    <t>移民补助</t>
  </si>
  <si>
    <r>
      <rPr>
        <sz val="10"/>
        <rFont val="宋体"/>
        <charset val="134"/>
      </rPr>
      <t>0</t>
    </r>
    <r>
      <rPr>
        <sz val="10"/>
        <rFont val="宋体"/>
        <charset val="134"/>
      </rPr>
      <t>2</t>
    </r>
  </si>
  <si>
    <t>基础设施建设和经济发展</t>
  </si>
  <si>
    <t>23</t>
  </si>
  <si>
    <t>小型水库移民扶助基金及对应专项债务收入安排的支出</t>
  </si>
  <si>
    <t xml:space="preserve"> 移民补助</t>
  </si>
  <si>
    <t>02</t>
  </si>
  <si>
    <t>08</t>
  </si>
  <si>
    <t>国有土地使用权出让收入及对应专项债务收入安排的支出</t>
  </si>
  <si>
    <r>
      <rPr>
        <sz val="10"/>
        <rFont val="宋体"/>
        <charset val="134"/>
      </rPr>
      <t>0</t>
    </r>
    <r>
      <rPr>
        <sz val="10"/>
        <rFont val="宋体"/>
        <charset val="134"/>
      </rPr>
      <t>1</t>
    </r>
  </si>
  <si>
    <t>征地和拆迁补偿支出</t>
  </si>
  <si>
    <t>土地开发支出</t>
  </si>
  <si>
    <t>03</t>
  </si>
  <si>
    <t>城市建设支出</t>
  </si>
  <si>
    <r>
      <rPr>
        <sz val="10"/>
        <rFont val="宋体"/>
        <charset val="134"/>
      </rPr>
      <t>0</t>
    </r>
    <r>
      <rPr>
        <sz val="10"/>
        <rFont val="宋体"/>
        <charset val="134"/>
      </rPr>
      <t>4</t>
    </r>
  </si>
  <si>
    <t>农村基础设施建设支出</t>
  </si>
  <si>
    <t>09</t>
  </si>
  <si>
    <t>支付破产或改制企业职工安置费</t>
  </si>
  <si>
    <t>其他国有土地使用权出让收入安排的支出</t>
  </si>
  <si>
    <r>
      <rPr>
        <sz val="10"/>
        <rFont val="宋体"/>
        <charset val="134"/>
      </rPr>
      <t>1</t>
    </r>
    <r>
      <rPr>
        <sz val="10"/>
        <rFont val="宋体"/>
        <charset val="134"/>
      </rPr>
      <t>0</t>
    </r>
  </si>
  <si>
    <t>国有土地收益基金安排的支出</t>
  </si>
  <si>
    <r>
      <rPr>
        <sz val="10"/>
        <rFont val="宋体"/>
        <charset val="134"/>
      </rPr>
      <t>9</t>
    </r>
    <r>
      <rPr>
        <sz val="10"/>
        <rFont val="宋体"/>
        <charset val="134"/>
      </rPr>
      <t>9</t>
    </r>
  </si>
  <si>
    <t>其他国有土地收益基金的支出</t>
  </si>
  <si>
    <t>11</t>
  </si>
  <si>
    <t>农业土地开发资金安排的支出</t>
  </si>
  <si>
    <t>14</t>
  </si>
  <si>
    <t>污水处理费安排的支出</t>
  </si>
  <si>
    <t>其他污水处理费安排的支出</t>
  </si>
  <si>
    <r>
      <rPr>
        <sz val="10"/>
        <rFont val="宋体"/>
        <charset val="134"/>
      </rPr>
      <t>2</t>
    </r>
    <r>
      <rPr>
        <sz val="10"/>
        <rFont val="宋体"/>
        <charset val="134"/>
      </rPr>
      <t>13</t>
    </r>
  </si>
  <si>
    <r>
      <rPr>
        <sz val="10"/>
        <rFont val="宋体"/>
        <charset val="134"/>
      </rPr>
      <t>6</t>
    </r>
    <r>
      <rPr>
        <sz val="10"/>
        <rFont val="宋体"/>
        <charset val="134"/>
      </rPr>
      <t>9</t>
    </r>
  </si>
  <si>
    <t>国家重大水利工程建设基金安排的支出</t>
  </si>
  <si>
    <t>三峡后续工作</t>
  </si>
  <si>
    <t>其他政府性基金及对应专项债务收入安排的支出</t>
  </si>
  <si>
    <t xml:space="preserve">其他地方自行试点项目收益专项债券收入安排的支出  </t>
  </si>
  <si>
    <t>彩票发行销售机构业务费安排的支出</t>
  </si>
  <si>
    <t>福利彩票销售机构的业务费支出</t>
  </si>
  <si>
    <t>60</t>
  </si>
  <si>
    <t>彩票公益金安排的支出</t>
  </si>
  <si>
    <t>用于社会福利的彩票公益金支出</t>
  </si>
  <si>
    <t>用于体育事业的彩票公益金支出</t>
  </si>
  <si>
    <t>用于教育事业的彩票公益金支出</t>
  </si>
  <si>
    <t>06</t>
  </si>
  <si>
    <t>用于残疾人事业的彩票公益金支出</t>
  </si>
  <si>
    <t>13</t>
  </si>
  <si>
    <t>用于城乡医疗救助的彩票公益金支出</t>
  </si>
  <si>
    <t>用于其他社会公益事业的彩票公益金支出</t>
  </si>
  <si>
    <t>231</t>
  </si>
  <si>
    <t>债务还本支出</t>
  </si>
  <si>
    <t>地方政府专项债务还本支出</t>
  </si>
  <si>
    <t>国有土地使用权出让金债务还本支出</t>
  </si>
  <si>
    <t>地方政府专项债务付息支出</t>
  </si>
  <si>
    <t>国有土地使用权出让金债务付息支出</t>
  </si>
  <si>
    <t>2023年政府性基金转移支付预算表</t>
  </si>
  <si>
    <t>支   出</t>
  </si>
  <si>
    <t>项  目</t>
  </si>
  <si>
    <t>增减</t>
  </si>
  <si>
    <t>转移性支出合计</t>
  </si>
  <si>
    <t xml:space="preserve">  政府性基金上解支出</t>
  </si>
  <si>
    <t>醴陵市2023年国有资本经营收入预算（草案）表</t>
  </si>
  <si>
    <t>项      目</t>
  </si>
  <si>
    <t>预算数为上年执行数的%</t>
  </si>
  <si>
    <t>一、利润收入</t>
  </si>
  <si>
    <t>二、股利、股息收入</t>
  </si>
  <si>
    <t>三、产权转让收入</t>
  </si>
  <si>
    <t>四、清算收入</t>
  </si>
  <si>
    <t>五、其他国有资本经营收入</t>
  </si>
  <si>
    <t>本年收入合计</t>
  </si>
  <si>
    <t>上年结转</t>
  </si>
  <si>
    <t>收 入 总 计</t>
  </si>
  <si>
    <t>醴陵市2023年国有资本经营支出预算（草案）表</t>
  </si>
  <si>
    <t>一、解决历史遗留问题及改革成本支出</t>
  </si>
  <si>
    <t>二、国有企业资本金注入</t>
  </si>
  <si>
    <t>三、国有企业政策性补贴</t>
  </si>
  <si>
    <t>四、金融国有资本经营预算支出</t>
  </si>
  <si>
    <t>五、其他国有资本经营预算支出</t>
  </si>
  <si>
    <t>转移支付支出</t>
  </si>
  <si>
    <t>本年支出合计</t>
  </si>
  <si>
    <t>结转下年</t>
  </si>
  <si>
    <t>调出资金</t>
  </si>
  <si>
    <t>支 出 总 计</t>
  </si>
  <si>
    <t>醴陵市2023年本级国有资本经营支出预算表</t>
  </si>
  <si>
    <t>科目编码</t>
  </si>
  <si>
    <t>预算科目</t>
  </si>
  <si>
    <t>预算数</t>
  </si>
  <si>
    <t>国有资本经营预算支出</t>
  </si>
  <si>
    <t xml:space="preserve">  补充全国社会保障基金</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</si>
  <si>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</si>
  <si>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</si>
  <si>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</si>
  <si>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</si>
  <si>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</si>
  <si>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</si>
  <si>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</si>
  <si>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</si>
  <si>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</si>
  <si>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</si>
  <si>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</si>
  <si>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</si>
  <si>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</si>
  <si>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</si>
  <si>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</si>
  <si>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</si>
  <si>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</si>
  <si>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</si>
  <si>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</si>
  <si>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</si>
  <si>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国有企业政策性补贴(款)</t>
  </si>
  <si>
    <t xml:space="preserve">    国有企业政策性补贴(项)</t>
  </si>
  <si>
    <t xml:space="preserve">  金融国有资本经营预算支出</t>
  </si>
  <si>
    <t xml:space="preserve">    资本性支出</t>
  </si>
  <si>
    <t xml:space="preserve">    改革性支出</t>
  </si>
  <si>
    <t xml:space="preserve">    其他金融国有资本经营预算支出</t>
  </si>
  <si>
    <t xml:space="preserve">  其他国有资本经营预算支出(款)</t>
  </si>
  <si>
    <t xml:space="preserve">    其他国有资本经营预算支出(项)</t>
  </si>
  <si>
    <t>2023年国有资本经营预算对下转移支付预算表</t>
  </si>
  <si>
    <t>预算数为上年执行数的％</t>
  </si>
  <si>
    <t>无</t>
  </si>
  <si>
    <t>说明：醴陵市无对下安排的国有资本经营预算转移支付。</t>
  </si>
  <si>
    <t>醴陵市2023年社会保险基金收入预算表</t>
  </si>
  <si>
    <t>项   目</t>
  </si>
  <si>
    <t>机关事业基本养老保险基金</t>
  </si>
  <si>
    <t>城乡居民基本养老保险基金</t>
  </si>
  <si>
    <t>一、收入合计</t>
  </si>
  <si>
    <t>1、保险费收入</t>
  </si>
  <si>
    <t>2、利息收入</t>
  </si>
  <si>
    <t>3、财政补贴收入</t>
  </si>
  <si>
    <t>4、其他收入</t>
  </si>
  <si>
    <t>5、转移收入</t>
  </si>
  <si>
    <t>醴陵市2023年社会保险基金支出预算表</t>
  </si>
  <si>
    <t>一、支出合计</t>
  </si>
  <si>
    <t>1、社会保险待遇支出</t>
  </si>
  <si>
    <t>2、其他支出</t>
  </si>
  <si>
    <t>3、转移支出</t>
  </si>
  <si>
    <t>4、上解上级支出</t>
  </si>
  <si>
    <t>二、本年收支结余</t>
  </si>
  <si>
    <t>总计</t>
  </si>
  <si>
    <t>2023年本级财政乡村振兴衔接资金安排情况表</t>
  </si>
  <si>
    <t>序号</t>
  </si>
  <si>
    <r>
      <rPr>
        <b/>
        <sz val="12"/>
        <rFont val="宋体"/>
        <charset val="134"/>
      </rPr>
      <t>2</t>
    </r>
    <r>
      <rPr>
        <b/>
        <sz val="12"/>
        <rFont val="宋体"/>
        <charset val="134"/>
      </rPr>
      <t>023年预算数</t>
    </r>
  </si>
  <si>
    <t>巩固拓展脱贫攻坚成果衔接乡村振兴资金</t>
  </si>
  <si>
    <t>醴陵市2023年“三公”等经费预算财政拨款情况统计表</t>
  </si>
  <si>
    <t>单位：万元　</t>
  </si>
  <si>
    <t>合  计</t>
  </si>
  <si>
    <t>1、因公出国（境）费用</t>
  </si>
  <si>
    <t>2、公务接待费</t>
  </si>
  <si>
    <t>3、公务用车费</t>
  </si>
  <si>
    <t>　　　　其中：（1）公务用车运行维护费</t>
  </si>
  <si>
    <r>
      <rPr>
        <sz val="11"/>
        <color theme="1"/>
        <rFont val="宋体"/>
        <charset val="134"/>
        <scheme val="minor"/>
      </rPr>
      <t xml:space="preserve"> </t>
    </r>
    <r>
      <rPr>
        <sz val="11"/>
        <color theme="1"/>
        <rFont val="宋体"/>
        <charset val="134"/>
        <scheme val="minor"/>
      </rPr>
      <t xml:space="preserve">     　　　　</t>
    </r>
    <r>
      <rPr>
        <sz val="11"/>
        <color theme="1"/>
        <rFont val="宋体"/>
        <charset val="134"/>
        <scheme val="minor"/>
      </rPr>
      <t>（2）公务用车购置</t>
    </r>
  </si>
  <si>
    <t>说明： 1、本表公开内容为支出的“三公”经费预算一般公共预算拨款安排情况；</t>
  </si>
  <si>
    <t xml:space="preserve">              2、一般公共预算拨款包括经费拨款和纳入一般公共预算管理的非税收入拨款；</t>
  </si>
  <si>
    <t xml:space="preserve">              3、公开口径为当年安排数（不含上年结转）。</t>
  </si>
  <si>
    <t>醴陵市政府一般债务限额和余额情况表</t>
  </si>
  <si>
    <t>地区</t>
  </si>
  <si>
    <t>2022年一般债务限额</t>
  </si>
  <si>
    <t>2022年一般债务余额</t>
  </si>
  <si>
    <t>2023年一般债务限额（预估）</t>
  </si>
  <si>
    <t>2023年一般债务余额（预估）</t>
  </si>
  <si>
    <t>醴陵市</t>
  </si>
  <si>
    <t>醴陵市政府专项债务限额和余额情况表</t>
  </si>
  <si>
    <t>2022年专项债务限额</t>
  </si>
  <si>
    <t>2022年专项债务余额</t>
  </si>
  <si>
    <t>2023年专项债务限额（预估）</t>
  </si>
  <si>
    <t>2023年专项债务余额（预估）</t>
  </si>
  <si>
    <t>醴陵市2023年地方政府债券还本付息预算表</t>
  </si>
  <si>
    <t>年度</t>
  </si>
  <si>
    <t>项目</t>
  </si>
  <si>
    <t>土储专项债</t>
  </si>
  <si>
    <t>地方政府债券利息</t>
  </si>
  <si>
    <t>醴陵市2023年本级地方政府债券新增情况表</t>
  </si>
  <si>
    <t>新增一般债券</t>
  </si>
  <si>
    <t>新增专项债券</t>
  </si>
  <si>
    <t>置换一般债券</t>
  </si>
  <si>
    <t>置换专项债券</t>
  </si>
  <si>
    <t>再融资一般债券</t>
  </si>
  <si>
    <t>再融资专项债券</t>
  </si>
  <si>
    <t>醴陵市2023年本级地方政府新增一般债券使用情况表</t>
  </si>
  <si>
    <t>醴陵市湖南师大附属陶子湖学校建设项目</t>
  </si>
  <si>
    <r>
      <rPr>
        <sz val="20"/>
        <rFont val="方正小标宋简体"/>
        <charset val="134"/>
      </rPr>
      <t>醴陵市</t>
    </r>
    <r>
      <rPr>
        <sz val="20"/>
        <color rgb="FF000000"/>
        <rFont val="Times New Roman"/>
        <charset val="0"/>
      </rPr>
      <t>2023</t>
    </r>
    <r>
      <rPr>
        <sz val="20"/>
        <color rgb="FF000000"/>
        <rFont val="宋体"/>
        <charset val="0"/>
      </rPr>
      <t>年本级地方政府</t>
    </r>
    <r>
      <rPr>
        <sz val="20"/>
        <color rgb="FF000000"/>
        <rFont val="微软雅黑"/>
        <charset val="0"/>
      </rPr>
      <t>新增专项债券基本情况表</t>
    </r>
  </si>
  <si>
    <t>发债日期</t>
  </si>
  <si>
    <t>发债利率（%）</t>
  </si>
  <si>
    <t>发债期限（年）</t>
  </si>
  <si>
    <t>发债金额</t>
  </si>
  <si>
    <t>醴陵市2023年小计</t>
  </si>
  <si>
    <t>醴陵市第二水厂建设工程项目</t>
  </si>
  <si>
    <r>
      <rPr>
        <sz val="20"/>
        <color rgb="FF000000"/>
        <rFont val="微软雅黑"/>
        <charset val="0"/>
      </rPr>
      <t>醴陵市</t>
    </r>
    <r>
      <rPr>
        <sz val="20"/>
        <color rgb="FF000000"/>
        <rFont val="Times New Roman"/>
        <charset val="0"/>
      </rPr>
      <t>2023</t>
    </r>
    <r>
      <rPr>
        <sz val="20"/>
        <color rgb="FF000000"/>
        <rFont val="宋体"/>
        <charset val="0"/>
      </rPr>
      <t>年</t>
    </r>
    <r>
      <rPr>
        <sz val="20"/>
        <color rgb="FF000000"/>
        <rFont val="微软雅黑"/>
        <charset val="0"/>
      </rPr>
      <t>专项转移支付分项目情况表</t>
    </r>
  </si>
  <si>
    <t>一般公共服务</t>
  </si>
  <si>
    <t>国防</t>
  </si>
  <si>
    <t>公共安全</t>
  </si>
  <si>
    <t>教育</t>
  </si>
  <si>
    <t>科学技术</t>
  </si>
  <si>
    <t>文化旅游体育与传媒</t>
  </si>
  <si>
    <t>社会保障和就业</t>
  </si>
  <si>
    <t>卫生健康</t>
  </si>
  <si>
    <t>节能环保</t>
  </si>
  <si>
    <t>城乡社区</t>
  </si>
  <si>
    <t>农林水</t>
  </si>
  <si>
    <t>交通运输</t>
  </si>
  <si>
    <t>资源勘探工业信息</t>
  </si>
  <si>
    <t>商业服务业</t>
  </si>
  <si>
    <t>金融</t>
  </si>
  <si>
    <t>自然资源海洋气象</t>
  </si>
  <si>
    <t>住房保障</t>
  </si>
  <si>
    <t>灾害防治及应急管理</t>
  </si>
  <si>
    <r>
      <rPr>
        <sz val="20"/>
        <color rgb="FF000000"/>
        <rFont val="微软雅黑"/>
        <charset val="0"/>
      </rPr>
      <t>醴陵市</t>
    </r>
    <r>
      <rPr>
        <sz val="20"/>
        <color rgb="FF000000"/>
        <rFont val="Times New Roman"/>
        <charset val="0"/>
      </rPr>
      <t>2023</t>
    </r>
    <r>
      <rPr>
        <sz val="20"/>
        <color rgb="FF000000"/>
        <rFont val="宋体"/>
        <charset val="0"/>
      </rPr>
      <t>年</t>
    </r>
    <r>
      <rPr>
        <sz val="20"/>
        <color rgb="FF000000"/>
        <rFont val="微软雅黑"/>
        <charset val="0"/>
      </rPr>
      <t>专项转移支付分地区情况表</t>
    </r>
  </si>
  <si>
    <t>说明：我县无转移支付职能，专项转移支付没有分地区支出情况，仅分项目支出。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</si>
</sst>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2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quot;-&quot;"/>
    <numFmt numFmtId="177" formatCode="_-\¥* #,##0_-;\-\¥* #,##0_-;_-\¥* &quot;-&quot;_-;_-@_-"/>
    <numFmt numFmtId="178" formatCode="_-* #,##0_$_-;\-* #,##0_$_-;_-* &quot;-&quot;_$_-;_-@_-"/>
    <numFmt numFmtId="179" formatCode="_-* #,##0.00_$_-;\-* #,##0.00_$_-;_-* &quot;-&quot;??_$_-;_-@_-"/>
    <numFmt numFmtId="180" formatCode="_-* #,##0&quot;$&quot;_-;\-* #,##0&quot;$&quot;_-;_-* &quot;-&quot;&quot;$&quot;_-;_-@_-"/>
    <numFmt numFmtId="181" formatCode="_-* #,##0.00&quot;$&quot;_-;\-* #,##0.00&quot;$&quot;_-;_-* &quot;-&quot;??&quot;$&quot;_-;_-@_-"/>
    <numFmt numFmtId="182" formatCode="0.0"/>
    <numFmt numFmtId="183" formatCode="#,##0_ "/>
    <numFmt numFmtId="184" formatCode="0_ "/>
    <numFmt numFmtId="185" formatCode="0.00_ "/>
    <numFmt numFmtId="186" formatCode="0_);[Red]\(0\)"/>
    <numFmt numFmtId="187" formatCode="_ * #,##0_ ;_ * \-#,##0_ ;_ * &quot;-&quot;??_ ;_ @_ "/>
    <numFmt numFmtId="188" formatCode="* #,##0.00;* \-#,##0.00;* &quot;&quot;??;@"/>
    <numFmt numFmtId="189" formatCode="00"/>
    <numFmt numFmtId="190" formatCode="#0.00"/>
    <numFmt numFmtId="191" formatCode=";;"/>
    <numFmt numFmtId="192" formatCode="0.00_);[Red]\(0.00\)"/>
  </numFmts>
  <fonts count="128">
    <font>
      <sz val="11"/>
      <color theme="1"/>
      <name val="宋体"/>
      <charset val="134"/>
      <scheme val="minor"/>
    </font>
    <font>
      <sz val="11"/>
      <color theme="1"/>
      <name val="Times New Roman"/>
      <charset val="0"/>
    </font>
    <font>
      <sz val="11"/>
      <color theme="1"/>
      <name val="宋体"/>
      <charset val="134"/>
    </font>
    <font>
      <sz val="20"/>
      <color rgb="FF000000"/>
      <name val="微软雅黑"/>
      <charset val="0"/>
    </font>
    <font>
      <sz val="20"/>
      <color theme="1"/>
      <name val="Times New Roman"/>
      <charset val="0"/>
    </font>
    <font>
      <sz val="10"/>
      <color theme="1"/>
      <name val="宋体"/>
      <charset val="0"/>
    </font>
    <font>
      <sz val="11"/>
      <name val="宋体"/>
      <charset val="134"/>
    </font>
    <font>
      <sz val="11"/>
      <name val="SimSun"/>
      <charset val="134"/>
    </font>
    <font>
      <sz val="11"/>
      <color theme="1"/>
      <name val="宋体"/>
      <charset val="0"/>
    </font>
    <font>
      <b/>
      <sz val="11"/>
      <color theme="1"/>
      <name val="宋体"/>
      <charset val="134"/>
    </font>
    <font>
      <b/>
      <sz val="11"/>
      <name val="SimSun"/>
      <charset val="134"/>
    </font>
    <font>
      <sz val="20"/>
      <name val="方正小标宋简体"/>
      <charset val="134"/>
    </font>
    <font>
      <sz val="11"/>
      <name val="宋体"/>
      <charset val="0"/>
    </font>
    <font>
      <sz val="12"/>
      <name val="宋体"/>
      <charset val="134"/>
    </font>
    <font>
      <sz val="11"/>
      <name val="黑体"/>
      <charset val="134"/>
    </font>
    <font>
      <b/>
      <sz val="11"/>
      <name val="宋体"/>
      <charset val="134"/>
    </font>
    <font>
      <sz val="9"/>
      <name val="宋体"/>
      <charset val="134"/>
    </font>
    <font>
      <sz val="11"/>
      <color indexed="8"/>
      <name val="黑体"/>
      <charset val="134"/>
    </font>
    <font>
      <sz val="11"/>
      <color indexed="8"/>
      <name val="宋体"/>
      <charset val="134"/>
      <scheme val="minor"/>
    </font>
    <font>
      <sz val="9"/>
      <name val="SimSun"/>
      <charset val="134"/>
    </font>
    <font>
      <b/>
      <sz val="12"/>
      <name val="宋体"/>
      <charset val="134"/>
      <scheme val="major"/>
    </font>
    <font>
      <sz val="20"/>
      <color theme="1"/>
      <name val="方正小标宋简体"/>
      <charset val="134"/>
    </font>
    <font>
      <b/>
      <sz val="11"/>
      <color theme="1"/>
      <name val="宋体"/>
      <charset val="134"/>
      <scheme val="minor"/>
    </font>
    <font>
      <sz val="22"/>
      <name val="方正小标宋简体"/>
      <charset val="134"/>
    </font>
    <font>
      <b/>
      <sz val="12"/>
      <name val="宋体"/>
      <charset val="134"/>
    </font>
    <font>
      <sz val="12"/>
      <name val="楷体_GB2312"/>
      <charset val="134"/>
    </font>
    <font>
      <sz val="11"/>
      <color indexed="8"/>
      <name val="Calibri"/>
      <charset val="134"/>
    </font>
    <font>
      <sz val="18"/>
      <name val="方正小标宋简体"/>
      <charset val="134"/>
    </font>
    <font>
      <sz val="12"/>
      <name val="宋体"/>
      <charset val="134"/>
      <scheme val="major"/>
    </font>
    <font>
      <b/>
      <sz val="14"/>
      <name val="宋体"/>
      <charset val="134"/>
      <scheme val="major"/>
    </font>
    <font>
      <sz val="10"/>
      <color indexed="8"/>
      <name val="宋体"/>
      <charset val="134"/>
    </font>
    <font>
      <sz val="10"/>
      <color indexed="8"/>
      <name val="Times New Roman"/>
      <charset val="134"/>
    </font>
    <font>
      <b/>
      <sz val="10"/>
      <name val="宋体"/>
      <charset val="134"/>
    </font>
    <font>
      <sz val="10"/>
      <name val="宋体"/>
      <charset val="134"/>
    </font>
    <font>
      <sz val="22"/>
      <color indexed="8"/>
      <name val="方正小标宋简体"/>
      <charset val="134"/>
    </font>
    <font>
      <sz val="12"/>
      <color indexed="8"/>
      <name val="宋体"/>
      <charset val="134"/>
    </font>
    <font>
      <sz val="12"/>
      <color indexed="8"/>
      <name val="Arial Narrow"/>
      <charset val="134"/>
    </font>
    <font>
      <b/>
      <sz val="12"/>
      <color indexed="8"/>
      <name val="宋体"/>
      <charset val="134"/>
    </font>
    <font>
      <sz val="10"/>
      <name val="仿宋"/>
      <charset val="134"/>
    </font>
    <font>
      <b/>
      <sz val="11"/>
      <color indexed="8"/>
      <name val="宋体"/>
      <charset val="134"/>
    </font>
    <font>
      <b/>
      <sz val="10"/>
      <color indexed="8"/>
      <name val="宋体"/>
      <charset val="134"/>
    </font>
    <font>
      <sz val="9"/>
      <color indexed="8"/>
      <name val="宋体"/>
      <charset val="134"/>
    </font>
    <font>
      <sz val="24"/>
      <name val="方正小标宋简体"/>
      <charset val="134"/>
    </font>
    <font>
      <b/>
      <sz val="12"/>
      <color theme="1"/>
      <name val="宋体"/>
      <charset val="134"/>
      <scheme val="major"/>
    </font>
    <font>
      <sz val="12"/>
      <name val="黑体"/>
      <charset val="134"/>
    </font>
    <font>
      <sz val="10"/>
      <name val="Arial"/>
      <charset val="134"/>
    </font>
    <font>
      <sz val="20"/>
      <color indexed="8"/>
      <name val="方正小标宋简体"/>
      <charset val="134"/>
    </font>
    <font>
      <sz val="11"/>
      <color indexed="8"/>
      <name val="Times New Roman"/>
      <charset val="134"/>
    </font>
    <font>
      <sz val="22"/>
      <color theme="1"/>
      <name val="方正小标宋简体"/>
      <charset val="134"/>
    </font>
    <font>
      <b/>
      <sz val="14"/>
      <name val="宋体"/>
      <charset val="134"/>
    </font>
    <font>
      <b/>
      <sz val="14"/>
      <color indexed="10"/>
      <name val="宋体"/>
      <charset val="134"/>
    </font>
    <font>
      <sz val="14"/>
      <color indexed="10"/>
      <name val="宋体"/>
      <charset val="134"/>
    </font>
    <font>
      <b/>
      <sz val="12"/>
      <color indexed="10"/>
      <name val="宋体"/>
      <charset val="134"/>
    </font>
    <font>
      <sz val="12"/>
      <color indexed="10"/>
      <name val="宋体"/>
      <charset val="134"/>
    </font>
    <font>
      <sz val="11"/>
      <color indexed="8"/>
      <name val="宋体"/>
      <charset val="134"/>
    </font>
    <font>
      <sz val="24"/>
      <color theme="1"/>
      <name val="方正小标宋简体"/>
      <charset val="134"/>
    </font>
    <font>
      <b/>
      <sz val="11"/>
      <name val="宋体"/>
      <charset val="134"/>
      <scheme val="minor"/>
    </font>
    <font>
      <sz val="11"/>
      <name val="宋体"/>
      <charset val="134"/>
      <scheme val="minor"/>
    </font>
    <font>
      <b/>
      <sz val="18"/>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0"/>
      <color indexed="8"/>
      <name val="Arial"/>
      <charset val="134"/>
    </font>
    <font>
      <sz val="11"/>
      <color indexed="9"/>
      <name val="宋体"/>
      <charset val="134"/>
    </font>
    <font>
      <sz val="11"/>
      <color indexed="42"/>
      <name val="宋体"/>
      <charset val="134"/>
    </font>
    <font>
      <sz val="11"/>
      <color theme="0"/>
      <name val="宋体"/>
      <charset val="134"/>
      <scheme val="minor"/>
    </font>
    <font>
      <sz val="8"/>
      <name val="Arial"/>
      <charset val="134"/>
    </font>
    <font>
      <b/>
      <sz val="12"/>
      <name val="Arial"/>
      <charset val="134"/>
    </font>
    <font>
      <sz val="11"/>
      <color indexed="62"/>
      <name val="宋体"/>
      <charset val="134"/>
    </font>
    <font>
      <sz val="7"/>
      <name val="Small Fonts"/>
      <charset val="134"/>
    </font>
    <font>
      <b/>
      <i/>
      <sz val="16"/>
      <name val="Helv"/>
      <charset val="134"/>
    </font>
    <font>
      <sz val="8"/>
      <name val="Times New Roman"/>
      <charset val="134"/>
    </font>
    <font>
      <b/>
      <sz val="10"/>
      <name val="Arial"/>
      <charset val="134"/>
    </font>
    <font>
      <b/>
      <sz val="15"/>
      <color indexed="56"/>
      <name val="宋体"/>
      <charset val="134"/>
    </font>
    <font>
      <b/>
      <sz val="15"/>
      <color indexed="62"/>
      <name val="宋体"/>
      <charset val="134"/>
    </font>
    <font>
      <b/>
      <sz val="13"/>
      <color indexed="56"/>
      <name val="宋体"/>
      <charset val="134"/>
    </font>
    <font>
      <b/>
      <sz val="13"/>
      <color indexed="62"/>
      <name val="宋体"/>
      <charset val="134"/>
    </font>
    <font>
      <b/>
      <sz val="11"/>
      <color indexed="56"/>
      <name val="宋体"/>
      <charset val="134"/>
    </font>
    <font>
      <b/>
      <sz val="11"/>
      <color indexed="62"/>
      <name val="宋体"/>
      <charset val="134"/>
    </font>
    <font>
      <b/>
      <sz val="18"/>
      <color indexed="56"/>
      <name val="宋体"/>
      <charset val="134"/>
    </font>
    <font>
      <b/>
      <sz val="21"/>
      <name val="楷体_GB2312"/>
      <charset val="134"/>
    </font>
    <font>
      <b/>
      <sz val="18"/>
      <color theme="3"/>
      <name val="宋体"/>
      <charset val="134"/>
      <scheme val="major"/>
    </font>
    <font>
      <sz val="11"/>
      <color indexed="20"/>
      <name val="宋体"/>
      <charset val="134"/>
    </font>
    <font>
      <sz val="11"/>
      <color rgb="FF9C0006"/>
      <name val="宋体"/>
      <charset val="134"/>
      <scheme val="minor"/>
    </font>
    <font>
      <sz val="12"/>
      <color indexed="20"/>
      <name val="宋体"/>
      <charset val="134"/>
    </font>
    <font>
      <sz val="11"/>
      <color indexed="17"/>
      <name val="宋体"/>
      <charset val="134"/>
    </font>
    <font>
      <sz val="11"/>
      <color rgb="FF006100"/>
      <name val="宋体"/>
      <charset val="134"/>
      <scheme val="minor"/>
    </font>
    <font>
      <sz val="12"/>
      <color indexed="17"/>
      <name val="宋体"/>
      <charset val="134"/>
    </font>
    <font>
      <b/>
      <sz val="11"/>
      <color indexed="52"/>
      <name val="宋体"/>
      <charset val="134"/>
    </font>
    <font>
      <b/>
      <sz val="11"/>
      <color rgb="FFFA7D00"/>
      <name val="宋体"/>
      <charset val="134"/>
      <scheme val="minor"/>
    </font>
    <font>
      <b/>
      <sz val="11"/>
      <color indexed="9"/>
      <name val="宋体"/>
      <charset val="134"/>
    </font>
    <font>
      <b/>
      <sz val="11"/>
      <color indexed="42"/>
      <name val="宋体"/>
      <charset val="134"/>
    </font>
    <font>
      <b/>
      <sz val="11"/>
      <color theme="0"/>
      <name val="宋体"/>
      <charset val="134"/>
      <scheme val="minor"/>
    </font>
    <font>
      <i/>
      <sz val="11"/>
      <color indexed="23"/>
      <name val="宋体"/>
      <charset val="134"/>
    </font>
    <font>
      <i/>
      <sz val="11"/>
      <color rgb="FF7F7F7F"/>
      <name val="宋体"/>
      <charset val="134"/>
      <scheme val="minor"/>
    </font>
    <font>
      <sz val="11"/>
      <color indexed="10"/>
      <name val="宋体"/>
      <charset val="134"/>
    </font>
    <font>
      <sz val="11"/>
      <color rgb="FFFF0000"/>
      <name val="宋体"/>
      <charset val="134"/>
      <scheme val="minor"/>
    </font>
    <font>
      <sz val="11"/>
      <color indexed="52"/>
      <name val="宋体"/>
      <charset val="134"/>
    </font>
    <font>
      <sz val="11"/>
      <color rgb="FFFA7D00"/>
      <name val="宋体"/>
      <charset val="134"/>
      <scheme val="minor"/>
    </font>
    <font>
      <sz val="10"/>
      <name val="Times New Roman"/>
      <charset val="134"/>
    </font>
    <font>
      <sz val="11"/>
      <color indexed="60"/>
      <name val="宋体"/>
      <charset val="134"/>
    </font>
    <font>
      <b/>
      <sz val="11"/>
      <color indexed="63"/>
      <name val="宋体"/>
      <charset val="134"/>
    </font>
    <font>
      <b/>
      <sz val="11"/>
      <color rgb="FF3F3F3F"/>
      <name val="宋体"/>
      <charset val="134"/>
      <scheme val="minor"/>
    </font>
    <font>
      <sz val="10"/>
      <name val="Helv"/>
      <charset val="134"/>
    </font>
    <font>
      <sz val="11"/>
      <name val="ＭＳ Ｐゴシック"/>
      <charset val="134"/>
    </font>
    <font>
      <sz val="12"/>
      <name val="바탕체"/>
      <charset val="134"/>
    </font>
    <font>
      <sz val="20"/>
      <color rgb="FF000000"/>
      <name val="Times New Roman"/>
      <charset val="0"/>
    </font>
    <font>
      <sz val="20"/>
      <color rgb="FF000000"/>
      <name val="宋体"/>
      <charset val="0"/>
    </font>
    <font>
      <b/>
      <sz val="14"/>
      <name val="Times New Roman"/>
      <charset val="134"/>
    </font>
    <font>
      <sz val="9"/>
      <name val="宋体"/>
      <charset val="134"/>
    </font>
  </fonts>
  <fills count="6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9"/>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27"/>
        <bgColor indexed="64"/>
      </patternFill>
    </fill>
    <fill>
      <patternFill patternType="solid">
        <fgColor theme="8" tint="0.799920651875362"/>
        <bgColor indexed="64"/>
      </patternFill>
    </fill>
    <fill>
      <patternFill patternType="solid">
        <fgColor theme="9" tint="0.799920651875362"/>
        <bgColor indexed="64"/>
      </patternFill>
    </fill>
    <fill>
      <patternFill patternType="solid">
        <fgColor indexed="44"/>
        <bgColor indexed="64"/>
      </patternFill>
    </fill>
    <fill>
      <patternFill patternType="solid">
        <fgColor indexed="22"/>
        <bgColor indexed="64"/>
      </patternFill>
    </fill>
    <fill>
      <patternFill patternType="solid">
        <fgColor indexed="29"/>
        <bgColor indexed="64"/>
      </patternFill>
    </fill>
    <fill>
      <patternFill patternType="solid">
        <fgColor indexed="11"/>
        <bgColor indexed="64"/>
      </patternFill>
    </fill>
    <fill>
      <patternFill patternType="solid">
        <fgColor indexed="43"/>
        <bgColor indexed="64"/>
      </patternFill>
    </fill>
    <fill>
      <patternFill patternType="solid">
        <fgColor indexed="51"/>
        <bgColor indexed="64"/>
      </patternFill>
    </fill>
    <fill>
      <patternFill patternType="solid">
        <fgColor indexed="30"/>
        <bgColor indexed="64"/>
      </patternFill>
    </fill>
    <fill>
      <patternFill patternType="solid">
        <fgColor indexed="49"/>
        <bgColor indexed="64"/>
      </patternFill>
    </fill>
    <fill>
      <patternFill patternType="solid">
        <fgColor theme="4" tint="0.399914548173467"/>
        <bgColor indexed="64"/>
      </patternFill>
    </fill>
    <fill>
      <patternFill patternType="solid">
        <fgColor theme="5" tint="0.399914548173467"/>
        <bgColor indexed="64"/>
      </patternFill>
    </fill>
    <fill>
      <patternFill patternType="solid">
        <fgColor indexed="36"/>
        <bgColor indexed="64"/>
      </patternFill>
    </fill>
    <fill>
      <patternFill patternType="solid">
        <fgColor theme="8" tint="0.399914548173467"/>
        <bgColor indexed="64"/>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medium">
        <color auto="1"/>
      </top>
      <bottom style="medium">
        <color auto="1"/>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49"/>
      </bottom>
      <diagonal/>
    </border>
    <border>
      <left/>
      <right/>
      <top/>
      <bottom style="thick">
        <color theme="4"/>
      </bottom>
      <diagonal/>
    </border>
    <border>
      <left/>
      <right/>
      <top/>
      <bottom style="thick">
        <color indexed="22"/>
      </bottom>
      <diagonal/>
    </border>
    <border>
      <left/>
      <right/>
      <top/>
      <bottom style="thick">
        <color theme="4" tint="0.499984740745262"/>
      </bottom>
      <diagonal/>
    </border>
    <border>
      <left/>
      <right/>
      <top/>
      <bottom style="medium">
        <color indexed="30"/>
      </bottom>
      <diagonal/>
    </border>
    <border>
      <left/>
      <right/>
      <top/>
      <bottom style="medium">
        <color indexed="49"/>
      </bottom>
      <diagonal/>
    </border>
    <border>
      <left/>
      <right/>
      <top/>
      <bottom style="medium">
        <color theme="4" tint="0.399914548173467"/>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20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0" fillId="2" borderId="27" applyNumberFormat="0" applyFont="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28" applyNumberFormat="0" applyFill="0" applyAlignment="0" applyProtection="0">
      <alignment vertical="center"/>
    </xf>
    <xf numFmtId="0" fontId="66" fillId="0" borderId="28" applyNumberFormat="0" applyFill="0" applyAlignment="0" applyProtection="0">
      <alignment vertical="center"/>
    </xf>
    <xf numFmtId="0" fontId="67" fillId="0" borderId="29" applyNumberFormat="0" applyFill="0" applyAlignment="0" applyProtection="0">
      <alignment vertical="center"/>
    </xf>
    <xf numFmtId="0" fontId="67" fillId="0" borderId="0" applyNumberFormat="0" applyFill="0" applyBorder="0" applyAlignment="0" applyProtection="0">
      <alignment vertical="center"/>
    </xf>
    <xf numFmtId="0" fontId="68" fillId="3" borderId="30" applyNumberFormat="0" applyAlignment="0" applyProtection="0">
      <alignment vertical="center"/>
    </xf>
    <xf numFmtId="0" fontId="69" fillId="4" borderId="31" applyNumberFormat="0" applyAlignment="0" applyProtection="0">
      <alignment vertical="center"/>
    </xf>
    <xf numFmtId="0" fontId="70" fillId="4" borderId="30" applyNumberFormat="0" applyAlignment="0" applyProtection="0">
      <alignment vertical="center"/>
    </xf>
    <xf numFmtId="0" fontId="71" fillId="5" borderId="32" applyNumberFormat="0" applyAlignment="0" applyProtection="0">
      <alignment vertical="center"/>
    </xf>
    <xf numFmtId="0" fontId="72" fillId="0" borderId="33" applyNumberFormat="0" applyFill="0" applyAlignment="0" applyProtection="0">
      <alignment vertical="center"/>
    </xf>
    <xf numFmtId="0" fontId="73" fillId="0" borderId="34" applyNumberFormat="0" applyFill="0" applyAlignment="0" applyProtection="0">
      <alignment vertical="center"/>
    </xf>
    <xf numFmtId="0" fontId="74" fillId="6" borderId="0" applyNumberFormat="0" applyBorder="0" applyAlignment="0" applyProtection="0">
      <alignment vertical="center"/>
    </xf>
    <xf numFmtId="0" fontId="75" fillId="7" borderId="0" applyNumberFormat="0" applyBorder="0" applyAlignment="0" applyProtection="0">
      <alignment vertical="center"/>
    </xf>
    <xf numFmtId="0" fontId="76" fillId="8" borderId="0" applyNumberFormat="0" applyBorder="0" applyAlignment="0" applyProtection="0">
      <alignment vertical="center"/>
    </xf>
    <xf numFmtId="0" fontId="77" fillId="9" borderId="0" applyNumberFormat="0" applyBorder="0" applyAlignment="0" applyProtection="0">
      <alignment vertical="center"/>
    </xf>
    <xf numFmtId="0" fontId="78" fillId="10" borderId="0" applyNumberFormat="0" applyBorder="0" applyAlignment="0" applyProtection="0">
      <alignment vertical="center"/>
    </xf>
    <xf numFmtId="0" fontId="78" fillId="11" borderId="0" applyNumberFormat="0" applyBorder="0" applyAlignment="0" applyProtection="0">
      <alignment vertical="center"/>
    </xf>
    <xf numFmtId="0" fontId="77" fillId="12" borderId="0" applyNumberFormat="0" applyBorder="0" applyAlignment="0" applyProtection="0">
      <alignment vertical="center"/>
    </xf>
    <xf numFmtId="0" fontId="77" fillId="13" borderId="0" applyNumberFormat="0" applyBorder="0" applyAlignment="0" applyProtection="0">
      <alignment vertical="center"/>
    </xf>
    <xf numFmtId="0" fontId="78" fillId="14" borderId="0" applyNumberFormat="0" applyBorder="0" applyAlignment="0" applyProtection="0">
      <alignment vertical="center"/>
    </xf>
    <xf numFmtId="0" fontId="78" fillId="15" borderId="0" applyNumberFormat="0" applyBorder="0" applyAlignment="0" applyProtection="0">
      <alignment vertical="center"/>
    </xf>
    <xf numFmtId="0" fontId="77" fillId="16" borderId="0" applyNumberFormat="0" applyBorder="0" applyAlignment="0" applyProtection="0">
      <alignment vertical="center"/>
    </xf>
    <xf numFmtId="0" fontId="77" fillId="17" borderId="0" applyNumberFormat="0" applyBorder="0" applyAlignment="0" applyProtection="0">
      <alignment vertical="center"/>
    </xf>
    <xf numFmtId="0" fontId="78" fillId="18" borderId="0" applyNumberFormat="0" applyBorder="0" applyAlignment="0" applyProtection="0">
      <alignment vertical="center"/>
    </xf>
    <xf numFmtId="0" fontId="78" fillId="19" borderId="0" applyNumberFormat="0" applyBorder="0" applyAlignment="0" applyProtection="0">
      <alignment vertical="center"/>
    </xf>
    <xf numFmtId="0" fontId="77" fillId="20" borderId="0" applyNumberFormat="0" applyBorder="0" applyAlignment="0" applyProtection="0">
      <alignment vertical="center"/>
    </xf>
    <xf numFmtId="0" fontId="77" fillId="21" borderId="0" applyNumberFormat="0" applyBorder="0" applyAlignment="0" applyProtection="0">
      <alignment vertical="center"/>
    </xf>
    <xf numFmtId="0" fontId="78" fillId="22" borderId="0" applyNumberFormat="0" applyBorder="0" applyAlignment="0" applyProtection="0">
      <alignment vertical="center"/>
    </xf>
    <xf numFmtId="0" fontId="78" fillId="23" borderId="0" applyNumberFormat="0" applyBorder="0" applyAlignment="0" applyProtection="0">
      <alignment vertical="center"/>
    </xf>
    <xf numFmtId="0" fontId="77" fillId="24" borderId="0" applyNumberFormat="0" applyBorder="0" applyAlignment="0" applyProtection="0">
      <alignment vertical="center"/>
    </xf>
    <xf numFmtId="0" fontId="77" fillId="25" borderId="0" applyNumberFormat="0" applyBorder="0" applyAlignment="0" applyProtection="0">
      <alignment vertical="center"/>
    </xf>
    <xf numFmtId="0" fontId="78" fillId="26" borderId="0" applyNumberFormat="0" applyBorder="0" applyAlignment="0" applyProtection="0">
      <alignment vertical="center"/>
    </xf>
    <xf numFmtId="0" fontId="78" fillId="27" borderId="0" applyNumberFormat="0" applyBorder="0" applyAlignment="0" applyProtection="0">
      <alignment vertical="center"/>
    </xf>
    <xf numFmtId="0" fontId="77" fillId="28" borderId="0" applyNumberFormat="0" applyBorder="0" applyAlignment="0" applyProtection="0">
      <alignment vertical="center"/>
    </xf>
    <xf numFmtId="0" fontId="77" fillId="29" borderId="0" applyNumberFormat="0" applyBorder="0" applyAlignment="0" applyProtection="0">
      <alignment vertical="center"/>
    </xf>
    <xf numFmtId="0" fontId="78" fillId="30" borderId="0" applyNumberFormat="0" applyBorder="0" applyAlignment="0" applyProtection="0">
      <alignment vertical="center"/>
    </xf>
    <xf numFmtId="0" fontId="78" fillId="31" borderId="0" applyNumberFormat="0" applyBorder="0" applyAlignment="0" applyProtection="0">
      <alignment vertical="center"/>
    </xf>
    <xf numFmtId="0" fontId="77" fillId="32" borderId="0" applyNumberFormat="0" applyBorder="0" applyAlignment="0" applyProtection="0">
      <alignment vertical="center"/>
    </xf>
    <xf numFmtId="0" fontId="79" fillId="0" borderId="0"/>
    <xf numFmtId="0" fontId="80" fillId="0" borderId="0">
      <alignment vertical="top"/>
    </xf>
    <xf numFmtId="0" fontId="54" fillId="33" borderId="0" applyNumberFormat="0" applyBorder="0" applyAlignment="0" applyProtection="0">
      <alignment vertical="center"/>
    </xf>
    <xf numFmtId="0" fontId="54" fillId="34" borderId="0" applyNumberFormat="0" applyBorder="0" applyAlignment="0" applyProtection="0">
      <alignment vertical="center"/>
    </xf>
    <xf numFmtId="0" fontId="0" fillId="33" borderId="0" applyNumberFormat="0" applyBorder="0" applyAlignment="0" applyProtection="0">
      <alignment vertical="center"/>
    </xf>
    <xf numFmtId="0" fontId="54" fillId="35" borderId="0" applyNumberFormat="0" applyBorder="0" applyAlignment="0" applyProtection="0">
      <alignment vertical="center"/>
    </xf>
    <xf numFmtId="0" fontId="54" fillId="36" borderId="0" applyNumberFormat="0" applyBorder="0" applyAlignment="0" applyProtection="0">
      <alignment vertical="center"/>
    </xf>
    <xf numFmtId="0" fontId="0" fillId="35" borderId="0" applyNumberFormat="0" applyBorder="0" applyAlignment="0" applyProtection="0">
      <alignment vertical="center"/>
    </xf>
    <xf numFmtId="0" fontId="54" fillId="37" borderId="0" applyNumberFormat="0" applyBorder="0" applyAlignment="0" applyProtection="0">
      <alignment vertical="center"/>
    </xf>
    <xf numFmtId="0" fontId="54" fillId="38" borderId="0" applyNumberFormat="0" applyBorder="0" applyAlignment="0" applyProtection="0">
      <alignment vertical="center"/>
    </xf>
    <xf numFmtId="0" fontId="0" fillId="37" borderId="0" applyNumberFormat="0" applyBorder="0" applyAlignment="0" applyProtection="0">
      <alignment vertical="center"/>
    </xf>
    <xf numFmtId="0" fontId="54" fillId="39" borderId="0" applyNumberFormat="0" applyBorder="0" applyAlignment="0" applyProtection="0">
      <alignment vertical="center"/>
    </xf>
    <xf numFmtId="0" fontId="0" fillId="39" borderId="0" applyNumberFormat="0" applyBorder="0" applyAlignment="0" applyProtection="0">
      <alignment vertical="center"/>
    </xf>
    <xf numFmtId="0" fontId="54" fillId="40" borderId="0" applyNumberFormat="0" applyBorder="0" applyAlignment="0" applyProtection="0">
      <alignment vertical="center"/>
    </xf>
    <xf numFmtId="0" fontId="0" fillId="41" borderId="0" applyNumberFormat="0" applyBorder="0" applyAlignment="0" applyProtection="0">
      <alignment vertical="center"/>
    </xf>
    <xf numFmtId="0" fontId="0" fillId="42" borderId="0" applyNumberFormat="0" applyBorder="0" applyAlignment="0" applyProtection="0">
      <alignment vertical="center"/>
    </xf>
    <xf numFmtId="0" fontId="54" fillId="43" borderId="0" applyNumberFormat="0" applyBorder="0" applyAlignment="0" applyProtection="0">
      <alignment vertical="center"/>
    </xf>
    <xf numFmtId="0" fontId="54" fillId="44" borderId="0" applyNumberFormat="0" applyBorder="0" applyAlignment="0" applyProtection="0">
      <alignment vertical="center"/>
    </xf>
    <xf numFmtId="0" fontId="0" fillId="11" borderId="0" applyNumberFormat="0" applyBorder="0" applyAlignment="0" applyProtection="0">
      <alignment vertical="center"/>
    </xf>
    <xf numFmtId="0" fontId="54" fillId="45" borderId="0" applyNumberFormat="0" applyBorder="0" applyAlignment="0" applyProtection="0">
      <alignment vertical="center"/>
    </xf>
    <xf numFmtId="0" fontId="0" fillId="15" borderId="0" applyNumberFormat="0" applyBorder="0" applyAlignment="0" applyProtection="0">
      <alignment vertical="center"/>
    </xf>
    <xf numFmtId="0" fontId="54" fillId="46" borderId="0" applyNumberFormat="0" applyBorder="0" applyAlignment="0" applyProtection="0">
      <alignment vertical="center"/>
    </xf>
    <xf numFmtId="0" fontId="54" fillId="47"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54" fillId="48" borderId="0" applyNumberFormat="0" applyBorder="0" applyAlignment="0" applyProtection="0">
      <alignment vertical="center"/>
    </xf>
    <xf numFmtId="0" fontId="0" fillId="31" borderId="0" applyNumberFormat="0" applyBorder="0" applyAlignment="0" applyProtection="0">
      <alignment vertical="center"/>
    </xf>
    <xf numFmtId="0" fontId="81" fillId="49" borderId="0" applyNumberFormat="0" applyBorder="0" applyAlignment="0" applyProtection="0">
      <alignment vertical="center"/>
    </xf>
    <xf numFmtId="0" fontId="82" fillId="50" borderId="0" applyNumberFormat="0" applyBorder="0" applyAlignment="0" applyProtection="0">
      <alignment vertical="center"/>
    </xf>
    <xf numFmtId="0" fontId="83" fillId="51" borderId="0" applyNumberFormat="0" applyBorder="0" applyAlignment="0" applyProtection="0">
      <alignment vertical="center"/>
    </xf>
    <xf numFmtId="0" fontId="81" fillId="45" borderId="0" applyNumberFormat="0" applyBorder="0" applyAlignment="0" applyProtection="0">
      <alignment vertical="center"/>
    </xf>
    <xf numFmtId="0" fontId="82" fillId="45" borderId="0" applyNumberFormat="0" applyBorder="0" applyAlignment="0" applyProtection="0">
      <alignment vertical="center"/>
    </xf>
    <xf numFmtId="0" fontId="83" fillId="52" borderId="0" applyNumberFormat="0" applyBorder="0" applyAlignment="0" applyProtection="0">
      <alignment vertical="center"/>
    </xf>
    <xf numFmtId="0" fontId="81" fillId="46" borderId="0" applyNumberFormat="0" applyBorder="0" applyAlignment="0" applyProtection="0">
      <alignment vertical="center"/>
    </xf>
    <xf numFmtId="0" fontId="82" fillId="47" borderId="0" applyNumberFormat="0" applyBorder="0" applyAlignment="0" applyProtection="0">
      <alignment vertical="center"/>
    </xf>
    <xf numFmtId="0" fontId="83" fillId="46" borderId="0" applyNumberFormat="0" applyBorder="0" applyAlignment="0" applyProtection="0">
      <alignment vertical="center"/>
    </xf>
    <xf numFmtId="0" fontId="81" fillId="53" borderId="0" applyNumberFormat="0" applyBorder="0" applyAlignment="0" applyProtection="0">
      <alignment vertical="center"/>
    </xf>
    <xf numFmtId="0" fontId="82" fillId="44" borderId="0" applyNumberFormat="0" applyBorder="0" applyAlignment="0" applyProtection="0">
      <alignment vertical="center"/>
    </xf>
    <xf numFmtId="0" fontId="83" fillId="53" borderId="0" applyNumberFormat="0" applyBorder="0" applyAlignment="0" applyProtection="0">
      <alignment vertical="center"/>
    </xf>
    <xf numFmtId="0" fontId="81" fillId="50" borderId="0" applyNumberFormat="0" applyBorder="0" applyAlignment="0" applyProtection="0">
      <alignment vertical="center"/>
    </xf>
    <xf numFmtId="0" fontId="83" fillId="54" borderId="0" applyNumberFormat="0" applyBorder="0" applyAlignment="0" applyProtection="0">
      <alignment vertical="center"/>
    </xf>
    <xf numFmtId="0" fontId="81" fillId="55" borderId="0" applyNumberFormat="0" applyBorder="0" applyAlignment="0" applyProtection="0">
      <alignment vertical="center"/>
    </xf>
    <xf numFmtId="0" fontId="82" fillId="36" borderId="0" applyNumberFormat="0" applyBorder="0" applyAlignment="0" applyProtection="0">
      <alignment vertical="center"/>
    </xf>
    <xf numFmtId="0" fontId="83" fillId="55" borderId="0" applyNumberFormat="0" applyBorder="0" applyAlignment="0" applyProtection="0">
      <alignment vertical="center"/>
    </xf>
    <xf numFmtId="176" fontId="80" fillId="0" borderId="0" applyFill="0" applyBorder="0" applyAlignment="0"/>
    <xf numFmtId="0" fontId="80" fillId="0" borderId="0" applyNumberFormat="0" applyFill="0" applyBorder="0" applyAlignment="0" applyProtection="0">
      <alignment vertical="top"/>
    </xf>
    <xf numFmtId="0" fontId="45" fillId="0" borderId="0"/>
    <xf numFmtId="0" fontId="13" fillId="0" borderId="0"/>
    <xf numFmtId="0" fontId="13" fillId="0" borderId="0"/>
    <xf numFmtId="38" fontId="84" fillId="44" borderId="0" applyNumberFormat="0" applyBorder="0" applyAlignment="0" applyProtection="0"/>
    <xf numFmtId="0" fontId="85" fillId="0" borderId="35" applyNumberFormat="0" applyAlignment="0" applyProtection="0">
      <alignment horizontal="left" vertical="center"/>
    </xf>
    <xf numFmtId="0" fontId="85" fillId="0" borderId="9">
      <alignment horizontal="left" vertical="center"/>
    </xf>
    <xf numFmtId="10" fontId="84" fillId="34" borderId="1" applyNumberFormat="0" applyBorder="0" applyAlignment="0" applyProtection="0"/>
    <xf numFmtId="0" fontId="86" fillId="36" borderId="36" applyNumberFormat="0" applyAlignment="0" applyProtection="0">
      <alignment vertical="center"/>
    </xf>
    <xf numFmtId="37" fontId="87" fillId="0" borderId="0"/>
    <xf numFmtId="0" fontId="54" fillId="0" borderId="0"/>
    <xf numFmtId="0" fontId="88" fillId="0" borderId="0"/>
    <xf numFmtId="0" fontId="0" fillId="0" borderId="0"/>
    <xf numFmtId="0" fontId="89" fillId="0" borderId="0"/>
    <xf numFmtId="10" fontId="45" fillId="0" borderId="0" applyFont="0" applyFill="0" applyBorder="0" applyAlignment="0" applyProtection="0"/>
    <xf numFmtId="0" fontId="90" fillId="0" borderId="0" applyNumberFormat="0" applyFill="0" applyBorder="0" applyAlignment="0" applyProtection="0"/>
    <xf numFmtId="9" fontId="13" fillId="0" borderId="0" applyFont="0" applyFill="0" applyBorder="0" applyAlignment="0" applyProtection="0"/>
    <xf numFmtId="0" fontId="16" fillId="0" borderId="0"/>
    <xf numFmtId="0" fontId="91" fillId="0" borderId="37" applyNumberFormat="0" applyFill="0" applyAlignment="0" applyProtection="0">
      <alignment vertical="center"/>
    </xf>
    <xf numFmtId="0" fontId="92" fillId="0" borderId="38" applyNumberFormat="0" applyFill="0" applyAlignment="0" applyProtection="0">
      <alignment vertical="center"/>
    </xf>
    <xf numFmtId="0" fontId="65" fillId="0" borderId="39" applyNumberFormat="0" applyFill="0" applyAlignment="0" applyProtection="0">
      <alignment vertical="center"/>
    </xf>
    <xf numFmtId="0" fontId="93" fillId="0" borderId="40" applyNumberFormat="0" applyFill="0" applyAlignment="0" applyProtection="0">
      <alignment vertical="center"/>
    </xf>
    <xf numFmtId="0" fontId="94" fillId="0" borderId="40" applyNumberFormat="0" applyFill="0" applyAlignment="0" applyProtection="0">
      <alignment vertical="center"/>
    </xf>
    <xf numFmtId="0" fontId="66" fillId="0" borderId="41" applyNumberFormat="0" applyFill="0" applyAlignment="0" applyProtection="0">
      <alignment vertical="center"/>
    </xf>
    <xf numFmtId="0" fontId="95" fillId="0" borderId="42" applyNumberFormat="0" applyFill="0" applyAlignment="0" applyProtection="0">
      <alignment vertical="center"/>
    </xf>
    <xf numFmtId="0" fontId="96" fillId="0" borderId="43" applyNumberFormat="0" applyFill="0" applyAlignment="0" applyProtection="0">
      <alignment vertical="center"/>
    </xf>
    <xf numFmtId="0" fontId="67" fillId="0" borderId="44" applyNumberFormat="0" applyFill="0" applyAlignment="0" applyProtection="0">
      <alignment vertical="center"/>
    </xf>
    <xf numFmtId="0" fontId="95"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8" fillId="0" borderId="0">
      <alignment horizontal="centerContinuous" vertical="center"/>
    </xf>
    <xf numFmtId="0" fontId="99" fillId="0" borderId="0" applyNumberFormat="0" applyFill="0" applyBorder="0" applyAlignment="0" applyProtection="0">
      <alignment vertical="center"/>
    </xf>
    <xf numFmtId="0" fontId="6" fillId="0" borderId="1">
      <alignment horizontal="distributed" vertical="center" wrapText="1"/>
    </xf>
    <xf numFmtId="0" fontId="100" fillId="35" borderId="0" applyNumberFormat="0" applyBorder="0" applyAlignment="0" applyProtection="0">
      <alignment vertical="center"/>
    </xf>
    <xf numFmtId="0" fontId="101" fillId="7" borderId="0" applyNumberFormat="0" applyBorder="0" applyAlignment="0" applyProtection="0">
      <alignment vertical="center"/>
    </xf>
    <xf numFmtId="0" fontId="102" fillId="35" borderId="0" applyNumberFormat="0" applyBorder="0" applyAlignment="0" applyProtection="0">
      <alignment vertical="center"/>
    </xf>
    <xf numFmtId="0" fontId="54" fillId="0" borderId="0">
      <alignment vertical="center"/>
    </xf>
    <xf numFmtId="0" fontId="13" fillId="0" borderId="0"/>
    <xf numFmtId="0" fontId="13" fillId="0" borderId="0">
      <alignment vertical="center"/>
    </xf>
    <xf numFmtId="0" fontId="16" fillId="0" borderId="0"/>
    <xf numFmtId="0" fontId="13" fillId="0" borderId="0">
      <alignment vertical="center"/>
    </xf>
    <xf numFmtId="0" fontId="33" fillId="0" borderId="0"/>
    <xf numFmtId="0" fontId="13" fillId="0" borderId="0"/>
    <xf numFmtId="0" fontId="13" fillId="0" borderId="0">
      <alignment vertical="center"/>
    </xf>
    <xf numFmtId="0" fontId="16" fillId="0" borderId="0"/>
    <xf numFmtId="0" fontId="16" fillId="0" borderId="0">
      <alignment vertical="center"/>
    </xf>
    <xf numFmtId="0" fontId="13" fillId="0" borderId="0"/>
    <xf numFmtId="0" fontId="13" fillId="0" borderId="0" applyNumberFormat="0" applyFill="0" applyBorder="0" applyAlignment="0" applyProtection="0"/>
    <xf numFmtId="0" fontId="103" fillId="37" borderId="0" applyNumberFormat="0" applyBorder="0" applyAlignment="0" applyProtection="0">
      <alignment vertical="center"/>
    </xf>
    <xf numFmtId="0" fontId="104" fillId="6" borderId="0" applyNumberFormat="0" applyBorder="0" applyAlignment="0" applyProtection="0">
      <alignment vertical="center"/>
    </xf>
    <xf numFmtId="0" fontId="105" fillId="37" borderId="0" applyNumberFormat="0" applyBorder="0" applyAlignment="0" applyProtection="0">
      <alignment vertical="center"/>
    </xf>
    <xf numFmtId="0" fontId="39" fillId="0" borderId="45" applyNumberFormat="0" applyFill="0" applyAlignment="0" applyProtection="0">
      <alignment vertical="center"/>
    </xf>
    <xf numFmtId="0" fontId="39" fillId="0" borderId="46" applyNumberFormat="0" applyFill="0" applyAlignment="0" applyProtection="0">
      <alignment vertical="center"/>
    </xf>
    <xf numFmtId="0" fontId="22" fillId="0" borderId="34" applyNumberFormat="0" applyFill="0" applyAlignment="0" applyProtection="0">
      <alignment vertical="center"/>
    </xf>
    <xf numFmtId="177" fontId="16" fillId="0" borderId="0" applyFont="0" applyFill="0" applyBorder="0" applyAlignment="0" applyProtection="0">
      <alignment vertical="center"/>
    </xf>
    <xf numFmtId="0" fontId="106" fillId="44" borderId="36" applyNumberFormat="0" applyAlignment="0" applyProtection="0">
      <alignment vertical="center"/>
    </xf>
    <xf numFmtId="0" fontId="106" fillId="34" borderId="36" applyNumberFormat="0" applyAlignment="0" applyProtection="0">
      <alignment vertical="center"/>
    </xf>
    <xf numFmtId="0" fontId="107" fillId="4" borderId="30" applyNumberFormat="0" applyAlignment="0" applyProtection="0">
      <alignment vertical="center"/>
    </xf>
    <xf numFmtId="0" fontId="108" fillId="56" borderId="47" applyNumberFormat="0" applyAlignment="0" applyProtection="0">
      <alignment vertical="center"/>
    </xf>
    <xf numFmtId="0" fontId="109" fillId="56" borderId="47" applyNumberFormat="0" applyAlignment="0" applyProtection="0">
      <alignment vertical="center"/>
    </xf>
    <xf numFmtId="0" fontId="110" fillId="5" borderId="32" applyNumberFormat="0" applyAlignment="0" applyProtection="0">
      <alignment vertical="center"/>
    </xf>
    <xf numFmtId="0" fontId="111"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3"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5" fillId="0" borderId="48" applyNumberFormat="0" applyFill="0" applyAlignment="0" applyProtection="0">
      <alignment vertical="center"/>
    </xf>
    <xf numFmtId="0" fontId="116" fillId="0" borderId="33" applyNumberFormat="0" applyFill="0" applyAlignment="0" applyProtection="0">
      <alignment vertical="center"/>
    </xf>
    <xf numFmtId="178" fontId="79" fillId="0" borderId="0" applyFont="0" applyFill="0" applyBorder="0" applyAlignment="0" applyProtection="0"/>
    <xf numFmtId="179" fontId="79" fillId="0" borderId="0" applyFont="0" applyFill="0" applyBorder="0" applyAlignment="0" applyProtection="0"/>
    <xf numFmtId="180" fontId="79" fillId="0" borderId="0" applyFont="0" applyFill="0" applyBorder="0" applyAlignment="0" applyProtection="0"/>
    <xf numFmtId="181" fontId="79" fillId="0" borderId="0" applyFont="0" applyFill="0" applyBorder="0" applyAlignment="0" applyProtection="0"/>
    <xf numFmtId="0" fontId="117" fillId="0" borderId="0"/>
    <xf numFmtId="41" fontId="117" fillId="0" borderId="0" applyFont="0" applyFill="0" applyBorder="0" applyAlignment="0" applyProtection="0"/>
    <xf numFmtId="43" fontId="117" fillId="0" borderId="0" applyFont="0" applyFill="0" applyBorder="0" applyAlignment="0" applyProtection="0"/>
    <xf numFmtId="0" fontId="13" fillId="0" borderId="0" applyFont="0" applyFill="0" applyBorder="0" applyAlignment="0" applyProtection="0"/>
    <xf numFmtId="43" fontId="13" fillId="0" borderId="0" applyFont="0" applyFill="0" applyBorder="0" applyAlignment="0" applyProtection="0">
      <alignment vertical="center"/>
    </xf>
    <xf numFmtId="0" fontId="16" fillId="0" borderId="0">
      <alignment vertical="center"/>
    </xf>
    <xf numFmtId="43" fontId="13" fillId="0" borderId="0" applyFont="0" applyFill="0" applyBorder="0" applyAlignment="0" applyProtection="0">
      <alignment vertical="center"/>
    </xf>
    <xf numFmtId="43" fontId="13" fillId="0" borderId="0" applyFont="0" applyFill="0" applyBorder="0" applyAlignment="0" applyProtection="0"/>
    <xf numFmtId="0" fontId="81" fillId="57" borderId="0" applyNumberFormat="0" applyBorder="0" applyAlignment="0" applyProtection="0">
      <alignment vertical="center"/>
    </xf>
    <xf numFmtId="0" fontId="83" fillId="9" borderId="0" applyNumberFormat="0" applyBorder="0" applyAlignment="0" applyProtection="0">
      <alignment vertical="center"/>
    </xf>
    <xf numFmtId="0" fontId="81" fillId="58" borderId="0" applyNumberFormat="0" applyBorder="0" applyAlignment="0" applyProtection="0">
      <alignment vertical="center"/>
    </xf>
    <xf numFmtId="0" fontId="82" fillId="58" borderId="0" applyNumberFormat="0" applyBorder="0" applyAlignment="0" applyProtection="0">
      <alignment vertical="center"/>
    </xf>
    <xf numFmtId="0" fontId="83" fillId="13" borderId="0" applyNumberFormat="0" applyBorder="0" applyAlignment="0" applyProtection="0">
      <alignment vertical="center"/>
    </xf>
    <xf numFmtId="0" fontId="81" fillId="59" borderId="0" applyNumberFormat="0" applyBorder="0" applyAlignment="0" applyProtection="0">
      <alignment vertical="center"/>
    </xf>
    <xf numFmtId="0" fontId="82" fillId="59" borderId="0" applyNumberFormat="0" applyBorder="0" applyAlignment="0" applyProtection="0">
      <alignment vertical="center"/>
    </xf>
    <xf numFmtId="0" fontId="83" fillId="17" borderId="0" applyNumberFormat="0" applyBorder="0" applyAlignment="0" applyProtection="0">
      <alignment vertical="center"/>
    </xf>
    <xf numFmtId="0" fontId="82" fillId="60" borderId="0" applyNumberFormat="0" applyBorder="0" applyAlignment="0" applyProtection="0">
      <alignment vertical="center"/>
    </xf>
    <xf numFmtId="0" fontId="83" fillId="21" borderId="0" applyNumberFormat="0" applyBorder="0" applyAlignment="0" applyProtection="0">
      <alignment vertical="center"/>
    </xf>
    <xf numFmtId="0" fontId="83" fillId="25" borderId="0" applyNumberFormat="0" applyBorder="0" applyAlignment="0" applyProtection="0">
      <alignment vertical="center"/>
    </xf>
    <xf numFmtId="0" fontId="81" fillId="61" borderId="0" applyNumberFormat="0" applyBorder="0" applyAlignment="0" applyProtection="0">
      <alignment vertical="center"/>
    </xf>
    <xf numFmtId="0" fontId="82" fillId="61" borderId="0" applyNumberFormat="0" applyBorder="0" applyAlignment="0" applyProtection="0">
      <alignment vertical="center"/>
    </xf>
    <xf numFmtId="0" fontId="83" fillId="29" borderId="0" applyNumberFormat="0" applyBorder="0" applyAlignment="0" applyProtection="0">
      <alignment vertical="center"/>
    </xf>
    <xf numFmtId="0" fontId="118" fillId="47" borderId="0" applyNumberFormat="0" applyBorder="0" applyAlignment="0" applyProtection="0">
      <alignment vertical="center"/>
    </xf>
    <xf numFmtId="0" fontId="119" fillId="44" borderId="49" applyNumberFormat="0" applyAlignment="0" applyProtection="0">
      <alignment vertical="center"/>
    </xf>
    <xf numFmtId="0" fontId="119" fillId="34" borderId="49" applyNumberFormat="0" applyAlignment="0" applyProtection="0">
      <alignment vertical="center"/>
    </xf>
    <xf numFmtId="0" fontId="120" fillId="4" borderId="31" applyNumberFormat="0" applyAlignment="0" applyProtection="0">
      <alignment vertical="center"/>
    </xf>
    <xf numFmtId="1" fontId="6" fillId="0" borderId="1">
      <alignment vertical="center"/>
      <protection locked="0"/>
    </xf>
    <xf numFmtId="182" fontId="6" fillId="0" borderId="1">
      <alignment vertical="center"/>
      <protection locked="0"/>
    </xf>
    <xf numFmtId="0" fontId="121" fillId="0" borderId="0"/>
    <xf numFmtId="0" fontId="13" fillId="38" borderId="50" applyNumberFormat="0" applyFont="0" applyAlignment="0" applyProtection="0">
      <alignment vertical="center"/>
    </xf>
    <xf numFmtId="0" fontId="54" fillId="2" borderId="27" applyNumberFormat="0" applyFont="0" applyAlignment="0" applyProtection="0">
      <alignment vertical="center"/>
    </xf>
    <xf numFmtId="38" fontId="122" fillId="0" borderId="0" applyFont="0" applyFill="0" applyBorder="0" applyAlignment="0" applyProtection="0"/>
    <xf numFmtId="40" fontId="122" fillId="0" borderId="0" applyFont="0" applyFill="0" applyBorder="0" applyAlignment="0" applyProtection="0"/>
    <xf numFmtId="0" fontId="122" fillId="0" borderId="0" applyFont="0" applyFill="0" applyBorder="0" applyAlignment="0" applyProtection="0"/>
    <xf numFmtId="0" fontId="123" fillId="0" borderId="0"/>
    <xf numFmtId="0" fontId="0" fillId="0" borderId="0">
      <alignment vertical="center"/>
    </xf>
    <xf numFmtId="0" fontId="13" fillId="0" borderId="0">
      <alignment vertical="center"/>
    </xf>
    <xf numFmtId="9" fontId="13" fillId="0" borderId="0" applyFont="0" applyFill="0" applyBorder="0" applyAlignment="0" applyProtection="0">
      <alignment vertical="center"/>
    </xf>
  </cellStyleXfs>
  <cellXfs count="34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183" fontId="7" fillId="0" borderId="1" xfId="132" applyNumberFormat="1" applyFont="1" applyFill="1" applyBorder="1" applyAlignment="1">
      <alignment horizontal="left" vertical="center" wrapText="1"/>
    </xf>
    <xf numFmtId="0" fontId="8" fillId="0" borderId="0" xfId="0" applyFont="1" applyFill="1" applyAlignment="1">
      <alignment horizontal="center" vertical="center" wrapText="1"/>
    </xf>
    <xf numFmtId="0" fontId="8" fillId="0" borderId="0" xfId="0" applyFont="1" applyFill="1" applyAlignment="1">
      <alignment vertical="center" wrapText="1"/>
    </xf>
    <xf numFmtId="0" fontId="9" fillId="0" borderId="1" xfId="0" applyFont="1" applyFill="1" applyBorder="1" applyAlignment="1">
      <alignment horizontal="center" vertical="center"/>
    </xf>
    <xf numFmtId="183" fontId="10" fillId="0" borderId="1" xfId="132" applyNumberFormat="1" applyFont="1" applyFill="1" applyBorder="1" applyAlignment="1">
      <alignment horizontal="center" vertical="center" wrapText="1"/>
    </xf>
    <xf numFmtId="0" fontId="11" fillId="0" borderId="0" xfId="132" applyFont="1" applyFill="1" applyBorder="1" applyAlignment="1">
      <alignment horizontal="center" vertical="center" wrapText="1"/>
    </xf>
    <xf numFmtId="0" fontId="6" fillId="0" borderId="1" xfId="0" applyFont="1" applyFill="1" applyBorder="1" applyAlignment="1">
      <alignment horizontal="center" vertical="center" wrapText="1"/>
    </xf>
    <xf numFmtId="31" fontId="6"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pplyProtection="1">
      <alignment horizontal="center" vertical="center" wrapText="1"/>
      <protection locked="0"/>
    </xf>
    <xf numFmtId="31" fontId="2" fillId="0" borderId="1" xfId="0" applyNumberFormat="1" applyFont="1" applyFill="1" applyBorder="1" applyAlignment="1" applyProtection="1">
      <alignment horizontal="center" vertical="center" wrapText="1"/>
      <protection locked="0"/>
    </xf>
    <xf numFmtId="0" fontId="13" fillId="0" borderId="0" xfId="0" applyFont="1" applyFill="1" applyBorder="1" applyAlignment="1">
      <alignment vertical="center"/>
    </xf>
    <xf numFmtId="0" fontId="14" fillId="0" borderId="0" xfId="202" applyFont="1">
      <alignment vertical="center"/>
    </xf>
    <xf numFmtId="10" fontId="6" fillId="0" borderId="0" xfId="135" applyNumberFormat="1" applyFont="1" applyFill="1" applyBorder="1" applyAlignment="1">
      <alignment horizontal="center"/>
    </xf>
    <xf numFmtId="49" fontId="15" fillId="0" borderId="2" xfId="135" applyNumberFormat="1" applyFont="1" applyFill="1" applyBorder="1" applyAlignment="1">
      <alignment horizontal="center" vertical="center"/>
    </xf>
    <xf numFmtId="0" fontId="15" fillId="0" borderId="1" xfId="202" applyFont="1" applyBorder="1" applyAlignment="1">
      <alignment horizontal="center" vertical="center" wrapText="1"/>
    </xf>
    <xf numFmtId="49" fontId="6" fillId="0" borderId="2" xfId="135" applyNumberFormat="1" applyFont="1" applyFill="1" applyBorder="1" applyAlignment="1">
      <alignment horizontal="center" vertical="center"/>
    </xf>
    <xf numFmtId="0" fontId="6" fillId="0" borderId="1" xfId="202" applyFont="1" applyBorder="1" applyAlignment="1">
      <alignment horizontal="center" vertical="center" wrapText="1"/>
    </xf>
    <xf numFmtId="0" fontId="15" fillId="0" borderId="1" xfId="202" applyFont="1" applyBorder="1" applyAlignment="1">
      <alignment horizontal="center" vertical="center"/>
    </xf>
    <xf numFmtId="3" fontId="15" fillId="0" borderId="1" xfId="202" applyNumberFormat="1" applyFont="1" applyBorder="1" applyAlignment="1">
      <alignment horizontal="right" vertical="center"/>
    </xf>
    <xf numFmtId="0" fontId="16" fillId="0" borderId="0" xfId="202" applyFont="1" applyAlignment="1"/>
    <xf numFmtId="0" fontId="0" fillId="0" borderId="0" xfId="201">
      <alignment vertical="center"/>
    </xf>
    <xf numFmtId="3" fontId="13" fillId="0" borderId="0" xfId="0" applyNumberFormat="1" applyFont="1" applyFill="1" applyBorder="1" applyAlignment="1">
      <alignment vertical="center"/>
    </xf>
    <xf numFmtId="0" fontId="17" fillId="0" borderId="0" xfId="132" applyFont="1" applyFill="1" applyBorder="1" applyAlignment="1">
      <alignment vertical="center"/>
    </xf>
    <xf numFmtId="0" fontId="18" fillId="0" borderId="0" xfId="132" applyFont="1" applyFill="1" applyBorder="1" applyAlignment="1">
      <alignment vertical="center"/>
    </xf>
    <xf numFmtId="0" fontId="19" fillId="0" borderId="0" xfId="132" applyFont="1" applyFill="1" applyBorder="1" applyAlignment="1">
      <alignment vertical="center"/>
    </xf>
    <xf numFmtId="0" fontId="7" fillId="0" borderId="0" xfId="132" applyFont="1" applyFill="1" applyBorder="1" applyAlignment="1">
      <alignment vertical="center"/>
    </xf>
    <xf numFmtId="0" fontId="18" fillId="0" borderId="3" xfId="132" applyFont="1" applyFill="1" applyBorder="1" applyAlignment="1">
      <alignment horizontal="center" vertical="center"/>
    </xf>
    <xf numFmtId="0" fontId="20" fillId="0" borderId="1" xfId="132" applyFont="1" applyFill="1" applyBorder="1" applyAlignment="1">
      <alignment horizontal="center" vertical="center" wrapText="1"/>
    </xf>
    <xf numFmtId="0" fontId="7" fillId="0" borderId="1" xfId="132" applyFont="1" applyFill="1" applyBorder="1" applyAlignment="1">
      <alignment horizontal="center" vertical="center" wrapText="1"/>
    </xf>
    <xf numFmtId="183" fontId="7" fillId="0" borderId="1" xfId="132" applyNumberFormat="1" applyFont="1" applyFill="1" applyBorder="1" applyAlignment="1">
      <alignment horizontal="center" vertical="center" wrapText="1"/>
    </xf>
    <xf numFmtId="183" fontId="7" fillId="0" borderId="4" xfId="132" applyNumberFormat="1" applyFont="1" applyFill="1" applyBorder="1" applyAlignment="1">
      <alignment horizontal="center" vertical="center" wrapText="1"/>
    </xf>
    <xf numFmtId="0" fontId="18" fillId="0" borderId="1" xfId="132" applyFont="1" applyFill="1" applyBorder="1" applyAlignment="1">
      <alignment vertical="center" wrapText="1"/>
    </xf>
    <xf numFmtId="0" fontId="0" fillId="0" borderId="0" xfId="132" applyFont="1" applyFill="1" applyBorder="1" applyAlignment="1">
      <alignment vertical="center"/>
    </xf>
    <xf numFmtId="0" fontId="13" fillId="0" borderId="0" xfId="132"/>
    <xf numFmtId="0" fontId="21" fillId="0" borderId="0" xfId="132" applyFont="1" applyFill="1" applyAlignment="1">
      <alignment horizontal="center" vertical="center"/>
    </xf>
    <xf numFmtId="0" fontId="0" fillId="0" borderId="3" xfId="132" applyFont="1" applyFill="1" applyBorder="1" applyAlignment="1">
      <alignment horizontal="right" vertical="center"/>
    </xf>
    <xf numFmtId="0" fontId="22" fillId="0" borderId="1" xfId="132" applyFont="1" applyFill="1" applyBorder="1" applyAlignment="1">
      <alignment horizontal="center" vertical="center"/>
    </xf>
    <xf numFmtId="0" fontId="0" fillId="0" borderId="5" xfId="132" applyFont="1" applyFill="1" applyBorder="1" applyAlignment="1">
      <alignment horizontal="center" vertical="center"/>
    </xf>
    <xf numFmtId="0" fontId="0" fillId="0" borderId="1" xfId="132" applyFont="1" applyFill="1" applyBorder="1" applyAlignment="1">
      <alignment horizontal="center" vertical="center"/>
    </xf>
    <xf numFmtId="183" fontId="0" fillId="0" borderId="1" xfId="132" applyNumberFormat="1" applyFont="1" applyFill="1" applyBorder="1" applyAlignment="1">
      <alignment horizontal="center" vertical="center"/>
    </xf>
    <xf numFmtId="0" fontId="0" fillId="0" borderId="6" xfId="132" applyFont="1" applyFill="1" applyBorder="1" applyAlignment="1">
      <alignment horizontal="center" vertical="center"/>
    </xf>
    <xf numFmtId="0" fontId="0" fillId="0" borderId="7" xfId="132" applyFont="1" applyFill="1" applyBorder="1" applyAlignment="1">
      <alignment horizontal="center" vertical="center"/>
    </xf>
    <xf numFmtId="183" fontId="22" fillId="0" borderId="1" xfId="132" applyNumberFormat="1" applyFont="1" applyFill="1" applyBorder="1" applyAlignment="1">
      <alignment horizontal="center" vertical="center"/>
    </xf>
    <xf numFmtId="0" fontId="13" fillId="0" borderId="0" xfId="132" applyAlignment="1">
      <alignment horizontal="center" vertical="center"/>
    </xf>
    <xf numFmtId="0" fontId="13" fillId="0" borderId="0" xfId="132" applyAlignment="1">
      <alignment vertical="center"/>
    </xf>
    <xf numFmtId="0" fontId="23" fillId="0" borderId="0" xfId="132" applyFont="1" applyAlignment="1">
      <alignment horizontal="center" vertical="center"/>
    </xf>
    <xf numFmtId="0" fontId="13" fillId="0" borderId="0" xfId="132" applyAlignment="1">
      <alignment horizontal="right" vertical="center"/>
    </xf>
    <xf numFmtId="0" fontId="24" fillId="0" borderId="1" xfId="132" applyFont="1" applyFill="1" applyBorder="1" applyAlignment="1">
      <alignment horizontal="center" vertical="center" wrapText="1"/>
    </xf>
    <xf numFmtId="0" fontId="13" fillId="0" borderId="1" xfId="132" applyFill="1" applyBorder="1" applyAlignment="1">
      <alignment horizontal="center" vertical="center"/>
    </xf>
    <xf numFmtId="183" fontId="13" fillId="0" borderId="1" xfId="132" applyNumberFormat="1" applyFill="1" applyBorder="1" applyAlignment="1">
      <alignment horizontal="center" vertical="center"/>
    </xf>
    <xf numFmtId="183" fontId="13" fillId="0" borderId="1" xfId="132" applyNumberFormat="1" applyFont="1" applyFill="1" applyBorder="1" applyAlignment="1" applyProtection="1">
      <alignment horizontal="center" vertical="center"/>
    </xf>
    <xf numFmtId="0" fontId="25" fillId="0" borderId="0" xfId="141" applyFont="1"/>
    <xf numFmtId="0" fontId="20" fillId="0" borderId="0" xfId="141" applyFont="1"/>
    <xf numFmtId="0" fontId="24" fillId="0" borderId="0" xfId="141" applyFont="1"/>
    <xf numFmtId="0" fontId="26" fillId="0" borderId="0" xfId="137" applyFont="1" applyFill="1" applyBorder="1" applyAlignment="1" applyProtection="1"/>
    <xf numFmtId="0" fontId="13" fillId="0" borderId="0" xfId="141"/>
    <xf numFmtId="0" fontId="13" fillId="0" borderId="0" xfId="141" applyAlignment="1">
      <alignment horizontal="center"/>
    </xf>
    <xf numFmtId="0" fontId="27" fillId="0" borderId="0" xfId="141" applyFont="1" applyAlignment="1">
      <alignment horizontal="center" vertical="center"/>
    </xf>
    <xf numFmtId="0" fontId="25" fillId="0" borderId="0" xfId="141" applyFont="1" applyBorder="1" applyAlignment="1">
      <alignment vertical="center"/>
    </xf>
    <xf numFmtId="0" fontId="28" fillId="0" borderId="0" xfId="141" applyFont="1" applyBorder="1" applyAlignment="1">
      <alignment horizontal="center" vertical="center"/>
    </xf>
    <xf numFmtId="0" fontId="29" fillId="0" borderId="1" xfId="141" applyFont="1" applyBorder="1" applyAlignment="1">
      <alignment horizontal="center" vertical="center"/>
    </xf>
    <xf numFmtId="0" fontId="29" fillId="0" borderId="1" xfId="141" applyFont="1" applyFill="1" applyBorder="1" applyAlignment="1">
      <alignment horizontal="center" vertical="center"/>
    </xf>
    <xf numFmtId="0" fontId="13" fillId="0" borderId="1" xfId="141" applyFont="1" applyBorder="1" applyAlignment="1">
      <alignment horizontal="center" vertical="center"/>
    </xf>
    <xf numFmtId="0" fontId="24" fillId="0" borderId="0" xfId="141" applyFont="1" applyAlignment="1">
      <alignment horizontal="center" vertical="center"/>
    </xf>
    <xf numFmtId="0" fontId="0" fillId="0" borderId="1" xfId="141" applyFont="1" applyBorder="1" applyAlignment="1">
      <alignment vertical="center"/>
    </xf>
    <xf numFmtId="0" fontId="0" fillId="0" borderId="1" xfId="141" applyFont="1" applyBorder="1" applyAlignment="1">
      <alignment horizontal="center" vertical="center"/>
    </xf>
    <xf numFmtId="0" fontId="0" fillId="0" borderId="1" xfId="141" applyFont="1" applyFill="1" applyBorder="1" applyAlignment="1">
      <alignment horizontal="center" vertical="center"/>
    </xf>
    <xf numFmtId="0" fontId="0" fillId="0" borderId="1" xfId="141" applyFont="1" applyBorder="1" applyAlignment="1">
      <alignment horizontal="left" vertical="center" wrapText="1"/>
    </xf>
    <xf numFmtId="0" fontId="0" fillId="0" borderId="1" xfId="141" applyFont="1" applyBorder="1" applyAlignment="1">
      <alignment horizontal="center" vertical="center" wrapText="1"/>
    </xf>
    <xf numFmtId="0" fontId="30" fillId="0" borderId="8" xfId="137" applyFont="1" applyFill="1" applyBorder="1" applyAlignment="1" applyProtection="1">
      <alignment vertical="center"/>
    </xf>
    <xf numFmtId="0" fontId="31" fillId="0" borderId="8" xfId="137" applyFont="1" applyFill="1" applyBorder="1" applyAlignment="1" applyProtection="1">
      <alignment vertical="center"/>
    </xf>
    <xf numFmtId="0" fontId="31" fillId="0" borderId="0" xfId="137" applyFont="1" applyFill="1" applyBorder="1" applyAlignment="1" applyProtection="1">
      <alignment horizontal="left" vertical="center"/>
    </xf>
    <xf numFmtId="0" fontId="31" fillId="0" borderId="0" xfId="137" applyFont="1" applyFill="1" applyBorder="1" applyAlignment="1" applyProtection="1">
      <alignment vertical="center"/>
    </xf>
    <xf numFmtId="0" fontId="11" fillId="0" borderId="0" xfId="0" applyFont="1" applyAlignment="1">
      <alignment horizontal="center" vertical="center"/>
    </xf>
    <xf numFmtId="0" fontId="6" fillId="0" borderId="0" xfId="0" applyFont="1" applyAlignment="1">
      <alignment horizontal="right" vertical="center"/>
    </xf>
    <xf numFmtId="0" fontId="24" fillId="0" borderId="1" xfId="0" applyFont="1" applyBorder="1" applyAlignment="1">
      <alignment horizontal="center" vertical="center"/>
    </xf>
    <xf numFmtId="0" fontId="0" fillId="0" borderId="1" xfId="0" applyBorder="1" applyAlignment="1">
      <alignment horizontal="center" vertical="center"/>
    </xf>
    <xf numFmtId="0" fontId="13" fillId="0" borderId="1" xfId="0" applyFont="1" applyBorder="1" applyAlignment="1">
      <alignment horizontal="center" vertical="center" wrapText="1"/>
    </xf>
    <xf numFmtId="0" fontId="32" fillId="0" borderId="0" xfId="0" applyFont="1" applyFill="1" applyBorder="1" applyAlignment="1"/>
    <xf numFmtId="0" fontId="0" fillId="0" borderId="0" xfId="0" applyFill="1" applyBorder="1" applyAlignment="1"/>
    <xf numFmtId="0" fontId="33" fillId="0" borderId="0" xfId="136" applyFont="1" applyFill="1" applyBorder="1" applyAlignment="1">
      <alignment wrapText="1"/>
    </xf>
    <xf numFmtId="0" fontId="33" fillId="0" borderId="0" xfId="136" applyFont="1" applyFill="1" applyBorder="1"/>
    <xf numFmtId="0" fontId="34" fillId="0" borderId="0" xfId="136" applyNumberFormat="1" applyFont="1" applyFill="1" applyBorder="1" applyAlignment="1" applyProtection="1">
      <alignment horizontal="center" vertical="center"/>
    </xf>
    <xf numFmtId="0" fontId="34" fillId="0" borderId="0" xfId="136" applyNumberFormat="1" applyFont="1" applyFill="1" applyBorder="1" applyAlignment="1" applyProtection="1">
      <alignment vertical="center"/>
    </xf>
    <xf numFmtId="0" fontId="35" fillId="0" borderId="0" xfId="136" applyNumberFormat="1" applyFont="1" applyFill="1" applyBorder="1" applyAlignment="1" applyProtection="1">
      <alignment vertical="center" wrapText="1"/>
    </xf>
    <xf numFmtId="0" fontId="36" fillId="0" borderId="0" xfId="136" applyNumberFormat="1" applyFont="1" applyFill="1" applyBorder="1" applyAlignment="1" applyProtection="1">
      <alignment vertical="center"/>
    </xf>
    <xf numFmtId="0" fontId="35" fillId="0" borderId="0" xfId="136" applyNumberFormat="1" applyFont="1" applyFill="1" applyBorder="1" applyAlignment="1" applyProtection="1">
      <alignment horizontal="center" vertical="center"/>
    </xf>
    <xf numFmtId="0" fontId="35" fillId="0" borderId="0" xfId="136" applyNumberFormat="1" applyFont="1" applyFill="1" applyBorder="1" applyAlignment="1" applyProtection="1">
      <alignment vertical="center"/>
    </xf>
    <xf numFmtId="0" fontId="37" fillId="0" borderId="1" xfId="0" applyNumberFormat="1" applyFont="1" applyFill="1" applyBorder="1" applyAlignment="1" applyProtection="1">
      <alignment horizontal="center" vertical="center" wrapText="1"/>
    </xf>
    <xf numFmtId="0" fontId="37" fillId="0" borderId="1" xfId="0" applyNumberFormat="1" applyFont="1" applyFill="1" applyBorder="1" applyAlignment="1" applyProtection="1">
      <alignment horizontal="left" vertical="center" wrapText="1"/>
    </xf>
    <xf numFmtId="184" fontId="37" fillId="0" borderId="1" xfId="0" applyNumberFormat="1" applyFont="1" applyFill="1" applyBorder="1" applyAlignment="1" applyProtection="1">
      <alignment horizontal="center" vertical="center"/>
    </xf>
    <xf numFmtId="0" fontId="35" fillId="0" borderId="1" xfId="0" applyNumberFormat="1" applyFont="1" applyFill="1" applyBorder="1" applyAlignment="1" applyProtection="1">
      <alignment horizontal="left" vertical="center" wrapText="1"/>
    </xf>
    <xf numFmtId="184" fontId="35" fillId="0" borderId="1" xfId="0" applyNumberFormat="1" applyFont="1" applyFill="1" applyBorder="1" applyAlignment="1" applyProtection="1">
      <alignment horizontal="center" vertical="center"/>
    </xf>
    <xf numFmtId="0" fontId="35" fillId="0" borderId="1" xfId="0" applyNumberFormat="1" applyFont="1" applyFill="1" applyBorder="1" applyAlignment="1" applyProtection="1">
      <alignment horizontal="center" vertical="center"/>
    </xf>
    <xf numFmtId="0" fontId="35" fillId="0" borderId="1" xfId="0" applyNumberFormat="1" applyFont="1" applyFill="1" applyBorder="1" applyAlignment="1" applyProtection="1">
      <alignment vertical="center" wrapText="1"/>
    </xf>
    <xf numFmtId="0" fontId="37" fillId="0" borderId="1" xfId="0" applyNumberFormat="1" applyFont="1" applyFill="1" applyBorder="1" applyAlignment="1" applyProtection="1">
      <alignment horizontal="center" vertical="center"/>
    </xf>
    <xf numFmtId="0" fontId="24" fillId="0" borderId="0" xfId="0" applyFont="1" applyFill="1" applyBorder="1" applyAlignment="1">
      <alignment horizontal="center" vertical="center"/>
    </xf>
    <xf numFmtId="49" fontId="6" fillId="0" borderId="0" xfId="135" applyNumberFormat="1" applyFont="1" applyFill="1" applyBorder="1" applyAlignment="1"/>
    <xf numFmtId="10" fontId="15" fillId="0" borderId="1" xfId="202" applyNumberFormat="1" applyFont="1" applyBorder="1" applyAlignment="1">
      <alignment horizontal="center" vertical="center" wrapText="1"/>
    </xf>
    <xf numFmtId="10" fontId="15" fillId="0" borderId="1" xfId="203" applyNumberFormat="1" applyFont="1" applyFill="1" applyBorder="1" applyAlignment="1">
      <alignment vertical="center" wrapText="1"/>
    </xf>
    <xf numFmtId="0" fontId="23" fillId="0" borderId="0" xfId="139" applyFont="1" applyFill="1" applyAlignment="1">
      <alignment horizontal="center" vertical="center"/>
    </xf>
    <xf numFmtId="0" fontId="0" fillId="0" borderId="0" xfId="0" applyFill="1">
      <alignment vertical="center"/>
    </xf>
    <xf numFmtId="0" fontId="14" fillId="0" borderId="0" xfId="202" applyFont="1" applyFill="1">
      <alignment vertical="center"/>
    </xf>
    <xf numFmtId="10" fontId="38" fillId="0" borderId="0" xfId="135" applyNumberFormat="1" applyFont="1" applyFill="1" applyBorder="1" applyAlignment="1">
      <alignment horizontal="center"/>
    </xf>
    <xf numFmtId="0" fontId="15" fillId="0" borderId="1" xfId="0" applyFont="1" applyFill="1" applyBorder="1" applyAlignment="1">
      <alignment horizontal="center" vertical="center"/>
    </xf>
    <xf numFmtId="0" fontId="39" fillId="0" borderId="1" xfId="0" applyFont="1" applyFill="1" applyBorder="1" applyAlignment="1">
      <alignment horizontal="center" vertical="center"/>
    </xf>
    <xf numFmtId="0" fontId="30" fillId="0" borderId="1" xfId="0" applyFont="1" applyFill="1" applyBorder="1" applyAlignment="1">
      <alignment horizontal="left" vertical="center"/>
    </xf>
    <xf numFmtId="0" fontId="40" fillId="0" borderId="1" xfId="0" applyFont="1" applyFill="1" applyBorder="1" applyAlignment="1">
      <alignment horizontal="center" vertical="center"/>
    </xf>
    <xf numFmtId="0" fontId="24" fillId="0" borderId="1" xfId="0" applyFont="1" applyFill="1" applyBorder="1" applyAlignment="1">
      <alignment horizontal="center"/>
    </xf>
    <xf numFmtId="0" fontId="40" fillId="0" borderId="1" xfId="0" applyFont="1" applyFill="1" applyBorder="1" applyAlignment="1">
      <alignment horizontal="left" vertical="center"/>
    </xf>
    <xf numFmtId="0" fontId="13" fillId="0" borderId="1" xfId="0" applyFont="1" applyFill="1" applyBorder="1" applyAlignment="1">
      <alignment horizontal="center"/>
    </xf>
    <xf numFmtId="0" fontId="30" fillId="0" borderId="1" xfId="0" applyFont="1" applyFill="1" applyBorder="1" applyAlignment="1">
      <alignment horizontal="center" vertical="center"/>
    </xf>
    <xf numFmtId="0" fontId="41" fillId="0" borderId="1" xfId="0" applyFont="1" applyFill="1" applyBorder="1" applyAlignment="1">
      <alignment horizontal="left" vertical="center" wrapText="1"/>
    </xf>
    <xf numFmtId="0" fontId="13" fillId="0" borderId="1" xfId="0" applyFont="1" applyFill="1" applyBorder="1" applyAlignment="1">
      <alignment horizontal="left"/>
    </xf>
    <xf numFmtId="0" fontId="24" fillId="0" borderId="0" xfId="135" applyFont="1" applyFill="1">
      <alignment vertical="center"/>
    </xf>
    <xf numFmtId="0" fontId="13" fillId="0" borderId="0" xfId="135" applyFill="1">
      <alignment vertical="center"/>
    </xf>
    <xf numFmtId="0" fontId="13" fillId="0" borderId="0" xfId="135" applyFill="1" applyAlignment="1">
      <alignment horizontal="center" vertical="center"/>
    </xf>
    <xf numFmtId="0" fontId="6" fillId="0" borderId="3" xfId="139" applyFont="1" applyFill="1" applyBorder="1" applyAlignment="1">
      <alignment horizontal="right" vertical="center"/>
    </xf>
    <xf numFmtId="0" fontId="15" fillId="0" borderId="4" xfId="139" applyFont="1" applyFill="1" applyBorder="1" applyAlignment="1">
      <alignment horizontal="center" vertical="center" wrapText="1"/>
    </xf>
    <xf numFmtId="0" fontId="15" fillId="0" borderId="9" xfId="139" applyFont="1" applyFill="1" applyBorder="1" applyAlignment="1">
      <alignment horizontal="center" vertical="center" wrapText="1"/>
    </xf>
    <xf numFmtId="0" fontId="15" fillId="0" borderId="10" xfId="139" applyFont="1" applyFill="1" applyBorder="1" applyAlignment="1">
      <alignment horizontal="center" vertical="center" wrapText="1"/>
    </xf>
    <xf numFmtId="0" fontId="15" fillId="0" borderId="1" xfId="139" applyFont="1" applyFill="1" applyBorder="1" applyAlignment="1">
      <alignment horizontal="center" vertical="center" wrapText="1"/>
    </xf>
    <xf numFmtId="0" fontId="6" fillId="0" borderId="1" xfId="139" applyFont="1" applyFill="1" applyBorder="1" applyAlignment="1">
      <alignment horizontal="left" vertical="center" wrapText="1"/>
    </xf>
    <xf numFmtId="0" fontId="6" fillId="0" borderId="1" xfId="139" applyFont="1" applyFill="1" applyBorder="1" applyAlignment="1">
      <alignment horizontal="center" vertical="center" wrapText="1"/>
    </xf>
    <xf numFmtId="185" fontId="6" fillId="0" borderId="1" xfId="139" applyNumberFormat="1" applyFont="1" applyFill="1" applyBorder="1" applyAlignment="1">
      <alignment horizontal="center" vertical="center" wrapText="1"/>
    </xf>
    <xf numFmtId="186" fontId="15" fillId="0" borderId="1" xfId="139" applyNumberFormat="1" applyFont="1" applyFill="1" applyBorder="1" applyAlignment="1">
      <alignment horizontal="center" vertical="center" wrapText="1"/>
    </xf>
    <xf numFmtId="185" fontId="15" fillId="0" borderId="1" xfId="139" applyNumberFormat="1" applyFont="1" applyFill="1" applyBorder="1" applyAlignment="1">
      <alignment horizontal="center" vertical="center" wrapText="1"/>
    </xf>
    <xf numFmtId="0" fontId="16" fillId="0" borderId="0" xfId="139" applyFill="1"/>
    <xf numFmtId="0" fontId="16" fillId="0" borderId="0" xfId="139" applyFill="1" applyAlignment="1">
      <alignment horizontal="center" vertical="center"/>
    </xf>
    <xf numFmtId="0" fontId="38" fillId="0" borderId="0" xfId="139" applyFont="1" applyFill="1" applyBorder="1" applyAlignment="1"/>
    <xf numFmtId="0" fontId="38" fillId="0" borderId="0" xfId="139" applyFont="1" applyFill="1" applyBorder="1" applyAlignment="1">
      <alignment horizontal="center" vertical="center"/>
    </xf>
    <xf numFmtId="186" fontId="6" fillId="0" borderId="1" xfId="135" applyNumberFormat="1" applyFont="1" applyFill="1" applyBorder="1" applyAlignment="1" applyProtection="1">
      <alignment horizontal="center" vertical="center" shrinkToFit="1"/>
    </xf>
    <xf numFmtId="185" fontId="6" fillId="0" borderId="1" xfId="135" applyNumberFormat="1" applyFont="1" applyFill="1" applyBorder="1" applyAlignment="1" applyProtection="1">
      <alignment horizontal="center" vertical="center" shrinkToFit="1"/>
    </xf>
    <xf numFmtId="185" fontId="15" fillId="0" borderId="1" xfId="135" applyNumberFormat="1" applyFont="1" applyFill="1" applyBorder="1" applyAlignment="1" applyProtection="1">
      <alignment horizontal="center" vertical="center" shrinkToFit="1"/>
    </xf>
    <xf numFmtId="187" fontId="22" fillId="0" borderId="0" xfId="172" applyNumberFormat="1" applyFont="1" applyFill="1" applyAlignment="1">
      <alignment vertical="center"/>
    </xf>
    <xf numFmtId="187" fontId="0" fillId="0" borderId="0" xfId="172" applyNumberFormat="1" applyFont="1" applyFill="1" applyAlignment="1">
      <alignment vertical="center"/>
    </xf>
    <xf numFmtId="187" fontId="42" fillId="0" borderId="0" xfId="172" applyNumberFormat="1" applyFont="1" applyFill="1" applyAlignment="1">
      <alignment vertical="center"/>
    </xf>
    <xf numFmtId="187" fontId="6" fillId="0" borderId="3" xfId="172" applyNumberFormat="1" applyFont="1" applyFill="1" applyBorder="1" applyAlignment="1">
      <alignment horizontal="center" vertical="center" wrapText="1"/>
    </xf>
    <xf numFmtId="0" fontId="43" fillId="0" borderId="1" xfId="97" applyFont="1" applyFill="1" applyBorder="1" applyAlignment="1">
      <alignment horizontal="center" vertical="center" wrapText="1"/>
    </xf>
    <xf numFmtId="187" fontId="20" fillId="0" borderId="1" xfId="172" applyNumberFormat="1" applyFont="1" applyFill="1" applyBorder="1" applyAlignment="1">
      <alignment horizontal="center" vertical="center" wrapText="1"/>
    </xf>
    <xf numFmtId="0" fontId="24" fillId="0" borderId="1" xfId="172" applyNumberFormat="1" applyFont="1" applyFill="1" applyBorder="1" applyAlignment="1">
      <alignment horizontal="center" vertical="center" wrapText="1"/>
    </xf>
    <xf numFmtId="3" fontId="13" fillId="0" borderId="1" xfId="172" applyNumberFormat="1" applyFont="1" applyFill="1" applyBorder="1" applyAlignment="1">
      <alignment horizontal="center" vertical="center" wrapText="1"/>
    </xf>
    <xf numFmtId="0" fontId="13" fillId="0" borderId="1" xfId="172" applyNumberFormat="1" applyFont="1" applyFill="1" applyBorder="1" applyAlignment="1">
      <alignment horizontal="center" vertical="center" wrapText="1"/>
    </xf>
    <xf numFmtId="0" fontId="33" fillId="0" borderId="0" xfId="140" applyFont="1" applyFill="1" applyAlignment="1">
      <alignment vertical="center"/>
    </xf>
    <xf numFmtId="0" fontId="33" fillId="0" borderId="0" xfId="140" applyFont="1" applyFill="1">
      <alignment vertical="center"/>
    </xf>
    <xf numFmtId="49" fontId="33" fillId="0" borderId="0" xfId="140" applyNumberFormat="1" applyFont="1" applyFill="1" applyAlignment="1">
      <alignment horizontal="center" vertical="center"/>
    </xf>
    <xf numFmtId="0" fontId="33" fillId="0" borderId="0" xfId="140" applyFont="1" applyFill="1" applyAlignment="1">
      <alignment horizontal="left" vertical="center"/>
    </xf>
    <xf numFmtId="188" fontId="33" fillId="0" borderId="0" xfId="140" applyNumberFormat="1" applyFont="1" applyFill="1" applyAlignment="1">
      <alignment horizontal="center" vertical="center"/>
    </xf>
    <xf numFmtId="0" fontId="33" fillId="0" borderId="0" xfId="140" applyFont="1" applyFill="1" applyAlignment="1">
      <alignment horizontal="center" vertical="center"/>
    </xf>
    <xf numFmtId="0" fontId="23" fillId="0" borderId="0" xfId="140" applyNumberFormat="1" applyFont="1" applyFill="1" applyBorder="1" applyAlignment="1">
      <alignment horizontal="center" vertical="center"/>
    </xf>
    <xf numFmtId="49" fontId="33" fillId="0" borderId="0" xfId="140" applyNumberFormat="1" applyFont="1" applyFill="1" applyAlignment="1">
      <alignment horizontal="left" vertical="center"/>
    </xf>
    <xf numFmtId="0" fontId="33" fillId="0" borderId="0" xfId="140" applyNumberFormat="1" applyFont="1" applyFill="1" applyAlignment="1">
      <alignment horizontal="left" vertical="center"/>
    </xf>
    <xf numFmtId="0" fontId="33" fillId="0" borderId="0" xfId="140" applyNumberFormat="1" applyFont="1" applyFill="1" applyAlignment="1">
      <alignment vertical="center"/>
    </xf>
    <xf numFmtId="49" fontId="32" fillId="0" borderId="1" xfId="140" applyNumberFormat="1" applyFont="1" applyFill="1" applyBorder="1" applyAlignment="1" applyProtection="1">
      <alignment horizontal="center" vertical="center"/>
    </xf>
    <xf numFmtId="0" fontId="24" fillId="0" borderId="1" xfId="140" applyNumberFormat="1" applyFont="1" applyFill="1" applyBorder="1" applyAlignment="1" applyProtection="1">
      <alignment horizontal="center" vertical="center" wrapText="1"/>
    </xf>
    <xf numFmtId="0" fontId="24" fillId="0" borderId="5" xfId="140" applyNumberFormat="1" applyFont="1" applyFill="1" applyBorder="1" applyAlignment="1" applyProtection="1">
      <alignment horizontal="center" vertical="center"/>
    </xf>
    <xf numFmtId="0" fontId="24" fillId="0" borderId="1" xfId="140" applyNumberFormat="1" applyFont="1" applyFill="1" applyBorder="1" applyAlignment="1" applyProtection="1">
      <alignment horizontal="center" vertical="center"/>
    </xf>
    <xf numFmtId="49" fontId="32" fillId="0" borderId="1" xfId="140" applyNumberFormat="1" applyFont="1" applyFill="1" applyBorder="1" applyAlignment="1" applyProtection="1">
      <alignment horizontal="center" vertical="center" wrapText="1"/>
    </xf>
    <xf numFmtId="0" fontId="24" fillId="0" borderId="7" xfId="140" applyNumberFormat="1" applyFont="1" applyFill="1" applyBorder="1" applyAlignment="1" applyProtection="1">
      <alignment horizontal="center" vertical="center"/>
    </xf>
    <xf numFmtId="49" fontId="32" fillId="0" borderId="1" xfId="140" applyNumberFormat="1" applyFont="1" applyFill="1" applyBorder="1" applyAlignment="1">
      <alignment horizontal="center" vertical="center"/>
    </xf>
    <xf numFmtId="3" fontId="15" fillId="0" borderId="1" xfId="132" applyNumberFormat="1" applyFont="1" applyFill="1" applyBorder="1" applyAlignment="1" applyProtection="1">
      <alignment horizontal="center" vertical="center" wrapText="1"/>
    </xf>
    <xf numFmtId="0" fontId="15" fillId="0" borderId="1" xfId="132" applyFont="1" applyFill="1" applyBorder="1" applyAlignment="1">
      <alignment vertical="center" wrapText="1"/>
    </xf>
    <xf numFmtId="0" fontId="33" fillId="0" borderId="0" xfId="112" applyFont="1" applyFill="1" applyAlignment="1">
      <alignment horizontal="center" vertical="center"/>
    </xf>
    <xf numFmtId="49" fontId="33" fillId="0" borderId="1" xfId="140" applyNumberFormat="1" applyFont="1" applyFill="1" applyBorder="1" applyAlignment="1">
      <alignment horizontal="center" vertical="center"/>
    </xf>
    <xf numFmtId="3" fontId="6" fillId="0" borderId="1" xfId="132" applyNumberFormat="1" applyFont="1" applyFill="1" applyBorder="1" applyAlignment="1" applyProtection="1">
      <alignment horizontal="left" vertical="center" wrapText="1"/>
    </xf>
    <xf numFmtId="0" fontId="6" fillId="0" borderId="1" xfId="132" applyFont="1" applyFill="1" applyBorder="1" applyAlignment="1">
      <alignment vertical="center" wrapText="1"/>
    </xf>
    <xf numFmtId="49" fontId="33" fillId="0" borderId="1" xfId="140" applyNumberFormat="1" applyFont="1" applyFill="1" applyBorder="1" applyAlignment="1" applyProtection="1">
      <alignment horizontal="center" vertical="center" wrapText="1"/>
    </xf>
    <xf numFmtId="3" fontId="6" fillId="0" borderId="1" xfId="132" applyNumberFormat="1" applyFont="1" applyFill="1" applyBorder="1" applyAlignment="1" applyProtection="1">
      <alignment vertical="center" wrapText="1"/>
    </xf>
    <xf numFmtId="0" fontId="6" fillId="0" borderId="1" xfId="132" applyFont="1" applyFill="1" applyBorder="1" applyAlignment="1" applyProtection="1">
      <alignment vertical="center" wrapText="1"/>
    </xf>
    <xf numFmtId="0" fontId="6" fillId="0" borderId="1" xfId="132" applyFont="1" applyFill="1" applyBorder="1" applyAlignment="1">
      <alignment horizontal="left" vertical="center" wrapText="1"/>
    </xf>
    <xf numFmtId="0" fontId="6" fillId="0" borderId="1" xfId="132" applyFont="1" applyBorder="1" applyAlignment="1">
      <alignment horizontal="left" vertical="center" wrapText="1"/>
    </xf>
    <xf numFmtId="189" fontId="33" fillId="0" borderId="0" xfId="140" applyNumberFormat="1" applyFont="1" applyFill="1" applyAlignment="1">
      <alignment horizontal="left" vertical="center"/>
    </xf>
    <xf numFmtId="0" fontId="13" fillId="0" borderId="0" xfId="133" applyFont="1" applyFill="1" applyAlignment="1">
      <alignment vertical="center" wrapText="1"/>
    </xf>
    <xf numFmtId="0" fontId="6" fillId="0" borderId="0" xfId="133" applyFont="1" applyFill="1" applyAlignment="1">
      <alignment vertical="center" wrapText="1"/>
    </xf>
    <xf numFmtId="0" fontId="15" fillId="0" borderId="0" xfId="133" applyFont="1" applyFill="1" applyAlignment="1">
      <alignment vertical="center" wrapText="1"/>
    </xf>
    <xf numFmtId="0" fontId="42" fillId="0" borderId="0" xfId="133" applyFont="1" applyFill="1" applyAlignment="1">
      <alignment horizontal="center" vertical="center" wrapText="1"/>
    </xf>
    <xf numFmtId="0" fontId="13" fillId="0" borderId="0" xfId="133" applyFont="1" applyFill="1" applyAlignment="1">
      <alignment horizontal="center" vertical="center" wrapText="1"/>
    </xf>
    <xf numFmtId="0" fontId="24" fillId="0" borderId="4" xfId="133" applyFont="1" applyFill="1" applyBorder="1" applyAlignment="1">
      <alignment horizontal="center" vertical="center" wrapText="1"/>
    </xf>
    <xf numFmtId="0" fontId="24" fillId="0" borderId="9" xfId="133" applyFont="1" applyFill="1" applyBorder="1" applyAlignment="1">
      <alignment horizontal="center" vertical="center" wrapText="1"/>
    </xf>
    <xf numFmtId="0" fontId="24" fillId="0" borderId="10" xfId="133" applyFont="1" applyFill="1" applyBorder="1" applyAlignment="1">
      <alignment horizontal="center" vertical="center" wrapText="1"/>
    </xf>
    <xf numFmtId="0" fontId="24" fillId="0" borderId="1" xfId="133" applyFont="1" applyFill="1" applyBorder="1" applyAlignment="1">
      <alignment horizontal="center" vertical="center" wrapText="1"/>
    </xf>
    <xf numFmtId="3" fontId="13" fillId="0" borderId="1" xfId="133" applyNumberFormat="1" applyFont="1" applyFill="1" applyBorder="1" applyAlignment="1" applyProtection="1">
      <alignment vertical="center" wrapText="1"/>
    </xf>
    <xf numFmtId="0" fontId="13" fillId="0" borderId="1" xfId="133" applyFont="1" applyFill="1" applyBorder="1" applyAlignment="1">
      <alignment horizontal="center" vertical="center" wrapText="1"/>
    </xf>
    <xf numFmtId="185" fontId="13" fillId="0" borderId="1" xfId="133" applyNumberFormat="1" applyFont="1" applyFill="1" applyBorder="1" applyAlignment="1">
      <alignment horizontal="center" vertical="center" wrapText="1"/>
    </xf>
    <xf numFmtId="3" fontId="13" fillId="0" borderId="1" xfId="133" applyNumberFormat="1" applyFill="1" applyBorder="1" applyAlignment="1" applyProtection="1">
      <alignment vertical="center" wrapText="1"/>
    </xf>
    <xf numFmtId="0" fontId="13" fillId="0" borderId="1" xfId="133" applyFont="1" applyBorder="1" applyAlignment="1">
      <alignment horizontal="left" vertical="center" wrapText="1"/>
    </xf>
    <xf numFmtId="185" fontId="24" fillId="0" borderId="1" xfId="133" applyNumberFormat="1" applyFont="1" applyFill="1" applyBorder="1" applyAlignment="1">
      <alignment horizontal="center" vertical="center" wrapText="1"/>
    </xf>
    <xf numFmtId="0" fontId="24" fillId="0" borderId="1" xfId="133" applyFont="1" applyFill="1" applyBorder="1" applyAlignment="1">
      <alignment vertical="center" wrapText="1"/>
    </xf>
    <xf numFmtId="0" fontId="25" fillId="0" borderId="0" xfId="133" applyFont="1" applyFill="1" applyBorder="1" applyAlignment="1">
      <alignment horizontal="left" vertical="center" wrapText="1"/>
    </xf>
    <xf numFmtId="0" fontId="44" fillId="0" borderId="0" xfId="133" applyFont="1" applyFill="1" applyAlignment="1">
      <alignment vertical="center" wrapText="1"/>
    </xf>
    <xf numFmtId="0" fontId="13" fillId="0" borderId="1" xfId="133" applyFont="1" applyFill="1" applyBorder="1" applyAlignment="1">
      <alignment vertical="center" wrapText="1"/>
    </xf>
    <xf numFmtId="0" fontId="26" fillId="0" borderId="0" xfId="138" applyFont="1" applyFill="1" applyBorder="1" applyAlignment="1" applyProtection="1"/>
    <xf numFmtId="0" fontId="45" fillId="0" borderId="0" xfId="138" applyFont="1" applyFill="1" applyAlignment="1"/>
    <xf numFmtId="0" fontId="46" fillId="0" borderId="0" xfId="138" applyFont="1" applyFill="1" applyBorder="1" applyAlignment="1" applyProtection="1">
      <alignment horizontal="center" vertical="center"/>
    </xf>
    <xf numFmtId="0" fontId="30" fillId="0" borderId="0" xfId="138" applyFont="1" applyFill="1" applyBorder="1" applyAlignment="1" applyProtection="1">
      <alignment vertical="center"/>
    </xf>
    <xf numFmtId="0" fontId="41" fillId="0" borderId="0" xfId="138" applyFont="1" applyFill="1" applyBorder="1" applyAlignment="1" applyProtection="1">
      <alignment horizontal="left" vertical="center"/>
    </xf>
    <xf numFmtId="0" fontId="41" fillId="0" borderId="0" xfId="138" applyFont="1" applyFill="1" applyBorder="1" applyAlignment="1" applyProtection="1">
      <alignment horizontal="center" vertical="center"/>
    </xf>
    <xf numFmtId="0" fontId="41" fillId="0" borderId="0" xfId="138" applyFont="1" applyFill="1" applyBorder="1" applyAlignment="1" applyProtection="1">
      <alignment horizontal="right" vertical="center"/>
    </xf>
    <xf numFmtId="0" fontId="41" fillId="0" borderId="11" xfId="138" applyFont="1" applyFill="1" applyBorder="1" applyAlignment="1" applyProtection="1">
      <alignment horizontal="center" vertical="center" wrapText="1"/>
    </xf>
    <xf numFmtId="0" fontId="30" fillId="0" borderId="11" xfId="138" applyFont="1" applyFill="1" applyBorder="1" applyAlignment="1" applyProtection="1">
      <alignment horizontal="center" vertical="center" wrapText="1"/>
    </xf>
    <xf numFmtId="0" fontId="30" fillId="0" borderId="0" xfId="138" applyFont="1" applyFill="1" applyBorder="1" applyAlignment="1" applyProtection="1">
      <alignment horizontal="center" vertical="center" wrapText="1"/>
    </xf>
    <xf numFmtId="0" fontId="41" fillId="0" borderId="11" xfId="138" applyFont="1" applyFill="1" applyBorder="1" applyAlignment="1" applyProtection="1">
      <alignment horizontal="center" vertical="center"/>
    </xf>
    <xf numFmtId="0" fontId="41" fillId="0" borderId="12" xfId="138" applyFont="1" applyFill="1" applyBorder="1" applyAlignment="1" applyProtection="1">
      <alignment horizontal="center" vertical="center"/>
    </xf>
    <xf numFmtId="0" fontId="30" fillId="0" borderId="12" xfId="138" applyFont="1" applyFill="1" applyBorder="1" applyAlignment="1" applyProtection="1">
      <alignment horizontal="center" vertical="center"/>
    </xf>
    <xf numFmtId="0" fontId="19" fillId="0" borderId="13" xfId="138" applyFont="1" applyBorder="1" applyAlignment="1">
      <alignment horizontal="left" vertical="center" wrapText="1"/>
    </xf>
    <xf numFmtId="190" fontId="19" fillId="0" borderId="14" xfId="138" applyNumberFormat="1" applyFont="1" applyBorder="1" applyAlignment="1">
      <alignment horizontal="right" vertical="center" wrapText="1"/>
    </xf>
    <xf numFmtId="190" fontId="19" fillId="0" borderId="1" xfId="138" applyNumberFormat="1" applyFont="1" applyBorder="1" applyAlignment="1">
      <alignment horizontal="right" vertical="center" wrapText="1"/>
    </xf>
    <xf numFmtId="4" fontId="30" fillId="0" borderId="1" xfId="138" applyNumberFormat="1" applyFont="1" applyFill="1" applyBorder="1" applyAlignment="1" applyProtection="1">
      <alignment horizontal="right" vertical="center" wrapText="1"/>
    </xf>
    <xf numFmtId="0" fontId="47" fillId="0" borderId="0" xfId="138" applyFont="1" applyFill="1" applyBorder="1" applyAlignment="1" applyProtection="1">
      <alignment horizontal="left" vertical="center" wrapText="1"/>
    </xf>
    <xf numFmtId="0" fontId="23" fillId="0" borderId="0" xfId="133" applyFont="1">
      <alignment vertical="center"/>
    </xf>
    <xf numFmtId="0" fontId="24" fillId="0" borderId="0" xfId="133" applyFont="1">
      <alignment vertical="center"/>
    </xf>
    <xf numFmtId="187" fontId="0" fillId="0" borderId="0" xfId="170" applyNumberFormat="1" applyFont="1" applyFill="1" applyAlignment="1">
      <alignment vertical="center"/>
    </xf>
    <xf numFmtId="187" fontId="0" fillId="0" borderId="0" xfId="170" applyNumberFormat="1" applyFont="1" applyFill="1" applyAlignment="1">
      <alignment vertical="center" wrapText="1"/>
    </xf>
    <xf numFmtId="185" fontId="0" fillId="0" borderId="0" xfId="170" applyNumberFormat="1" applyFont="1" applyFill="1" applyAlignment="1">
      <alignment vertical="center" wrapText="1"/>
    </xf>
    <xf numFmtId="0" fontId="13" fillId="0" borderId="0" xfId="133">
      <alignment vertical="center"/>
    </xf>
    <xf numFmtId="187" fontId="23" fillId="0" borderId="0" xfId="170" applyNumberFormat="1" applyFont="1" applyFill="1" applyAlignment="1">
      <alignment horizontal="center" vertical="center"/>
    </xf>
    <xf numFmtId="187" fontId="48" fillId="0" borderId="0" xfId="170" applyNumberFormat="1" applyFont="1" applyFill="1" applyAlignment="1">
      <alignment vertical="center"/>
    </xf>
    <xf numFmtId="0" fontId="0" fillId="0" borderId="0" xfId="98" applyFont="1" applyFill="1" applyAlignment="1">
      <alignment vertical="center" wrapText="1"/>
    </xf>
    <xf numFmtId="187" fontId="0" fillId="0" borderId="3" xfId="170" applyNumberFormat="1" applyFont="1" applyFill="1" applyBorder="1" applyAlignment="1">
      <alignment vertical="center"/>
    </xf>
    <xf numFmtId="187" fontId="0" fillId="0" borderId="0" xfId="170" applyNumberFormat="1" applyFont="1" applyFill="1" applyBorder="1" applyAlignment="1">
      <alignment vertical="center"/>
    </xf>
    <xf numFmtId="185" fontId="0" fillId="0" borderId="0" xfId="170" applyNumberFormat="1" applyFont="1" applyFill="1" applyAlignment="1">
      <alignment horizontal="center" vertical="center" wrapText="1"/>
    </xf>
    <xf numFmtId="187" fontId="49" fillId="0" borderId="1" xfId="170" applyNumberFormat="1" applyFont="1" applyFill="1" applyBorder="1" applyAlignment="1">
      <alignment horizontal="center" vertical="center" wrapText="1"/>
    </xf>
    <xf numFmtId="187" fontId="50" fillId="0" borderId="1" xfId="170" applyNumberFormat="1" applyFont="1" applyFill="1" applyBorder="1" applyAlignment="1">
      <alignment horizontal="center" vertical="center" wrapText="1"/>
    </xf>
    <xf numFmtId="187" fontId="51" fillId="0" borderId="1" xfId="170" applyNumberFormat="1" applyFont="1" applyFill="1" applyBorder="1" applyAlignment="1">
      <alignment horizontal="center" vertical="center" wrapText="1"/>
    </xf>
    <xf numFmtId="187" fontId="52" fillId="0" borderId="1" xfId="170" applyNumberFormat="1" applyFont="1" applyFill="1" applyBorder="1" applyAlignment="1">
      <alignment horizontal="center" vertical="center" wrapText="1"/>
    </xf>
    <xf numFmtId="185" fontId="49" fillId="0" borderId="1" xfId="170" applyNumberFormat="1" applyFont="1" applyFill="1" applyBorder="1" applyAlignment="1">
      <alignment horizontal="center" vertical="center" wrapText="1"/>
    </xf>
    <xf numFmtId="187" fontId="24" fillId="0" borderId="1" xfId="170" applyNumberFormat="1" applyFont="1" applyFill="1" applyBorder="1" applyAlignment="1">
      <alignment vertical="center" wrapText="1"/>
    </xf>
    <xf numFmtId="187" fontId="24" fillId="0" borderId="1" xfId="170" applyNumberFormat="1" applyFont="1" applyFill="1" applyBorder="1" applyAlignment="1">
      <alignment horizontal="right" vertical="center"/>
    </xf>
    <xf numFmtId="187" fontId="24" fillId="0" borderId="1" xfId="170" applyNumberFormat="1" applyFont="1" applyFill="1" applyBorder="1" applyAlignment="1">
      <alignment horizontal="center" vertical="center" wrapText="1"/>
    </xf>
    <xf numFmtId="0" fontId="24" fillId="0" borderId="1" xfId="170" applyNumberFormat="1" applyFont="1" applyFill="1" applyBorder="1" applyAlignment="1">
      <alignment horizontal="center" vertical="center" wrapText="1"/>
    </xf>
    <xf numFmtId="185" fontId="24" fillId="0" borderId="1" xfId="170" applyNumberFormat="1" applyFont="1" applyFill="1" applyBorder="1" applyAlignment="1">
      <alignment horizontal="center" vertical="center" wrapText="1"/>
    </xf>
    <xf numFmtId="187" fontId="24" fillId="0" borderId="0" xfId="170" applyNumberFormat="1" applyFont="1" applyFill="1" applyAlignment="1">
      <alignment vertical="center"/>
    </xf>
    <xf numFmtId="187" fontId="6" fillId="0" borderId="1" xfId="170" applyNumberFormat="1" applyFont="1" applyFill="1" applyBorder="1" applyAlignment="1">
      <alignment vertical="center" wrapText="1"/>
    </xf>
    <xf numFmtId="187" fontId="0" fillId="0" borderId="1" xfId="170" applyNumberFormat="1" applyFont="1" applyFill="1" applyBorder="1" applyAlignment="1">
      <alignment horizontal="right" vertical="center"/>
    </xf>
    <xf numFmtId="187" fontId="53" fillId="0" borderId="1" xfId="170" applyNumberFormat="1" applyFont="1" applyFill="1" applyBorder="1" applyAlignment="1">
      <alignment horizontal="right" vertical="center"/>
    </xf>
    <xf numFmtId="0" fontId="13" fillId="0" borderId="1" xfId="170" applyNumberFormat="1" applyFont="1" applyFill="1" applyBorder="1" applyAlignment="1">
      <alignment horizontal="center" vertical="center" wrapText="1"/>
    </xf>
    <xf numFmtId="185" fontId="13" fillId="0" borderId="1" xfId="170" applyNumberFormat="1" applyFont="1" applyFill="1" applyBorder="1" applyAlignment="1">
      <alignment horizontal="center" vertical="center" wrapText="1"/>
    </xf>
    <xf numFmtId="186" fontId="53" fillId="0" borderId="1" xfId="170" applyNumberFormat="1" applyFont="1" applyFill="1" applyBorder="1" applyAlignment="1">
      <alignment horizontal="right" vertical="center"/>
    </xf>
    <xf numFmtId="187" fontId="6" fillId="0" borderId="1" xfId="170" applyNumberFormat="1" applyFont="1" applyFill="1" applyBorder="1" applyAlignment="1">
      <alignment horizontal="left" vertical="center" wrapText="1"/>
    </xf>
    <xf numFmtId="187" fontId="0" fillId="0" borderId="1" xfId="170" applyNumberFormat="1" applyFont="1" applyFill="1" applyBorder="1" applyAlignment="1">
      <alignment vertical="center"/>
    </xf>
    <xf numFmtId="187" fontId="37" fillId="0" borderId="1" xfId="171" applyNumberFormat="1" applyFont="1" applyFill="1" applyBorder="1" applyAlignment="1">
      <alignment vertical="center" wrapText="1"/>
    </xf>
    <xf numFmtId="187" fontId="54" fillId="0" borderId="1" xfId="171" applyNumberFormat="1" applyFont="1" applyFill="1" applyBorder="1" applyAlignment="1">
      <alignment vertical="center" wrapText="1"/>
    </xf>
    <xf numFmtId="187" fontId="6" fillId="0" borderId="1" xfId="170" applyNumberFormat="1" applyFont="1" applyFill="1" applyBorder="1" applyAlignment="1" applyProtection="1">
      <alignment vertical="center" wrapText="1" shrinkToFit="1"/>
      <protection locked="0"/>
    </xf>
    <xf numFmtId="0" fontId="0" fillId="0" borderId="0" xfId="0" applyFill="1" applyAlignment="1">
      <alignment horizontal="right" vertical="center"/>
    </xf>
    <xf numFmtId="0" fontId="0" fillId="0" borderId="0" xfId="0" applyFont="1">
      <alignment vertical="center"/>
    </xf>
    <xf numFmtId="0" fontId="55" fillId="0" borderId="0" xfId="0" applyFont="1" applyFill="1" applyAlignment="1">
      <alignment horizontal="center" vertical="center"/>
    </xf>
    <xf numFmtId="0" fontId="22" fillId="0" borderId="1" xfId="0" applyFont="1" applyFill="1" applyBorder="1" applyAlignment="1">
      <alignment horizontal="center" vertical="center"/>
    </xf>
    <xf numFmtId="0" fontId="22" fillId="0" borderId="5" xfId="0" applyFont="1" applyFill="1" applyBorder="1" applyAlignment="1">
      <alignment horizontal="center" vertical="center"/>
    </xf>
    <xf numFmtId="0" fontId="56" fillId="0" borderId="13" xfId="0" applyFont="1" applyBorder="1" applyAlignment="1">
      <alignment vertical="center" wrapText="1"/>
    </xf>
    <xf numFmtId="190" fontId="56" fillId="0" borderId="13" xfId="0" applyNumberFormat="1" applyFont="1" applyBorder="1" applyAlignment="1">
      <alignment horizontal="right" vertical="center" wrapText="1"/>
    </xf>
    <xf numFmtId="0" fontId="56" fillId="0" borderId="13" xfId="0" applyFont="1" applyBorder="1" applyAlignment="1">
      <alignment horizontal="left" vertical="center" wrapText="1"/>
    </xf>
    <xf numFmtId="0" fontId="57" fillId="0" borderId="13" xfId="0" applyFont="1" applyBorder="1" applyAlignment="1">
      <alignment horizontal="left" vertical="center" wrapText="1"/>
    </xf>
    <xf numFmtId="190" fontId="57" fillId="0" borderId="13" xfId="0" applyNumberFormat="1" applyFont="1" applyBorder="1" applyAlignment="1">
      <alignment horizontal="right" vertical="center" wrapText="1"/>
    </xf>
    <xf numFmtId="0" fontId="15" fillId="0" borderId="0" xfId="134" applyFont="1" applyFill="1" applyAlignment="1">
      <alignment vertical="center"/>
    </xf>
    <xf numFmtId="0" fontId="6" fillId="0" borderId="0" xfId="134" applyFont="1" applyFill="1" applyAlignment="1">
      <alignment vertical="center"/>
    </xf>
    <xf numFmtId="184" fontId="6" fillId="0" borderId="0" xfId="134" applyNumberFormat="1" applyFont="1" applyFill="1" applyAlignment="1">
      <alignment horizontal="center" vertical="center"/>
    </xf>
    <xf numFmtId="0" fontId="23" fillId="0" borderId="0" xfId="134" applyNumberFormat="1" applyFont="1" applyFill="1" applyAlignment="1" applyProtection="1">
      <alignment horizontal="center" vertical="center"/>
    </xf>
    <xf numFmtId="184" fontId="6" fillId="0" borderId="0" xfId="134" applyNumberFormat="1" applyFont="1" applyFill="1" applyAlignment="1">
      <alignment horizontal="right"/>
    </xf>
    <xf numFmtId="0" fontId="15" fillId="0" borderId="5" xfId="134" applyNumberFormat="1" applyFont="1" applyFill="1" applyBorder="1" applyAlignment="1" applyProtection="1">
      <alignment horizontal="center" vertical="center"/>
    </xf>
    <xf numFmtId="184" fontId="15" fillId="0" borderId="1" xfId="134" applyNumberFormat="1" applyFont="1" applyFill="1" applyBorder="1" applyAlignment="1">
      <alignment horizontal="center" vertical="center"/>
    </xf>
    <xf numFmtId="49" fontId="15" fillId="0" borderId="1" xfId="134" applyNumberFormat="1" applyFont="1" applyFill="1" applyBorder="1" applyAlignment="1" applyProtection="1">
      <alignment vertical="center" wrapText="1"/>
    </xf>
    <xf numFmtId="191" fontId="15" fillId="0" borderId="10" xfId="134" applyNumberFormat="1" applyFont="1" applyFill="1" applyBorder="1" applyAlignment="1" applyProtection="1">
      <alignment horizontal="center" vertical="center" wrapText="1"/>
    </xf>
    <xf numFmtId="184" fontId="15" fillId="0" borderId="1" xfId="134" applyNumberFormat="1" applyFont="1" applyFill="1" applyBorder="1" applyAlignment="1" applyProtection="1">
      <alignment horizontal="center" vertical="center" wrapText="1"/>
    </xf>
    <xf numFmtId="49" fontId="6" fillId="0" borderId="1" xfId="134" applyNumberFormat="1" applyFont="1" applyFill="1" applyBorder="1" applyAlignment="1" applyProtection="1">
      <alignment vertical="center" wrapText="1"/>
    </xf>
    <xf numFmtId="191" fontId="6" fillId="0" borderId="10" xfId="134" applyNumberFormat="1" applyFont="1" applyFill="1" applyBorder="1" applyAlignment="1" applyProtection="1">
      <alignment vertical="center" wrapText="1"/>
    </xf>
    <xf numFmtId="184" fontId="6" fillId="0" borderId="1" xfId="134" applyNumberFormat="1" applyFont="1" applyFill="1" applyBorder="1" applyAlignment="1" applyProtection="1">
      <alignment horizontal="center" vertical="center" wrapText="1"/>
    </xf>
    <xf numFmtId="0" fontId="6" fillId="0" borderId="1" xfId="134" applyFont="1" applyFill="1" applyBorder="1" applyAlignment="1">
      <alignment vertical="center"/>
    </xf>
    <xf numFmtId="184" fontId="6" fillId="0" borderId="1" xfId="134" applyNumberFormat="1" applyFont="1" applyFill="1" applyBorder="1" applyAlignment="1">
      <alignment horizontal="center" vertical="center"/>
    </xf>
    <xf numFmtId="49" fontId="6" fillId="0" borderId="1" xfId="134" applyNumberFormat="1" applyFont="1" applyFill="1" applyBorder="1" applyAlignment="1">
      <alignment vertical="center"/>
    </xf>
    <xf numFmtId="0" fontId="11" fillId="0" borderId="0" xfId="134" applyNumberFormat="1" applyFont="1" applyFill="1" applyAlignment="1" applyProtection="1">
      <alignment horizontal="center" vertical="center"/>
    </xf>
    <xf numFmtId="184" fontId="15" fillId="0" borderId="5" xfId="134" applyNumberFormat="1" applyFont="1" applyFill="1" applyBorder="1" applyAlignment="1" applyProtection="1">
      <alignment horizontal="center" vertical="center"/>
    </xf>
    <xf numFmtId="0" fontId="6" fillId="0" borderId="1" xfId="134" applyFont="1" applyFill="1" applyBorder="1" applyAlignment="1">
      <alignment vertical="center" wrapText="1"/>
    </xf>
    <xf numFmtId="0" fontId="24" fillId="0" borderId="0" xfId="133" applyFont="1" applyFill="1">
      <alignment vertical="center"/>
    </xf>
    <xf numFmtId="0" fontId="13" fillId="0" borderId="0" xfId="133" applyFont="1" applyFill="1">
      <alignment vertical="center"/>
    </xf>
    <xf numFmtId="185" fontId="13" fillId="0" borderId="0" xfId="133" applyNumberFormat="1" applyFont="1" applyFill="1">
      <alignment vertical="center"/>
    </xf>
    <xf numFmtId="0" fontId="11" fillId="0" borderId="0" xfId="133" applyFont="1" applyFill="1" applyAlignment="1">
      <alignment horizontal="center" vertical="center"/>
    </xf>
    <xf numFmtId="0" fontId="58" fillId="0" borderId="0" xfId="133" applyFont="1" applyFill="1" applyAlignment="1">
      <alignment horizontal="center" vertical="center" wrapText="1"/>
    </xf>
    <xf numFmtId="0" fontId="58" fillId="0" borderId="0" xfId="133" applyFont="1" applyFill="1" applyAlignment="1">
      <alignment horizontal="center" vertical="center"/>
    </xf>
    <xf numFmtId="0" fontId="33" fillId="0" borderId="0" xfId="133" applyFont="1" applyFill="1" applyAlignment="1">
      <alignment horizontal="center" vertical="center"/>
    </xf>
    <xf numFmtId="0" fontId="33" fillId="0" borderId="0" xfId="133" applyFont="1" applyFill="1" applyAlignment="1">
      <alignment horizontal="center" vertical="center" wrapText="1"/>
    </xf>
    <xf numFmtId="0" fontId="24" fillId="0" borderId="15" xfId="133" applyFont="1" applyFill="1" applyBorder="1" applyAlignment="1">
      <alignment horizontal="center" vertical="center" wrapText="1"/>
    </xf>
    <xf numFmtId="0" fontId="24" fillId="0" borderId="16" xfId="133" applyFont="1" applyFill="1" applyBorder="1" applyAlignment="1">
      <alignment horizontal="center" vertical="center" wrapText="1"/>
    </xf>
    <xf numFmtId="0" fontId="24" fillId="0" borderId="16" xfId="0" applyFont="1" applyFill="1" applyBorder="1" applyAlignment="1">
      <alignment horizontal="center" vertical="center" wrapText="1"/>
    </xf>
    <xf numFmtId="185" fontId="24" fillId="0" borderId="16" xfId="133" applyNumberFormat="1" applyFont="1" applyFill="1" applyBorder="1" applyAlignment="1">
      <alignment horizontal="center" vertical="center" wrapText="1"/>
    </xf>
    <xf numFmtId="185" fontId="24" fillId="0" borderId="17" xfId="133" applyNumberFormat="1" applyFont="1" applyFill="1" applyBorder="1" applyAlignment="1">
      <alignment horizontal="center" vertical="center" wrapText="1"/>
    </xf>
    <xf numFmtId="0" fontId="15" fillId="0" borderId="18" xfId="133" applyFont="1" applyFill="1" applyBorder="1" applyAlignment="1">
      <alignment horizontal="left" vertical="center" wrapText="1"/>
    </xf>
    <xf numFmtId="184" fontId="6" fillId="0" borderId="1" xfId="133" applyNumberFormat="1" applyFont="1" applyFill="1" applyBorder="1" applyAlignment="1">
      <alignment horizontal="center" vertical="center"/>
    </xf>
    <xf numFmtId="185" fontId="6" fillId="0" borderId="1" xfId="133" applyNumberFormat="1" applyFont="1" applyFill="1" applyBorder="1" applyAlignment="1">
      <alignment horizontal="center" vertical="center"/>
    </xf>
    <xf numFmtId="185" fontId="6" fillId="0" borderId="19" xfId="133" applyNumberFormat="1" applyFont="1" applyFill="1" applyBorder="1" applyAlignment="1">
      <alignment horizontal="left" vertical="center" wrapText="1"/>
    </xf>
    <xf numFmtId="0" fontId="6" fillId="0" borderId="18" xfId="133" applyFont="1" applyBorder="1" applyAlignment="1" applyProtection="1">
      <alignment horizontal="left" vertical="center" wrapText="1" shrinkToFit="1"/>
    </xf>
    <xf numFmtId="0" fontId="6" fillId="0" borderId="20" xfId="133" applyFont="1" applyBorder="1" applyAlignment="1" applyProtection="1">
      <alignment horizontal="left" vertical="center" wrapText="1" shrinkToFit="1"/>
    </xf>
    <xf numFmtId="184" fontId="6" fillId="0" borderId="21" xfId="133" applyNumberFormat="1" applyFont="1" applyFill="1" applyBorder="1" applyAlignment="1">
      <alignment horizontal="center" vertical="center"/>
    </xf>
    <xf numFmtId="185" fontId="6" fillId="0" borderId="21" xfId="133" applyNumberFormat="1" applyFont="1" applyFill="1" applyBorder="1" applyAlignment="1">
      <alignment horizontal="center" vertical="center"/>
    </xf>
    <xf numFmtId="185" fontId="6" fillId="0" borderId="22" xfId="133" applyNumberFormat="1" applyFont="1" applyFill="1" applyBorder="1" applyAlignment="1">
      <alignment horizontal="left" vertical="center" wrapText="1"/>
    </xf>
    <xf numFmtId="0" fontId="13" fillId="0" borderId="0" xfId="133" applyFont="1" applyFill="1" applyAlignment="1">
      <alignment horizontal="center" vertical="center"/>
    </xf>
    <xf numFmtId="0" fontId="59" fillId="0" borderId="0" xfId="133" applyFont="1" applyFill="1">
      <alignment vertical="center"/>
    </xf>
    <xf numFmtId="0" fontId="59" fillId="0" borderId="0" xfId="133" applyFont="1" applyFill="1" applyAlignment="1">
      <alignment horizontal="center" vertical="center"/>
    </xf>
    <xf numFmtId="0" fontId="24" fillId="0" borderId="15" xfId="133" applyFont="1" applyFill="1" applyBorder="1" applyAlignment="1" applyProtection="1">
      <alignment horizontal="center" vertical="center"/>
    </xf>
    <xf numFmtId="0" fontId="24" fillId="0" borderId="16" xfId="133" applyFont="1" applyFill="1" applyBorder="1" applyAlignment="1" applyProtection="1">
      <alignment horizontal="center" vertical="center" wrapText="1"/>
    </xf>
    <xf numFmtId="0" fontId="24" fillId="0" borderId="17" xfId="133" applyFont="1" applyFill="1" applyBorder="1" applyAlignment="1" applyProtection="1">
      <alignment horizontal="center" vertical="center" wrapText="1"/>
    </xf>
    <xf numFmtId="0" fontId="24" fillId="0" borderId="18" xfId="133" applyFont="1" applyFill="1" applyBorder="1" applyAlignment="1" applyProtection="1">
      <alignment horizontal="center" vertical="center"/>
    </xf>
    <xf numFmtId="0" fontId="24" fillId="0" borderId="1" xfId="133" applyFont="1" applyFill="1" applyBorder="1" applyAlignment="1" applyProtection="1">
      <alignment horizontal="center" vertical="center" wrapText="1"/>
    </xf>
    <xf numFmtId="0" fontId="24" fillId="0" borderId="19" xfId="133" applyFont="1" applyFill="1" applyBorder="1" applyAlignment="1" applyProtection="1">
      <alignment horizontal="center" vertical="center" wrapText="1"/>
    </xf>
    <xf numFmtId="0" fontId="15" fillId="0" borderId="18" xfId="133" applyFont="1" applyBorder="1" applyAlignment="1" applyProtection="1">
      <alignment horizontal="center" vertical="center" shrinkToFit="1"/>
    </xf>
    <xf numFmtId="186" fontId="6" fillId="0" borderId="1" xfId="133" applyNumberFormat="1" applyFont="1" applyBorder="1" applyAlignment="1" applyProtection="1">
      <alignment horizontal="center" vertical="center" shrinkToFit="1"/>
    </xf>
    <xf numFmtId="184" fontId="6" fillId="0" borderId="1" xfId="133" applyNumberFormat="1" applyFont="1" applyFill="1" applyBorder="1" applyAlignment="1" applyProtection="1">
      <alignment horizontal="center" vertical="center" wrapText="1" shrinkToFit="1"/>
    </xf>
    <xf numFmtId="185" fontId="6" fillId="0" borderId="1" xfId="133" applyNumberFormat="1" applyFont="1" applyFill="1" applyBorder="1" applyAlignment="1" applyProtection="1">
      <alignment horizontal="center" vertical="center" wrapText="1" shrinkToFit="1"/>
    </xf>
    <xf numFmtId="0" fontId="6" fillId="0" borderId="19" xfId="133" applyFont="1" applyFill="1" applyBorder="1" applyAlignment="1">
      <alignment horizontal="left" vertical="center" wrapText="1"/>
    </xf>
    <xf numFmtId="0" fontId="15" fillId="0" borderId="18" xfId="133" applyFont="1" applyBorder="1" applyAlignment="1">
      <alignment horizontal="left" vertical="center" wrapText="1"/>
    </xf>
    <xf numFmtId="186" fontId="6" fillId="0" borderId="1" xfId="133" applyNumberFormat="1" applyFont="1" applyBorder="1" applyAlignment="1" applyProtection="1">
      <alignment horizontal="center" vertical="center" shrinkToFit="1"/>
      <protection locked="0"/>
    </xf>
    <xf numFmtId="186" fontId="6" fillId="0" borderId="1" xfId="133" applyNumberFormat="1" applyFont="1" applyFill="1" applyBorder="1" applyAlignment="1" applyProtection="1">
      <alignment horizontal="center" vertical="center" wrapText="1" shrinkToFit="1"/>
      <protection locked="0"/>
    </xf>
    <xf numFmtId="186" fontId="6" fillId="0" borderId="1" xfId="133" applyNumberFormat="1" applyFont="1" applyFill="1" applyBorder="1" applyAlignment="1" applyProtection="1">
      <alignment horizontal="center" vertical="center" wrapText="1" shrinkToFit="1"/>
    </xf>
    <xf numFmtId="0" fontId="6" fillId="0" borderId="19" xfId="133" applyFont="1" applyFill="1" applyBorder="1" applyAlignment="1">
      <alignment vertical="center" wrapText="1"/>
    </xf>
    <xf numFmtId="0" fontId="6" fillId="0" borderId="18" xfId="133" applyFont="1" applyBorder="1" applyAlignment="1">
      <alignment horizontal="left" vertical="center" wrapText="1"/>
    </xf>
    <xf numFmtId="192" fontId="6" fillId="0" borderId="1" xfId="133" applyNumberFormat="1" applyFont="1" applyBorder="1" applyAlignment="1" applyProtection="1">
      <alignment horizontal="center" vertical="center" shrinkToFit="1"/>
      <protection locked="0"/>
    </xf>
    <xf numFmtId="192" fontId="6" fillId="0" borderId="1" xfId="133" applyNumberFormat="1" applyFont="1" applyFill="1" applyBorder="1" applyAlignment="1" applyProtection="1">
      <alignment horizontal="center" vertical="center" wrapText="1" shrinkToFit="1"/>
      <protection locked="0"/>
    </xf>
    <xf numFmtId="0" fontId="6" fillId="0" borderId="1" xfId="133" applyFont="1" applyBorder="1" applyAlignment="1">
      <alignment horizontal="center" vertical="center" wrapText="1"/>
    </xf>
    <xf numFmtId="184" fontId="6" fillId="0" borderId="1" xfId="133" applyNumberFormat="1" applyFont="1" applyFill="1" applyBorder="1" applyAlignment="1">
      <alignment horizontal="center" vertical="center" wrapText="1"/>
    </xf>
    <xf numFmtId="0" fontId="15" fillId="0" borderId="18" xfId="133" applyFont="1" applyFill="1" applyBorder="1" applyAlignment="1" applyProtection="1">
      <alignment vertical="center" wrapText="1" shrinkToFit="1"/>
    </xf>
    <xf numFmtId="184" fontId="13" fillId="0" borderId="0" xfId="133" applyNumberFormat="1" applyFont="1" applyFill="1">
      <alignment vertical="center"/>
    </xf>
    <xf numFmtId="0" fontId="6" fillId="0" borderId="18" xfId="133" applyFont="1" applyFill="1" applyBorder="1" applyAlignment="1" applyProtection="1">
      <alignment horizontal="left" vertical="center" wrapText="1" shrinkToFit="1"/>
    </xf>
    <xf numFmtId="0" fontId="6" fillId="0" borderId="10" xfId="133" applyFont="1" applyFill="1" applyBorder="1" applyAlignment="1" applyProtection="1">
      <alignment horizontal="center" vertical="center" wrapText="1" shrinkToFit="1"/>
    </xf>
    <xf numFmtId="0" fontId="6" fillId="0" borderId="20" xfId="133" applyFont="1" applyFill="1" applyBorder="1" applyAlignment="1" applyProtection="1">
      <alignment horizontal="left" vertical="center" wrapText="1" shrinkToFit="1"/>
    </xf>
    <xf numFmtId="0" fontId="6" fillId="0" borderId="23" xfId="133" applyFont="1" applyFill="1" applyBorder="1" applyAlignment="1" applyProtection="1">
      <alignment horizontal="center" vertical="center" wrapText="1" shrinkToFit="1"/>
    </xf>
    <xf numFmtId="184" fontId="6" fillId="0" borderId="21" xfId="133" applyNumberFormat="1" applyFont="1" applyFill="1" applyBorder="1" applyAlignment="1" applyProtection="1">
      <alignment horizontal="center" vertical="center" wrapText="1" shrinkToFit="1"/>
    </xf>
    <xf numFmtId="185" fontId="6" fillId="0" borderId="21" xfId="133" applyNumberFormat="1" applyFont="1" applyFill="1" applyBorder="1" applyAlignment="1" applyProtection="1">
      <alignment horizontal="center" vertical="center" wrapText="1" shrinkToFit="1"/>
    </xf>
    <xf numFmtId="0" fontId="6" fillId="0" borderId="22" xfId="133" applyFont="1" applyFill="1" applyBorder="1" applyAlignment="1">
      <alignment vertical="center" wrapText="1"/>
    </xf>
    <xf numFmtId="0" fontId="6" fillId="0" borderId="24" xfId="133" applyFont="1" applyFill="1" applyBorder="1" applyAlignment="1" applyProtection="1">
      <alignment horizontal="left" vertical="center" wrapText="1" shrinkToFit="1"/>
    </xf>
    <xf numFmtId="0" fontId="6" fillId="0" borderId="7" xfId="133" applyFont="1" applyFill="1" applyBorder="1" applyAlignment="1" applyProtection="1">
      <alignment horizontal="center" vertical="center" wrapText="1" shrinkToFit="1"/>
    </xf>
    <xf numFmtId="184" fontId="6" fillId="0" borderId="7" xfId="133" applyNumberFormat="1" applyFont="1" applyFill="1" applyBorder="1" applyAlignment="1" applyProtection="1">
      <alignment horizontal="center" vertical="center" wrapText="1" shrinkToFit="1"/>
    </xf>
    <xf numFmtId="185" fontId="6" fillId="0" borderId="7" xfId="133" applyNumberFormat="1" applyFont="1" applyFill="1" applyBorder="1" applyAlignment="1" applyProtection="1">
      <alignment horizontal="center" vertical="center" wrapText="1" shrinkToFit="1"/>
    </xf>
    <xf numFmtId="0" fontId="6" fillId="0" borderId="25" xfId="133" applyFont="1" applyFill="1" applyBorder="1" applyAlignment="1">
      <alignment vertical="center" wrapText="1"/>
    </xf>
    <xf numFmtId="0" fontId="6" fillId="0" borderId="26" xfId="133" applyFont="1" applyFill="1" applyBorder="1" applyAlignment="1" applyProtection="1">
      <alignment horizontal="center" vertical="center" wrapText="1" shrinkToFit="1"/>
    </xf>
    <xf numFmtId="0" fontId="15" fillId="0" borderId="18" xfId="133" applyFont="1" applyFill="1" applyBorder="1" applyAlignment="1" applyProtection="1">
      <alignment vertical="center" wrapText="1"/>
    </xf>
    <xf numFmtId="186" fontId="6" fillId="0" borderId="21" xfId="133" applyNumberFormat="1" applyFont="1" applyFill="1" applyBorder="1" applyAlignment="1" applyProtection="1">
      <alignment horizontal="center" vertical="center" wrapText="1" shrinkToFit="1"/>
    </xf>
  </cellXfs>
  <cellStyles count="20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邵阳" xfId="49"/>
    <cellStyle name="_株洲市2016年6月月报" xfId="50"/>
    <cellStyle name="20% - 强调文字颜色 1 2" xfId="51"/>
    <cellStyle name="20% - 强调文字颜色 1 2 3" xfId="52"/>
    <cellStyle name="20% - 强调文字颜色 1 3 2" xfId="53"/>
    <cellStyle name="20% - 强调文字颜色 2 2" xfId="54"/>
    <cellStyle name="20% - 强调文字颜色 2 2 3" xfId="55"/>
    <cellStyle name="20% - 强调文字颜色 2 3 2" xfId="56"/>
    <cellStyle name="20% - 强调文字颜色 3 2" xfId="57"/>
    <cellStyle name="20% - 强调文字颜色 3 2 3" xfId="58"/>
    <cellStyle name="20% - 强调文字颜色 3 3 2" xfId="59"/>
    <cellStyle name="20% - 强调文字颜色 4 2" xfId="60"/>
    <cellStyle name="20% - 强调文字颜色 4 3 2" xfId="61"/>
    <cellStyle name="20% - 强调文字颜色 5 2" xfId="62"/>
    <cellStyle name="20% - 强调文字颜色 5 3 2" xfId="63"/>
    <cellStyle name="20% - 强调文字颜色 6 3 2" xfId="64"/>
    <cellStyle name="40% - 强调文字颜色 1 2" xfId="65"/>
    <cellStyle name="40% - 强调文字颜色 1 2 3" xfId="66"/>
    <cellStyle name="40% - 强调文字颜色 1 3 2" xfId="67"/>
    <cellStyle name="40% - 强调文字颜色 2 2" xfId="68"/>
    <cellStyle name="40% - 强调文字颜色 2 3 2" xfId="69"/>
    <cellStyle name="40% - 强调文字颜色 3 2" xfId="70"/>
    <cellStyle name="40% - 强调文字颜色 3 2 3" xfId="71"/>
    <cellStyle name="40% - 强调文字颜色 3 3 2" xfId="72"/>
    <cellStyle name="40% - 强调文字颜色 4 3 2" xfId="73"/>
    <cellStyle name="40% - 强调文字颜色 5 3 2" xfId="74"/>
    <cellStyle name="40% - 强调文字颜色 6 2" xfId="75"/>
    <cellStyle name="40% - 强调文字颜色 6 3 2" xfId="76"/>
    <cellStyle name="60% - 强调文字颜色 1 2" xfId="77"/>
    <cellStyle name="60% - 强调文字颜色 1 2 3" xfId="78"/>
    <cellStyle name="60% - 强调文字颜色 1 3 2" xfId="79"/>
    <cellStyle name="60% - 强调文字颜色 2 2" xfId="80"/>
    <cellStyle name="60% - 强调文字颜色 2 2 3" xfId="81"/>
    <cellStyle name="60% - 强调文字颜色 2 3 2" xfId="82"/>
    <cellStyle name="60% - 强调文字颜色 3 2" xfId="83"/>
    <cellStyle name="60% - 强调文字颜色 3 2 3" xfId="84"/>
    <cellStyle name="60% - 强调文字颜色 3 3 2" xfId="85"/>
    <cellStyle name="60% - 强调文字颜色 4 2" xfId="86"/>
    <cellStyle name="60% - 强调文字颜色 4 2 3" xfId="87"/>
    <cellStyle name="60% - 强调文字颜色 4 3 2" xfId="88"/>
    <cellStyle name="60% - 强调文字颜色 5 2" xfId="89"/>
    <cellStyle name="60% - 强调文字颜色 5 3 2" xfId="90"/>
    <cellStyle name="60% - 强调文字颜色 6 2" xfId="91"/>
    <cellStyle name="60% - 强调文字颜色 6 2 3" xfId="92"/>
    <cellStyle name="60% - 强调文字颜色 6 3 2" xfId="93"/>
    <cellStyle name="Calc Currency (0)" xfId="94"/>
    <cellStyle name="ColLevel_1" xfId="95"/>
    <cellStyle name="gcd 3" xfId="96"/>
    <cellStyle name="gcd 4" xfId="97"/>
    <cellStyle name="gcd_201912.31.2020年初等预算表 2" xfId="98"/>
    <cellStyle name="Grey" xfId="99"/>
    <cellStyle name="Header1" xfId="100"/>
    <cellStyle name="Header2" xfId="101"/>
    <cellStyle name="Input [yellow]" xfId="102"/>
    <cellStyle name="Input_2017年人大参阅资料（代表大会-定）1.14" xfId="103"/>
    <cellStyle name="no dec" xfId="104"/>
    <cellStyle name="Normal" xfId="105"/>
    <cellStyle name="Normal - Style1" xfId="106"/>
    <cellStyle name="Normal 2" xfId="107"/>
    <cellStyle name="Normal_#10-Headcount" xfId="108"/>
    <cellStyle name="Percent [2]" xfId="109"/>
    <cellStyle name="RowLevel_1" xfId="110"/>
    <cellStyle name="百分比 2 2" xfId="111"/>
    <cellStyle name="百分比_财政用分析表1-19含备选" xfId="112"/>
    <cellStyle name="标题 1 2" xfId="113"/>
    <cellStyle name="标题 1 2 3" xfId="114"/>
    <cellStyle name="标题 1 3 2" xfId="115"/>
    <cellStyle name="标题 2 2" xfId="116"/>
    <cellStyle name="标题 2 2 3" xfId="117"/>
    <cellStyle name="标题 2 3 2" xfId="118"/>
    <cellStyle name="标题 3 2" xfId="119"/>
    <cellStyle name="标题 3 2 3" xfId="120"/>
    <cellStyle name="标题 3 3 2" xfId="121"/>
    <cellStyle name="标题 4 2" xfId="122"/>
    <cellStyle name="标题 4 2 3" xfId="123"/>
    <cellStyle name="标题 5" xfId="124"/>
    <cellStyle name="标题 5 3" xfId="125"/>
    <cellStyle name="标题 6 2" xfId="126"/>
    <cellStyle name="表标题" xfId="127"/>
    <cellStyle name="差 2" xfId="128"/>
    <cellStyle name="差 3 2" xfId="129"/>
    <cellStyle name="差_6-市级预算单位国有资本经营预算表((定稿))" xfId="130"/>
    <cellStyle name="常规 10_2017年人大参阅资料（代表大会-定）1.14" xfId="131"/>
    <cellStyle name="常规 11" xfId="132"/>
    <cellStyle name="常规 2" xfId="133"/>
    <cellStyle name="常规 2 2" xfId="134"/>
    <cellStyle name="常规 2 2 5" xfId="135"/>
    <cellStyle name="常规 26" xfId="136"/>
    <cellStyle name="常规 27" xfId="137"/>
    <cellStyle name="常规 28" xfId="138"/>
    <cellStyle name="常规_Sheet1" xfId="139"/>
    <cellStyle name="常规_财政用分析表1-19含备选" xfId="140"/>
    <cellStyle name="常规_预算公开附件" xfId="141"/>
    <cellStyle name="分级显示行_1_13区汇总" xfId="142"/>
    <cellStyle name="好 2" xfId="143"/>
    <cellStyle name="好 3 2" xfId="144"/>
    <cellStyle name="好_6-市级预算单位国有资本经营预算表((定稿))" xfId="145"/>
    <cellStyle name="汇总 2" xfId="146"/>
    <cellStyle name="汇总 2 3" xfId="147"/>
    <cellStyle name="汇总 3 2" xfId="148"/>
    <cellStyle name="货币[0] 2" xfId="149"/>
    <cellStyle name="计算 2" xfId="150"/>
    <cellStyle name="计算 2 3" xfId="151"/>
    <cellStyle name="计算 3 2" xfId="152"/>
    <cellStyle name="检查单元格 2" xfId="153"/>
    <cellStyle name="检查单元格 2 3" xfId="154"/>
    <cellStyle name="检查单元格 3 2" xfId="155"/>
    <cellStyle name="解释性文本 2" xfId="156"/>
    <cellStyle name="解释性文本 3 2" xfId="157"/>
    <cellStyle name="警告文本 2" xfId="158"/>
    <cellStyle name="警告文本 3 2" xfId="159"/>
    <cellStyle name="链接单元格 2" xfId="160"/>
    <cellStyle name="链接单元格 3 2" xfId="161"/>
    <cellStyle name="霓付 [0]_ +Foil &amp; -FOIL &amp; PAPER" xfId="162"/>
    <cellStyle name="霓付_ +Foil &amp; -FOIL &amp; PAPER" xfId="163"/>
    <cellStyle name="烹拳 [0]_ +Foil &amp; -FOIL &amp; PAPER" xfId="164"/>
    <cellStyle name="烹拳_ +Foil &amp; -FOIL &amp; PAPER" xfId="165"/>
    <cellStyle name="普通_ 白土" xfId="166"/>
    <cellStyle name="千分位[0]_ 白土" xfId="167"/>
    <cellStyle name="千分位_ 白土" xfId="168"/>
    <cellStyle name="千位[0]_1" xfId="169"/>
    <cellStyle name="千位分隔 2" xfId="170"/>
    <cellStyle name="千位分隔_2   草案表" xfId="171"/>
    <cellStyle name="千位分隔_201912.192020年初等预算表肖 2" xfId="172"/>
    <cellStyle name="千位分季_新建 Microsoft Excel 工作表" xfId="173"/>
    <cellStyle name="强调文字颜色 1 2" xfId="174"/>
    <cellStyle name="强调文字颜色 1 3 2" xfId="175"/>
    <cellStyle name="强调文字颜色 2 2" xfId="176"/>
    <cellStyle name="强调文字颜色 2 2 3" xfId="177"/>
    <cellStyle name="强调文字颜色 2 3 2" xfId="178"/>
    <cellStyle name="强调文字颜色 3 2" xfId="179"/>
    <cellStyle name="强调文字颜色 3 2 3" xfId="180"/>
    <cellStyle name="强调文字颜色 3 3 2" xfId="181"/>
    <cellStyle name="强调文字颜色 4 2 3" xfId="182"/>
    <cellStyle name="强调文字颜色 4 3 2" xfId="183"/>
    <cellStyle name="强调文字颜色 5 3 2" xfId="184"/>
    <cellStyle name="强调文字颜色 6 2" xfId="185"/>
    <cellStyle name="强调文字颜色 6 2 3" xfId="186"/>
    <cellStyle name="强调文字颜色 6 3 2" xfId="187"/>
    <cellStyle name="适中 2" xfId="188"/>
    <cellStyle name="输出 2" xfId="189"/>
    <cellStyle name="输出 2 3" xfId="190"/>
    <cellStyle name="输出 3 2" xfId="191"/>
    <cellStyle name="数字" xfId="192"/>
    <cellStyle name="小数" xfId="193"/>
    <cellStyle name="样式 1" xfId="194"/>
    <cellStyle name="注释 2" xfId="195"/>
    <cellStyle name="注释 3 2" xfId="196"/>
    <cellStyle name="콤마 [0]_BOILER-CO1" xfId="197"/>
    <cellStyle name="콤마_BOILER-CO1" xfId="198"/>
    <cellStyle name="통화 [0]_BOILER-CO1" xfId="199"/>
    <cellStyle name="표준_0N-HANDLING " xfId="200"/>
    <cellStyle name="常规 29" xfId="201"/>
    <cellStyle name="常规 4 2" xfId="202"/>
    <cellStyle name="百分比 3" xfId="203"/>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customXml" Target="../customXml/item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48"/>
  <sheetViews>
    <sheetView showZeros="0" workbookViewId="0">
      <pane xSplit="1" ySplit="4" topLeftCell="B5" activePane="bottomRight" state="frozenSplit"/>
      <selection/>
      <selection pane="topRight"/>
      <selection pane="bottomLeft"/>
      <selection pane="bottomRight" activeCell="N14" sqref="N14"/>
    </sheetView>
  </sheetViews>
  <sheetFormatPr defaultColWidth="8.75" defaultRowHeight="21.95" customHeight="1"/>
  <cols>
    <col min="1" max="1" width="30.25" style="284" customWidth="1"/>
    <col min="2" max="2" width="14.375" style="305" customWidth="1"/>
    <col min="3" max="5" width="10.625" style="305" customWidth="1"/>
    <col min="6" max="6" width="10.625" style="284" customWidth="1"/>
    <col min="7" max="32" width="9" style="284" customWidth="1"/>
    <col min="33" max="256" width="8.75" style="284"/>
    <col min="257" max="257" width="30.25" style="284" customWidth="1"/>
    <col min="258" max="258" width="14.375" style="284" customWidth="1"/>
    <col min="259" max="262" width="10.625" style="284" customWidth="1"/>
    <col min="263" max="288" width="9" style="284" customWidth="1"/>
    <col min="289" max="512" width="8.75" style="284"/>
    <col min="513" max="513" width="30.25" style="284" customWidth="1"/>
    <col min="514" max="514" width="14.375" style="284" customWidth="1"/>
    <col min="515" max="518" width="10.625" style="284" customWidth="1"/>
    <col min="519" max="544" width="9" style="284" customWidth="1"/>
    <col min="545" max="768" width="8.75" style="284"/>
    <col min="769" max="769" width="30.25" style="284" customWidth="1"/>
    <col min="770" max="770" width="14.375" style="284" customWidth="1"/>
    <col min="771" max="774" width="10.625" style="284" customWidth="1"/>
    <col min="775" max="800" width="9" style="284" customWidth="1"/>
    <col min="801" max="1024" width="8.75" style="284"/>
    <col min="1025" max="1025" width="30.25" style="284" customWidth="1"/>
    <col min="1026" max="1026" width="14.375" style="284" customWidth="1"/>
    <col min="1027" max="1030" width="10.625" style="284" customWidth="1"/>
    <col min="1031" max="1056" width="9" style="284" customWidth="1"/>
    <col min="1057" max="1280" width="8.75" style="284"/>
    <col min="1281" max="1281" width="30.25" style="284" customWidth="1"/>
    <col min="1282" max="1282" width="14.375" style="284" customWidth="1"/>
    <col min="1283" max="1286" width="10.625" style="284" customWidth="1"/>
    <col min="1287" max="1312" width="9" style="284" customWidth="1"/>
    <col min="1313" max="1536" width="8.75" style="284"/>
    <col min="1537" max="1537" width="30.25" style="284" customWidth="1"/>
    <col min="1538" max="1538" width="14.375" style="284" customWidth="1"/>
    <col min="1539" max="1542" width="10.625" style="284" customWidth="1"/>
    <col min="1543" max="1568" width="9" style="284" customWidth="1"/>
    <col min="1569" max="1792" width="8.75" style="284"/>
    <col min="1793" max="1793" width="30.25" style="284" customWidth="1"/>
    <col min="1794" max="1794" width="14.375" style="284" customWidth="1"/>
    <col min="1795" max="1798" width="10.625" style="284" customWidth="1"/>
    <col min="1799" max="1824" width="9" style="284" customWidth="1"/>
    <col min="1825" max="2048" width="8.75" style="284"/>
    <col min="2049" max="2049" width="30.25" style="284" customWidth="1"/>
    <col min="2050" max="2050" width="14.375" style="284" customWidth="1"/>
    <col min="2051" max="2054" width="10.625" style="284" customWidth="1"/>
    <col min="2055" max="2080" width="9" style="284" customWidth="1"/>
    <col min="2081" max="2304" width="8.75" style="284"/>
    <col min="2305" max="2305" width="30.25" style="284" customWidth="1"/>
    <col min="2306" max="2306" width="14.375" style="284" customWidth="1"/>
    <col min="2307" max="2310" width="10.625" style="284" customWidth="1"/>
    <col min="2311" max="2336" width="9" style="284" customWidth="1"/>
    <col min="2337" max="2560" width="8.75" style="284"/>
    <col min="2561" max="2561" width="30.25" style="284" customWidth="1"/>
    <col min="2562" max="2562" width="14.375" style="284" customWidth="1"/>
    <col min="2563" max="2566" width="10.625" style="284" customWidth="1"/>
    <col min="2567" max="2592" width="9" style="284" customWidth="1"/>
    <col min="2593" max="2816" width="8.75" style="284"/>
    <col min="2817" max="2817" width="30.25" style="284" customWidth="1"/>
    <col min="2818" max="2818" width="14.375" style="284" customWidth="1"/>
    <col min="2819" max="2822" width="10.625" style="284" customWidth="1"/>
    <col min="2823" max="2848" width="9" style="284" customWidth="1"/>
    <col min="2849" max="3072" width="8.75" style="284"/>
    <col min="3073" max="3073" width="30.25" style="284" customWidth="1"/>
    <col min="3074" max="3074" width="14.375" style="284" customWidth="1"/>
    <col min="3075" max="3078" width="10.625" style="284" customWidth="1"/>
    <col min="3079" max="3104" width="9" style="284" customWidth="1"/>
    <col min="3105" max="3328" width="8.75" style="284"/>
    <col min="3329" max="3329" width="30.25" style="284" customWidth="1"/>
    <col min="3330" max="3330" width="14.375" style="284" customWidth="1"/>
    <col min="3331" max="3334" width="10.625" style="284" customWidth="1"/>
    <col min="3335" max="3360" width="9" style="284" customWidth="1"/>
    <col min="3361" max="3584" width="8.75" style="284"/>
    <col min="3585" max="3585" width="30.25" style="284" customWidth="1"/>
    <col min="3586" max="3586" width="14.375" style="284" customWidth="1"/>
    <col min="3587" max="3590" width="10.625" style="284" customWidth="1"/>
    <col min="3591" max="3616" width="9" style="284" customWidth="1"/>
    <col min="3617" max="3840" width="8.75" style="284"/>
    <col min="3841" max="3841" width="30.25" style="284" customWidth="1"/>
    <col min="3842" max="3842" width="14.375" style="284" customWidth="1"/>
    <col min="3843" max="3846" width="10.625" style="284" customWidth="1"/>
    <col min="3847" max="3872" width="9" style="284" customWidth="1"/>
    <col min="3873" max="4096" width="8.75" style="284"/>
    <col min="4097" max="4097" width="30.25" style="284" customWidth="1"/>
    <col min="4098" max="4098" width="14.375" style="284" customWidth="1"/>
    <col min="4099" max="4102" width="10.625" style="284" customWidth="1"/>
    <col min="4103" max="4128" width="9" style="284" customWidth="1"/>
    <col min="4129" max="4352" width="8.75" style="284"/>
    <col min="4353" max="4353" width="30.25" style="284" customWidth="1"/>
    <col min="4354" max="4354" width="14.375" style="284" customWidth="1"/>
    <col min="4355" max="4358" width="10.625" style="284" customWidth="1"/>
    <col min="4359" max="4384" width="9" style="284" customWidth="1"/>
    <col min="4385" max="4608" width="8.75" style="284"/>
    <col min="4609" max="4609" width="30.25" style="284" customWidth="1"/>
    <col min="4610" max="4610" width="14.375" style="284" customWidth="1"/>
    <col min="4611" max="4614" width="10.625" style="284" customWidth="1"/>
    <col min="4615" max="4640" width="9" style="284" customWidth="1"/>
    <col min="4641" max="4864" width="8.75" style="284"/>
    <col min="4865" max="4865" width="30.25" style="284" customWidth="1"/>
    <col min="4866" max="4866" width="14.375" style="284" customWidth="1"/>
    <col min="4867" max="4870" width="10.625" style="284" customWidth="1"/>
    <col min="4871" max="4896" width="9" style="284" customWidth="1"/>
    <col min="4897" max="5120" width="8.75" style="284"/>
    <col min="5121" max="5121" width="30.25" style="284" customWidth="1"/>
    <col min="5122" max="5122" width="14.375" style="284" customWidth="1"/>
    <col min="5123" max="5126" width="10.625" style="284" customWidth="1"/>
    <col min="5127" max="5152" width="9" style="284" customWidth="1"/>
    <col min="5153" max="5376" width="8.75" style="284"/>
    <col min="5377" max="5377" width="30.25" style="284" customWidth="1"/>
    <col min="5378" max="5378" width="14.375" style="284" customWidth="1"/>
    <col min="5379" max="5382" width="10.625" style="284" customWidth="1"/>
    <col min="5383" max="5408" width="9" style="284" customWidth="1"/>
    <col min="5409" max="5632" width="8.75" style="284"/>
    <col min="5633" max="5633" width="30.25" style="284" customWidth="1"/>
    <col min="5634" max="5634" width="14.375" style="284" customWidth="1"/>
    <col min="5635" max="5638" width="10.625" style="284" customWidth="1"/>
    <col min="5639" max="5664" width="9" style="284" customWidth="1"/>
    <col min="5665" max="5888" width="8.75" style="284"/>
    <col min="5889" max="5889" width="30.25" style="284" customWidth="1"/>
    <col min="5890" max="5890" width="14.375" style="284" customWidth="1"/>
    <col min="5891" max="5894" width="10.625" style="284" customWidth="1"/>
    <col min="5895" max="5920" width="9" style="284" customWidth="1"/>
    <col min="5921" max="6144" width="8.75" style="284"/>
    <col min="6145" max="6145" width="30.25" style="284" customWidth="1"/>
    <col min="6146" max="6146" width="14.375" style="284" customWidth="1"/>
    <col min="6147" max="6150" width="10.625" style="284" customWidth="1"/>
    <col min="6151" max="6176" width="9" style="284" customWidth="1"/>
    <col min="6177" max="6400" width="8.75" style="284"/>
    <col min="6401" max="6401" width="30.25" style="284" customWidth="1"/>
    <col min="6402" max="6402" width="14.375" style="284" customWidth="1"/>
    <col min="6403" max="6406" width="10.625" style="284" customWidth="1"/>
    <col min="6407" max="6432" width="9" style="284" customWidth="1"/>
    <col min="6433" max="6656" width="8.75" style="284"/>
    <col min="6657" max="6657" width="30.25" style="284" customWidth="1"/>
    <col min="6658" max="6658" width="14.375" style="284" customWidth="1"/>
    <col min="6659" max="6662" width="10.625" style="284" customWidth="1"/>
    <col min="6663" max="6688" width="9" style="284" customWidth="1"/>
    <col min="6689" max="6912" width="8.75" style="284"/>
    <col min="6913" max="6913" width="30.25" style="284" customWidth="1"/>
    <col min="6914" max="6914" width="14.375" style="284" customWidth="1"/>
    <col min="6915" max="6918" width="10.625" style="284" customWidth="1"/>
    <col min="6919" max="6944" width="9" style="284" customWidth="1"/>
    <col min="6945" max="7168" width="8.75" style="284"/>
    <col min="7169" max="7169" width="30.25" style="284" customWidth="1"/>
    <col min="7170" max="7170" width="14.375" style="284" customWidth="1"/>
    <col min="7171" max="7174" width="10.625" style="284" customWidth="1"/>
    <col min="7175" max="7200" width="9" style="284" customWidth="1"/>
    <col min="7201" max="7424" width="8.75" style="284"/>
    <col min="7425" max="7425" width="30.25" style="284" customWidth="1"/>
    <col min="7426" max="7426" width="14.375" style="284" customWidth="1"/>
    <col min="7427" max="7430" width="10.625" style="284" customWidth="1"/>
    <col min="7431" max="7456" width="9" style="284" customWidth="1"/>
    <col min="7457" max="7680" width="8.75" style="284"/>
    <col min="7681" max="7681" width="30.25" style="284" customWidth="1"/>
    <col min="7682" max="7682" width="14.375" style="284" customWidth="1"/>
    <col min="7683" max="7686" width="10.625" style="284" customWidth="1"/>
    <col min="7687" max="7712" width="9" style="284" customWidth="1"/>
    <col min="7713" max="7936" width="8.75" style="284"/>
    <col min="7937" max="7937" width="30.25" style="284" customWidth="1"/>
    <col min="7938" max="7938" width="14.375" style="284" customWidth="1"/>
    <col min="7939" max="7942" width="10.625" style="284" customWidth="1"/>
    <col min="7943" max="7968" width="9" style="284" customWidth="1"/>
    <col min="7969" max="8192" width="8.75" style="284"/>
    <col min="8193" max="8193" width="30.25" style="284" customWidth="1"/>
    <col min="8194" max="8194" width="14.375" style="284" customWidth="1"/>
    <col min="8195" max="8198" width="10.625" style="284" customWidth="1"/>
    <col min="8199" max="8224" width="9" style="284" customWidth="1"/>
    <col min="8225" max="8448" width="8.75" style="284"/>
    <col min="8449" max="8449" width="30.25" style="284" customWidth="1"/>
    <col min="8450" max="8450" width="14.375" style="284" customWidth="1"/>
    <col min="8451" max="8454" width="10.625" style="284" customWidth="1"/>
    <col min="8455" max="8480" width="9" style="284" customWidth="1"/>
    <col min="8481" max="8704" width="8.75" style="284"/>
    <col min="8705" max="8705" width="30.25" style="284" customWidth="1"/>
    <col min="8706" max="8706" width="14.375" style="284" customWidth="1"/>
    <col min="8707" max="8710" width="10.625" style="284" customWidth="1"/>
    <col min="8711" max="8736" width="9" style="284" customWidth="1"/>
    <col min="8737" max="8960" width="8.75" style="284"/>
    <col min="8961" max="8961" width="30.25" style="284" customWidth="1"/>
    <col min="8962" max="8962" width="14.375" style="284" customWidth="1"/>
    <col min="8963" max="8966" width="10.625" style="284" customWidth="1"/>
    <col min="8967" max="8992" width="9" style="284" customWidth="1"/>
    <col min="8993" max="9216" width="8.75" style="284"/>
    <col min="9217" max="9217" width="30.25" style="284" customWidth="1"/>
    <col min="9218" max="9218" width="14.375" style="284" customWidth="1"/>
    <col min="9219" max="9222" width="10.625" style="284" customWidth="1"/>
    <col min="9223" max="9248" width="9" style="284" customWidth="1"/>
    <col min="9249" max="9472" width="8.75" style="284"/>
    <col min="9473" max="9473" width="30.25" style="284" customWidth="1"/>
    <col min="9474" max="9474" width="14.375" style="284" customWidth="1"/>
    <col min="9475" max="9478" width="10.625" style="284" customWidth="1"/>
    <col min="9479" max="9504" width="9" style="284" customWidth="1"/>
    <col min="9505" max="9728" width="8.75" style="284"/>
    <col min="9729" max="9729" width="30.25" style="284" customWidth="1"/>
    <col min="9730" max="9730" width="14.375" style="284" customWidth="1"/>
    <col min="9731" max="9734" width="10.625" style="284" customWidth="1"/>
    <col min="9735" max="9760" width="9" style="284" customWidth="1"/>
    <col min="9761" max="9984" width="8.75" style="284"/>
    <col min="9985" max="9985" width="30.25" style="284" customWidth="1"/>
    <col min="9986" max="9986" width="14.375" style="284" customWidth="1"/>
    <col min="9987" max="9990" width="10.625" style="284" customWidth="1"/>
    <col min="9991" max="10016" width="9" style="284" customWidth="1"/>
    <col min="10017" max="10240" width="8.75" style="284"/>
    <col min="10241" max="10241" width="30.25" style="284" customWidth="1"/>
    <col min="10242" max="10242" width="14.375" style="284" customWidth="1"/>
    <col min="10243" max="10246" width="10.625" style="284" customWidth="1"/>
    <col min="10247" max="10272" width="9" style="284" customWidth="1"/>
    <col min="10273" max="10496" width="8.75" style="284"/>
    <col min="10497" max="10497" width="30.25" style="284" customWidth="1"/>
    <col min="10498" max="10498" width="14.375" style="284" customWidth="1"/>
    <col min="10499" max="10502" width="10.625" style="284" customWidth="1"/>
    <col min="10503" max="10528" width="9" style="284" customWidth="1"/>
    <col min="10529" max="10752" width="8.75" style="284"/>
    <col min="10753" max="10753" width="30.25" style="284" customWidth="1"/>
    <col min="10754" max="10754" width="14.375" style="284" customWidth="1"/>
    <col min="10755" max="10758" width="10.625" style="284" customWidth="1"/>
    <col min="10759" max="10784" width="9" style="284" customWidth="1"/>
    <col min="10785" max="11008" width="8.75" style="284"/>
    <col min="11009" max="11009" width="30.25" style="284" customWidth="1"/>
    <col min="11010" max="11010" width="14.375" style="284" customWidth="1"/>
    <col min="11011" max="11014" width="10.625" style="284" customWidth="1"/>
    <col min="11015" max="11040" width="9" style="284" customWidth="1"/>
    <col min="11041" max="11264" width="8.75" style="284"/>
    <col min="11265" max="11265" width="30.25" style="284" customWidth="1"/>
    <col min="11266" max="11266" width="14.375" style="284" customWidth="1"/>
    <col min="11267" max="11270" width="10.625" style="284" customWidth="1"/>
    <col min="11271" max="11296" width="9" style="284" customWidth="1"/>
    <col min="11297" max="11520" width="8.75" style="284"/>
    <col min="11521" max="11521" width="30.25" style="284" customWidth="1"/>
    <col min="11522" max="11522" width="14.375" style="284" customWidth="1"/>
    <col min="11523" max="11526" width="10.625" style="284" customWidth="1"/>
    <col min="11527" max="11552" width="9" style="284" customWidth="1"/>
    <col min="11553" max="11776" width="8.75" style="284"/>
    <col min="11777" max="11777" width="30.25" style="284" customWidth="1"/>
    <col min="11778" max="11778" width="14.375" style="284" customWidth="1"/>
    <col min="11779" max="11782" width="10.625" style="284" customWidth="1"/>
    <col min="11783" max="11808" width="9" style="284" customWidth="1"/>
    <col min="11809" max="12032" width="8.75" style="284"/>
    <col min="12033" max="12033" width="30.25" style="284" customWidth="1"/>
    <col min="12034" max="12034" width="14.375" style="284" customWidth="1"/>
    <col min="12035" max="12038" width="10.625" style="284" customWidth="1"/>
    <col min="12039" max="12064" width="9" style="284" customWidth="1"/>
    <col min="12065" max="12288" width="8.75" style="284"/>
    <col min="12289" max="12289" width="30.25" style="284" customWidth="1"/>
    <col min="12290" max="12290" width="14.375" style="284" customWidth="1"/>
    <col min="12291" max="12294" width="10.625" style="284" customWidth="1"/>
    <col min="12295" max="12320" width="9" style="284" customWidth="1"/>
    <col min="12321" max="12544" width="8.75" style="284"/>
    <col min="12545" max="12545" width="30.25" style="284" customWidth="1"/>
    <col min="12546" max="12546" width="14.375" style="284" customWidth="1"/>
    <col min="12547" max="12550" width="10.625" style="284" customWidth="1"/>
    <col min="12551" max="12576" width="9" style="284" customWidth="1"/>
    <col min="12577" max="12800" width="8.75" style="284"/>
    <col min="12801" max="12801" width="30.25" style="284" customWidth="1"/>
    <col min="12802" max="12802" width="14.375" style="284" customWidth="1"/>
    <col min="12803" max="12806" width="10.625" style="284" customWidth="1"/>
    <col min="12807" max="12832" width="9" style="284" customWidth="1"/>
    <col min="12833" max="13056" width="8.75" style="284"/>
    <col min="13057" max="13057" width="30.25" style="284" customWidth="1"/>
    <col min="13058" max="13058" width="14.375" style="284" customWidth="1"/>
    <col min="13059" max="13062" width="10.625" style="284" customWidth="1"/>
    <col min="13063" max="13088" width="9" style="284" customWidth="1"/>
    <col min="13089" max="13312" width="8.75" style="284"/>
    <col min="13313" max="13313" width="30.25" style="284" customWidth="1"/>
    <col min="13314" max="13314" width="14.375" style="284" customWidth="1"/>
    <col min="13315" max="13318" width="10.625" style="284" customWidth="1"/>
    <col min="13319" max="13344" width="9" style="284" customWidth="1"/>
    <col min="13345" max="13568" width="8.75" style="284"/>
    <col min="13569" max="13569" width="30.25" style="284" customWidth="1"/>
    <col min="13570" max="13570" width="14.375" style="284" customWidth="1"/>
    <col min="13571" max="13574" width="10.625" style="284" customWidth="1"/>
    <col min="13575" max="13600" width="9" style="284" customWidth="1"/>
    <col min="13601" max="13824" width="8.75" style="284"/>
    <col min="13825" max="13825" width="30.25" style="284" customWidth="1"/>
    <col min="13826" max="13826" width="14.375" style="284" customWidth="1"/>
    <col min="13827" max="13830" width="10.625" style="284" customWidth="1"/>
    <col min="13831" max="13856" width="9" style="284" customWidth="1"/>
    <col min="13857" max="14080" width="8.75" style="284"/>
    <col min="14081" max="14081" width="30.25" style="284" customWidth="1"/>
    <col min="14082" max="14082" width="14.375" style="284" customWidth="1"/>
    <col min="14083" max="14086" width="10.625" style="284" customWidth="1"/>
    <col min="14087" max="14112" width="9" style="284" customWidth="1"/>
    <col min="14113" max="14336" width="8.75" style="284"/>
    <col min="14337" max="14337" width="30.25" style="284" customWidth="1"/>
    <col min="14338" max="14338" width="14.375" style="284" customWidth="1"/>
    <col min="14339" max="14342" width="10.625" style="284" customWidth="1"/>
    <col min="14343" max="14368" width="9" style="284" customWidth="1"/>
    <col min="14369" max="14592" width="8.75" style="284"/>
    <col min="14593" max="14593" width="30.25" style="284" customWidth="1"/>
    <col min="14594" max="14594" width="14.375" style="284" customWidth="1"/>
    <col min="14595" max="14598" width="10.625" style="284" customWidth="1"/>
    <col min="14599" max="14624" width="9" style="284" customWidth="1"/>
    <col min="14625" max="14848" width="8.75" style="284"/>
    <col min="14849" max="14849" width="30.25" style="284" customWidth="1"/>
    <col min="14850" max="14850" width="14.375" style="284" customWidth="1"/>
    <col min="14851" max="14854" width="10.625" style="284" customWidth="1"/>
    <col min="14855" max="14880" width="9" style="284" customWidth="1"/>
    <col min="14881" max="15104" width="8.75" style="284"/>
    <col min="15105" max="15105" width="30.25" style="284" customWidth="1"/>
    <col min="15106" max="15106" width="14.375" style="284" customWidth="1"/>
    <col min="15107" max="15110" width="10.625" style="284" customWidth="1"/>
    <col min="15111" max="15136" width="9" style="284" customWidth="1"/>
    <col min="15137" max="15360" width="8.75" style="284"/>
    <col min="15361" max="15361" width="30.25" style="284" customWidth="1"/>
    <col min="15362" max="15362" width="14.375" style="284" customWidth="1"/>
    <col min="15363" max="15366" width="10.625" style="284" customWidth="1"/>
    <col min="15367" max="15392" width="9" style="284" customWidth="1"/>
    <col min="15393" max="15616" width="8.75" style="284"/>
    <col min="15617" max="15617" width="30.25" style="284" customWidth="1"/>
    <col min="15618" max="15618" width="14.375" style="284" customWidth="1"/>
    <col min="15619" max="15622" width="10.625" style="284" customWidth="1"/>
    <col min="15623" max="15648" width="9" style="284" customWidth="1"/>
    <col min="15649" max="15872" width="8.75" style="284"/>
    <col min="15873" max="15873" width="30.25" style="284" customWidth="1"/>
    <col min="15874" max="15874" width="14.375" style="284" customWidth="1"/>
    <col min="15875" max="15878" width="10.625" style="284" customWidth="1"/>
    <col min="15879" max="15904" width="9" style="284" customWidth="1"/>
    <col min="15905" max="16128" width="8.75" style="284"/>
    <col min="16129" max="16129" width="30.25" style="284" customWidth="1"/>
    <col min="16130" max="16130" width="14.375" style="284" customWidth="1"/>
    <col min="16131" max="16134" width="10.625" style="284" customWidth="1"/>
    <col min="16135" max="16160" width="9" style="284" customWidth="1"/>
    <col min="16161" max="16384" width="8.75" style="284"/>
  </cols>
  <sheetData>
    <row r="1" ht="36.75" customHeight="1" spans="1:9">
      <c r="A1" s="286" t="s">
        <v>0</v>
      </c>
      <c r="B1" s="286"/>
      <c r="C1" s="286"/>
      <c r="D1" s="286"/>
      <c r="E1" s="286"/>
      <c r="F1" s="286"/>
    </row>
    <row r="2" ht="21.75" customHeight="1" spans="1:9">
      <c r="A2" s="306"/>
      <c r="B2" s="307"/>
      <c r="E2" s="289"/>
      <c r="F2" s="289" t="s">
        <v>1</v>
      </c>
    </row>
    <row r="3" s="283" customFormat="1" ht="30.95" customHeight="1" spans="1:9">
      <c r="A3" s="308" t="s">
        <v>2</v>
      </c>
      <c r="B3" s="309" t="s">
        <v>3</v>
      </c>
      <c r="C3" s="309" t="s">
        <v>4</v>
      </c>
      <c r="D3" s="309"/>
      <c r="E3" s="309"/>
      <c r="F3" s="310" t="s">
        <v>5</v>
      </c>
    </row>
    <row r="4" s="283" customFormat="1" ht="30.95" customHeight="1" spans="1:9">
      <c r="A4" s="311"/>
      <c r="B4" s="312"/>
      <c r="C4" s="312" t="s">
        <v>6</v>
      </c>
      <c r="D4" s="312" t="s">
        <v>7</v>
      </c>
      <c r="E4" s="312" t="s">
        <v>8</v>
      </c>
      <c r="F4" s="313"/>
    </row>
    <row r="5" ht="30.95" customHeight="1" spans="1:9">
      <c r="A5" s="314" t="s">
        <v>9</v>
      </c>
      <c r="B5" s="315">
        <f>SUM(B13,B37,B42)</f>
        <v>429128</v>
      </c>
      <c r="C5" s="316">
        <f>SUM(C13,C37,C42)</f>
        <v>500078.08</v>
      </c>
      <c r="D5" s="316">
        <f>C5-B5</f>
        <v>70950.08</v>
      </c>
      <c r="E5" s="317">
        <f>D5/B5*100</f>
        <v>16.5335471001659</v>
      </c>
      <c r="F5" s="318"/>
    </row>
    <row r="6" ht="30.95" customHeight="1" spans="1:9">
      <c r="A6" s="319" t="s">
        <v>10</v>
      </c>
      <c r="B6" s="320"/>
      <c r="C6" s="321"/>
      <c r="D6" s="322">
        <f>C6-B6</f>
        <v>0</v>
      </c>
      <c r="E6" s="317"/>
      <c r="F6" s="323"/>
    </row>
    <row r="7" ht="30.95" customHeight="1" spans="1:9">
      <c r="A7" s="324" t="s">
        <v>11</v>
      </c>
      <c r="B7" s="320">
        <f>B14+B37+B42</f>
        <v>342972</v>
      </c>
      <c r="C7" s="321">
        <f>C14+C37+C42</f>
        <v>407030.08</v>
      </c>
      <c r="D7" s="316">
        <f>C7-B7</f>
        <v>64058.08</v>
      </c>
      <c r="E7" s="317">
        <f t="shared" ref="E7:E48" si="0">D7/B7*100</f>
        <v>18.6773497544989</v>
      </c>
      <c r="F7" s="323"/>
    </row>
    <row r="8" ht="30.95" customHeight="1" spans="1:9">
      <c r="A8" s="324" t="s">
        <v>12</v>
      </c>
      <c r="B8" s="325">
        <f>B7/B5*100</f>
        <v>79.9230066553569</v>
      </c>
      <c r="C8" s="326">
        <f>C7/C5*100</f>
        <v>81.3933056213942</v>
      </c>
      <c r="D8" s="317"/>
      <c r="E8" s="317">
        <f t="shared" si="0"/>
        <v>0</v>
      </c>
      <c r="F8" s="323"/>
    </row>
    <row r="9" ht="30.95" customHeight="1" spans="1:9">
      <c r="A9" s="324" t="s">
        <v>13</v>
      </c>
      <c r="B9" s="320">
        <f>B30</f>
        <v>86156</v>
      </c>
      <c r="C9" s="321">
        <f>C30</f>
        <v>93048</v>
      </c>
      <c r="D9" s="316">
        <f>C9-B9</f>
        <v>6892</v>
      </c>
      <c r="E9" s="317">
        <f t="shared" si="0"/>
        <v>7.99944287107108</v>
      </c>
      <c r="F9" s="323"/>
    </row>
    <row r="10" ht="30.95" customHeight="1" spans="1:9">
      <c r="A10" s="324" t="s">
        <v>12</v>
      </c>
      <c r="B10" s="325">
        <f>B9/B5*100</f>
        <v>20.0769933446431</v>
      </c>
      <c r="C10" s="326">
        <f>C9/C5*100</f>
        <v>18.6066943786058</v>
      </c>
      <c r="D10" s="317"/>
      <c r="E10" s="317">
        <f t="shared" si="0"/>
        <v>0</v>
      </c>
      <c r="F10" s="323"/>
    </row>
    <row r="11" ht="30.95" customHeight="1" spans="1:9">
      <c r="A11" s="324"/>
      <c r="B11" s="325"/>
      <c r="C11" s="326"/>
      <c r="D11" s="317"/>
      <c r="E11" s="317"/>
      <c r="F11" s="323"/>
    </row>
    <row r="12" ht="30.95" customHeight="1" spans="1:9">
      <c r="A12" s="319" t="s">
        <v>14</v>
      </c>
      <c r="B12" s="327"/>
      <c r="C12" s="328"/>
      <c r="D12" s="316">
        <f>C12-B12</f>
        <v>0</v>
      </c>
      <c r="E12" s="317"/>
      <c r="F12" s="323"/>
    </row>
    <row r="13" ht="30.95" customHeight="1" spans="1:9">
      <c r="A13" s="329" t="s">
        <v>15</v>
      </c>
      <c r="B13" s="316">
        <f>B14+B30</f>
        <v>308873</v>
      </c>
      <c r="C13" s="316">
        <f>C14+C30</f>
        <v>333583.08</v>
      </c>
      <c r="D13" s="316">
        <f t="shared" ref="D13:D48" si="1">C13-B13</f>
        <v>24710.08</v>
      </c>
      <c r="E13" s="317">
        <f t="shared" si="0"/>
        <v>8.00007770183861</v>
      </c>
      <c r="F13" s="318"/>
      <c r="I13" s="330"/>
    </row>
    <row r="14" ht="30.95" customHeight="1" spans="1:9">
      <c r="A14" s="329" t="s">
        <v>16</v>
      </c>
      <c r="B14" s="316">
        <f>SUM(B16,B17,B18:B18,B19,B20:B29)</f>
        <v>222717</v>
      </c>
      <c r="C14" s="316">
        <f>SUM(C16,C17,C18:C18,C19,C20:C29)</f>
        <v>240535.08</v>
      </c>
      <c r="D14" s="316">
        <f>SUM(D16,D17,D18:D18,D19,D20:D29)</f>
        <v>17818.08</v>
      </c>
      <c r="E14" s="317">
        <f t="shared" si="0"/>
        <v>8.0003232802166</v>
      </c>
      <c r="F14" s="323"/>
    </row>
    <row r="15" ht="30.95" customHeight="1" spans="1:9">
      <c r="A15" s="331" t="s">
        <v>17</v>
      </c>
      <c r="B15" s="317">
        <f>B14/B13*100</f>
        <v>72.1063349661511</v>
      </c>
      <c r="C15" s="317">
        <f>C14/C13*100</f>
        <v>72.1064989267441</v>
      </c>
      <c r="D15" s="317"/>
      <c r="E15" s="317">
        <f t="shared" si="0"/>
        <v>0</v>
      </c>
      <c r="F15" s="323"/>
    </row>
    <row r="16" ht="30.95" customHeight="1" spans="1:9">
      <c r="A16" s="331" t="s">
        <v>18</v>
      </c>
      <c r="B16" s="332">
        <v>61820</v>
      </c>
      <c r="C16" s="316">
        <v>66766</v>
      </c>
      <c r="D16" s="316">
        <f t="shared" si="1"/>
        <v>4946</v>
      </c>
      <c r="E16" s="317">
        <f t="shared" si="0"/>
        <v>8.00064703979295</v>
      </c>
      <c r="F16" s="323"/>
    </row>
    <row r="17" ht="30.95" customHeight="1" spans="1:6">
      <c r="A17" s="331" t="s">
        <v>19</v>
      </c>
      <c r="B17" s="332">
        <v>29</v>
      </c>
      <c r="C17" s="316"/>
      <c r="D17" s="316">
        <f t="shared" si="1"/>
        <v>-29</v>
      </c>
      <c r="E17" s="317"/>
      <c r="F17" s="323" t="s">
        <v>20</v>
      </c>
    </row>
    <row r="18" ht="30.95" customHeight="1" spans="1:6">
      <c r="A18" s="331" t="s">
        <v>21</v>
      </c>
      <c r="B18" s="332">
        <v>9544</v>
      </c>
      <c r="C18" s="316">
        <v>10308</v>
      </c>
      <c r="D18" s="316">
        <f t="shared" si="1"/>
        <v>764</v>
      </c>
      <c r="E18" s="317">
        <f t="shared" si="0"/>
        <v>8.00502933780385</v>
      </c>
      <c r="F18" s="323"/>
    </row>
    <row r="19" ht="30.95" customHeight="1" spans="1:6">
      <c r="A19" s="331" t="s">
        <v>22</v>
      </c>
      <c r="B19" s="332">
        <v>7081</v>
      </c>
      <c r="C19" s="316">
        <v>7648</v>
      </c>
      <c r="D19" s="316">
        <f t="shared" si="1"/>
        <v>567</v>
      </c>
      <c r="E19" s="317">
        <f t="shared" si="0"/>
        <v>8.00734359553735</v>
      </c>
      <c r="F19" s="323"/>
    </row>
    <row r="20" ht="30.95" customHeight="1" spans="1:6">
      <c r="A20" s="331" t="s">
        <v>23</v>
      </c>
      <c r="B20" s="332">
        <v>1407</v>
      </c>
      <c r="C20" s="316">
        <v>1520</v>
      </c>
      <c r="D20" s="316">
        <f t="shared" si="1"/>
        <v>113</v>
      </c>
      <c r="E20" s="317">
        <f t="shared" si="0"/>
        <v>8.03127221037669</v>
      </c>
      <c r="F20" s="323"/>
    </row>
    <row r="21" ht="30.95" customHeight="1" spans="1:6">
      <c r="A21" s="331" t="s">
        <v>24</v>
      </c>
      <c r="B21" s="332">
        <v>9385</v>
      </c>
      <c r="C21" s="316">
        <v>10136</v>
      </c>
      <c r="D21" s="316">
        <f t="shared" si="1"/>
        <v>751</v>
      </c>
      <c r="E21" s="317">
        <f t="shared" si="0"/>
        <v>8.00213106020245</v>
      </c>
      <c r="F21" s="323"/>
    </row>
    <row r="22" ht="30.95" customHeight="1" spans="1:6">
      <c r="A22" s="331" t="s">
        <v>25</v>
      </c>
      <c r="B22" s="332">
        <v>11891</v>
      </c>
      <c r="C22" s="316">
        <v>12842</v>
      </c>
      <c r="D22" s="316">
        <f t="shared" si="1"/>
        <v>951</v>
      </c>
      <c r="E22" s="317">
        <f t="shared" si="0"/>
        <v>7.9976452779413</v>
      </c>
      <c r="F22" s="323"/>
    </row>
    <row r="23" ht="30.95" customHeight="1" spans="1:6">
      <c r="A23" s="331" t="s">
        <v>26</v>
      </c>
      <c r="B23" s="332">
        <v>3037</v>
      </c>
      <c r="C23" s="316">
        <v>3280</v>
      </c>
      <c r="D23" s="316">
        <f t="shared" si="1"/>
        <v>243</v>
      </c>
      <c r="E23" s="317">
        <f t="shared" si="0"/>
        <v>8.0013170892328</v>
      </c>
      <c r="F23" s="323"/>
    </row>
    <row r="24" ht="30.95" customHeight="1" spans="1:6">
      <c r="A24" s="331" t="s">
        <v>27</v>
      </c>
      <c r="B24" s="332">
        <v>5147</v>
      </c>
      <c r="C24" s="316">
        <v>5560</v>
      </c>
      <c r="D24" s="316">
        <f t="shared" si="1"/>
        <v>413</v>
      </c>
      <c r="E24" s="317">
        <f t="shared" si="0"/>
        <v>8.02409170390519</v>
      </c>
      <c r="F24" s="323"/>
    </row>
    <row r="25" ht="30.95" customHeight="1" spans="1:6">
      <c r="A25" s="331" t="s">
        <v>28</v>
      </c>
      <c r="B25" s="332">
        <v>81588</v>
      </c>
      <c r="C25" s="316">
        <v>88119</v>
      </c>
      <c r="D25" s="316">
        <f t="shared" si="1"/>
        <v>6531</v>
      </c>
      <c r="E25" s="317">
        <f t="shared" si="0"/>
        <v>8.00485365494926</v>
      </c>
      <c r="F25" s="323"/>
    </row>
    <row r="26" ht="30.95" customHeight="1" spans="1:6">
      <c r="A26" s="333" t="s">
        <v>29</v>
      </c>
      <c r="B26" s="334">
        <v>8451</v>
      </c>
      <c r="C26" s="335">
        <f>B26*1.08</f>
        <v>9127.08</v>
      </c>
      <c r="D26" s="335">
        <f t="shared" si="1"/>
        <v>676.08</v>
      </c>
      <c r="E26" s="336">
        <f t="shared" si="0"/>
        <v>8</v>
      </c>
      <c r="F26" s="337"/>
    </row>
    <row r="27" ht="30.95" customHeight="1" spans="1:6">
      <c r="A27" s="338" t="s">
        <v>30</v>
      </c>
      <c r="B27" s="339">
        <v>1113</v>
      </c>
      <c r="C27" s="340">
        <v>1202</v>
      </c>
      <c r="D27" s="340">
        <f t="shared" si="1"/>
        <v>89</v>
      </c>
      <c r="E27" s="341">
        <f t="shared" si="0"/>
        <v>7.99640610961366</v>
      </c>
      <c r="F27" s="342"/>
    </row>
    <row r="28" ht="30.95" customHeight="1" spans="1:6">
      <c r="A28" s="331" t="s">
        <v>31</v>
      </c>
      <c r="B28" s="343">
        <v>21670</v>
      </c>
      <c r="C28" s="316">
        <v>23428</v>
      </c>
      <c r="D28" s="316">
        <f t="shared" si="1"/>
        <v>1758</v>
      </c>
      <c r="E28" s="317">
        <f t="shared" si="0"/>
        <v>8.11259806183664</v>
      </c>
      <c r="F28" s="323"/>
    </row>
    <row r="29" ht="30.95" customHeight="1" spans="1:6">
      <c r="A29" s="331" t="s">
        <v>32</v>
      </c>
      <c r="B29" s="332">
        <v>554</v>
      </c>
      <c r="C29" s="316">
        <v>599</v>
      </c>
      <c r="D29" s="316">
        <f t="shared" si="1"/>
        <v>45</v>
      </c>
      <c r="E29" s="317">
        <f t="shared" si="0"/>
        <v>8.12274368231047</v>
      </c>
      <c r="F29" s="323"/>
    </row>
    <row r="30" ht="30.95" customHeight="1" spans="1:6">
      <c r="A30" s="329" t="s">
        <v>33</v>
      </c>
      <c r="B30" s="322">
        <f>SUM(B31,B33:B36)</f>
        <v>86156</v>
      </c>
      <c r="C30" s="322">
        <f>SUM(C31,C33:C36)</f>
        <v>93048</v>
      </c>
      <c r="D30" s="316">
        <f t="shared" si="1"/>
        <v>6892</v>
      </c>
      <c r="E30" s="317">
        <f t="shared" si="0"/>
        <v>7.99944287107108</v>
      </c>
      <c r="F30" s="323"/>
    </row>
    <row r="31" ht="30.95" customHeight="1" spans="1:6">
      <c r="A31" s="331" t="s">
        <v>34</v>
      </c>
      <c r="B31" s="322">
        <v>10625</v>
      </c>
      <c r="C31" s="322">
        <v>11475</v>
      </c>
      <c r="D31" s="316">
        <f t="shared" si="1"/>
        <v>850</v>
      </c>
      <c r="E31" s="317">
        <f t="shared" si="0"/>
        <v>8</v>
      </c>
      <c r="F31" s="323"/>
    </row>
    <row r="32" ht="30.95" customHeight="1" spans="1:6">
      <c r="A32" s="331" t="s">
        <v>35</v>
      </c>
      <c r="B32" s="322">
        <v>7323</v>
      </c>
      <c r="C32" s="322">
        <v>8000</v>
      </c>
      <c r="D32" s="316">
        <f t="shared" si="1"/>
        <v>677</v>
      </c>
      <c r="E32" s="317">
        <f t="shared" si="0"/>
        <v>9.24484500887614</v>
      </c>
      <c r="F32" s="323"/>
    </row>
    <row r="33" ht="30.95" customHeight="1" spans="1:6">
      <c r="A33" s="331" t="s">
        <v>36</v>
      </c>
      <c r="B33" s="322">
        <v>2506</v>
      </c>
      <c r="C33" s="322">
        <v>2597</v>
      </c>
      <c r="D33" s="316">
        <f t="shared" si="1"/>
        <v>91</v>
      </c>
      <c r="E33" s="317">
        <f t="shared" si="0"/>
        <v>3.63128491620112</v>
      </c>
      <c r="F33" s="323"/>
    </row>
    <row r="34" ht="30.95" customHeight="1" spans="1:6">
      <c r="A34" s="331" t="s">
        <v>37</v>
      </c>
      <c r="B34" s="322">
        <v>9574</v>
      </c>
      <c r="C34" s="322">
        <v>12463</v>
      </c>
      <c r="D34" s="316">
        <f t="shared" si="1"/>
        <v>2889</v>
      </c>
      <c r="E34" s="317">
        <f t="shared" si="0"/>
        <v>30.1754752454564</v>
      </c>
      <c r="F34" s="323"/>
    </row>
    <row r="35" ht="30.95" customHeight="1" spans="1:6">
      <c r="A35" s="331" t="s">
        <v>38</v>
      </c>
      <c r="B35" s="322">
        <v>48818</v>
      </c>
      <c r="C35" s="322">
        <v>50723</v>
      </c>
      <c r="D35" s="316">
        <f t="shared" si="1"/>
        <v>1905</v>
      </c>
      <c r="E35" s="317">
        <f t="shared" si="0"/>
        <v>3.90224917038797</v>
      </c>
      <c r="F35" s="323"/>
    </row>
    <row r="36" ht="30.95" customHeight="1" spans="1:6">
      <c r="A36" s="331" t="s">
        <v>39</v>
      </c>
      <c r="B36" s="322">
        <f>13499+1134</f>
        <v>14633</v>
      </c>
      <c r="C36" s="322">
        <v>15790</v>
      </c>
      <c r="D36" s="316">
        <f t="shared" si="1"/>
        <v>1157</v>
      </c>
      <c r="E36" s="317">
        <f t="shared" si="0"/>
        <v>7.90678603157247</v>
      </c>
      <c r="F36" s="323"/>
    </row>
    <row r="37" ht="30.95" customHeight="1" spans="1:6">
      <c r="A37" s="344" t="s">
        <v>40</v>
      </c>
      <c r="B37" s="322">
        <f>SUM(B38:B41)</f>
        <v>106849</v>
      </c>
      <c r="C37" s="322">
        <f>SUM(C38:C41)</f>
        <v>133400</v>
      </c>
      <c r="D37" s="316">
        <f t="shared" si="1"/>
        <v>26551</v>
      </c>
      <c r="E37" s="317">
        <f t="shared" si="0"/>
        <v>24.849086093459</v>
      </c>
      <c r="F37" s="323"/>
    </row>
    <row r="38" ht="30.95" customHeight="1" spans="1:6">
      <c r="A38" s="331" t="s">
        <v>18</v>
      </c>
      <c r="B38" s="332">
        <v>65179</v>
      </c>
      <c r="C38" s="322">
        <v>89021</v>
      </c>
      <c r="D38" s="316">
        <f t="shared" si="1"/>
        <v>23842</v>
      </c>
      <c r="E38" s="317">
        <f t="shared" si="0"/>
        <v>36.5792663281118</v>
      </c>
      <c r="F38" s="323"/>
    </row>
    <row r="39" ht="30.95" customHeight="1" spans="1:6">
      <c r="A39" s="331" t="s">
        <v>19</v>
      </c>
      <c r="B39" s="332">
        <v>39</v>
      </c>
      <c r="C39" s="322"/>
      <c r="D39" s="316">
        <f t="shared" si="1"/>
        <v>-39</v>
      </c>
      <c r="E39" s="317"/>
      <c r="F39" s="323" t="s">
        <v>20</v>
      </c>
    </row>
    <row r="40" ht="30.95" customHeight="1" spans="1:6">
      <c r="A40" s="331" t="s">
        <v>41</v>
      </c>
      <c r="B40" s="332">
        <v>6006</v>
      </c>
      <c r="C40" s="322">
        <v>5902</v>
      </c>
      <c r="D40" s="316">
        <f t="shared" si="1"/>
        <v>-104</v>
      </c>
      <c r="E40" s="317">
        <f t="shared" si="0"/>
        <v>-1.73160173160173</v>
      </c>
      <c r="F40" s="323"/>
    </row>
    <row r="41" ht="30.95" customHeight="1" spans="1:6">
      <c r="A41" s="331" t="s">
        <v>42</v>
      </c>
      <c r="B41" s="332">
        <v>35625</v>
      </c>
      <c r="C41" s="322">
        <v>38477</v>
      </c>
      <c r="D41" s="322">
        <f t="shared" si="1"/>
        <v>2852</v>
      </c>
      <c r="E41" s="317">
        <f t="shared" si="0"/>
        <v>8.00561403508772</v>
      </c>
      <c r="F41" s="323"/>
    </row>
    <row r="42" ht="30.95" customHeight="1" spans="1:6">
      <c r="A42" s="344" t="s">
        <v>43</v>
      </c>
      <c r="B42" s="321">
        <f>SUM(B43:B48)</f>
        <v>13406</v>
      </c>
      <c r="C42" s="321">
        <f>SUM(C43:C48)</f>
        <v>33095</v>
      </c>
      <c r="D42" s="316">
        <f>SUM(D43:D48)</f>
        <v>19689</v>
      </c>
      <c r="E42" s="317">
        <f t="shared" si="0"/>
        <v>146.867074444279</v>
      </c>
      <c r="F42" s="323"/>
    </row>
    <row r="43" ht="30.95" customHeight="1" spans="1:6">
      <c r="A43" s="331" t="s">
        <v>18</v>
      </c>
      <c r="B43" s="332">
        <v>3359</v>
      </c>
      <c r="C43" s="322">
        <v>22255</v>
      </c>
      <c r="D43" s="316">
        <f t="shared" si="1"/>
        <v>18896</v>
      </c>
      <c r="E43" s="317">
        <f t="shared" si="0"/>
        <v>562.548377493302</v>
      </c>
      <c r="F43" s="323"/>
    </row>
    <row r="44" ht="30.95" customHeight="1" spans="1:6">
      <c r="A44" s="331" t="s">
        <v>19</v>
      </c>
      <c r="B44" s="332">
        <v>10</v>
      </c>
      <c r="C44" s="322"/>
      <c r="D44" s="316">
        <f t="shared" si="1"/>
        <v>-10</v>
      </c>
      <c r="E44" s="317"/>
      <c r="F44" s="323" t="s">
        <v>20</v>
      </c>
    </row>
    <row r="45" ht="30.95" customHeight="1" spans="1:6">
      <c r="A45" s="331" t="s">
        <v>44</v>
      </c>
      <c r="B45" s="332">
        <v>7125</v>
      </c>
      <c r="C45" s="322">
        <v>7695</v>
      </c>
      <c r="D45" s="316">
        <f t="shared" si="1"/>
        <v>570</v>
      </c>
      <c r="E45" s="317">
        <f t="shared" si="0"/>
        <v>8</v>
      </c>
      <c r="F45" s="323"/>
    </row>
    <row r="46" ht="30.95" customHeight="1" spans="1:6">
      <c r="A46" s="331" t="s">
        <v>45</v>
      </c>
      <c r="B46" s="332">
        <v>469</v>
      </c>
      <c r="C46" s="322">
        <v>507</v>
      </c>
      <c r="D46" s="316">
        <f t="shared" si="1"/>
        <v>38</v>
      </c>
      <c r="E46" s="317">
        <f t="shared" si="0"/>
        <v>8.10234541577825</v>
      </c>
      <c r="F46" s="323"/>
    </row>
    <row r="47" ht="30.95" customHeight="1" spans="1:6">
      <c r="A47" s="331" t="s">
        <v>46</v>
      </c>
      <c r="B47" s="332">
        <v>2206</v>
      </c>
      <c r="C47" s="322">
        <v>2382</v>
      </c>
      <c r="D47" s="322">
        <f t="shared" si="1"/>
        <v>176</v>
      </c>
      <c r="E47" s="317">
        <f t="shared" si="0"/>
        <v>7.97824116047144</v>
      </c>
      <c r="F47" s="323"/>
    </row>
    <row r="48" ht="30.95" customHeight="1" spans="1:6">
      <c r="A48" s="333" t="s">
        <v>47</v>
      </c>
      <c r="B48" s="334">
        <v>237</v>
      </c>
      <c r="C48" s="345">
        <v>256</v>
      </c>
      <c r="D48" s="345">
        <f t="shared" si="1"/>
        <v>19</v>
      </c>
      <c r="E48" s="336">
        <f t="shared" si="0"/>
        <v>8.0168776371308</v>
      </c>
      <c r="F48" s="337"/>
    </row>
  </sheetData>
  <mergeCells count="5">
    <mergeCell ref="A1:F1"/>
    <mergeCell ref="C3:E3"/>
    <mergeCell ref="A3:A4"/>
    <mergeCell ref="B3:B4"/>
    <mergeCell ref="F3:F4"/>
  </mergeCells>
  <printOptions horizontalCentered="1"/>
  <pageMargins left="0.944444444444444" right="0.747916666666667" top="0.94488188976378" bottom="0.905511811023622" header="0.393700787401575" footer="0.236220472440945"/>
  <pageSetup paperSize="9" scale="85" orientation="portrait"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G54"/>
  <sheetViews>
    <sheetView showGridLines="0" showZeros="0" workbookViewId="0">
      <pane xSplit="4" ySplit="5" topLeftCell="E25" activePane="bottomRight" state="frozen"/>
      <selection/>
      <selection pane="topRight"/>
      <selection pane="bottomLeft"/>
      <selection pane="bottomRight" activeCell="L12" sqref="L12"/>
    </sheetView>
  </sheetViews>
  <sheetFormatPr defaultColWidth="8" defaultRowHeight="20.1" customHeight="1" outlineLevelCol="6"/>
  <cols>
    <col min="1" max="3" width="3.375" style="156" customWidth="1"/>
    <col min="4" max="4" width="44.625" style="157" customWidth="1"/>
    <col min="5" max="5" width="17.75" style="157" customWidth="1"/>
    <col min="6" max="6" width="19.25" style="158" customWidth="1"/>
    <col min="7" max="7" width="23.5" style="159" customWidth="1"/>
    <col min="8" max="256" width="8" style="159"/>
    <col min="257" max="259" width="3.375" style="159" customWidth="1"/>
    <col min="260" max="260" width="44.625" style="159" customWidth="1"/>
    <col min="261" max="261" width="17.75" style="159" customWidth="1"/>
    <col min="262" max="262" width="19.25" style="159" customWidth="1"/>
    <col min="263" max="263" width="23.5" style="159" customWidth="1"/>
    <col min="264" max="512" width="8" style="159"/>
    <col min="513" max="515" width="3.375" style="159" customWidth="1"/>
    <col min="516" max="516" width="44.625" style="159" customWidth="1"/>
    <col min="517" max="517" width="17.75" style="159" customWidth="1"/>
    <col min="518" max="518" width="19.25" style="159" customWidth="1"/>
    <col min="519" max="519" width="23.5" style="159" customWidth="1"/>
    <col min="520" max="768" width="8" style="159"/>
    <col min="769" max="771" width="3.375" style="159" customWidth="1"/>
    <col min="772" max="772" width="44.625" style="159" customWidth="1"/>
    <col min="773" max="773" width="17.75" style="159" customWidth="1"/>
    <col min="774" max="774" width="19.25" style="159" customWidth="1"/>
    <col min="775" max="775" width="23.5" style="159" customWidth="1"/>
    <col min="776" max="1024" width="8" style="159"/>
    <col min="1025" max="1027" width="3.375" style="159" customWidth="1"/>
    <col min="1028" max="1028" width="44.625" style="159" customWidth="1"/>
    <col min="1029" max="1029" width="17.75" style="159" customWidth="1"/>
    <col min="1030" max="1030" width="19.25" style="159" customWidth="1"/>
    <col min="1031" max="1031" width="23.5" style="159" customWidth="1"/>
    <col min="1032" max="1280" width="8" style="159"/>
    <col min="1281" max="1283" width="3.375" style="159" customWidth="1"/>
    <col min="1284" max="1284" width="44.625" style="159" customWidth="1"/>
    <col min="1285" max="1285" width="17.75" style="159" customWidth="1"/>
    <col min="1286" max="1286" width="19.25" style="159" customWidth="1"/>
    <col min="1287" max="1287" width="23.5" style="159" customWidth="1"/>
    <col min="1288" max="1536" width="8" style="159"/>
    <col min="1537" max="1539" width="3.375" style="159" customWidth="1"/>
    <col min="1540" max="1540" width="44.625" style="159" customWidth="1"/>
    <col min="1541" max="1541" width="17.75" style="159" customWidth="1"/>
    <col min="1542" max="1542" width="19.25" style="159" customWidth="1"/>
    <col min="1543" max="1543" width="23.5" style="159" customWidth="1"/>
    <col min="1544" max="1792" width="8" style="159"/>
    <col min="1793" max="1795" width="3.375" style="159" customWidth="1"/>
    <col min="1796" max="1796" width="44.625" style="159" customWidth="1"/>
    <col min="1797" max="1797" width="17.75" style="159" customWidth="1"/>
    <col min="1798" max="1798" width="19.25" style="159" customWidth="1"/>
    <col min="1799" max="1799" width="23.5" style="159" customWidth="1"/>
    <col min="1800" max="2048" width="8" style="159"/>
    <col min="2049" max="2051" width="3.375" style="159" customWidth="1"/>
    <col min="2052" max="2052" width="44.625" style="159" customWidth="1"/>
    <col min="2053" max="2053" width="17.75" style="159" customWidth="1"/>
    <col min="2054" max="2054" width="19.25" style="159" customWidth="1"/>
    <col min="2055" max="2055" width="23.5" style="159" customWidth="1"/>
    <col min="2056" max="2304" width="8" style="159"/>
    <col min="2305" max="2307" width="3.375" style="159" customWidth="1"/>
    <col min="2308" max="2308" width="44.625" style="159" customWidth="1"/>
    <col min="2309" max="2309" width="17.75" style="159" customWidth="1"/>
    <col min="2310" max="2310" width="19.25" style="159" customWidth="1"/>
    <col min="2311" max="2311" width="23.5" style="159" customWidth="1"/>
    <col min="2312" max="2560" width="8" style="159"/>
    <col min="2561" max="2563" width="3.375" style="159" customWidth="1"/>
    <col min="2564" max="2564" width="44.625" style="159" customWidth="1"/>
    <col min="2565" max="2565" width="17.75" style="159" customWidth="1"/>
    <col min="2566" max="2566" width="19.25" style="159" customWidth="1"/>
    <col min="2567" max="2567" width="23.5" style="159" customWidth="1"/>
    <col min="2568" max="2816" width="8" style="159"/>
    <col min="2817" max="2819" width="3.375" style="159" customWidth="1"/>
    <col min="2820" max="2820" width="44.625" style="159" customWidth="1"/>
    <col min="2821" max="2821" width="17.75" style="159" customWidth="1"/>
    <col min="2822" max="2822" width="19.25" style="159" customWidth="1"/>
    <col min="2823" max="2823" width="23.5" style="159" customWidth="1"/>
    <col min="2824" max="3072" width="8" style="159"/>
    <col min="3073" max="3075" width="3.375" style="159" customWidth="1"/>
    <col min="3076" max="3076" width="44.625" style="159" customWidth="1"/>
    <col min="3077" max="3077" width="17.75" style="159" customWidth="1"/>
    <col min="3078" max="3078" width="19.25" style="159" customWidth="1"/>
    <col min="3079" max="3079" width="23.5" style="159" customWidth="1"/>
    <col min="3080" max="3328" width="8" style="159"/>
    <col min="3329" max="3331" width="3.375" style="159" customWidth="1"/>
    <col min="3332" max="3332" width="44.625" style="159" customWidth="1"/>
    <col min="3333" max="3333" width="17.75" style="159" customWidth="1"/>
    <col min="3334" max="3334" width="19.25" style="159" customWidth="1"/>
    <col min="3335" max="3335" width="23.5" style="159" customWidth="1"/>
    <col min="3336" max="3584" width="8" style="159"/>
    <col min="3585" max="3587" width="3.375" style="159" customWidth="1"/>
    <col min="3588" max="3588" width="44.625" style="159" customWidth="1"/>
    <col min="3589" max="3589" width="17.75" style="159" customWidth="1"/>
    <col min="3590" max="3590" width="19.25" style="159" customWidth="1"/>
    <col min="3591" max="3591" width="23.5" style="159" customWidth="1"/>
    <col min="3592" max="3840" width="8" style="159"/>
    <col min="3841" max="3843" width="3.375" style="159" customWidth="1"/>
    <col min="3844" max="3844" width="44.625" style="159" customWidth="1"/>
    <col min="3845" max="3845" width="17.75" style="159" customWidth="1"/>
    <col min="3846" max="3846" width="19.25" style="159" customWidth="1"/>
    <col min="3847" max="3847" width="23.5" style="159" customWidth="1"/>
    <col min="3848" max="4096" width="8" style="159"/>
    <col min="4097" max="4099" width="3.375" style="159" customWidth="1"/>
    <col min="4100" max="4100" width="44.625" style="159" customWidth="1"/>
    <col min="4101" max="4101" width="17.75" style="159" customWidth="1"/>
    <col min="4102" max="4102" width="19.25" style="159" customWidth="1"/>
    <col min="4103" max="4103" width="23.5" style="159" customWidth="1"/>
    <col min="4104" max="4352" width="8" style="159"/>
    <col min="4353" max="4355" width="3.375" style="159" customWidth="1"/>
    <col min="4356" max="4356" width="44.625" style="159" customWidth="1"/>
    <col min="4357" max="4357" width="17.75" style="159" customWidth="1"/>
    <col min="4358" max="4358" width="19.25" style="159" customWidth="1"/>
    <col min="4359" max="4359" width="23.5" style="159" customWidth="1"/>
    <col min="4360" max="4608" width="8" style="159"/>
    <col min="4609" max="4611" width="3.375" style="159" customWidth="1"/>
    <col min="4612" max="4612" width="44.625" style="159" customWidth="1"/>
    <col min="4613" max="4613" width="17.75" style="159" customWidth="1"/>
    <col min="4614" max="4614" width="19.25" style="159" customWidth="1"/>
    <col min="4615" max="4615" width="23.5" style="159" customWidth="1"/>
    <col min="4616" max="4864" width="8" style="159"/>
    <col min="4865" max="4867" width="3.375" style="159" customWidth="1"/>
    <col min="4868" max="4868" width="44.625" style="159" customWidth="1"/>
    <col min="4869" max="4869" width="17.75" style="159" customWidth="1"/>
    <col min="4870" max="4870" width="19.25" style="159" customWidth="1"/>
    <col min="4871" max="4871" width="23.5" style="159" customWidth="1"/>
    <col min="4872" max="5120" width="8" style="159"/>
    <col min="5121" max="5123" width="3.375" style="159" customWidth="1"/>
    <col min="5124" max="5124" width="44.625" style="159" customWidth="1"/>
    <col min="5125" max="5125" width="17.75" style="159" customWidth="1"/>
    <col min="5126" max="5126" width="19.25" style="159" customWidth="1"/>
    <col min="5127" max="5127" width="23.5" style="159" customWidth="1"/>
    <col min="5128" max="5376" width="8" style="159"/>
    <col min="5377" max="5379" width="3.375" style="159" customWidth="1"/>
    <col min="5380" max="5380" width="44.625" style="159" customWidth="1"/>
    <col min="5381" max="5381" width="17.75" style="159" customWidth="1"/>
    <col min="5382" max="5382" width="19.25" style="159" customWidth="1"/>
    <col min="5383" max="5383" width="23.5" style="159" customWidth="1"/>
    <col min="5384" max="5632" width="8" style="159"/>
    <col min="5633" max="5635" width="3.375" style="159" customWidth="1"/>
    <col min="5636" max="5636" width="44.625" style="159" customWidth="1"/>
    <col min="5637" max="5637" width="17.75" style="159" customWidth="1"/>
    <col min="5638" max="5638" width="19.25" style="159" customWidth="1"/>
    <col min="5639" max="5639" width="23.5" style="159" customWidth="1"/>
    <col min="5640" max="5888" width="8" style="159"/>
    <col min="5889" max="5891" width="3.375" style="159" customWidth="1"/>
    <col min="5892" max="5892" width="44.625" style="159" customWidth="1"/>
    <col min="5893" max="5893" width="17.75" style="159" customWidth="1"/>
    <col min="5894" max="5894" width="19.25" style="159" customWidth="1"/>
    <col min="5895" max="5895" width="23.5" style="159" customWidth="1"/>
    <col min="5896" max="6144" width="8" style="159"/>
    <col min="6145" max="6147" width="3.375" style="159" customWidth="1"/>
    <col min="6148" max="6148" width="44.625" style="159" customWidth="1"/>
    <col min="6149" max="6149" width="17.75" style="159" customWidth="1"/>
    <col min="6150" max="6150" width="19.25" style="159" customWidth="1"/>
    <col min="6151" max="6151" width="23.5" style="159" customWidth="1"/>
    <col min="6152" max="6400" width="8" style="159"/>
    <col min="6401" max="6403" width="3.375" style="159" customWidth="1"/>
    <col min="6404" max="6404" width="44.625" style="159" customWidth="1"/>
    <col min="6405" max="6405" width="17.75" style="159" customWidth="1"/>
    <col min="6406" max="6406" width="19.25" style="159" customWidth="1"/>
    <col min="6407" max="6407" width="23.5" style="159" customWidth="1"/>
    <col min="6408" max="6656" width="8" style="159"/>
    <col min="6657" max="6659" width="3.375" style="159" customWidth="1"/>
    <col min="6660" max="6660" width="44.625" style="159" customWidth="1"/>
    <col min="6661" max="6661" width="17.75" style="159" customWidth="1"/>
    <col min="6662" max="6662" width="19.25" style="159" customWidth="1"/>
    <col min="6663" max="6663" width="23.5" style="159" customWidth="1"/>
    <col min="6664" max="6912" width="8" style="159"/>
    <col min="6913" max="6915" width="3.375" style="159" customWidth="1"/>
    <col min="6916" max="6916" width="44.625" style="159" customWidth="1"/>
    <col min="6917" max="6917" width="17.75" style="159" customWidth="1"/>
    <col min="6918" max="6918" width="19.25" style="159" customWidth="1"/>
    <col min="6919" max="6919" width="23.5" style="159" customWidth="1"/>
    <col min="6920" max="7168" width="8" style="159"/>
    <col min="7169" max="7171" width="3.375" style="159" customWidth="1"/>
    <col min="7172" max="7172" width="44.625" style="159" customWidth="1"/>
    <col min="7173" max="7173" width="17.75" style="159" customWidth="1"/>
    <col min="7174" max="7174" width="19.25" style="159" customWidth="1"/>
    <col min="7175" max="7175" width="23.5" style="159" customWidth="1"/>
    <col min="7176" max="7424" width="8" style="159"/>
    <col min="7425" max="7427" width="3.375" style="159" customWidth="1"/>
    <col min="7428" max="7428" width="44.625" style="159" customWidth="1"/>
    <col min="7429" max="7429" width="17.75" style="159" customWidth="1"/>
    <col min="7430" max="7430" width="19.25" style="159" customWidth="1"/>
    <col min="7431" max="7431" width="23.5" style="159" customWidth="1"/>
    <col min="7432" max="7680" width="8" style="159"/>
    <col min="7681" max="7683" width="3.375" style="159" customWidth="1"/>
    <col min="7684" max="7684" width="44.625" style="159" customWidth="1"/>
    <col min="7685" max="7685" width="17.75" style="159" customWidth="1"/>
    <col min="7686" max="7686" width="19.25" style="159" customWidth="1"/>
    <col min="7687" max="7687" width="23.5" style="159" customWidth="1"/>
    <col min="7688" max="7936" width="8" style="159"/>
    <col min="7937" max="7939" width="3.375" style="159" customWidth="1"/>
    <col min="7940" max="7940" width="44.625" style="159" customWidth="1"/>
    <col min="7941" max="7941" width="17.75" style="159" customWidth="1"/>
    <col min="7942" max="7942" width="19.25" style="159" customWidth="1"/>
    <col min="7943" max="7943" width="23.5" style="159" customWidth="1"/>
    <col min="7944" max="8192" width="8" style="159"/>
    <col min="8193" max="8195" width="3.375" style="159" customWidth="1"/>
    <col min="8196" max="8196" width="44.625" style="159" customWidth="1"/>
    <col min="8197" max="8197" width="17.75" style="159" customWidth="1"/>
    <col min="8198" max="8198" width="19.25" style="159" customWidth="1"/>
    <col min="8199" max="8199" width="23.5" style="159" customWidth="1"/>
    <col min="8200" max="8448" width="8" style="159"/>
    <col min="8449" max="8451" width="3.375" style="159" customWidth="1"/>
    <col min="8452" max="8452" width="44.625" style="159" customWidth="1"/>
    <col min="8453" max="8453" width="17.75" style="159" customWidth="1"/>
    <col min="8454" max="8454" width="19.25" style="159" customWidth="1"/>
    <col min="8455" max="8455" width="23.5" style="159" customWidth="1"/>
    <col min="8456" max="8704" width="8" style="159"/>
    <col min="8705" max="8707" width="3.375" style="159" customWidth="1"/>
    <col min="8708" max="8708" width="44.625" style="159" customWidth="1"/>
    <col min="8709" max="8709" width="17.75" style="159" customWidth="1"/>
    <col min="8710" max="8710" width="19.25" style="159" customWidth="1"/>
    <col min="8711" max="8711" width="23.5" style="159" customWidth="1"/>
    <col min="8712" max="8960" width="8" style="159"/>
    <col min="8961" max="8963" width="3.375" style="159" customWidth="1"/>
    <col min="8964" max="8964" width="44.625" style="159" customWidth="1"/>
    <col min="8965" max="8965" width="17.75" style="159" customWidth="1"/>
    <col min="8966" max="8966" width="19.25" style="159" customWidth="1"/>
    <col min="8967" max="8967" width="23.5" style="159" customWidth="1"/>
    <col min="8968" max="9216" width="8" style="159"/>
    <col min="9217" max="9219" width="3.375" style="159" customWidth="1"/>
    <col min="9220" max="9220" width="44.625" style="159" customWidth="1"/>
    <col min="9221" max="9221" width="17.75" style="159" customWidth="1"/>
    <col min="9222" max="9222" width="19.25" style="159" customWidth="1"/>
    <col min="9223" max="9223" width="23.5" style="159" customWidth="1"/>
    <col min="9224" max="9472" width="8" style="159"/>
    <col min="9473" max="9475" width="3.375" style="159" customWidth="1"/>
    <col min="9476" max="9476" width="44.625" style="159" customWidth="1"/>
    <col min="9477" max="9477" width="17.75" style="159" customWidth="1"/>
    <col min="9478" max="9478" width="19.25" style="159" customWidth="1"/>
    <col min="9479" max="9479" width="23.5" style="159" customWidth="1"/>
    <col min="9480" max="9728" width="8" style="159"/>
    <col min="9729" max="9731" width="3.375" style="159" customWidth="1"/>
    <col min="9732" max="9732" width="44.625" style="159" customWidth="1"/>
    <col min="9733" max="9733" width="17.75" style="159" customWidth="1"/>
    <col min="9734" max="9734" width="19.25" style="159" customWidth="1"/>
    <col min="9735" max="9735" width="23.5" style="159" customWidth="1"/>
    <col min="9736" max="9984" width="8" style="159"/>
    <col min="9985" max="9987" width="3.375" style="159" customWidth="1"/>
    <col min="9988" max="9988" width="44.625" style="159" customWidth="1"/>
    <col min="9989" max="9989" width="17.75" style="159" customWidth="1"/>
    <col min="9990" max="9990" width="19.25" style="159" customWidth="1"/>
    <col min="9991" max="9991" width="23.5" style="159" customWidth="1"/>
    <col min="9992" max="10240" width="8" style="159"/>
    <col min="10241" max="10243" width="3.375" style="159" customWidth="1"/>
    <col min="10244" max="10244" width="44.625" style="159" customWidth="1"/>
    <col min="10245" max="10245" width="17.75" style="159" customWidth="1"/>
    <col min="10246" max="10246" width="19.25" style="159" customWidth="1"/>
    <col min="10247" max="10247" width="23.5" style="159" customWidth="1"/>
    <col min="10248" max="10496" width="8" style="159"/>
    <col min="10497" max="10499" width="3.375" style="159" customWidth="1"/>
    <col min="10500" max="10500" width="44.625" style="159" customWidth="1"/>
    <col min="10501" max="10501" width="17.75" style="159" customWidth="1"/>
    <col min="10502" max="10502" width="19.25" style="159" customWidth="1"/>
    <col min="10503" max="10503" width="23.5" style="159" customWidth="1"/>
    <col min="10504" max="10752" width="8" style="159"/>
    <col min="10753" max="10755" width="3.375" style="159" customWidth="1"/>
    <col min="10756" max="10756" width="44.625" style="159" customWidth="1"/>
    <col min="10757" max="10757" width="17.75" style="159" customWidth="1"/>
    <col min="10758" max="10758" width="19.25" style="159" customWidth="1"/>
    <col min="10759" max="10759" width="23.5" style="159" customWidth="1"/>
    <col min="10760" max="11008" width="8" style="159"/>
    <col min="11009" max="11011" width="3.375" style="159" customWidth="1"/>
    <col min="11012" max="11012" width="44.625" style="159" customWidth="1"/>
    <col min="11013" max="11013" width="17.75" style="159" customWidth="1"/>
    <col min="11014" max="11014" width="19.25" style="159" customWidth="1"/>
    <col min="11015" max="11015" width="23.5" style="159" customWidth="1"/>
    <col min="11016" max="11264" width="8" style="159"/>
    <col min="11265" max="11267" width="3.375" style="159" customWidth="1"/>
    <col min="11268" max="11268" width="44.625" style="159" customWidth="1"/>
    <col min="11269" max="11269" width="17.75" style="159" customWidth="1"/>
    <col min="11270" max="11270" width="19.25" style="159" customWidth="1"/>
    <col min="11271" max="11271" width="23.5" style="159" customWidth="1"/>
    <col min="11272" max="11520" width="8" style="159"/>
    <col min="11521" max="11523" width="3.375" style="159" customWidth="1"/>
    <col min="11524" max="11524" width="44.625" style="159" customWidth="1"/>
    <col min="11525" max="11525" width="17.75" style="159" customWidth="1"/>
    <col min="11526" max="11526" width="19.25" style="159" customWidth="1"/>
    <col min="11527" max="11527" width="23.5" style="159" customWidth="1"/>
    <col min="11528" max="11776" width="8" style="159"/>
    <col min="11777" max="11779" width="3.375" style="159" customWidth="1"/>
    <col min="11780" max="11780" width="44.625" style="159" customWidth="1"/>
    <col min="11781" max="11781" width="17.75" style="159" customWidth="1"/>
    <col min="11782" max="11782" width="19.25" style="159" customWidth="1"/>
    <col min="11783" max="11783" width="23.5" style="159" customWidth="1"/>
    <col min="11784" max="12032" width="8" style="159"/>
    <col min="12033" max="12035" width="3.375" style="159" customWidth="1"/>
    <col min="12036" max="12036" width="44.625" style="159" customWidth="1"/>
    <col min="12037" max="12037" width="17.75" style="159" customWidth="1"/>
    <col min="12038" max="12038" width="19.25" style="159" customWidth="1"/>
    <col min="12039" max="12039" width="23.5" style="159" customWidth="1"/>
    <col min="12040" max="12288" width="8" style="159"/>
    <col min="12289" max="12291" width="3.375" style="159" customWidth="1"/>
    <col min="12292" max="12292" width="44.625" style="159" customWidth="1"/>
    <col min="12293" max="12293" width="17.75" style="159" customWidth="1"/>
    <col min="12294" max="12294" width="19.25" style="159" customWidth="1"/>
    <col min="12295" max="12295" width="23.5" style="159" customWidth="1"/>
    <col min="12296" max="12544" width="8" style="159"/>
    <col min="12545" max="12547" width="3.375" style="159" customWidth="1"/>
    <col min="12548" max="12548" width="44.625" style="159" customWidth="1"/>
    <col min="12549" max="12549" width="17.75" style="159" customWidth="1"/>
    <col min="12550" max="12550" width="19.25" style="159" customWidth="1"/>
    <col min="12551" max="12551" width="23.5" style="159" customWidth="1"/>
    <col min="12552" max="12800" width="8" style="159"/>
    <col min="12801" max="12803" width="3.375" style="159" customWidth="1"/>
    <col min="12804" max="12804" width="44.625" style="159" customWidth="1"/>
    <col min="12805" max="12805" width="17.75" style="159" customWidth="1"/>
    <col min="12806" max="12806" width="19.25" style="159" customWidth="1"/>
    <col min="12807" max="12807" width="23.5" style="159" customWidth="1"/>
    <col min="12808" max="13056" width="8" style="159"/>
    <col min="13057" max="13059" width="3.375" style="159" customWidth="1"/>
    <col min="13060" max="13060" width="44.625" style="159" customWidth="1"/>
    <col min="13061" max="13061" width="17.75" style="159" customWidth="1"/>
    <col min="13062" max="13062" width="19.25" style="159" customWidth="1"/>
    <col min="13063" max="13063" width="23.5" style="159" customWidth="1"/>
    <col min="13064" max="13312" width="8" style="159"/>
    <col min="13313" max="13315" width="3.375" style="159" customWidth="1"/>
    <col min="13316" max="13316" width="44.625" style="159" customWidth="1"/>
    <col min="13317" max="13317" width="17.75" style="159" customWidth="1"/>
    <col min="13318" max="13318" width="19.25" style="159" customWidth="1"/>
    <col min="13319" max="13319" width="23.5" style="159" customWidth="1"/>
    <col min="13320" max="13568" width="8" style="159"/>
    <col min="13569" max="13571" width="3.375" style="159" customWidth="1"/>
    <col min="13572" max="13572" width="44.625" style="159" customWidth="1"/>
    <col min="13573" max="13573" width="17.75" style="159" customWidth="1"/>
    <col min="13574" max="13574" width="19.25" style="159" customWidth="1"/>
    <col min="13575" max="13575" width="23.5" style="159" customWidth="1"/>
    <col min="13576" max="13824" width="8" style="159"/>
    <col min="13825" max="13827" width="3.375" style="159" customWidth="1"/>
    <col min="13828" max="13828" width="44.625" style="159" customWidth="1"/>
    <col min="13829" max="13829" width="17.75" style="159" customWidth="1"/>
    <col min="13830" max="13830" width="19.25" style="159" customWidth="1"/>
    <col min="13831" max="13831" width="23.5" style="159" customWidth="1"/>
    <col min="13832" max="14080" width="8" style="159"/>
    <col min="14081" max="14083" width="3.375" style="159" customWidth="1"/>
    <col min="14084" max="14084" width="44.625" style="159" customWidth="1"/>
    <col min="14085" max="14085" width="17.75" style="159" customWidth="1"/>
    <col min="14086" max="14086" width="19.25" style="159" customWidth="1"/>
    <col min="14087" max="14087" width="23.5" style="159" customWidth="1"/>
    <col min="14088" max="14336" width="8" style="159"/>
    <col min="14337" max="14339" width="3.375" style="159" customWidth="1"/>
    <col min="14340" max="14340" width="44.625" style="159" customWidth="1"/>
    <col min="14341" max="14341" width="17.75" style="159" customWidth="1"/>
    <col min="14342" max="14342" width="19.25" style="159" customWidth="1"/>
    <col min="14343" max="14343" width="23.5" style="159" customWidth="1"/>
    <col min="14344" max="14592" width="8" style="159"/>
    <col min="14593" max="14595" width="3.375" style="159" customWidth="1"/>
    <col min="14596" max="14596" width="44.625" style="159" customWidth="1"/>
    <col min="14597" max="14597" width="17.75" style="159" customWidth="1"/>
    <col min="14598" max="14598" width="19.25" style="159" customWidth="1"/>
    <col min="14599" max="14599" width="23.5" style="159" customWidth="1"/>
    <col min="14600" max="14848" width="8" style="159"/>
    <col min="14849" max="14851" width="3.375" style="159" customWidth="1"/>
    <col min="14852" max="14852" width="44.625" style="159" customWidth="1"/>
    <col min="14853" max="14853" width="17.75" style="159" customWidth="1"/>
    <col min="14854" max="14854" width="19.25" style="159" customWidth="1"/>
    <col min="14855" max="14855" width="23.5" style="159" customWidth="1"/>
    <col min="14856" max="15104" width="8" style="159"/>
    <col min="15105" max="15107" width="3.375" style="159" customWidth="1"/>
    <col min="15108" max="15108" width="44.625" style="159" customWidth="1"/>
    <col min="15109" max="15109" width="17.75" style="159" customWidth="1"/>
    <col min="15110" max="15110" width="19.25" style="159" customWidth="1"/>
    <col min="15111" max="15111" width="23.5" style="159" customWidth="1"/>
    <col min="15112" max="15360" width="8" style="159"/>
    <col min="15361" max="15363" width="3.375" style="159" customWidth="1"/>
    <col min="15364" max="15364" width="44.625" style="159" customWidth="1"/>
    <col min="15365" max="15365" width="17.75" style="159" customWidth="1"/>
    <col min="15366" max="15366" width="19.25" style="159" customWidth="1"/>
    <col min="15367" max="15367" width="23.5" style="159" customWidth="1"/>
    <col min="15368" max="15616" width="8" style="159"/>
    <col min="15617" max="15619" width="3.375" style="159" customWidth="1"/>
    <col min="15620" max="15620" width="44.625" style="159" customWidth="1"/>
    <col min="15621" max="15621" width="17.75" style="159" customWidth="1"/>
    <col min="15622" max="15622" width="19.25" style="159" customWidth="1"/>
    <col min="15623" max="15623" width="23.5" style="159" customWidth="1"/>
    <col min="15624" max="15872" width="8" style="159"/>
    <col min="15873" max="15875" width="3.375" style="159" customWidth="1"/>
    <col min="15876" max="15876" width="44.625" style="159" customWidth="1"/>
    <col min="15877" max="15877" width="17.75" style="159" customWidth="1"/>
    <col min="15878" max="15878" width="19.25" style="159" customWidth="1"/>
    <col min="15879" max="15879" width="23.5" style="159" customWidth="1"/>
    <col min="15880" max="16128" width="8" style="159"/>
    <col min="16129" max="16131" width="3.375" style="159" customWidth="1"/>
    <col min="16132" max="16132" width="44.625" style="159" customWidth="1"/>
    <col min="16133" max="16133" width="17.75" style="159" customWidth="1"/>
    <col min="16134" max="16134" width="19.25" style="159" customWidth="1"/>
    <col min="16135" max="16135" width="23.5" style="159" customWidth="1"/>
    <col min="16136" max="16384" width="8" style="159"/>
  </cols>
  <sheetData>
    <row r="1" ht="55.5" customHeight="1" spans="1:7">
      <c r="A1" s="160" t="s">
        <v>797</v>
      </c>
      <c r="B1" s="160"/>
      <c r="C1" s="160"/>
      <c r="D1" s="160"/>
      <c r="E1" s="160"/>
      <c r="F1" s="160"/>
    </row>
    <row r="2" s="154" customFormat="1" customHeight="1" spans="1:7">
      <c r="A2" s="161"/>
      <c r="B2" s="156"/>
      <c r="C2" s="156"/>
      <c r="D2" s="162"/>
      <c r="E2" s="162"/>
      <c r="F2" s="163" t="s">
        <v>1</v>
      </c>
    </row>
    <row r="3" s="154" customFormat="1" customHeight="1" spans="1:7">
      <c r="A3" s="164" t="s">
        <v>798</v>
      </c>
      <c r="B3" s="164"/>
      <c r="C3" s="164"/>
      <c r="D3" s="165" t="s">
        <v>799</v>
      </c>
      <c r="E3" s="166" t="s">
        <v>3</v>
      </c>
      <c r="F3" s="167" t="s">
        <v>51</v>
      </c>
    </row>
    <row r="4" s="155" customFormat="1" ht="36" customHeight="1" spans="1:7">
      <c r="A4" s="168" t="s">
        <v>800</v>
      </c>
      <c r="B4" s="168" t="s">
        <v>801</v>
      </c>
      <c r="C4" s="168" t="s">
        <v>802</v>
      </c>
      <c r="D4" s="165"/>
      <c r="E4" s="169"/>
      <c r="F4" s="167"/>
    </row>
    <row r="5" s="155" customFormat="1" ht="35.1" customHeight="1" spans="1:7">
      <c r="A5" s="170"/>
      <c r="B5" s="170"/>
      <c r="C5" s="170"/>
      <c r="D5" s="171" t="s">
        <v>803</v>
      </c>
      <c r="E5" s="172">
        <f>E6+E11+E18+E32+E35+E50+E47</f>
        <v>398670</v>
      </c>
      <c r="F5" s="172">
        <f>F11+F18+F35+F50+F47</f>
        <v>314700</v>
      </c>
      <c r="G5" s="173"/>
    </row>
    <row r="6" s="155" customFormat="1" ht="35.1" customHeight="1" spans="1:7">
      <c r="A6" s="174">
        <v>207</v>
      </c>
      <c r="B6" s="174"/>
      <c r="C6" s="174"/>
      <c r="D6" s="175" t="s">
        <v>234</v>
      </c>
      <c r="E6" s="176">
        <v>18</v>
      </c>
      <c r="F6" s="176"/>
      <c r="G6" s="173"/>
    </row>
    <row r="7" s="155" customFormat="1" ht="35.1" customHeight="1" spans="1:7">
      <c r="A7" s="174">
        <v>207</v>
      </c>
      <c r="B7" s="174" t="s">
        <v>804</v>
      </c>
      <c r="C7" s="174"/>
      <c r="D7" s="175" t="s">
        <v>805</v>
      </c>
      <c r="E7" s="176">
        <v>18</v>
      </c>
      <c r="F7" s="176"/>
      <c r="G7" s="173"/>
    </row>
    <row r="8" s="155" customFormat="1" ht="35.1" customHeight="1" spans="1:7">
      <c r="A8" s="174">
        <v>207</v>
      </c>
      <c r="B8" s="174" t="s">
        <v>804</v>
      </c>
      <c r="C8" s="174" t="s">
        <v>806</v>
      </c>
      <c r="D8" s="175" t="s">
        <v>807</v>
      </c>
      <c r="E8" s="176">
        <v>18</v>
      </c>
      <c r="F8" s="176"/>
      <c r="G8" s="173"/>
    </row>
    <row r="9" s="155" customFormat="1" ht="35.1" customHeight="1" spans="1:7">
      <c r="A9" s="174">
        <v>207</v>
      </c>
      <c r="B9" s="174" t="s">
        <v>808</v>
      </c>
      <c r="C9" s="174"/>
      <c r="D9" s="175" t="s">
        <v>809</v>
      </c>
      <c r="E9" s="176"/>
      <c r="F9" s="176"/>
      <c r="G9" s="173"/>
    </row>
    <row r="10" s="155" customFormat="1" ht="35.1" customHeight="1" spans="1:7">
      <c r="A10" s="174">
        <v>207</v>
      </c>
      <c r="B10" s="174" t="s">
        <v>808</v>
      </c>
      <c r="C10" s="174" t="s">
        <v>810</v>
      </c>
      <c r="D10" s="175" t="s">
        <v>811</v>
      </c>
      <c r="E10" s="176"/>
      <c r="F10" s="176"/>
      <c r="G10" s="173"/>
    </row>
    <row r="11" s="155" customFormat="1" ht="35.1" customHeight="1" spans="1:7">
      <c r="A11" s="174">
        <v>208</v>
      </c>
      <c r="B11" s="174"/>
      <c r="C11" s="174"/>
      <c r="D11" s="175" t="s">
        <v>258</v>
      </c>
      <c r="E11" s="176">
        <v>3195</v>
      </c>
      <c r="F11" s="176">
        <v>2610</v>
      </c>
      <c r="G11" s="173"/>
    </row>
    <row r="12" s="155" customFormat="1" ht="35.1" customHeight="1" spans="1:7">
      <c r="A12" s="174">
        <v>208</v>
      </c>
      <c r="B12" s="177" t="s">
        <v>812</v>
      </c>
      <c r="C12" s="177"/>
      <c r="D12" s="175" t="s">
        <v>813</v>
      </c>
      <c r="E12" s="176">
        <v>3145</v>
      </c>
      <c r="F12" s="176">
        <v>2500</v>
      </c>
      <c r="G12" s="173"/>
    </row>
    <row r="13" ht="35.1" customHeight="1" spans="1:7">
      <c r="A13" s="174">
        <v>208</v>
      </c>
      <c r="B13" s="177" t="s">
        <v>812</v>
      </c>
      <c r="C13" s="177" t="s">
        <v>814</v>
      </c>
      <c r="D13" s="175" t="s">
        <v>815</v>
      </c>
      <c r="E13" s="176">
        <v>1240</v>
      </c>
      <c r="F13" s="176">
        <v>2500</v>
      </c>
    </row>
    <row r="14" ht="35.1" customHeight="1" spans="1:7">
      <c r="A14" s="174">
        <v>208</v>
      </c>
      <c r="B14" s="177" t="s">
        <v>812</v>
      </c>
      <c r="C14" s="177" t="s">
        <v>816</v>
      </c>
      <c r="D14" s="175" t="s">
        <v>817</v>
      </c>
      <c r="E14" s="176">
        <v>1905</v>
      </c>
      <c r="F14" s="176"/>
    </row>
    <row r="15" ht="35.1" customHeight="1" spans="1:7">
      <c r="A15" s="174">
        <v>208</v>
      </c>
      <c r="B15" s="177" t="s">
        <v>818</v>
      </c>
      <c r="C15" s="177"/>
      <c r="D15" s="178" t="s">
        <v>819</v>
      </c>
      <c r="E15" s="176">
        <v>50</v>
      </c>
      <c r="F15" s="176">
        <v>110</v>
      </c>
    </row>
    <row r="16" ht="35.1" customHeight="1" spans="1:7">
      <c r="A16" s="174">
        <v>208</v>
      </c>
      <c r="B16" s="177" t="s">
        <v>818</v>
      </c>
      <c r="C16" s="177" t="s">
        <v>814</v>
      </c>
      <c r="D16" s="175" t="s">
        <v>820</v>
      </c>
      <c r="E16" s="176"/>
      <c r="F16" s="176">
        <v>110</v>
      </c>
    </row>
    <row r="17" ht="35.1" customHeight="1" spans="1:6">
      <c r="A17" s="174">
        <v>208</v>
      </c>
      <c r="B17" s="177" t="s">
        <v>818</v>
      </c>
      <c r="C17" s="177" t="s">
        <v>821</v>
      </c>
      <c r="D17" s="175" t="s">
        <v>817</v>
      </c>
      <c r="E17" s="176">
        <v>50</v>
      </c>
      <c r="F17" s="176"/>
    </row>
    <row r="18" ht="35.1" customHeight="1" spans="1:6">
      <c r="A18" s="177" t="s">
        <v>388</v>
      </c>
      <c r="B18" s="177"/>
      <c r="C18" s="177"/>
      <c r="D18" s="175" t="s">
        <v>389</v>
      </c>
      <c r="E18" s="176">
        <v>290420</v>
      </c>
      <c r="F18" s="176">
        <v>263590</v>
      </c>
    </row>
    <row r="19" ht="35.1" customHeight="1" spans="1:6">
      <c r="A19" s="177" t="s">
        <v>388</v>
      </c>
      <c r="B19" s="177" t="s">
        <v>822</v>
      </c>
      <c r="C19" s="177"/>
      <c r="D19" s="178" t="s">
        <v>823</v>
      </c>
      <c r="E19" s="176">
        <f>SUM(E20:E25)</f>
        <v>289838</v>
      </c>
      <c r="F19" s="176">
        <v>259790</v>
      </c>
    </row>
    <row r="20" ht="35.1" customHeight="1" spans="1:6">
      <c r="A20" s="177" t="s">
        <v>388</v>
      </c>
      <c r="B20" s="177" t="s">
        <v>822</v>
      </c>
      <c r="C20" s="177" t="s">
        <v>824</v>
      </c>
      <c r="D20" s="179" t="s">
        <v>825</v>
      </c>
      <c r="E20" s="176">
        <v>1449</v>
      </c>
      <c r="F20" s="176"/>
    </row>
    <row r="21" ht="35.1" customHeight="1" spans="1:6">
      <c r="A21" s="177" t="s">
        <v>388</v>
      </c>
      <c r="B21" s="177" t="s">
        <v>822</v>
      </c>
      <c r="C21" s="177" t="s">
        <v>816</v>
      </c>
      <c r="D21" s="179" t="s">
        <v>826</v>
      </c>
      <c r="E21" s="176">
        <v>700</v>
      </c>
      <c r="F21" s="176"/>
    </row>
    <row r="22" ht="35.1" customHeight="1" spans="1:6">
      <c r="A22" s="177" t="s">
        <v>388</v>
      </c>
      <c r="B22" s="177" t="s">
        <v>822</v>
      </c>
      <c r="C22" s="177" t="s">
        <v>827</v>
      </c>
      <c r="D22" s="179" t="s">
        <v>828</v>
      </c>
      <c r="E22" s="176">
        <v>3600</v>
      </c>
      <c r="F22" s="176"/>
    </row>
    <row r="23" ht="35.1" customHeight="1" spans="1:6">
      <c r="A23" s="177" t="s">
        <v>388</v>
      </c>
      <c r="B23" s="177" t="s">
        <v>822</v>
      </c>
      <c r="C23" s="177" t="s">
        <v>829</v>
      </c>
      <c r="D23" s="178" t="s">
        <v>830</v>
      </c>
      <c r="E23" s="176">
        <v>98324</v>
      </c>
      <c r="F23" s="176"/>
    </row>
    <row r="24" ht="35.1" customHeight="1" spans="1:6">
      <c r="A24" s="177" t="s">
        <v>388</v>
      </c>
      <c r="B24" s="177" t="s">
        <v>822</v>
      </c>
      <c r="C24" s="177" t="s">
        <v>831</v>
      </c>
      <c r="D24" s="178" t="s">
        <v>832</v>
      </c>
      <c r="E24" s="176">
        <v>37</v>
      </c>
      <c r="F24" s="176"/>
    </row>
    <row r="25" ht="35.1" customHeight="1" spans="1:6">
      <c r="A25" s="177" t="s">
        <v>388</v>
      </c>
      <c r="B25" s="177" t="s">
        <v>822</v>
      </c>
      <c r="C25" s="177" t="s">
        <v>806</v>
      </c>
      <c r="D25" s="175" t="s">
        <v>833</v>
      </c>
      <c r="E25" s="176">
        <v>185728</v>
      </c>
      <c r="F25" s="176">
        <v>259790</v>
      </c>
    </row>
    <row r="26" ht="35.1" customHeight="1" spans="1:6">
      <c r="A26" s="177" t="s">
        <v>388</v>
      </c>
      <c r="B26" s="177" t="s">
        <v>834</v>
      </c>
      <c r="C26" s="177"/>
      <c r="D26" s="175" t="s">
        <v>835</v>
      </c>
      <c r="E26" s="176"/>
      <c r="F26" s="176">
        <v>1000</v>
      </c>
    </row>
    <row r="27" ht="35.1" customHeight="1" spans="1:6">
      <c r="A27" s="177" t="s">
        <v>388</v>
      </c>
      <c r="B27" s="177" t="s">
        <v>834</v>
      </c>
      <c r="C27" s="177" t="s">
        <v>836</v>
      </c>
      <c r="D27" s="175" t="s">
        <v>837</v>
      </c>
      <c r="E27" s="176"/>
      <c r="F27" s="176">
        <v>1000</v>
      </c>
    </row>
    <row r="28" ht="35.1" customHeight="1" spans="1:6">
      <c r="A28" s="177" t="s">
        <v>388</v>
      </c>
      <c r="B28" s="177" t="s">
        <v>838</v>
      </c>
      <c r="C28" s="177"/>
      <c r="D28" s="175" t="s">
        <v>839</v>
      </c>
      <c r="E28" s="176">
        <v>582</v>
      </c>
      <c r="F28" s="176">
        <v>900</v>
      </c>
    </row>
    <row r="29" ht="35.1" customHeight="1" spans="1:6">
      <c r="A29" s="177" t="s">
        <v>388</v>
      </c>
      <c r="B29" s="177" t="s">
        <v>838</v>
      </c>
      <c r="C29" s="177" t="s">
        <v>836</v>
      </c>
      <c r="D29" s="175" t="s">
        <v>839</v>
      </c>
      <c r="E29" s="176">
        <v>582</v>
      </c>
      <c r="F29" s="176">
        <v>900</v>
      </c>
    </row>
    <row r="30" ht="35.1" customHeight="1" spans="1:6">
      <c r="A30" s="177" t="s">
        <v>388</v>
      </c>
      <c r="B30" s="177" t="s">
        <v>840</v>
      </c>
      <c r="C30" s="177"/>
      <c r="D30" s="175" t="s">
        <v>841</v>
      </c>
      <c r="E30" s="176"/>
      <c r="F30" s="176">
        <v>1900</v>
      </c>
    </row>
    <row r="31" ht="35.1" customHeight="1" spans="1:6">
      <c r="A31" s="177" t="s">
        <v>388</v>
      </c>
      <c r="B31" s="177" t="s">
        <v>840</v>
      </c>
      <c r="C31" s="177" t="s">
        <v>836</v>
      </c>
      <c r="D31" s="175" t="s">
        <v>842</v>
      </c>
      <c r="E31" s="176"/>
      <c r="F31" s="176">
        <v>1900</v>
      </c>
    </row>
    <row r="32" ht="35.1" customHeight="1" spans="1:6">
      <c r="A32" s="177" t="s">
        <v>843</v>
      </c>
      <c r="B32" s="177"/>
      <c r="C32" s="177"/>
      <c r="D32" s="175" t="s">
        <v>410</v>
      </c>
      <c r="E32" s="176">
        <v>172</v>
      </c>
      <c r="F32" s="176"/>
    </row>
    <row r="33" ht="35.1" customHeight="1" spans="1:6">
      <c r="A33" s="177" t="s">
        <v>843</v>
      </c>
      <c r="B33" s="177" t="s">
        <v>844</v>
      </c>
      <c r="C33" s="177"/>
      <c r="D33" s="175" t="s">
        <v>845</v>
      </c>
      <c r="E33" s="176">
        <v>172</v>
      </c>
      <c r="F33" s="176"/>
    </row>
    <row r="34" ht="35.1" customHeight="1" spans="1:6">
      <c r="A34" s="177" t="s">
        <v>843</v>
      </c>
      <c r="B34" s="177" t="s">
        <v>844</v>
      </c>
      <c r="C34" s="177" t="s">
        <v>816</v>
      </c>
      <c r="D34" s="175" t="s">
        <v>846</v>
      </c>
      <c r="E34" s="176">
        <v>172</v>
      </c>
      <c r="F34" s="176"/>
    </row>
    <row r="35" ht="35.1" customHeight="1" spans="1:6">
      <c r="A35" s="177" t="s">
        <v>525</v>
      </c>
      <c r="B35" s="177"/>
      <c r="C35" s="177"/>
      <c r="D35" s="180" t="s">
        <v>526</v>
      </c>
      <c r="E35" s="176">
        <v>90190</v>
      </c>
      <c r="F35" s="176">
        <v>2800</v>
      </c>
    </row>
    <row r="36" ht="35.1" customHeight="1" spans="1:6">
      <c r="A36" s="177" t="s">
        <v>525</v>
      </c>
      <c r="B36" s="177" t="s">
        <v>810</v>
      </c>
      <c r="C36" s="177"/>
      <c r="D36" s="180" t="s">
        <v>847</v>
      </c>
      <c r="E36" s="176">
        <v>88598</v>
      </c>
      <c r="F36" s="176"/>
    </row>
    <row r="37" ht="35.1" customHeight="1" spans="1:6">
      <c r="A37" s="177" t="s">
        <v>525</v>
      </c>
      <c r="B37" s="177" t="s">
        <v>810</v>
      </c>
      <c r="C37" s="177" t="s">
        <v>821</v>
      </c>
      <c r="D37" s="180" t="s">
        <v>848</v>
      </c>
      <c r="E37" s="176">
        <v>88598</v>
      </c>
      <c r="F37" s="176"/>
    </row>
    <row r="38" ht="35.1" customHeight="1" spans="1:6">
      <c r="A38" s="177" t="s">
        <v>525</v>
      </c>
      <c r="B38" s="177" t="s">
        <v>822</v>
      </c>
      <c r="C38" s="177"/>
      <c r="D38" s="180" t="s">
        <v>849</v>
      </c>
      <c r="E38" s="176">
        <v>17</v>
      </c>
      <c r="F38" s="176"/>
    </row>
    <row r="39" ht="35.1" customHeight="1" spans="1:6">
      <c r="A39" s="177" t="s">
        <v>525</v>
      </c>
      <c r="B39" s="177" t="s">
        <v>822</v>
      </c>
      <c r="C39" s="177" t="s">
        <v>810</v>
      </c>
      <c r="D39" s="180" t="s">
        <v>850</v>
      </c>
      <c r="E39" s="176">
        <v>17</v>
      </c>
      <c r="F39" s="176"/>
    </row>
    <row r="40" ht="35.1" customHeight="1" spans="1:6">
      <c r="A40" s="177" t="s">
        <v>525</v>
      </c>
      <c r="B40" s="177" t="s">
        <v>851</v>
      </c>
      <c r="C40" s="177"/>
      <c r="D40" s="181" t="s">
        <v>852</v>
      </c>
      <c r="E40" s="176">
        <v>1575</v>
      </c>
      <c r="F40" s="176">
        <v>2800</v>
      </c>
    </row>
    <row r="41" ht="35.1" customHeight="1" spans="1:6">
      <c r="A41" s="177" t="s">
        <v>525</v>
      </c>
      <c r="B41" s="177" t="s">
        <v>851</v>
      </c>
      <c r="C41" s="177" t="s">
        <v>821</v>
      </c>
      <c r="D41" s="181" t="s">
        <v>853</v>
      </c>
      <c r="E41" s="176">
        <v>928</v>
      </c>
      <c r="F41" s="176"/>
    </row>
    <row r="42" ht="35.1" customHeight="1" spans="1:6">
      <c r="A42" s="177" t="s">
        <v>525</v>
      </c>
      <c r="B42" s="177" t="s">
        <v>851</v>
      </c>
      <c r="C42" s="177" t="s">
        <v>827</v>
      </c>
      <c r="D42" s="181" t="s">
        <v>854</v>
      </c>
      <c r="E42" s="176">
        <v>346</v>
      </c>
      <c r="F42" s="176"/>
    </row>
    <row r="43" ht="35.1" customHeight="1" spans="1:6">
      <c r="A43" s="177" t="s">
        <v>525</v>
      </c>
      <c r="B43" s="177" t="s">
        <v>851</v>
      </c>
      <c r="C43" s="177" t="s">
        <v>810</v>
      </c>
      <c r="D43" s="181" t="s">
        <v>855</v>
      </c>
      <c r="E43" s="176">
        <v>4</v>
      </c>
      <c r="F43" s="176"/>
    </row>
    <row r="44" ht="35.1" customHeight="1" spans="1:6">
      <c r="A44" s="177" t="s">
        <v>525</v>
      </c>
      <c r="B44" s="177" t="s">
        <v>851</v>
      </c>
      <c r="C44" s="177" t="s">
        <v>856</v>
      </c>
      <c r="D44" s="181" t="s">
        <v>857</v>
      </c>
      <c r="E44" s="176">
        <v>168</v>
      </c>
      <c r="F44" s="176"/>
    </row>
    <row r="45" ht="35.1" customHeight="1" spans="1:6">
      <c r="A45" s="177" t="s">
        <v>525</v>
      </c>
      <c r="B45" s="177" t="s">
        <v>851</v>
      </c>
      <c r="C45" s="177" t="s">
        <v>858</v>
      </c>
      <c r="D45" s="181" t="s">
        <v>859</v>
      </c>
      <c r="E45" s="176">
        <v>129</v>
      </c>
      <c r="F45" s="176"/>
    </row>
    <row r="46" ht="35.1" customHeight="1" spans="1:6">
      <c r="A46" s="177" t="s">
        <v>525</v>
      </c>
      <c r="B46" s="177" t="s">
        <v>851</v>
      </c>
      <c r="C46" s="177" t="s">
        <v>806</v>
      </c>
      <c r="D46" s="181" t="s">
        <v>860</v>
      </c>
      <c r="E46" s="176"/>
      <c r="F46" s="176">
        <v>2800</v>
      </c>
    </row>
    <row r="47" ht="35.1" customHeight="1" spans="1:6">
      <c r="A47" s="177" t="s">
        <v>861</v>
      </c>
      <c r="B47" s="177"/>
      <c r="C47" s="177"/>
      <c r="D47" s="181" t="s">
        <v>862</v>
      </c>
      <c r="E47" s="176"/>
      <c r="F47" s="176">
        <v>29600</v>
      </c>
    </row>
    <row r="48" ht="35.1" customHeight="1" spans="1:6">
      <c r="A48" s="177" t="s">
        <v>861</v>
      </c>
      <c r="B48" s="177" t="s">
        <v>810</v>
      </c>
      <c r="C48" s="177"/>
      <c r="D48" s="181" t="s">
        <v>863</v>
      </c>
      <c r="E48" s="176"/>
      <c r="F48" s="176">
        <v>29600</v>
      </c>
    </row>
    <row r="49" ht="35.1" customHeight="1" spans="1:6">
      <c r="A49" s="177" t="s">
        <v>861</v>
      </c>
      <c r="B49" s="177" t="s">
        <v>810</v>
      </c>
      <c r="C49" s="177" t="s">
        <v>838</v>
      </c>
      <c r="D49" s="181" t="s">
        <v>864</v>
      </c>
      <c r="E49" s="176"/>
      <c r="F49" s="176">
        <v>29600</v>
      </c>
    </row>
    <row r="50" ht="35.1" customHeight="1" spans="1:6">
      <c r="A50" s="177" t="s">
        <v>531</v>
      </c>
      <c r="B50" s="177"/>
      <c r="C50" s="177"/>
      <c r="D50" s="181" t="s">
        <v>532</v>
      </c>
      <c r="E50" s="176">
        <v>14675</v>
      </c>
      <c r="F50" s="176">
        <v>16100</v>
      </c>
    </row>
    <row r="51" ht="35.1" customHeight="1" spans="1:6">
      <c r="A51" s="177" t="s">
        <v>531</v>
      </c>
      <c r="B51" s="177" t="s">
        <v>810</v>
      </c>
      <c r="C51" s="177"/>
      <c r="D51" s="181" t="s">
        <v>865</v>
      </c>
      <c r="E51" s="176">
        <v>14675</v>
      </c>
      <c r="F51" s="176">
        <v>16100</v>
      </c>
    </row>
    <row r="52" ht="35.1" customHeight="1" spans="1:6">
      <c r="A52" s="177" t="s">
        <v>531</v>
      </c>
      <c r="B52" s="177" t="s">
        <v>810</v>
      </c>
      <c r="C52" s="177" t="s">
        <v>838</v>
      </c>
      <c r="D52" s="181" t="s">
        <v>866</v>
      </c>
      <c r="E52" s="176">
        <v>14675</v>
      </c>
      <c r="F52" s="176">
        <v>16100</v>
      </c>
    </row>
    <row r="54" customHeight="1" spans="1:6">
      <c r="A54" s="182"/>
      <c r="B54" s="182"/>
      <c r="C54" s="182"/>
      <c r="D54" s="182"/>
      <c r="E54" s="182"/>
      <c r="F54" s="182"/>
    </row>
  </sheetData>
  <mergeCells count="6">
    <mergeCell ref="A1:F1"/>
    <mergeCell ref="A3:C3"/>
    <mergeCell ref="A54:F54"/>
    <mergeCell ref="D3:D4"/>
    <mergeCell ref="E3:E4"/>
    <mergeCell ref="F3:F4"/>
  </mergeCells>
  <printOptions horizontalCentered="1"/>
  <pageMargins left="0.590551181102362" right="0.393700787401575" top="0.47244094488189" bottom="0.47244094488189" header="0.551181102362205" footer="0.236220472440945"/>
  <pageSetup paperSize="9" scale="90" orientation="portrait"/>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D27"/>
  <sheetViews>
    <sheetView showZeros="0" zoomScale="85" zoomScaleNormal="85" workbookViewId="0">
      <pane xSplit="1" ySplit="4" topLeftCell="B5" activePane="bottomRight" state="frozen"/>
      <selection/>
      <selection pane="topRight"/>
      <selection pane="bottomLeft"/>
      <selection pane="bottomRight" activeCell="M25" sqref="M25"/>
    </sheetView>
  </sheetViews>
  <sheetFormatPr defaultColWidth="9" defaultRowHeight="13.5" outlineLevelCol="3"/>
  <cols>
    <col min="1" max="1" width="25.2916666666667" style="146" customWidth="1"/>
    <col min="2" max="4" width="20.15" style="146" customWidth="1"/>
    <col min="5" max="252" width="9" style="146"/>
    <col min="253" max="253" width="36.25" style="146" customWidth="1"/>
    <col min="254" max="254" width="23" style="146" customWidth="1"/>
    <col min="255" max="255" width="24" style="146" customWidth="1"/>
    <col min="256" max="256" width="23.625" style="146" customWidth="1"/>
    <col min="257" max="257" width="12.75" style="146" customWidth="1"/>
    <col min="258" max="258" width="10.25" style="146" customWidth="1"/>
    <col min="259" max="508" width="9" style="146"/>
    <col min="509" max="509" width="36.25" style="146" customWidth="1"/>
    <col min="510" max="510" width="23" style="146" customWidth="1"/>
    <col min="511" max="511" width="24" style="146" customWidth="1"/>
    <col min="512" max="512" width="23.625" style="146" customWidth="1"/>
    <col min="513" max="513" width="12.75" style="146" customWidth="1"/>
    <col min="514" max="514" width="10.25" style="146" customWidth="1"/>
    <col min="515" max="764" width="9" style="146"/>
    <col min="765" max="765" width="36.25" style="146" customWidth="1"/>
    <col min="766" max="766" width="23" style="146" customWidth="1"/>
    <col min="767" max="767" width="24" style="146" customWidth="1"/>
    <col min="768" max="768" width="23.625" style="146" customWidth="1"/>
    <col min="769" max="769" width="12.75" style="146" customWidth="1"/>
    <col min="770" max="770" width="10.25" style="146" customWidth="1"/>
    <col min="771" max="1020" width="9" style="146"/>
    <col min="1021" max="1021" width="36.25" style="146" customWidth="1"/>
    <col min="1022" max="1022" width="23" style="146" customWidth="1"/>
    <col min="1023" max="1023" width="24" style="146" customWidth="1"/>
    <col min="1024" max="1024" width="23.625" style="146" customWidth="1"/>
    <col min="1025" max="1025" width="12.75" style="146" customWidth="1"/>
    <col min="1026" max="1026" width="10.25" style="146" customWidth="1"/>
    <col min="1027" max="1276" width="9" style="146"/>
    <col min="1277" max="1277" width="36.25" style="146" customWidth="1"/>
    <col min="1278" max="1278" width="23" style="146" customWidth="1"/>
    <col min="1279" max="1279" width="24" style="146" customWidth="1"/>
    <col min="1280" max="1280" width="23.625" style="146" customWidth="1"/>
    <col min="1281" max="1281" width="12.75" style="146" customWidth="1"/>
    <col min="1282" max="1282" width="10.25" style="146" customWidth="1"/>
    <col min="1283" max="1532" width="9" style="146"/>
    <col min="1533" max="1533" width="36.25" style="146" customWidth="1"/>
    <col min="1534" max="1534" width="23" style="146" customWidth="1"/>
    <col min="1535" max="1535" width="24" style="146" customWidth="1"/>
    <col min="1536" max="1536" width="23.625" style="146" customWidth="1"/>
    <col min="1537" max="1537" width="12.75" style="146" customWidth="1"/>
    <col min="1538" max="1538" width="10.25" style="146" customWidth="1"/>
    <col min="1539" max="1788" width="9" style="146"/>
    <col min="1789" max="1789" width="36.25" style="146" customWidth="1"/>
    <col min="1790" max="1790" width="23" style="146" customWidth="1"/>
    <col min="1791" max="1791" width="24" style="146" customWidth="1"/>
    <col min="1792" max="1792" width="23.625" style="146" customWidth="1"/>
    <col min="1793" max="1793" width="12.75" style="146" customWidth="1"/>
    <col min="1794" max="1794" width="10.25" style="146" customWidth="1"/>
    <col min="1795" max="2044" width="9" style="146"/>
    <col min="2045" max="2045" width="36.25" style="146" customWidth="1"/>
    <col min="2046" max="2046" width="23" style="146" customWidth="1"/>
    <col min="2047" max="2047" width="24" style="146" customWidth="1"/>
    <col min="2048" max="2048" width="23.625" style="146" customWidth="1"/>
    <col min="2049" max="2049" width="12.75" style="146" customWidth="1"/>
    <col min="2050" max="2050" width="10.25" style="146" customWidth="1"/>
    <col min="2051" max="2300" width="9" style="146"/>
    <col min="2301" max="2301" width="36.25" style="146" customWidth="1"/>
    <col min="2302" max="2302" width="23" style="146" customWidth="1"/>
    <col min="2303" max="2303" width="24" style="146" customWidth="1"/>
    <col min="2304" max="2304" width="23.625" style="146" customWidth="1"/>
    <col min="2305" max="2305" width="12.75" style="146" customWidth="1"/>
    <col min="2306" max="2306" width="10.25" style="146" customWidth="1"/>
    <col min="2307" max="2556" width="9" style="146"/>
    <col min="2557" max="2557" width="36.25" style="146" customWidth="1"/>
    <col min="2558" max="2558" width="23" style="146" customWidth="1"/>
    <col min="2559" max="2559" width="24" style="146" customWidth="1"/>
    <col min="2560" max="2560" width="23.625" style="146" customWidth="1"/>
    <col min="2561" max="2561" width="12.75" style="146" customWidth="1"/>
    <col min="2562" max="2562" width="10.25" style="146" customWidth="1"/>
    <col min="2563" max="2812" width="9" style="146"/>
    <col min="2813" max="2813" width="36.25" style="146" customWidth="1"/>
    <col min="2814" max="2814" width="23" style="146" customWidth="1"/>
    <col min="2815" max="2815" width="24" style="146" customWidth="1"/>
    <col min="2816" max="2816" width="23.625" style="146" customWidth="1"/>
    <col min="2817" max="2817" width="12.75" style="146" customWidth="1"/>
    <col min="2818" max="2818" width="10.25" style="146" customWidth="1"/>
    <col min="2819" max="3068" width="9" style="146"/>
    <col min="3069" max="3069" width="36.25" style="146" customWidth="1"/>
    <col min="3070" max="3070" width="23" style="146" customWidth="1"/>
    <col min="3071" max="3071" width="24" style="146" customWidth="1"/>
    <col min="3072" max="3072" width="23.625" style="146" customWidth="1"/>
    <col min="3073" max="3073" width="12.75" style="146" customWidth="1"/>
    <col min="3074" max="3074" width="10.25" style="146" customWidth="1"/>
    <col min="3075" max="3324" width="9" style="146"/>
    <col min="3325" max="3325" width="36.25" style="146" customWidth="1"/>
    <col min="3326" max="3326" width="23" style="146" customWidth="1"/>
    <col min="3327" max="3327" width="24" style="146" customWidth="1"/>
    <col min="3328" max="3328" width="23.625" style="146" customWidth="1"/>
    <col min="3329" max="3329" width="12.75" style="146" customWidth="1"/>
    <col min="3330" max="3330" width="10.25" style="146" customWidth="1"/>
    <col min="3331" max="3580" width="9" style="146"/>
    <col min="3581" max="3581" width="36.25" style="146" customWidth="1"/>
    <col min="3582" max="3582" width="23" style="146" customWidth="1"/>
    <col min="3583" max="3583" width="24" style="146" customWidth="1"/>
    <col min="3584" max="3584" width="23.625" style="146" customWidth="1"/>
    <col min="3585" max="3585" width="12.75" style="146" customWidth="1"/>
    <col min="3586" max="3586" width="10.25" style="146" customWidth="1"/>
    <col min="3587" max="3836" width="9" style="146"/>
    <col min="3837" max="3837" width="36.25" style="146" customWidth="1"/>
    <col min="3838" max="3838" width="23" style="146" customWidth="1"/>
    <col min="3839" max="3839" width="24" style="146" customWidth="1"/>
    <col min="3840" max="3840" width="23.625" style="146" customWidth="1"/>
    <col min="3841" max="3841" width="12.75" style="146" customWidth="1"/>
    <col min="3842" max="3842" width="10.25" style="146" customWidth="1"/>
    <col min="3843" max="4092" width="9" style="146"/>
    <col min="4093" max="4093" width="36.25" style="146" customWidth="1"/>
    <col min="4094" max="4094" width="23" style="146" customWidth="1"/>
    <col min="4095" max="4095" width="24" style="146" customWidth="1"/>
    <col min="4096" max="4096" width="23.625" style="146" customWidth="1"/>
    <col min="4097" max="4097" width="12.75" style="146" customWidth="1"/>
    <col min="4098" max="4098" width="10.25" style="146" customWidth="1"/>
    <col min="4099" max="4348" width="9" style="146"/>
    <col min="4349" max="4349" width="36.25" style="146" customWidth="1"/>
    <col min="4350" max="4350" width="23" style="146" customWidth="1"/>
    <col min="4351" max="4351" width="24" style="146" customWidth="1"/>
    <col min="4352" max="4352" width="23.625" style="146" customWidth="1"/>
    <col min="4353" max="4353" width="12.75" style="146" customWidth="1"/>
    <col min="4354" max="4354" width="10.25" style="146" customWidth="1"/>
    <col min="4355" max="4604" width="9" style="146"/>
    <col min="4605" max="4605" width="36.25" style="146" customWidth="1"/>
    <col min="4606" max="4606" width="23" style="146" customWidth="1"/>
    <col min="4607" max="4607" width="24" style="146" customWidth="1"/>
    <col min="4608" max="4608" width="23.625" style="146" customWidth="1"/>
    <col min="4609" max="4609" width="12.75" style="146" customWidth="1"/>
    <col min="4610" max="4610" width="10.25" style="146" customWidth="1"/>
    <col min="4611" max="4860" width="9" style="146"/>
    <col min="4861" max="4861" width="36.25" style="146" customWidth="1"/>
    <col min="4862" max="4862" width="23" style="146" customWidth="1"/>
    <col min="4863" max="4863" width="24" style="146" customWidth="1"/>
    <col min="4864" max="4864" width="23.625" style="146" customWidth="1"/>
    <col min="4865" max="4865" width="12.75" style="146" customWidth="1"/>
    <col min="4866" max="4866" width="10.25" style="146" customWidth="1"/>
    <col min="4867" max="5116" width="9" style="146"/>
    <col min="5117" max="5117" width="36.25" style="146" customWidth="1"/>
    <col min="5118" max="5118" width="23" style="146" customWidth="1"/>
    <col min="5119" max="5119" width="24" style="146" customWidth="1"/>
    <col min="5120" max="5120" width="23.625" style="146" customWidth="1"/>
    <col min="5121" max="5121" width="12.75" style="146" customWidth="1"/>
    <col min="5122" max="5122" width="10.25" style="146" customWidth="1"/>
    <col min="5123" max="5372" width="9" style="146"/>
    <col min="5373" max="5373" width="36.25" style="146" customWidth="1"/>
    <col min="5374" max="5374" width="23" style="146" customWidth="1"/>
    <col min="5375" max="5375" width="24" style="146" customWidth="1"/>
    <col min="5376" max="5376" width="23.625" style="146" customWidth="1"/>
    <col min="5377" max="5377" width="12.75" style="146" customWidth="1"/>
    <col min="5378" max="5378" width="10.25" style="146" customWidth="1"/>
    <col min="5379" max="5628" width="9" style="146"/>
    <col min="5629" max="5629" width="36.25" style="146" customWidth="1"/>
    <col min="5630" max="5630" width="23" style="146" customWidth="1"/>
    <col min="5631" max="5631" width="24" style="146" customWidth="1"/>
    <col min="5632" max="5632" width="23.625" style="146" customWidth="1"/>
    <col min="5633" max="5633" width="12.75" style="146" customWidth="1"/>
    <col min="5634" max="5634" width="10.25" style="146" customWidth="1"/>
    <col min="5635" max="5884" width="9" style="146"/>
    <col min="5885" max="5885" width="36.25" style="146" customWidth="1"/>
    <col min="5886" max="5886" width="23" style="146" customWidth="1"/>
    <col min="5887" max="5887" width="24" style="146" customWidth="1"/>
    <col min="5888" max="5888" width="23.625" style="146" customWidth="1"/>
    <col min="5889" max="5889" width="12.75" style="146" customWidth="1"/>
    <col min="5890" max="5890" width="10.25" style="146" customWidth="1"/>
    <col min="5891" max="6140" width="9" style="146"/>
    <col min="6141" max="6141" width="36.25" style="146" customWidth="1"/>
    <col min="6142" max="6142" width="23" style="146" customWidth="1"/>
    <col min="6143" max="6143" width="24" style="146" customWidth="1"/>
    <col min="6144" max="6144" width="23.625" style="146" customWidth="1"/>
    <col min="6145" max="6145" width="12.75" style="146" customWidth="1"/>
    <col min="6146" max="6146" width="10.25" style="146" customWidth="1"/>
    <col min="6147" max="6396" width="9" style="146"/>
    <col min="6397" max="6397" width="36.25" style="146" customWidth="1"/>
    <col min="6398" max="6398" width="23" style="146" customWidth="1"/>
    <col min="6399" max="6399" width="24" style="146" customWidth="1"/>
    <col min="6400" max="6400" width="23.625" style="146" customWidth="1"/>
    <col min="6401" max="6401" width="12.75" style="146" customWidth="1"/>
    <col min="6402" max="6402" width="10.25" style="146" customWidth="1"/>
    <col min="6403" max="6652" width="9" style="146"/>
    <col min="6653" max="6653" width="36.25" style="146" customWidth="1"/>
    <col min="6654" max="6654" width="23" style="146" customWidth="1"/>
    <col min="6655" max="6655" width="24" style="146" customWidth="1"/>
    <col min="6656" max="6656" width="23.625" style="146" customWidth="1"/>
    <col min="6657" max="6657" width="12.75" style="146" customWidth="1"/>
    <col min="6658" max="6658" width="10.25" style="146" customWidth="1"/>
    <col min="6659" max="6908" width="9" style="146"/>
    <col min="6909" max="6909" width="36.25" style="146" customWidth="1"/>
    <col min="6910" max="6910" width="23" style="146" customWidth="1"/>
    <col min="6911" max="6911" width="24" style="146" customWidth="1"/>
    <col min="6912" max="6912" width="23.625" style="146" customWidth="1"/>
    <col min="6913" max="6913" width="12.75" style="146" customWidth="1"/>
    <col min="6914" max="6914" width="10.25" style="146" customWidth="1"/>
    <col min="6915" max="7164" width="9" style="146"/>
    <col min="7165" max="7165" width="36.25" style="146" customWidth="1"/>
    <col min="7166" max="7166" width="23" style="146" customWidth="1"/>
    <col min="7167" max="7167" width="24" style="146" customWidth="1"/>
    <col min="7168" max="7168" width="23.625" style="146" customWidth="1"/>
    <col min="7169" max="7169" width="12.75" style="146" customWidth="1"/>
    <col min="7170" max="7170" width="10.25" style="146" customWidth="1"/>
    <col min="7171" max="7420" width="9" style="146"/>
    <col min="7421" max="7421" width="36.25" style="146" customWidth="1"/>
    <col min="7422" max="7422" width="23" style="146" customWidth="1"/>
    <col min="7423" max="7423" width="24" style="146" customWidth="1"/>
    <col min="7424" max="7424" width="23.625" style="146" customWidth="1"/>
    <col min="7425" max="7425" width="12.75" style="146" customWidth="1"/>
    <col min="7426" max="7426" width="10.25" style="146" customWidth="1"/>
    <col min="7427" max="7676" width="9" style="146"/>
    <col min="7677" max="7677" width="36.25" style="146" customWidth="1"/>
    <col min="7678" max="7678" width="23" style="146" customWidth="1"/>
    <col min="7679" max="7679" width="24" style="146" customWidth="1"/>
    <col min="7680" max="7680" width="23.625" style="146" customWidth="1"/>
    <col min="7681" max="7681" width="12.75" style="146" customWidth="1"/>
    <col min="7682" max="7682" width="10.25" style="146" customWidth="1"/>
    <col min="7683" max="7932" width="9" style="146"/>
    <col min="7933" max="7933" width="36.25" style="146" customWidth="1"/>
    <col min="7934" max="7934" width="23" style="146" customWidth="1"/>
    <col min="7935" max="7935" width="24" style="146" customWidth="1"/>
    <col min="7936" max="7936" width="23.625" style="146" customWidth="1"/>
    <col min="7937" max="7937" width="12.75" style="146" customWidth="1"/>
    <col min="7938" max="7938" width="10.25" style="146" customWidth="1"/>
    <col min="7939" max="8188" width="9" style="146"/>
    <col min="8189" max="8189" width="36.25" style="146" customWidth="1"/>
    <col min="8190" max="8190" width="23" style="146" customWidth="1"/>
    <col min="8191" max="8191" width="24" style="146" customWidth="1"/>
    <col min="8192" max="8192" width="23.625" style="146" customWidth="1"/>
    <col min="8193" max="8193" width="12.75" style="146" customWidth="1"/>
    <col min="8194" max="8194" width="10.25" style="146" customWidth="1"/>
    <col min="8195" max="8444" width="9" style="146"/>
    <col min="8445" max="8445" width="36.25" style="146" customWidth="1"/>
    <col min="8446" max="8446" width="23" style="146" customWidth="1"/>
    <col min="8447" max="8447" width="24" style="146" customWidth="1"/>
    <col min="8448" max="8448" width="23.625" style="146" customWidth="1"/>
    <col min="8449" max="8449" width="12.75" style="146" customWidth="1"/>
    <col min="8450" max="8450" width="10.25" style="146" customWidth="1"/>
    <col min="8451" max="8700" width="9" style="146"/>
    <col min="8701" max="8701" width="36.25" style="146" customWidth="1"/>
    <col min="8702" max="8702" width="23" style="146" customWidth="1"/>
    <col min="8703" max="8703" width="24" style="146" customWidth="1"/>
    <col min="8704" max="8704" width="23.625" style="146" customWidth="1"/>
    <col min="8705" max="8705" width="12.75" style="146" customWidth="1"/>
    <col min="8706" max="8706" width="10.25" style="146" customWidth="1"/>
    <col min="8707" max="8956" width="9" style="146"/>
    <col min="8957" max="8957" width="36.25" style="146" customWidth="1"/>
    <col min="8958" max="8958" width="23" style="146" customWidth="1"/>
    <col min="8959" max="8959" width="24" style="146" customWidth="1"/>
    <col min="8960" max="8960" width="23.625" style="146" customWidth="1"/>
    <col min="8961" max="8961" width="12.75" style="146" customWidth="1"/>
    <col min="8962" max="8962" width="10.25" style="146" customWidth="1"/>
    <col min="8963" max="9212" width="9" style="146"/>
    <col min="9213" max="9213" width="36.25" style="146" customWidth="1"/>
    <col min="9214" max="9214" width="23" style="146" customWidth="1"/>
    <col min="9215" max="9215" width="24" style="146" customWidth="1"/>
    <col min="9216" max="9216" width="23.625" style="146" customWidth="1"/>
    <col min="9217" max="9217" width="12.75" style="146" customWidth="1"/>
    <col min="9218" max="9218" width="10.25" style="146" customWidth="1"/>
    <col min="9219" max="9468" width="9" style="146"/>
    <col min="9469" max="9469" width="36.25" style="146" customWidth="1"/>
    <col min="9470" max="9470" width="23" style="146" customWidth="1"/>
    <col min="9471" max="9471" width="24" style="146" customWidth="1"/>
    <col min="9472" max="9472" width="23.625" style="146" customWidth="1"/>
    <col min="9473" max="9473" width="12.75" style="146" customWidth="1"/>
    <col min="9474" max="9474" width="10.25" style="146" customWidth="1"/>
    <col min="9475" max="9724" width="9" style="146"/>
    <col min="9725" max="9725" width="36.25" style="146" customWidth="1"/>
    <col min="9726" max="9726" width="23" style="146" customWidth="1"/>
    <col min="9727" max="9727" width="24" style="146" customWidth="1"/>
    <col min="9728" max="9728" width="23.625" style="146" customWidth="1"/>
    <col min="9729" max="9729" width="12.75" style="146" customWidth="1"/>
    <col min="9730" max="9730" width="10.25" style="146" customWidth="1"/>
    <col min="9731" max="9980" width="9" style="146"/>
    <col min="9981" max="9981" width="36.25" style="146" customWidth="1"/>
    <col min="9982" max="9982" width="23" style="146" customWidth="1"/>
    <col min="9983" max="9983" width="24" style="146" customWidth="1"/>
    <col min="9984" max="9984" width="23.625" style="146" customWidth="1"/>
    <col min="9985" max="9985" width="12.75" style="146" customWidth="1"/>
    <col min="9986" max="9986" width="10.25" style="146" customWidth="1"/>
    <col min="9987" max="10236" width="9" style="146"/>
    <col min="10237" max="10237" width="36.25" style="146" customWidth="1"/>
    <col min="10238" max="10238" width="23" style="146" customWidth="1"/>
    <col min="10239" max="10239" width="24" style="146" customWidth="1"/>
    <col min="10240" max="10240" width="23.625" style="146" customWidth="1"/>
    <col min="10241" max="10241" width="12.75" style="146" customWidth="1"/>
    <col min="10242" max="10242" width="10.25" style="146" customWidth="1"/>
    <col min="10243" max="10492" width="9" style="146"/>
    <col min="10493" max="10493" width="36.25" style="146" customWidth="1"/>
    <col min="10494" max="10494" width="23" style="146" customWidth="1"/>
    <col min="10495" max="10495" width="24" style="146" customWidth="1"/>
    <col min="10496" max="10496" width="23.625" style="146" customWidth="1"/>
    <col min="10497" max="10497" width="12.75" style="146" customWidth="1"/>
    <col min="10498" max="10498" width="10.25" style="146" customWidth="1"/>
    <col min="10499" max="10748" width="9" style="146"/>
    <col min="10749" max="10749" width="36.25" style="146" customWidth="1"/>
    <col min="10750" max="10750" width="23" style="146" customWidth="1"/>
    <col min="10751" max="10751" width="24" style="146" customWidth="1"/>
    <col min="10752" max="10752" width="23.625" style="146" customWidth="1"/>
    <col min="10753" max="10753" width="12.75" style="146" customWidth="1"/>
    <col min="10754" max="10754" width="10.25" style="146" customWidth="1"/>
    <col min="10755" max="11004" width="9" style="146"/>
    <col min="11005" max="11005" width="36.25" style="146" customWidth="1"/>
    <col min="11006" max="11006" width="23" style="146" customWidth="1"/>
    <col min="11007" max="11007" width="24" style="146" customWidth="1"/>
    <col min="11008" max="11008" width="23.625" style="146" customWidth="1"/>
    <col min="11009" max="11009" width="12.75" style="146" customWidth="1"/>
    <col min="11010" max="11010" width="10.25" style="146" customWidth="1"/>
    <col min="11011" max="11260" width="9" style="146"/>
    <col min="11261" max="11261" width="36.25" style="146" customWidth="1"/>
    <col min="11262" max="11262" width="23" style="146" customWidth="1"/>
    <col min="11263" max="11263" width="24" style="146" customWidth="1"/>
    <col min="11264" max="11264" width="23.625" style="146" customWidth="1"/>
    <col min="11265" max="11265" width="12.75" style="146" customWidth="1"/>
    <col min="11266" max="11266" width="10.25" style="146" customWidth="1"/>
    <col min="11267" max="11516" width="9" style="146"/>
    <col min="11517" max="11517" width="36.25" style="146" customWidth="1"/>
    <col min="11518" max="11518" width="23" style="146" customWidth="1"/>
    <col min="11519" max="11519" width="24" style="146" customWidth="1"/>
    <col min="11520" max="11520" width="23.625" style="146" customWidth="1"/>
    <col min="11521" max="11521" width="12.75" style="146" customWidth="1"/>
    <col min="11522" max="11522" width="10.25" style="146" customWidth="1"/>
    <col min="11523" max="11772" width="9" style="146"/>
    <col min="11773" max="11773" width="36.25" style="146" customWidth="1"/>
    <col min="11774" max="11774" width="23" style="146" customWidth="1"/>
    <col min="11775" max="11775" width="24" style="146" customWidth="1"/>
    <col min="11776" max="11776" width="23.625" style="146" customWidth="1"/>
    <col min="11777" max="11777" width="12.75" style="146" customWidth="1"/>
    <col min="11778" max="11778" width="10.25" style="146" customWidth="1"/>
    <col min="11779" max="12028" width="9" style="146"/>
    <col min="12029" max="12029" width="36.25" style="146" customWidth="1"/>
    <col min="12030" max="12030" width="23" style="146" customWidth="1"/>
    <col min="12031" max="12031" width="24" style="146" customWidth="1"/>
    <col min="12032" max="12032" width="23.625" style="146" customWidth="1"/>
    <col min="12033" max="12033" width="12.75" style="146" customWidth="1"/>
    <col min="12034" max="12034" width="10.25" style="146" customWidth="1"/>
    <col min="12035" max="12284" width="9" style="146"/>
    <col min="12285" max="12285" width="36.25" style="146" customWidth="1"/>
    <col min="12286" max="12286" width="23" style="146" customWidth="1"/>
    <col min="12287" max="12287" width="24" style="146" customWidth="1"/>
    <col min="12288" max="12288" width="23.625" style="146" customWidth="1"/>
    <col min="12289" max="12289" width="12.75" style="146" customWidth="1"/>
    <col min="12290" max="12290" width="10.25" style="146" customWidth="1"/>
    <col min="12291" max="12540" width="9" style="146"/>
    <col min="12541" max="12541" width="36.25" style="146" customWidth="1"/>
    <col min="12542" max="12542" width="23" style="146" customWidth="1"/>
    <col min="12543" max="12543" width="24" style="146" customWidth="1"/>
    <col min="12544" max="12544" width="23.625" style="146" customWidth="1"/>
    <col min="12545" max="12545" width="12.75" style="146" customWidth="1"/>
    <col min="12546" max="12546" width="10.25" style="146" customWidth="1"/>
    <col min="12547" max="12796" width="9" style="146"/>
    <col min="12797" max="12797" width="36.25" style="146" customWidth="1"/>
    <col min="12798" max="12798" width="23" style="146" customWidth="1"/>
    <col min="12799" max="12799" width="24" style="146" customWidth="1"/>
    <col min="12800" max="12800" width="23.625" style="146" customWidth="1"/>
    <col min="12801" max="12801" width="12.75" style="146" customWidth="1"/>
    <col min="12802" max="12802" width="10.25" style="146" customWidth="1"/>
    <col min="12803" max="13052" width="9" style="146"/>
    <col min="13053" max="13053" width="36.25" style="146" customWidth="1"/>
    <col min="13054" max="13054" width="23" style="146" customWidth="1"/>
    <col min="13055" max="13055" width="24" style="146" customWidth="1"/>
    <col min="13056" max="13056" width="23.625" style="146" customWidth="1"/>
    <col min="13057" max="13057" width="12.75" style="146" customWidth="1"/>
    <col min="13058" max="13058" width="10.25" style="146" customWidth="1"/>
    <col min="13059" max="13308" width="9" style="146"/>
    <col min="13309" max="13309" width="36.25" style="146" customWidth="1"/>
    <col min="13310" max="13310" width="23" style="146" customWidth="1"/>
    <col min="13311" max="13311" width="24" style="146" customWidth="1"/>
    <col min="13312" max="13312" width="23.625" style="146" customWidth="1"/>
    <col min="13313" max="13313" width="12.75" style="146" customWidth="1"/>
    <col min="13314" max="13314" width="10.25" style="146" customWidth="1"/>
    <col min="13315" max="13564" width="9" style="146"/>
    <col min="13565" max="13565" width="36.25" style="146" customWidth="1"/>
    <col min="13566" max="13566" width="23" style="146" customWidth="1"/>
    <col min="13567" max="13567" width="24" style="146" customWidth="1"/>
    <col min="13568" max="13568" width="23.625" style="146" customWidth="1"/>
    <col min="13569" max="13569" width="12.75" style="146" customWidth="1"/>
    <col min="13570" max="13570" width="10.25" style="146" customWidth="1"/>
    <col min="13571" max="13820" width="9" style="146"/>
    <col min="13821" max="13821" width="36.25" style="146" customWidth="1"/>
    <col min="13822" max="13822" width="23" style="146" customWidth="1"/>
    <col min="13823" max="13823" width="24" style="146" customWidth="1"/>
    <col min="13824" max="13824" width="23.625" style="146" customWidth="1"/>
    <col min="13825" max="13825" width="12.75" style="146" customWidth="1"/>
    <col min="13826" max="13826" width="10.25" style="146" customWidth="1"/>
    <col min="13827" max="14076" width="9" style="146"/>
    <col min="14077" max="14077" width="36.25" style="146" customWidth="1"/>
    <col min="14078" max="14078" width="23" style="146" customWidth="1"/>
    <col min="14079" max="14079" width="24" style="146" customWidth="1"/>
    <col min="14080" max="14080" width="23.625" style="146" customWidth="1"/>
    <col min="14081" max="14081" width="12.75" style="146" customWidth="1"/>
    <col min="14082" max="14082" width="10.25" style="146" customWidth="1"/>
    <col min="14083" max="14332" width="9" style="146"/>
    <col min="14333" max="14333" width="36.25" style="146" customWidth="1"/>
    <col min="14334" max="14334" width="23" style="146" customWidth="1"/>
    <col min="14335" max="14335" width="24" style="146" customWidth="1"/>
    <col min="14336" max="14336" width="23.625" style="146" customWidth="1"/>
    <col min="14337" max="14337" width="12.75" style="146" customWidth="1"/>
    <col min="14338" max="14338" width="10.25" style="146" customWidth="1"/>
    <col min="14339" max="14588" width="9" style="146"/>
    <col min="14589" max="14589" width="36.25" style="146" customWidth="1"/>
    <col min="14590" max="14590" width="23" style="146" customWidth="1"/>
    <col min="14591" max="14591" width="24" style="146" customWidth="1"/>
    <col min="14592" max="14592" width="23.625" style="146" customWidth="1"/>
    <col min="14593" max="14593" width="12.75" style="146" customWidth="1"/>
    <col min="14594" max="14594" width="10.25" style="146" customWidth="1"/>
    <col min="14595" max="14844" width="9" style="146"/>
    <col min="14845" max="14845" width="36.25" style="146" customWidth="1"/>
    <col min="14846" max="14846" width="23" style="146" customWidth="1"/>
    <col min="14847" max="14847" width="24" style="146" customWidth="1"/>
    <col min="14848" max="14848" width="23.625" style="146" customWidth="1"/>
    <col min="14849" max="14849" width="12.75" style="146" customWidth="1"/>
    <col min="14850" max="14850" width="10.25" style="146" customWidth="1"/>
    <col min="14851" max="15100" width="9" style="146"/>
    <col min="15101" max="15101" width="36.25" style="146" customWidth="1"/>
    <col min="15102" max="15102" width="23" style="146" customWidth="1"/>
    <col min="15103" max="15103" width="24" style="146" customWidth="1"/>
    <col min="15104" max="15104" width="23.625" style="146" customWidth="1"/>
    <col min="15105" max="15105" width="12.75" style="146" customWidth="1"/>
    <col min="15106" max="15106" width="10.25" style="146" customWidth="1"/>
    <col min="15107" max="15356" width="9" style="146"/>
    <col min="15357" max="15357" width="36.25" style="146" customWidth="1"/>
    <col min="15358" max="15358" width="23" style="146" customWidth="1"/>
    <col min="15359" max="15359" width="24" style="146" customWidth="1"/>
    <col min="15360" max="15360" width="23.625" style="146" customWidth="1"/>
    <col min="15361" max="15361" width="12.75" style="146" customWidth="1"/>
    <col min="15362" max="15362" width="10.25" style="146" customWidth="1"/>
    <col min="15363" max="15612" width="9" style="146"/>
    <col min="15613" max="15613" width="36.25" style="146" customWidth="1"/>
    <col min="15614" max="15614" width="23" style="146" customWidth="1"/>
    <col min="15615" max="15615" width="24" style="146" customWidth="1"/>
    <col min="15616" max="15616" width="23.625" style="146" customWidth="1"/>
    <col min="15617" max="15617" width="12.75" style="146" customWidth="1"/>
    <col min="15618" max="15618" width="10.25" style="146" customWidth="1"/>
    <col min="15619" max="15868" width="9" style="146"/>
    <col min="15869" max="15869" width="36.25" style="146" customWidth="1"/>
    <col min="15870" max="15870" width="23" style="146" customWidth="1"/>
    <col min="15871" max="15871" width="24" style="146" customWidth="1"/>
    <col min="15872" max="15872" width="23.625" style="146" customWidth="1"/>
    <col min="15873" max="15873" width="12.75" style="146" customWidth="1"/>
    <col min="15874" max="15874" width="10.25" style="146" customWidth="1"/>
    <col min="15875" max="16124" width="9" style="146"/>
    <col min="16125" max="16125" width="36.25" style="146" customWidth="1"/>
    <col min="16126" max="16126" width="23" style="146" customWidth="1"/>
    <col min="16127" max="16127" width="24" style="146" customWidth="1"/>
    <col min="16128" max="16128" width="23.625" style="146" customWidth="1"/>
    <col min="16129" max="16129" width="12.75" style="146" customWidth="1"/>
    <col min="16130" max="16130" width="10.25" style="146" customWidth="1"/>
    <col min="16131" max="16384" width="9" style="146"/>
  </cols>
  <sheetData>
    <row r="1" ht="45.75" customHeight="1" spans="1:4">
      <c r="A1" s="147" t="s">
        <v>867</v>
      </c>
      <c r="B1" s="147"/>
      <c r="C1" s="147"/>
      <c r="D1" s="147"/>
    </row>
    <row r="2" ht="24" customHeight="1" spans="1:4">
      <c r="C2" s="148" t="s">
        <v>1</v>
      </c>
      <c r="D2" s="148"/>
    </row>
    <row r="3" ht="45" customHeight="1" spans="1:4">
      <c r="A3" s="149" t="s">
        <v>868</v>
      </c>
      <c r="B3" s="149"/>
      <c r="C3" s="149"/>
      <c r="D3" s="149"/>
    </row>
    <row r="4" ht="45" customHeight="1" spans="1:4">
      <c r="A4" s="150" t="s">
        <v>869</v>
      </c>
      <c r="B4" s="150" t="s">
        <v>3</v>
      </c>
      <c r="C4" s="150" t="s">
        <v>51</v>
      </c>
      <c r="D4" s="150" t="s">
        <v>870</v>
      </c>
    </row>
    <row r="5" s="145" customFormat="1" ht="45" customHeight="1" spans="1:4">
      <c r="A5" s="151" t="s">
        <v>871</v>
      </c>
      <c r="B5" s="151">
        <f>SUM(B6:B8)</f>
        <v>180887</v>
      </c>
      <c r="C5" s="151">
        <f>SUM(C6:C8)</f>
        <v>229200</v>
      </c>
      <c r="D5" s="151">
        <f>C5-B5</f>
        <v>48313</v>
      </c>
    </row>
    <row r="6" s="146" customFormat="1" ht="45" customHeight="1" spans="1:4">
      <c r="A6" s="152" t="s">
        <v>872</v>
      </c>
      <c r="B6" s="153">
        <v>78</v>
      </c>
      <c r="C6" s="153">
        <v>200</v>
      </c>
      <c r="D6" s="153">
        <f>C6-B6</f>
        <v>122</v>
      </c>
    </row>
    <row r="7" s="146" customFormat="1" ht="45" customHeight="1" spans="1:4">
      <c r="A7" s="152" t="s">
        <v>794</v>
      </c>
      <c r="B7" s="153">
        <v>174518</v>
      </c>
      <c r="C7" s="153">
        <v>223900</v>
      </c>
      <c r="D7" s="153">
        <f>C7-B7</f>
        <v>49382</v>
      </c>
    </row>
    <row r="8" s="146" customFormat="1" ht="45" customHeight="1" spans="1:4">
      <c r="A8" s="152" t="s">
        <v>795</v>
      </c>
      <c r="B8" s="153">
        <v>6291</v>
      </c>
      <c r="C8" s="153">
        <v>5100</v>
      </c>
      <c r="D8" s="153">
        <f>C8-B8</f>
        <v>-1191</v>
      </c>
    </row>
    <row r="9" s="145" customFormat="1" ht="30" customHeight="1"/>
    <row r="27" ht="13.7" customHeight="1"/>
  </sheetData>
  <mergeCells count="2">
    <mergeCell ref="C2:D2"/>
    <mergeCell ref="A3:D3"/>
  </mergeCells>
  <printOptions horizontalCentered="1"/>
  <pageMargins left="0.15748031496063" right="0.15748031496063" top="0.511811023622047" bottom="0.354330708661417" header="0.393700787401575" footer="0.196850393700787"/>
  <pageSetup paperSize="9"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D15"/>
  <sheetViews>
    <sheetView workbookViewId="0">
      <selection activeCell="D4" sqref="D4"/>
    </sheetView>
  </sheetViews>
  <sheetFormatPr defaultColWidth="8.75" defaultRowHeight="14.25" outlineLevelCol="3"/>
  <cols>
    <col min="1" max="1" width="28.625" style="126" customWidth="1"/>
    <col min="2" max="2" width="25.75" style="127" customWidth="1"/>
    <col min="3" max="4" width="25.75" style="126" customWidth="1"/>
    <col min="5" max="32" width="9" style="126" customWidth="1"/>
    <col min="33" max="252" width="8.75" style="126"/>
    <col min="253" max="253" width="28.625" style="126" customWidth="1"/>
    <col min="254" max="256" width="9" style="126" customWidth="1"/>
    <col min="257" max="257" width="30.75" style="126" customWidth="1"/>
    <col min="258" max="258" width="9" style="126" customWidth="1"/>
    <col min="259" max="260" width="10.625" style="126" customWidth="1"/>
    <col min="261" max="288" width="9" style="126" customWidth="1"/>
    <col min="289" max="508" width="8.75" style="126"/>
    <col min="509" max="509" width="28.625" style="126" customWidth="1"/>
    <col min="510" max="512" width="9" style="126" customWidth="1"/>
    <col min="513" max="513" width="30.75" style="126" customWidth="1"/>
    <col min="514" max="514" width="9" style="126" customWidth="1"/>
    <col min="515" max="516" width="10.625" style="126" customWidth="1"/>
    <col min="517" max="544" width="9" style="126" customWidth="1"/>
    <col min="545" max="764" width="8.75" style="126"/>
    <col min="765" max="765" width="28.625" style="126" customWidth="1"/>
    <col min="766" max="768" width="9" style="126" customWidth="1"/>
    <col min="769" max="769" width="30.75" style="126" customWidth="1"/>
    <col min="770" max="770" width="9" style="126" customWidth="1"/>
    <col min="771" max="772" width="10.625" style="126" customWidth="1"/>
    <col min="773" max="800" width="9" style="126" customWidth="1"/>
    <col min="801" max="1020" width="8.75" style="126"/>
    <col min="1021" max="1021" width="28.625" style="126" customWidth="1"/>
    <col min="1022" max="1024" width="9" style="126" customWidth="1"/>
    <col min="1025" max="1025" width="30.75" style="126" customWidth="1"/>
    <col min="1026" max="1026" width="9" style="126" customWidth="1"/>
    <col min="1027" max="1028" width="10.625" style="126" customWidth="1"/>
    <col min="1029" max="1056" width="9" style="126" customWidth="1"/>
    <col min="1057" max="1276" width="8.75" style="126"/>
    <col min="1277" max="1277" width="28.625" style="126" customWidth="1"/>
    <col min="1278" max="1280" width="9" style="126" customWidth="1"/>
    <col min="1281" max="1281" width="30.75" style="126" customWidth="1"/>
    <col min="1282" max="1282" width="9" style="126" customWidth="1"/>
    <col min="1283" max="1284" width="10.625" style="126" customWidth="1"/>
    <col min="1285" max="1312" width="9" style="126" customWidth="1"/>
    <col min="1313" max="1532" width="8.75" style="126"/>
    <col min="1533" max="1533" width="28.625" style="126" customWidth="1"/>
    <col min="1534" max="1536" width="9" style="126" customWidth="1"/>
    <col min="1537" max="1537" width="30.75" style="126" customWidth="1"/>
    <col min="1538" max="1538" width="9" style="126" customWidth="1"/>
    <col min="1539" max="1540" width="10.625" style="126" customWidth="1"/>
    <col min="1541" max="1568" width="9" style="126" customWidth="1"/>
    <col min="1569" max="1788" width="8.75" style="126"/>
    <col min="1789" max="1789" width="28.625" style="126" customWidth="1"/>
    <col min="1790" max="1792" width="9" style="126" customWidth="1"/>
    <col min="1793" max="1793" width="30.75" style="126" customWidth="1"/>
    <col min="1794" max="1794" width="9" style="126" customWidth="1"/>
    <col min="1795" max="1796" width="10.625" style="126" customWidth="1"/>
    <col min="1797" max="1824" width="9" style="126" customWidth="1"/>
    <col min="1825" max="2044" width="8.75" style="126"/>
    <col min="2045" max="2045" width="28.625" style="126" customWidth="1"/>
    <col min="2046" max="2048" width="9" style="126" customWidth="1"/>
    <col min="2049" max="2049" width="30.75" style="126" customWidth="1"/>
    <col min="2050" max="2050" width="9" style="126" customWidth="1"/>
    <col min="2051" max="2052" width="10.625" style="126" customWidth="1"/>
    <col min="2053" max="2080" width="9" style="126" customWidth="1"/>
    <col min="2081" max="2300" width="8.75" style="126"/>
    <col min="2301" max="2301" width="28.625" style="126" customWidth="1"/>
    <col min="2302" max="2304" width="9" style="126" customWidth="1"/>
    <col min="2305" max="2305" width="30.75" style="126" customWidth="1"/>
    <col min="2306" max="2306" width="9" style="126" customWidth="1"/>
    <col min="2307" max="2308" width="10.625" style="126" customWidth="1"/>
    <col min="2309" max="2336" width="9" style="126" customWidth="1"/>
    <col min="2337" max="2556" width="8.75" style="126"/>
    <col min="2557" max="2557" width="28.625" style="126" customWidth="1"/>
    <col min="2558" max="2560" width="9" style="126" customWidth="1"/>
    <col min="2561" max="2561" width="30.75" style="126" customWidth="1"/>
    <col min="2562" max="2562" width="9" style="126" customWidth="1"/>
    <col min="2563" max="2564" width="10.625" style="126" customWidth="1"/>
    <col min="2565" max="2592" width="9" style="126" customWidth="1"/>
    <col min="2593" max="2812" width="8.75" style="126"/>
    <col min="2813" max="2813" width="28.625" style="126" customWidth="1"/>
    <col min="2814" max="2816" width="9" style="126" customWidth="1"/>
    <col min="2817" max="2817" width="30.75" style="126" customWidth="1"/>
    <col min="2818" max="2818" width="9" style="126" customWidth="1"/>
    <col min="2819" max="2820" width="10.625" style="126" customWidth="1"/>
    <col min="2821" max="2848" width="9" style="126" customWidth="1"/>
    <col min="2849" max="3068" width="8.75" style="126"/>
    <col min="3069" max="3069" width="28.625" style="126" customWidth="1"/>
    <col min="3070" max="3072" width="9" style="126" customWidth="1"/>
    <col min="3073" max="3073" width="30.75" style="126" customWidth="1"/>
    <col min="3074" max="3074" width="9" style="126" customWidth="1"/>
    <col min="3075" max="3076" width="10.625" style="126" customWidth="1"/>
    <col min="3077" max="3104" width="9" style="126" customWidth="1"/>
    <col min="3105" max="3324" width="8.75" style="126"/>
    <col min="3325" max="3325" width="28.625" style="126" customWidth="1"/>
    <col min="3326" max="3328" width="9" style="126" customWidth="1"/>
    <col min="3329" max="3329" width="30.75" style="126" customWidth="1"/>
    <col min="3330" max="3330" width="9" style="126" customWidth="1"/>
    <col min="3331" max="3332" width="10.625" style="126" customWidth="1"/>
    <col min="3333" max="3360" width="9" style="126" customWidth="1"/>
    <col min="3361" max="3580" width="8.75" style="126"/>
    <col min="3581" max="3581" width="28.625" style="126" customWidth="1"/>
    <col min="3582" max="3584" width="9" style="126" customWidth="1"/>
    <col min="3585" max="3585" width="30.75" style="126" customWidth="1"/>
    <col min="3586" max="3586" width="9" style="126" customWidth="1"/>
    <col min="3587" max="3588" width="10.625" style="126" customWidth="1"/>
    <col min="3589" max="3616" width="9" style="126" customWidth="1"/>
    <col min="3617" max="3836" width="8.75" style="126"/>
    <col min="3837" max="3837" width="28.625" style="126" customWidth="1"/>
    <col min="3838" max="3840" width="9" style="126" customWidth="1"/>
    <col min="3841" max="3841" width="30.75" style="126" customWidth="1"/>
    <col min="3842" max="3842" width="9" style="126" customWidth="1"/>
    <col min="3843" max="3844" width="10.625" style="126" customWidth="1"/>
    <col min="3845" max="3872" width="9" style="126" customWidth="1"/>
    <col min="3873" max="4092" width="8.75" style="126"/>
    <col min="4093" max="4093" width="28.625" style="126" customWidth="1"/>
    <col min="4094" max="4096" width="9" style="126" customWidth="1"/>
    <col min="4097" max="4097" width="30.75" style="126" customWidth="1"/>
    <col min="4098" max="4098" width="9" style="126" customWidth="1"/>
    <col min="4099" max="4100" width="10.625" style="126" customWidth="1"/>
    <col min="4101" max="4128" width="9" style="126" customWidth="1"/>
    <col min="4129" max="4348" width="8.75" style="126"/>
    <col min="4349" max="4349" width="28.625" style="126" customWidth="1"/>
    <col min="4350" max="4352" width="9" style="126" customWidth="1"/>
    <col min="4353" max="4353" width="30.75" style="126" customWidth="1"/>
    <col min="4354" max="4354" width="9" style="126" customWidth="1"/>
    <col min="4355" max="4356" width="10.625" style="126" customWidth="1"/>
    <col min="4357" max="4384" width="9" style="126" customWidth="1"/>
    <col min="4385" max="4604" width="8.75" style="126"/>
    <col min="4605" max="4605" width="28.625" style="126" customWidth="1"/>
    <col min="4606" max="4608" width="9" style="126" customWidth="1"/>
    <col min="4609" max="4609" width="30.75" style="126" customWidth="1"/>
    <col min="4610" max="4610" width="9" style="126" customWidth="1"/>
    <col min="4611" max="4612" width="10.625" style="126" customWidth="1"/>
    <col min="4613" max="4640" width="9" style="126" customWidth="1"/>
    <col min="4641" max="4860" width="8.75" style="126"/>
    <col min="4861" max="4861" width="28.625" style="126" customWidth="1"/>
    <col min="4862" max="4864" width="9" style="126" customWidth="1"/>
    <col min="4865" max="4865" width="30.75" style="126" customWidth="1"/>
    <col min="4866" max="4866" width="9" style="126" customWidth="1"/>
    <col min="4867" max="4868" width="10.625" style="126" customWidth="1"/>
    <col min="4869" max="4896" width="9" style="126" customWidth="1"/>
    <col min="4897" max="5116" width="8.75" style="126"/>
    <col min="5117" max="5117" width="28.625" style="126" customWidth="1"/>
    <col min="5118" max="5120" width="9" style="126" customWidth="1"/>
    <col min="5121" max="5121" width="30.75" style="126" customWidth="1"/>
    <col min="5122" max="5122" width="9" style="126" customWidth="1"/>
    <col min="5123" max="5124" width="10.625" style="126" customWidth="1"/>
    <col min="5125" max="5152" width="9" style="126" customWidth="1"/>
    <col min="5153" max="5372" width="8.75" style="126"/>
    <col min="5373" max="5373" width="28.625" style="126" customWidth="1"/>
    <col min="5374" max="5376" width="9" style="126" customWidth="1"/>
    <col min="5377" max="5377" width="30.75" style="126" customWidth="1"/>
    <col min="5378" max="5378" width="9" style="126" customWidth="1"/>
    <col min="5379" max="5380" width="10.625" style="126" customWidth="1"/>
    <col min="5381" max="5408" width="9" style="126" customWidth="1"/>
    <col min="5409" max="5628" width="8.75" style="126"/>
    <col min="5629" max="5629" width="28.625" style="126" customWidth="1"/>
    <col min="5630" max="5632" width="9" style="126" customWidth="1"/>
    <col min="5633" max="5633" width="30.75" style="126" customWidth="1"/>
    <col min="5634" max="5634" width="9" style="126" customWidth="1"/>
    <col min="5635" max="5636" width="10.625" style="126" customWidth="1"/>
    <col min="5637" max="5664" width="9" style="126" customWidth="1"/>
    <col min="5665" max="5884" width="8.75" style="126"/>
    <col min="5885" max="5885" width="28.625" style="126" customWidth="1"/>
    <col min="5886" max="5888" width="9" style="126" customWidth="1"/>
    <col min="5889" max="5889" width="30.75" style="126" customWidth="1"/>
    <col min="5890" max="5890" width="9" style="126" customWidth="1"/>
    <col min="5891" max="5892" width="10.625" style="126" customWidth="1"/>
    <col min="5893" max="5920" width="9" style="126" customWidth="1"/>
    <col min="5921" max="6140" width="8.75" style="126"/>
    <col min="6141" max="6141" width="28.625" style="126" customWidth="1"/>
    <col min="6142" max="6144" width="9" style="126" customWidth="1"/>
    <col min="6145" max="6145" width="30.75" style="126" customWidth="1"/>
    <col min="6146" max="6146" width="9" style="126" customWidth="1"/>
    <col min="6147" max="6148" width="10.625" style="126" customWidth="1"/>
    <col min="6149" max="6176" width="9" style="126" customWidth="1"/>
    <col min="6177" max="6396" width="8.75" style="126"/>
    <col min="6397" max="6397" width="28.625" style="126" customWidth="1"/>
    <col min="6398" max="6400" width="9" style="126" customWidth="1"/>
    <col min="6401" max="6401" width="30.75" style="126" customWidth="1"/>
    <col min="6402" max="6402" width="9" style="126" customWidth="1"/>
    <col min="6403" max="6404" width="10.625" style="126" customWidth="1"/>
    <col min="6405" max="6432" width="9" style="126" customWidth="1"/>
    <col min="6433" max="6652" width="8.75" style="126"/>
    <col min="6653" max="6653" width="28.625" style="126" customWidth="1"/>
    <col min="6654" max="6656" width="9" style="126" customWidth="1"/>
    <col min="6657" max="6657" width="30.75" style="126" customWidth="1"/>
    <col min="6658" max="6658" width="9" style="126" customWidth="1"/>
    <col min="6659" max="6660" width="10.625" style="126" customWidth="1"/>
    <col min="6661" max="6688" width="9" style="126" customWidth="1"/>
    <col min="6689" max="6908" width="8.75" style="126"/>
    <col min="6909" max="6909" width="28.625" style="126" customWidth="1"/>
    <col min="6910" max="6912" width="9" style="126" customWidth="1"/>
    <col min="6913" max="6913" width="30.75" style="126" customWidth="1"/>
    <col min="6914" max="6914" width="9" style="126" customWidth="1"/>
    <col min="6915" max="6916" width="10.625" style="126" customWidth="1"/>
    <col min="6917" max="6944" width="9" style="126" customWidth="1"/>
    <col min="6945" max="7164" width="8.75" style="126"/>
    <col min="7165" max="7165" width="28.625" style="126" customWidth="1"/>
    <col min="7166" max="7168" width="9" style="126" customWidth="1"/>
    <col min="7169" max="7169" width="30.75" style="126" customWidth="1"/>
    <col min="7170" max="7170" width="9" style="126" customWidth="1"/>
    <col min="7171" max="7172" width="10.625" style="126" customWidth="1"/>
    <col min="7173" max="7200" width="9" style="126" customWidth="1"/>
    <col min="7201" max="7420" width="8.75" style="126"/>
    <col min="7421" max="7421" width="28.625" style="126" customWidth="1"/>
    <col min="7422" max="7424" width="9" style="126" customWidth="1"/>
    <col min="7425" max="7425" width="30.75" style="126" customWidth="1"/>
    <col min="7426" max="7426" width="9" style="126" customWidth="1"/>
    <col min="7427" max="7428" width="10.625" style="126" customWidth="1"/>
    <col min="7429" max="7456" width="9" style="126" customWidth="1"/>
    <col min="7457" max="7676" width="8.75" style="126"/>
    <col min="7677" max="7677" width="28.625" style="126" customWidth="1"/>
    <col min="7678" max="7680" width="9" style="126" customWidth="1"/>
    <col min="7681" max="7681" width="30.75" style="126" customWidth="1"/>
    <col min="7682" max="7682" width="9" style="126" customWidth="1"/>
    <col min="7683" max="7684" width="10.625" style="126" customWidth="1"/>
    <col min="7685" max="7712" width="9" style="126" customWidth="1"/>
    <col min="7713" max="7932" width="8.75" style="126"/>
    <col min="7933" max="7933" width="28.625" style="126" customWidth="1"/>
    <col min="7934" max="7936" width="9" style="126" customWidth="1"/>
    <col min="7937" max="7937" width="30.75" style="126" customWidth="1"/>
    <col min="7938" max="7938" width="9" style="126" customWidth="1"/>
    <col min="7939" max="7940" width="10.625" style="126" customWidth="1"/>
    <col min="7941" max="7968" width="9" style="126" customWidth="1"/>
    <col min="7969" max="8188" width="8.75" style="126"/>
    <col min="8189" max="8189" width="28.625" style="126" customWidth="1"/>
    <col min="8190" max="8192" width="9" style="126" customWidth="1"/>
    <col min="8193" max="8193" width="30.75" style="126" customWidth="1"/>
    <col min="8194" max="8194" width="9" style="126" customWidth="1"/>
    <col min="8195" max="8196" width="10.625" style="126" customWidth="1"/>
    <col min="8197" max="8224" width="9" style="126" customWidth="1"/>
    <col min="8225" max="8444" width="8.75" style="126"/>
    <col min="8445" max="8445" width="28.625" style="126" customWidth="1"/>
    <col min="8446" max="8448" width="9" style="126" customWidth="1"/>
    <col min="8449" max="8449" width="30.75" style="126" customWidth="1"/>
    <col min="8450" max="8450" width="9" style="126" customWidth="1"/>
    <col min="8451" max="8452" width="10.625" style="126" customWidth="1"/>
    <col min="8453" max="8480" width="9" style="126" customWidth="1"/>
    <col min="8481" max="8700" width="8.75" style="126"/>
    <col min="8701" max="8701" width="28.625" style="126" customWidth="1"/>
    <col min="8702" max="8704" width="9" style="126" customWidth="1"/>
    <col min="8705" max="8705" width="30.75" style="126" customWidth="1"/>
    <col min="8706" max="8706" width="9" style="126" customWidth="1"/>
    <col min="8707" max="8708" width="10.625" style="126" customWidth="1"/>
    <col min="8709" max="8736" width="9" style="126" customWidth="1"/>
    <col min="8737" max="8956" width="8.75" style="126"/>
    <col min="8957" max="8957" width="28.625" style="126" customWidth="1"/>
    <col min="8958" max="8960" width="9" style="126" customWidth="1"/>
    <col min="8961" max="8961" width="30.75" style="126" customWidth="1"/>
    <col min="8962" max="8962" width="9" style="126" customWidth="1"/>
    <col min="8963" max="8964" width="10.625" style="126" customWidth="1"/>
    <col min="8965" max="8992" width="9" style="126" customWidth="1"/>
    <col min="8993" max="9212" width="8.75" style="126"/>
    <col min="9213" max="9213" width="28.625" style="126" customWidth="1"/>
    <col min="9214" max="9216" width="9" style="126" customWidth="1"/>
    <col min="9217" max="9217" width="30.75" style="126" customWidth="1"/>
    <col min="9218" max="9218" width="9" style="126" customWidth="1"/>
    <col min="9219" max="9220" width="10.625" style="126" customWidth="1"/>
    <col min="9221" max="9248" width="9" style="126" customWidth="1"/>
    <col min="9249" max="9468" width="8.75" style="126"/>
    <col min="9469" max="9469" width="28.625" style="126" customWidth="1"/>
    <col min="9470" max="9472" width="9" style="126" customWidth="1"/>
    <col min="9473" max="9473" width="30.75" style="126" customWidth="1"/>
    <col min="9474" max="9474" width="9" style="126" customWidth="1"/>
    <col min="9475" max="9476" width="10.625" style="126" customWidth="1"/>
    <col min="9477" max="9504" width="9" style="126" customWidth="1"/>
    <col min="9505" max="9724" width="8.75" style="126"/>
    <col min="9725" max="9725" width="28.625" style="126" customWidth="1"/>
    <col min="9726" max="9728" width="9" style="126" customWidth="1"/>
    <col min="9729" max="9729" width="30.75" style="126" customWidth="1"/>
    <col min="9730" max="9730" width="9" style="126" customWidth="1"/>
    <col min="9731" max="9732" width="10.625" style="126" customWidth="1"/>
    <col min="9733" max="9760" width="9" style="126" customWidth="1"/>
    <col min="9761" max="9980" width="8.75" style="126"/>
    <col min="9981" max="9981" width="28.625" style="126" customWidth="1"/>
    <col min="9982" max="9984" width="9" style="126" customWidth="1"/>
    <col min="9985" max="9985" width="30.75" style="126" customWidth="1"/>
    <col min="9986" max="9986" width="9" style="126" customWidth="1"/>
    <col min="9987" max="9988" width="10.625" style="126" customWidth="1"/>
    <col min="9989" max="10016" width="9" style="126" customWidth="1"/>
    <col min="10017" max="10236" width="8.75" style="126"/>
    <col min="10237" max="10237" width="28.625" style="126" customWidth="1"/>
    <col min="10238" max="10240" width="9" style="126" customWidth="1"/>
    <col min="10241" max="10241" width="30.75" style="126" customWidth="1"/>
    <col min="10242" max="10242" width="9" style="126" customWidth="1"/>
    <col min="10243" max="10244" width="10.625" style="126" customWidth="1"/>
    <col min="10245" max="10272" width="9" style="126" customWidth="1"/>
    <col min="10273" max="10492" width="8.75" style="126"/>
    <col min="10493" max="10493" width="28.625" style="126" customWidth="1"/>
    <col min="10494" max="10496" width="9" style="126" customWidth="1"/>
    <col min="10497" max="10497" width="30.75" style="126" customWidth="1"/>
    <col min="10498" max="10498" width="9" style="126" customWidth="1"/>
    <col min="10499" max="10500" width="10.625" style="126" customWidth="1"/>
    <col min="10501" max="10528" width="9" style="126" customWidth="1"/>
    <col min="10529" max="10748" width="8.75" style="126"/>
    <col min="10749" max="10749" width="28.625" style="126" customWidth="1"/>
    <col min="10750" max="10752" width="9" style="126" customWidth="1"/>
    <col min="10753" max="10753" width="30.75" style="126" customWidth="1"/>
    <col min="10754" max="10754" width="9" style="126" customWidth="1"/>
    <col min="10755" max="10756" width="10.625" style="126" customWidth="1"/>
    <col min="10757" max="10784" width="9" style="126" customWidth="1"/>
    <col min="10785" max="11004" width="8.75" style="126"/>
    <col min="11005" max="11005" width="28.625" style="126" customWidth="1"/>
    <col min="11006" max="11008" width="9" style="126" customWidth="1"/>
    <col min="11009" max="11009" width="30.75" style="126" customWidth="1"/>
    <col min="11010" max="11010" width="9" style="126" customWidth="1"/>
    <col min="11011" max="11012" width="10.625" style="126" customWidth="1"/>
    <col min="11013" max="11040" width="9" style="126" customWidth="1"/>
    <col min="11041" max="11260" width="8.75" style="126"/>
    <col min="11261" max="11261" width="28.625" style="126" customWidth="1"/>
    <col min="11262" max="11264" width="9" style="126" customWidth="1"/>
    <col min="11265" max="11265" width="30.75" style="126" customWidth="1"/>
    <col min="11266" max="11266" width="9" style="126" customWidth="1"/>
    <col min="11267" max="11268" width="10.625" style="126" customWidth="1"/>
    <col min="11269" max="11296" width="9" style="126" customWidth="1"/>
    <col min="11297" max="11516" width="8.75" style="126"/>
    <col min="11517" max="11517" width="28.625" style="126" customWidth="1"/>
    <col min="11518" max="11520" width="9" style="126" customWidth="1"/>
    <col min="11521" max="11521" width="30.75" style="126" customWidth="1"/>
    <col min="11522" max="11522" width="9" style="126" customWidth="1"/>
    <col min="11523" max="11524" width="10.625" style="126" customWidth="1"/>
    <col min="11525" max="11552" width="9" style="126" customWidth="1"/>
    <col min="11553" max="11772" width="8.75" style="126"/>
    <col min="11773" max="11773" width="28.625" style="126" customWidth="1"/>
    <col min="11774" max="11776" width="9" style="126" customWidth="1"/>
    <col min="11777" max="11777" width="30.75" style="126" customWidth="1"/>
    <col min="11778" max="11778" width="9" style="126" customWidth="1"/>
    <col min="11779" max="11780" width="10.625" style="126" customWidth="1"/>
    <col min="11781" max="11808" width="9" style="126" customWidth="1"/>
    <col min="11809" max="12028" width="8.75" style="126"/>
    <col min="12029" max="12029" width="28.625" style="126" customWidth="1"/>
    <col min="12030" max="12032" width="9" style="126" customWidth="1"/>
    <col min="12033" max="12033" width="30.75" style="126" customWidth="1"/>
    <col min="12034" max="12034" width="9" style="126" customWidth="1"/>
    <col min="12035" max="12036" width="10.625" style="126" customWidth="1"/>
    <col min="12037" max="12064" width="9" style="126" customWidth="1"/>
    <col min="12065" max="12284" width="8.75" style="126"/>
    <col min="12285" max="12285" width="28.625" style="126" customWidth="1"/>
    <col min="12286" max="12288" width="9" style="126" customWidth="1"/>
    <col min="12289" max="12289" width="30.75" style="126" customWidth="1"/>
    <col min="12290" max="12290" width="9" style="126" customWidth="1"/>
    <col min="12291" max="12292" width="10.625" style="126" customWidth="1"/>
    <col min="12293" max="12320" width="9" style="126" customWidth="1"/>
    <col min="12321" max="12540" width="8.75" style="126"/>
    <col min="12541" max="12541" width="28.625" style="126" customWidth="1"/>
    <col min="12542" max="12544" width="9" style="126" customWidth="1"/>
    <col min="12545" max="12545" width="30.75" style="126" customWidth="1"/>
    <col min="12546" max="12546" width="9" style="126" customWidth="1"/>
    <col min="12547" max="12548" width="10.625" style="126" customWidth="1"/>
    <col min="12549" max="12576" width="9" style="126" customWidth="1"/>
    <col min="12577" max="12796" width="8.75" style="126"/>
    <col min="12797" max="12797" width="28.625" style="126" customWidth="1"/>
    <col min="12798" max="12800" width="9" style="126" customWidth="1"/>
    <col min="12801" max="12801" width="30.75" style="126" customWidth="1"/>
    <col min="12802" max="12802" width="9" style="126" customWidth="1"/>
    <col min="12803" max="12804" width="10.625" style="126" customWidth="1"/>
    <col min="12805" max="12832" width="9" style="126" customWidth="1"/>
    <col min="12833" max="13052" width="8.75" style="126"/>
    <col min="13053" max="13053" width="28.625" style="126" customWidth="1"/>
    <col min="13054" max="13056" width="9" style="126" customWidth="1"/>
    <col min="13057" max="13057" width="30.75" style="126" customWidth="1"/>
    <col min="13058" max="13058" width="9" style="126" customWidth="1"/>
    <col min="13059" max="13060" width="10.625" style="126" customWidth="1"/>
    <col min="13061" max="13088" width="9" style="126" customWidth="1"/>
    <col min="13089" max="13308" width="8.75" style="126"/>
    <col min="13309" max="13309" width="28.625" style="126" customWidth="1"/>
    <col min="13310" max="13312" width="9" style="126" customWidth="1"/>
    <col min="13313" max="13313" width="30.75" style="126" customWidth="1"/>
    <col min="13314" max="13314" width="9" style="126" customWidth="1"/>
    <col min="13315" max="13316" width="10.625" style="126" customWidth="1"/>
    <col min="13317" max="13344" width="9" style="126" customWidth="1"/>
    <col min="13345" max="13564" width="8.75" style="126"/>
    <col min="13565" max="13565" width="28.625" style="126" customWidth="1"/>
    <col min="13566" max="13568" width="9" style="126" customWidth="1"/>
    <col min="13569" max="13569" width="30.75" style="126" customWidth="1"/>
    <col min="13570" max="13570" width="9" style="126" customWidth="1"/>
    <col min="13571" max="13572" width="10.625" style="126" customWidth="1"/>
    <col min="13573" max="13600" width="9" style="126" customWidth="1"/>
    <col min="13601" max="13820" width="8.75" style="126"/>
    <col min="13821" max="13821" width="28.625" style="126" customWidth="1"/>
    <col min="13822" max="13824" width="9" style="126" customWidth="1"/>
    <col min="13825" max="13825" width="30.75" style="126" customWidth="1"/>
    <col min="13826" max="13826" width="9" style="126" customWidth="1"/>
    <col min="13827" max="13828" width="10.625" style="126" customWidth="1"/>
    <col min="13829" max="13856" width="9" style="126" customWidth="1"/>
    <col min="13857" max="14076" width="8.75" style="126"/>
    <col min="14077" max="14077" width="28.625" style="126" customWidth="1"/>
    <col min="14078" max="14080" width="9" style="126" customWidth="1"/>
    <col min="14081" max="14081" width="30.75" style="126" customWidth="1"/>
    <col min="14082" max="14082" width="9" style="126" customWidth="1"/>
    <col min="14083" max="14084" width="10.625" style="126" customWidth="1"/>
    <col min="14085" max="14112" width="9" style="126" customWidth="1"/>
    <col min="14113" max="14332" width="8.75" style="126"/>
    <col min="14333" max="14333" width="28.625" style="126" customWidth="1"/>
    <col min="14334" max="14336" width="9" style="126" customWidth="1"/>
    <col min="14337" max="14337" width="30.75" style="126" customWidth="1"/>
    <col min="14338" max="14338" width="9" style="126" customWidth="1"/>
    <col min="14339" max="14340" width="10.625" style="126" customWidth="1"/>
    <col min="14341" max="14368" width="9" style="126" customWidth="1"/>
    <col min="14369" max="14588" width="8.75" style="126"/>
    <col min="14589" max="14589" width="28.625" style="126" customWidth="1"/>
    <col min="14590" max="14592" width="9" style="126" customWidth="1"/>
    <col min="14593" max="14593" width="30.75" style="126" customWidth="1"/>
    <col min="14594" max="14594" width="9" style="126" customWidth="1"/>
    <col min="14595" max="14596" width="10.625" style="126" customWidth="1"/>
    <col min="14597" max="14624" width="9" style="126" customWidth="1"/>
    <col min="14625" max="14844" width="8.75" style="126"/>
    <col min="14845" max="14845" width="28.625" style="126" customWidth="1"/>
    <col min="14846" max="14848" width="9" style="126" customWidth="1"/>
    <col min="14849" max="14849" width="30.75" style="126" customWidth="1"/>
    <col min="14850" max="14850" width="9" style="126" customWidth="1"/>
    <col min="14851" max="14852" width="10.625" style="126" customWidth="1"/>
    <col min="14853" max="14880" width="9" style="126" customWidth="1"/>
    <col min="14881" max="15100" width="8.75" style="126"/>
    <col min="15101" max="15101" width="28.625" style="126" customWidth="1"/>
    <col min="15102" max="15104" width="9" style="126" customWidth="1"/>
    <col min="15105" max="15105" width="30.75" style="126" customWidth="1"/>
    <col min="15106" max="15106" width="9" style="126" customWidth="1"/>
    <col min="15107" max="15108" width="10.625" style="126" customWidth="1"/>
    <col min="15109" max="15136" width="9" style="126" customWidth="1"/>
    <col min="15137" max="15356" width="8.75" style="126"/>
    <col min="15357" max="15357" width="28.625" style="126" customWidth="1"/>
    <col min="15358" max="15360" width="9" style="126" customWidth="1"/>
    <col min="15361" max="15361" width="30.75" style="126" customWidth="1"/>
    <col min="15362" max="15362" width="9" style="126" customWidth="1"/>
    <col min="15363" max="15364" width="10.625" style="126" customWidth="1"/>
    <col min="15365" max="15392" width="9" style="126" customWidth="1"/>
    <col min="15393" max="15612" width="8.75" style="126"/>
    <col min="15613" max="15613" width="28.625" style="126" customWidth="1"/>
    <col min="15614" max="15616" width="9" style="126" customWidth="1"/>
    <col min="15617" max="15617" width="30.75" style="126" customWidth="1"/>
    <col min="15618" max="15618" width="9" style="126" customWidth="1"/>
    <col min="15619" max="15620" width="10.625" style="126" customWidth="1"/>
    <col min="15621" max="15648" width="9" style="126" customWidth="1"/>
    <col min="15649" max="15868" width="8.75" style="126"/>
    <col min="15869" max="15869" width="28.625" style="126" customWidth="1"/>
    <col min="15870" max="15872" width="9" style="126" customWidth="1"/>
    <col min="15873" max="15873" width="30.75" style="126" customWidth="1"/>
    <col min="15874" max="15874" width="9" style="126" customWidth="1"/>
    <col min="15875" max="15876" width="10.625" style="126" customWidth="1"/>
    <col min="15877" max="15904" width="9" style="126" customWidth="1"/>
    <col min="15905" max="16124" width="8.75" style="126"/>
    <col min="16125" max="16125" width="28.625" style="126" customWidth="1"/>
    <col min="16126" max="16128" width="9" style="126" customWidth="1"/>
    <col min="16129" max="16129" width="30.75" style="126" customWidth="1"/>
    <col min="16130" max="16130" width="9" style="126" customWidth="1"/>
    <col min="16131" max="16132" width="10.625" style="126" customWidth="1"/>
    <col min="16133" max="16160" width="9" style="126" customWidth="1"/>
    <col min="16161" max="16384" width="8.75" style="126"/>
  </cols>
  <sheetData>
    <row r="1" ht="37.5" customHeight="1" spans="1:4">
      <c r="A1" s="111" t="s">
        <v>873</v>
      </c>
      <c r="B1" s="111"/>
      <c r="C1" s="111"/>
      <c r="D1" s="111"/>
    </row>
    <row r="2" ht="24.95" customHeight="1" spans="1:4">
      <c r="A2" s="140"/>
      <c r="B2" s="141"/>
      <c r="C2" s="140"/>
      <c r="D2" s="140" t="s">
        <v>1</v>
      </c>
    </row>
    <row r="3" s="125" customFormat="1" ht="33" customHeight="1" spans="1:4">
      <c r="A3" s="129" t="s">
        <v>705</v>
      </c>
      <c r="B3" s="130"/>
      <c r="C3" s="130"/>
      <c r="D3" s="131"/>
    </row>
    <row r="4" s="125" customFormat="1" ht="46.5" customHeight="1" spans="1:4">
      <c r="A4" s="132" t="s">
        <v>874</v>
      </c>
      <c r="B4" s="132" t="s">
        <v>3</v>
      </c>
      <c r="C4" s="132" t="s">
        <v>51</v>
      </c>
      <c r="D4" s="132" t="s">
        <v>875</v>
      </c>
    </row>
    <row r="5" ht="33" customHeight="1" spans="1:4">
      <c r="A5" s="133" t="s">
        <v>876</v>
      </c>
      <c r="B5" s="134"/>
      <c r="C5" s="142"/>
      <c r="D5" s="143"/>
    </row>
    <row r="6" ht="33" customHeight="1" spans="1:4">
      <c r="A6" s="133" t="s">
        <v>877</v>
      </c>
      <c r="B6" s="134"/>
      <c r="C6" s="142"/>
      <c r="D6" s="143"/>
    </row>
    <row r="7" ht="33" customHeight="1" spans="1:4">
      <c r="A7" s="133" t="s">
        <v>878</v>
      </c>
      <c r="B7" s="134"/>
      <c r="C7" s="142"/>
      <c r="D7" s="143"/>
    </row>
    <row r="8" ht="33" customHeight="1" spans="1:4">
      <c r="A8" s="133" t="s">
        <v>879</v>
      </c>
      <c r="B8" s="134"/>
      <c r="C8" s="142"/>
      <c r="D8" s="143"/>
    </row>
    <row r="9" ht="33" customHeight="1" spans="1:4">
      <c r="A9" s="133" t="s">
        <v>880</v>
      </c>
      <c r="B9" s="142">
        <v>3930</v>
      </c>
      <c r="C9" s="142">
        <v>5200</v>
      </c>
      <c r="D9" s="143">
        <f>C9/B9*100</f>
        <v>132.315521628499</v>
      </c>
    </row>
    <row r="10" s="125" customFormat="1" ht="33" customHeight="1" spans="1:4">
      <c r="A10" s="132" t="s">
        <v>881</v>
      </c>
      <c r="B10" s="136">
        <f>SUM(B5:B9)</f>
        <v>3930</v>
      </c>
      <c r="C10" s="136">
        <f>SUM(C5:C9)</f>
        <v>5200</v>
      </c>
      <c r="D10" s="144">
        <f>C10/B10*100</f>
        <v>132.315521628499</v>
      </c>
    </row>
    <row r="11" ht="33" customHeight="1" spans="1:4">
      <c r="A11" s="133" t="s">
        <v>882</v>
      </c>
      <c r="B11" s="134">
        <v>83</v>
      </c>
      <c r="C11" s="134">
        <v>80</v>
      </c>
      <c r="D11" s="143">
        <f>C11/B11*100</f>
        <v>96.3855421686747</v>
      </c>
    </row>
    <row r="12" ht="33" customHeight="1" spans="1:4">
      <c r="A12" s="133" t="s">
        <v>733</v>
      </c>
      <c r="B12" s="134">
        <v>52</v>
      </c>
      <c r="C12" s="134">
        <v>50</v>
      </c>
      <c r="D12" s="143">
        <f>C12/B12*100</f>
        <v>96.1538461538462</v>
      </c>
    </row>
    <row r="13" ht="33" customHeight="1" spans="1:4">
      <c r="A13" s="134"/>
      <c r="B13" s="134"/>
      <c r="C13" s="134"/>
      <c r="D13" s="135"/>
    </row>
    <row r="14" s="125" customFormat="1" ht="33" customHeight="1" spans="1:4">
      <c r="A14" s="132" t="s">
        <v>883</v>
      </c>
      <c r="B14" s="136">
        <f>SUM(B10:B13)</f>
        <v>4065</v>
      </c>
      <c r="C14" s="136">
        <f>SUM(C10:C13)</f>
        <v>5330</v>
      </c>
      <c r="D14" s="144">
        <f>C14/B14*100</f>
        <v>131.119311193112</v>
      </c>
    </row>
    <row r="15" spans="1:4">
      <c r="A15" s="138"/>
      <c r="B15" s="139"/>
      <c r="C15" s="138"/>
      <c r="D15" s="138"/>
    </row>
  </sheetData>
  <mergeCells count="2">
    <mergeCell ref="A1:D1"/>
    <mergeCell ref="A3:D3"/>
  </mergeCells>
  <printOptions horizontalCentered="1"/>
  <pageMargins left="0.748031496062992" right="0.748031496062992" top="0.53" bottom="0.54" header="0.511811023622047" footer="0.511811023622047"/>
  <pageSetup paperSize="9"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D15"/>
  <sheetViews>
    <sheetView topLeftCell="A6" workbookViewId="0">
      <selection activeCell="A1" sqref="A1:D1"/>
    </sheetView>
  </sheetViews>
  <sheetFormatPr defaultColWidth="8.75" defaultRowHeight="14.25" outlineLevelCol="3"/>
  <cols>
    <col min="1" max="1" width="30.75" style="126" customWidth="1"/>
    <col min="2" max="2" width="22.875" style="127" customWidth="1"/>
    <col min="3" max="4" width="22.875" style="126" customWidth="1"/>
    <col min="5" max="32" width="9" style="126" customWidth="1"/>
    <col min="33" max="252" width="8.75" style="126"/>
    <col min="253" max="253" width="28.625" style="126" customWidth="1"/>
    <col min="254" max="256" width="9" style="126" customWidth="1"/>
    <col min="257" max="257" width="30.75" style="126" customWidth="1"/>
    <col min="258" max="258" width="9" style="126" customWidth="1"/>
    <col min="259" max="260" width="10.625" style="126" customWidth="1"/>
    <col min="261" max="288" width="9" style="126" customWidth="1"/>
    <col min="289" max="508" width="8.75" style="126"/>
    <col min="509" max="509" width="28.625" style="126" customWidth="1"/>
    <col min="510" max="512" width="9" style="126" customWidth="1"/>
    <col min="513" max="513" width="30.75" style="126" customWidth="1"/>
    <col min="514" max="514" width="9" style="126" customWidth="1"/>
    <col min="515" max="516" width="10.625" style="126" customWidth="1"/>
    <col min="517" max="544" width="9" style="126" customWidth="1"/>
    <col min="545" max="764" width="8.75" style="126"/>
    <col min="765" max="765" width="28.625" style="126" customWidth="1"/>
    <col min="766" max="768" width="9" style="126" customWidth="1"/>
    <col min="769" max="769" width="30.75" style="126" customWidth="1"/>
    <col min="770" max="770" width="9" style="126" customWidth="1"/>
    <col min="771" max="772" width="10.625" style="126" customWidth="1"/>
    <col min="773" max="800" width="9" style="126" customWidth="1"/>
    <col min="801" max="1020" width="8.75" style="126"/>
    <col min="1021" max="1021" width="28.625" style="126" customWidth="1"/>
    <col min="1022" max="1024" width="9" style="126" customWidth="1"/>
    <col min="1025" max="1025" width="30.75" style="126" customWidth="1"/>
    <col min="1026" max="1026" width="9" style="126" customWidth="1"/>
    <col min="1027" max="1028" width="10.625" style="126" customWidth="1"/>
    <col min="1029" max="1056" width="9" style="126" customWidth="1"/>
    <col min="1057" max="1276" width="8.75" style="126"/>
    <col min="1277" max="1277" width="28.625" style="126" customWidth="1"/>
    <col min="1278" max="1280" width="9" style="126" customWidth="1"/>
    <col min="1281" max="1281" width="30.75" style="126" customWidth="1"/>
    <col min="1282" max="1282" width="9" style="126" customWidth="1"/>
    <col min="1283" max="1284" width="10.625" style="126" customWidth="1"/>
    <col min="1285" max="1312" width="9" style="126" customWidth="1"/>
    <col min="1313" max="1532" width="8.75" style="126"/>
    <col min="1533" max="1533" width="28.625" style="126" customWidth="1"/>
    <col min="1534" max="1536" width="9" style="126" customWidth="1"/>
    <col min="1537" max="1537" width="30.75" style="126" customWidth="1"/>
    <col min="1538" max="1538" width="9" style="126" customWidth="1"/>
    <col min="1539" max="1540" width="10.625" style="126" customWidth="1"/>
    <col min="1541" max="1568" width="9" style="126" customWidth="1"/>
    <col min="1569" max="1788" width="8.75" style="126"/>
    <col min="1789" max="1789" width="28.625" style="126" customWidth="1"/>
    <col min="1790" max="1792" width="9" style="126" customWidth="1"/>
    <col min="1793" max="1793" width="30.75" style="126" customWidth="1"/>
    <col min="1794" max="1794" width="9" style="126" customWidth="1"/>
    <col min="1795" max="1796" width="10.625" style="126" customWidth="1"/>
    <col min="1797" max="1824" width="9" style="126" customWidth="1"/>
    <col min="1825" max="2044" width="8.75" style="126"/>
    <col min="2045" max="2045" width="28.625" style="126" customWidth="1"/>
    <col min="2046" max="2048" width="9" style="126" customWidth="1"/>
    <col min="2049" max="2049" width="30.75" style="126" customWidth="1"/>
    <col min="2050" max="2050" width="9" style="126" customWidth="1"/>
    <col min="2051" max="2052" width="10.625" style="126" customWidth="1"/>
    <col min="2053" max="2080" width="9" style="126" customWidth="1"/>
    <col min="2081" max="2300" width="8.75" style="126"/>
    <col min="2301" max="2301" width="28.625" style="126" customWidth="1"/>
    <col min="2302" max="2304" width="9" style="126" customWidth="1"/>
    <col min="2305" max="2305" width="30.75" style="126" customWidth="1"/>
    <col min="2306" max="2306" width="9" style="126" customWidth="1"/>
    <col min="2307" max="2308" width="10.625" style="126" customWidth="1"/>
    <col min="2309" max="2336" width="9" style="126" customWidth="1"/>
    <col min="2337" max="2556" width="8.75" style="126"/>
    <col min="2557" max="2557" width="28.625" style="126" customWidth="1"/>
    <col min="2558" max="2560" width="9" style="126" customWidth="1"/>
    <col min="2561" max="2561" width="30.75" style="126" customWidth="1"/>
    <col min="2562" max="2562" width="9" style="126" customWidth="1"/>
    <col min="2563" max="2564" width="10.625" style="126" customWidth="1"/>
    <col min="2565" max="2592" width="9" style="126" customWidth="1"/>
    <col min="2593" max="2812" width="8.75" style="126"/>
    <col min="2813" max="2813" width="28.625" style="126" customWidth="1"/>
    <col min="2814" max="2816" width="9" style="126" customWidth="1"/>
    <col min="2817" max="2817" width="30.75" style="126" customWidth="1"/>
    <col min="2818" max="2818" width="9" style="126" customWidth="1"/>
    <col min="2819" max="2820" width="10.625" style="126" customWidth="1"/>
    <col min="2821" max="2848" width="9" style="126" customWidth="1"/>
    <col min="2849" max="3068" width="8.75" style="126"/>
    <col min="3069" max="3069" width="28.625" style="126" customWidth="1"/>
    <col min="3070" max="3072" width="9" style="126" customWidth="1"/>
    <col min="3073" max="3073" width="30.75" style="126" customWidth="1"/>
    <col min="3074" max="3074" width="9" style="126" customWidth="1"/>
    <col min="3075" max="3076" width="10.625" style="126" customWidth="1"/>
    <col min="3077" max="3104" width="9" style="126" customWidth="1"/>
    <col min="3105" max="3324" width="8.75" style="126"/>
    <col min="3325" max="3325" width="28.625" style="126" customWidth="1"/>
    <col min="3326" max="3328" width="9" style="126" customWidth="1"/>
    <col min="3329" max="3329" width="30.75" style="126" customWidth="1"/>
    <col min="3330" max="3330" width="9" style="126" customWidth="1"/>
    <col min="3331" max="3332" width="10.625" style="126" customWidth="1"/>
    <col min="3333" max="3360" width="9" style="126" customWidth="1"/>
    <col min="3361" max="3580" width="8.75" style="126"/>
    <col min="3581" max="3581" width="28.625" style="126" customWidth="1"/>
    <col min="3582" max="3584" width="9" style="126" customWidth="1"/>
    <col min="3585" max="3585" width="30.75" style="126" customWidth="1"/>
    <col min="3586" max="3586" width="9" style="126" customWidth="1"/>
    <col min="3587" max="3588" width="10.625" style="126" customWidth="1"/>
    <col min="3589" max="3616" width="9" style="126" customWidth="1"/>
    <col min="3617" max="3836" width="8.75" style="126"/>
    <col min="3837" max="3837" width="28.625" style="126" customWidth="1"/>
    <col min="3838" max="3840" width="9" style="126" customWidth="1"/>
    <col min="3841" max="3841" width="30.75" style="126" customWidth="1"/>
    <col min="3842" max="3842" width="9" style="126" customWidth="1"/>
    <col min="3843" max="3844" width="10.625" style="126" customWidth="1"/>
    <col min="3845" max="3872" width="9" style="126" customWidth="1"/>
    <col min="3873" max="4092" width="8.75" style="126"/>
    <col min="4093" max="4093" width="28.625" style="126" customWidth="1"/>
    <col min="4094" max="4096" width="9" style="126" customWidth="1"/>
    <col min="4097" max="4097" width="30.75" style="126" customWidth="1"/>
    <col min="4098" max="4098" width="9" style="126" customWidth="1"/>
    <col min="4099" max="4100" width="10.625" style="126" customWidth="1"/>
    <col min="4101" max="4128" width="9" style="126" customWidth="1"/>
    <col min="4129" max="4348" width="8.75" style="126"/>
    <col min="4349" max="4349" width="28.625" style="126" customWidth="1"/>
    <col min="4350" max="4352" width="9" style="126" customWidth="1"/>
    <col min="4353" max="4353" width="30.75" style="126" customWidth="1"/>
    <col min="4354" max="4354" width="9" style="126" customWidth="1"/>
    <col min="4355" max="4356" width="10.625" style="126" customWidth="1"/>
    <col min="4357" max="4384" width="9" style="126" customWidth="1"/>
    <col min="4385" max="4604" width="8.75" style="126"/>
    <col min="4605" max="4605" width="28.625" style="126" customWidth="1"/>
    <col min="4606" max="4608" width="9" style="126" customWidth="1"/>
    <col min="4609" max="4609" width="30.75" style="126" customWidth="1"/>
    <col min="4610" max="4610" width="9" style="126" customWidth="1"/>
    <col min="4611" max="4612" width="10.625" style="126" customWidth="1"/>
    <col min="4613" max="4640" width="9" style="126" customWidth="1"/>
    <col min="4641" max="4860" width="8.75" style="126"/>
    <col min="4861" max="4861" width="28.625" style="126" customWidth="1"/>
    <col min="4862" max="4864" width="9" style="126" customWidth="1"/>
    <col min="4865" max="4865" width="30.75" style="126" customWidth="1"/>
    <col min="4866" max="4866" width="9" style="126" customWidth="1"/>
    <col min="4867" max="4868" width="10.625" style="126" customWidth="1"/>
    <col min="4869" max="4896" width="9" style="126" customWidth="1"/>
    <col min="4897" max="5116" width="8.75" style="126"/>
    <col min="5117" max="5117" width="28.625" style="126" customWidth="1"/>
    <col min="5118" max="5120" width="9" style="126" customWidth="1"/>
    <col min="5121" max="5121" width="30.75" style="126" customWidth="1"/>
    <col min="5122" max="5122" width="9" style="126" customWidth="1"/>
    <col min="5123" max="5124" width="10.625" style="126" customWidth="1"/>
    <col min="5125" max="5152" width="9" style="126" customWidth="1"/>
    <col min="5153" max="5372" width="8.75" style="126"/>
    <col min="5373" max="5373" width="28.625" style="126" customWidth="1"/>
    <col min="5374" max="5376" width="9" style="126" customWidth="1"/>
    <col min="5377" max="5377" width="30.75" style="126" customWidth="1"/>
    <col min="5378" max="5378" width="9" style="126" customWidth="1"/>
    <col min="5379" max="5380" width="10.625" style="126" customWidth="1"/>
    <col min="5381" max="5408" width="9" style="126" customWidth="1"/>
    <col min="5409" max="5628" width="8.75" style="126"/>
    <col min="5629" max="5629" width="28.625" style="126" customWidth="1"/>
    <col min="5630" max="5632" width="9" style="126" customWidth="1"/>
    <col min="5633" max="5633" width="30.75" style="126" customWidth="1"/>
    <col min="5634" max="5634" width="9" style="126" customWidth="1"/>
    <col min="5635" max="5636" width="10.625" style="126" customWidth="1"/>
    <col min="5637" max="5664" width="9" style="126" customWidth="1"/>
    <col min="5665" max="5884" width="8.75" style="126"/>
    <col min="5885" max="5885" width="28.625" style="126" customWidth="1"/>
    <col min="5886" max="5888" width="9" style="126" customWidth="1"/>
    <col min="5889" max="5889" width="30.75" style="126" customWidth="1"/>
    <col min="5890" max="5890" width="9" style="126" customWidth="1"/>
    <col min="5891" max="5892" width="10.625" style="126" customWidth="1"/>
    <col min="5893" max="5920" width="9" style="126" customWidth="1"/>
    <col min="5921" max="6140" width="8.75" style="126"/>
    <col min="6141" max="6141" width="28.625" style="126" customWidth="1"/>
    <col min="6142" max="6144" width="9" style="126" customWidth="1"/>
    <col min="6145" max="6145" width="30.75" style="126" customWidth="1"/>
    <col min="6146" max="6146" width="9" style="126" customWidth="1"/>
    <col min="6147" max="6148" width="10.625" style="126" customWidth="1"/>
    <col min="6149" max="6176" width="9" style="126" customWidth="1"/>
    <col min="6177" max="6396" width="8.75" style="126"/>
    <col min="6397" max="6397" width="28.625" style="126" customWidth="1"/>
    <col min="6398" max="6400" width="9" style="126" customWidth="1"/>
    <col min="6401" max="6401" width="30.75" style="126" customWidth="1"/>
    <col min="6402" max="6402" width="9" style="126" customWidth="1"/>
    <col min="6403" max="6404" width="10.625" style="126" customWidth="1"/>
    <col min="6405" max="6432" width="9" style="126" customWidth="1"/>
    <col min="6433" max="6652" width="8.75" style="126"/>
    <col min="6653" max="6653" width="28.625" style="126" customWidth="1"/>
    <col min="6654" max="6656" width="9" style="126" customWidth="1"/>
    <col min="6657" max="6657" width="30.75" style="126" customWidth="1"/>
    <col min="6658" max="6658" width="9" style="126" customWidth="1"/>
    <col min="6659" max="6660" width="10.625" style="126" customWidth="1"/>
    <col min="6661" max="6688" width="9" style="126" customWidth="1"/>
    <col min="6689" max="6908" width="8.75" style="126"/>
    <col min="6909" max="6909" width="28.625" style="126" customWidth="1"/>
    <col min="6910" max="6912" width="9" style="126" customWidth="1"/>
    <col min="6913" max="6913" width="30.75" style="126" customWidth="1"/>
    <col min="6914" max="6914" width="9" style="126" customWidth="1"/>
    <col min="6915" max="6916" width="10.625" style="126" customWidth="1"/>
    <col min="6917" max="6944" width="9" style="126" customWidth="1"/>
    <col min="6945" max="7164" width="8.75" style="126"/>
    <col min="7165" max="7165" width="28.625" style="126" customWidth="1"/>
    <col min="7166" max="7168" width="9" style="126" customWidth="1"/>
    <col min="7169" max="7169" width="30.75" style="126" customWidth="1"/>
    <col min="7170" max="7170" width="9" style="126" customWidth="1"/>
    <col min="7171" max="7172" width="10.625" style="126" customWidth="1"/>
    <col min="7173" max="7200" width="9" style="126" customWidth="1"/>
    <col min="7201" max="7420" width="8.75" style="126"/>
    <col min="7421" max="7421" width="28.625" style="126" customWidth="1"/>
    <col min="7422" max="7424" width="9" style="126" customWidth="1"/>
    <col min="7425" max="7425" width="30.75" style="126" customWidth="1"/>
    <col min="7426" max="7426" width="9" style="126" customWidth="1"/>
    <col min="7427" max="7428" width="10.625" style="126" customWidth="1"/>
    <col min="7429" max="7456" width="9" style="126" customWidth="1"/>
    <col min="7457" max="7676" width="8.75" style="126"/>
    <col min="7677" max="7677" width="28.625" style="126" customWidth="1"/>
    <col min="7678" max="7680" width="9" style="126" customWidth="1"/>
    <col min="7681" max="7681" width="30.75" style="126" customWidth="1"/>
    <col min="7682" max="7682" width="9" style="126" customWidth="1"/>
    <col min="7683" max="7684" width="10.625" style="126" customWidth="1"/>
    <col min="7685" max="7712" width="9" style="126" customWidth="1"/>
    <col min="7713" max="7932" width="8.75" style="126"/>
    <col min="7933" max="7933" width="28.625" style="126" customWidth="1"/>
    <col min="7934" max="7936" width="9" style="126" customWidth="1"/>
    <col min="7937" max="7937" width="30.75" style="126" customWidth="1"/>
    <col min="7938" max="7938" width="9" style="126" customWidth="1"/>
    <col min="7939" max="7940" width="10.625" style="126" customWidth="1"/>
    <col min="7941" max="7968" width="9" style="126" customWidth="1"/>
    <col min="7969" max="8188" width="8.75" style="126"/>
    <col min="8189" max="8189" width="28.625" style="126" customWidth="1"/>
    <col min="8190" max="8192" width="9" style="126" customWidth="1"/>
    <col min="8193" max="8193" width="30.75" style="126" customWidth="1"/>
    <col min="8194" max="8194" width="9" style="126" customWidth="1"/>
    <col min="8195" max="8196" width="10.625" style="126" customWidth="1"/>
    <col min="8197" max="8224" width="9" style="126" customWidth="1"/>
    <col min="8225" max="8444" width="8.75" style="126"/>
    <col min="8445" max="8445" width="28.625" style="126" customWidth="1"/>
    <col min="8446" max="8448" width="9" style="126" customWidth="1"/>
    <col min="8449" max="8449" width="30.75" style="126" customWidth="1"/>
    <col min="8450" max="8450" width="9" style="126" customWidth="1"/>
    <col min="8451" max="8452" width="10.625" style="126" customWidth="1"/>
    <col min="8453" max="8480" width="9" style="126" customWidth="1"/>
    <col min="8481" max="8700" width="8.75" style="126"/>
    <col min="8701" max="8701" width="28.625" style="126" customWidth="1"/>
    <col min="8702" max="8704" width="9" style="126" customWidth="1"/>
    <col min="8705" max="8705" width="30.75" style="126" customWidth="1"/>
    <col min="8706" max="8706" width="9" style="126" customWidth="1"/>
    <col min="8707" max="8708" width="10.625" style="126" customWidth="1"/>
    <col min="8709" max="8736" width="9" style="126" customWidth="1"/>
    <col min="8737" max="8956" width="8.75" style="126"/>
    <col min="8957" max="8957" width="28.625" style="126" customWidth="1"/>
    <col min="8958" max="8960" width="9" style="126" customWidth="1"/>
    <col min="8961" max="8961" width="30.75" style="126" customWidth="1"/>
    <col min="8962" max="8962" width="9" style="126" customWidth="1"/>
    <col min="8963" max="8964" width="10.625" style="126" customWidth="1"/>
    <col min="8965" max="8992" width="9" style="126" customWidth="1"/>
    <col min="8993" max="9212" width="8.75" style="126"/>
    <col min="9213" max="9213" width="28.625" style="126" customWidth="1"/>
    <col min="9214" max="9216" width="9" style="126" customWidth="1"/>
    <col min="9217" max="9217" width="30.75" style="126" customWidth="1"/>
    <col min="9218" max="9218" width="9" style="126" customWidth="1"/>
    <col min="9219" max="9220" width="10.625" style="126" customWidth="1"/>
    <col min="9221" max="9248" width="9" style="126" customWidth="1"/>
    <col min="9249" max="9468" width="8.75" style="126"/>
    <col min="9469" max="9469" width="28.625" style="126" customWidth="1"/>
    <col min="9470" max="9472" width="9" style="126" customWidth="1"/>
    <col min="9473" max="9473" width="30.75" style="126" customWidth="1"/>
    <col min="9474" max="9474" width="9" style="126" customWidth="1"/>
    <col min="9475" max="9476" width="10.625" style="126" customWidth="1"/>
    <col min="9477" max="9504" width="9" style="126" customWidth="1"/>
    <col min="9505" max="9724" width="8.75" style="126"/>
    <col min="9725" max="9725" width="28.625" style="126" customWidth="1"/>
    <col min="9726" max="9728" width="9" style="126" customWidth="1"/>
    <col min="9729" max="9729" width="30.75" style="126" customWidth="1"/>
    <col min="9730" max="9730" width="9" style="126" customWidth="1"/>
    <col min="9731" max="9732" width="10.625" style="126" customWidth="1"/>
    <col min="9733" max="9760" width="9" style="126" customWidth="1"/>
    <col min="9761" max="9980" width="8.75" style="126"/>
    <col min="9981" max="9981" width="28.625" style="126" customWidth="1"/>
    <col min="9982" max="9984" width="9" style="126" customWidth="1"/>
    <col min="9985" max="9985" width="30.75" style="126" customWidth="1"/>
    <col min="9986" max="9986" width="9" style="126" customWidth="1"/>
    <col min="9987" max="9988" width="10.625" style="126" customWidth="1"/>
    <col min="9989" max="10016" width="9" style="126" customWidth="1"/>
    <col min="10017" max="10236" width="8.75" style="126"/>
    <col min="10237" max="10237" width="28.625" style="126" customWidth="1"/>
    <col min="10238" max="10240" width="9" style="126" customWidth="1"/>
    <col min="10241" max="10241" width="30.75" style="126" customWidth="1"/>
    <col min="10242" max="10242" width="9" style="126" customWidth="1"/>
    <col min="10243" max="10244" width="10.625" style="126" customWidth="1"/>
    <col min="10245" max="10272" width="9" style="126" customWidth="1"/>
    <col min="10273" max="10492" width="8.75" style="126"/>
    <col min="10493" max="10493" width="28.625" style="126" customWidth="1"/>
    <col min="10494" max="10496" width="9" style="126" customWidth="1"/>
    <col min="10497" max="10497" width="30.75" style="126" customWidth="1"/>
    <col min="10498" max="10498" width="9" style="126" customWidth="1"/>
    <col min="10499" max="10500" width="10.625" style="126" customWidth="1"/>
    <col min="10501" max="10528" width="9" style="126" customWidth="1"/>
    <col min="10529" max="10748" width="8.75" style="126"/>
    <col min="10749" max="10749" width="28.625" style="126" customWidth="1"/>
    <col min="10750" max="10752" width="9" style="126" customWidth="1"/>
    <col min="10753" max="10753" width="30.75" style="126" customWidth="1"/>
    <col min="10754" max="10754" width="9" style="126" customWidth="1"/>
    <col min="10755" max="10756" width="10.625" style="126" customWidth="1"/>
    <col min="10757" max="10784" width="9" style="126" customWidth="1"/>
    <col min="10785" max="11004" width="8.75" style="126"/>
    <col min="11005" max="11005" width="28.625" style="126" customWidth="1"/>
    <col min="11006" max="11008" width="9" style="126" customWidth="1"/>
    <col min="11009" max="11009" width="30.75" style="126" customWidth="1"/>
    <col min="11010" max="11010" width="9" style="126" customWidth="1"/>
    <col min="11011" max="11012" width="10.625" style="126" customWidth="1"/>
    <col min="11013" max="11040" width="9" style="126" customWidth="1"/>
    <col min="11041" max="11260" width="8.75" style="126"/>
    <col min="11261" max="11261" width="28.625" style="126" customWidth="1"/>
    <col min="11262" max="11264" width="9" style="126" customWidth="1"/>
    <col min="11265" max="11265" width="30.75" style="126" customWidth="1"/>
    <col min="11266" max="11266" width="9" style="126" customWidth="1"/>
    <col min="11267" max="11268" width="10.625" style="126" customWidth="1"/>
    <col min="11269" max="11296" width="9" style="126" customWidth="1"/>
    <col min="11297" max="11516" width="8.75" style="126"/>
    <col min="11517" max="11517" width="28.625" style="126" customWidth="1"/>
    <col min="11518" max="11520" width="9" style="126" customWidth="1"/>
    <col min="11521" max="11521" width="30.75" style="126" customWidth="1"/>
    <col min="11522" max="11522" width="9" style="126" customWidth="1"/>
    <col min="11523" max="11524" width="10.625" style="126" customWidth="1"/>
    <col min="11525" max="11552" width="9" style="126" customWidth="1"/>
    <col min="11553" max="11772" width="8.75" style="126"/>
    <col min="11773" max="11773" width="28.625" style="126" customWidth="1"/>
    <col min="11774" max="11776" width="9" style="126" customWidth="1"/>
    <col min="11777" max="11777" width="30.75" style="126" customWidth="1"/>
    <col min="11778" max="11778" width="9" style="126" customWidth="1"/>
    <col min="11779" max="11780" width="10.625" style="126" customWidth="1"/>
    <col min="11781" max="11808" width="9" style="126" customWidth="1"/>
    <col min="11809" max="12028" width="8.75" style="126"/>
    <col min="12029" max="12029" width="28.625" style="126" customWidth="1"/>
    <col min="12030" max="12032" width="9" style="126" customWidth="1"/>
    <col min="12033" max="12033" width="30.75" style="126" customWidth="1"/>
    <col min="12034" max="12034" width="9" style="126" customWidth="1"/>
    <col min="12035" max="12036" width="10.625" style="126" customWidth="1"/>
    <col min="12037" max="12064" width="9" style="126" customWidth="1"/>
    <col min="12065" max="12284" width="8.75" style="126"/>
    <col min="12285" max="12285" width="28.625" style="126" customWidth="1"/>
    <col min="12286" max="12288" width="9" style="126" customWidth="1"/>
    <col min="12289" max="12289" width="30.75" style="126" customWidth="1"/>
    <col min="12290" max="12290" width="9" style="126" customWidth="1"/>
    <col min="12291" max="12292" width="10.625" style="126" customWidth="1"/>
    <col min="12293" max="12320" width="9" style="126" customWidth="1"/>
    <col min="12321" max="12540" width="8.75" style="126"/>
    <col min="12541" max="12541" width="28.625" style="126" customWidth="1"/>
    <col min="12542" max="12544" width="9" style="126" customWidth="1"/>
    <col min="12545" max="12545" width="30.75" style="126" customWidth="1"/>
    <col min="12546" max="12546" width="9" style="126" customWidth="1"/>
    <col min="12547" max="12548" width="10.625" style="126" customWidth="1"/>
    <col min="12549" max="12576" width="9" style="126" customWidth="1"/>
    <col min="12577" max="12796" width="8.75" style="126"/>
    <col min="12797" max="12797" width="28.625" style="126" customWidth="1"/>
    <col min="12798" max="12800" width="9" style="126" customWidth="1"/>
    <col min="12801" max="12801" width="30.75" style="126" customWidth="1"/>
    <col min="12802" max="12802" width="9" style="126" customWidth="1"/>
    <col min="12803" max="12804" width="10.625" style="126" customWidth="1"/>
    <col min="12805" max="12832" width="9" style="126" customWidth="1"/>
    <col min="12833" max="13052" width="8.75" style="126"/>
    <col min="13053" max="13053" width="28.625" style="126" customWidth="1"/>
    <col min="13054" max="13056" width="9" style="126" customWidth="1"/>
    <col min="13057" max="13057" width="30.75" style="126" customWidth="1"/>
    <col min="13058" max="13058" width="9" style="126" customWidth="1"/>
    <col min="13059" max="13060" width="10.625" style="126" customWidth="1"/>
    <col min="13061" max="13088" width="9" style="126" customWidth="1"/>
    <col min="13089" max="13308" width="8.75" style="126"/>
    <col min="13309" max="13309" width="28.625" style="126" customWidth="1"/>
    <col min="13310" max="13312" width="9" style="126" customWidth="1"/>
    <col min="13313" max="13313" width="30.75" style="126" customWidth="1"/>
    <col min="13314" max="13314" width="9" style="126" customWidth="1"/>
    <col min="13315" max="13316" width="10.625" style="126" customWidth="1"/>
    <col min="13317" max="13344" width="9" style="126" customWidth="1"/>
    <col min="13345" max="13564" width="8.75" style="126"/>
    <col min="13565" max="13565" width="28.625" style="126" customWidth="1"/>
    <col min="13566" max="13568" width="9" style="126" customWidth="1"/>
    <col min="13569" max="13569" width="30.75" style="126" customWidth="1"/>
    <col min="13570" max="13570" width="9" style="126" customWidth="1"/>
    <col min="13571" max="13572" width="10.625" style="126" customWidth="1"/>
    <col min="13573" max="13600" width="9" style="126" customWidth="1"/>
    <col min="13601" max="13820" width="8.75" style="126"/>
    <col min="13821" max="13821" width="28.625" style="126" customWidth="1"/>
    <col min="13822" max="13824" width="9" style="126" customWidth="1"/>
    <col min="13825" max="13825" width="30.75" style="126" customWidth="1"/>
    <col min="13826" max="13826" width="9" style="126" customWidth="1"/>
    <col min="13827" max="13828" width="10.625" style="126" customWidth="1"/>
    <col min="13829" max="13856" width="9" style="126" customWidth="1"/>
    <col min="13857" max="14076" width="8.75" style="126"/>
    <col min="14077" max="14077" width="28.625" style="126" customWidth="1"/>
    <col min="14078" max="14080" width="9" style="126" customWidth="1"/>
    <col min="14081" max="14081" width="30.75" style="126" customWidth="1"/>
    <col min="14082" max="14082" width="9" style="126" customWidth="1"/>
    <col min="14083" max="14084" width="10.625" style="126" customWidth="1"/>
    <col min="14085" max="14112" width="9" style="126" customWidth="1"/>
    <col min="14113" max="14332" width="8.75" style="126"/>
    <col min="14333" max="14333" width="28.625" style="126" customWidth="1"/>
    <col min="14334" max="14336" width="9" style="126" customWidth="1"/>
    <col min="14337" max="14337" width="30.75" style="126" customWidth="1"/>
    <col min="14338" max="14338" width="9" style="126" customWidth="1"/>
    <col min="14339" max="14340" width="10.625" style="126" customWidth="1"/>
    <col min="14341" max="14368" width="9" style="126" customWidth="1"/>
    <col min="14369" max="14588" width="8.75" style="126"/>
    <col min="14589" max="14589" width="28.625" style="126" customWidth="1"/>
    <col min="14590" max="14592" width="9" style="126" customWidth="1"/>
    <col min="14593" max="14593" width="30.75" style="126" customWidth="1"/>
    <col min="14594" max="14594" width="9" style="126" customWidth="1"/>
    <col min="14595" max="14596" width="10.625" style="126" customWidth="1"/>
    <col min="14597" max="14624" width="9" style="126" customWidth="1"/>
    <col min="14625" max="14844" width="8.75" style="126"/>
    <col min="14845" max="14845" width="28.625" style="126" customWidth="1"/>
    <col min="14846" max="14848" width="9" style="126" customWidth="1"/>
    <col min="14849" max="14849" width="30.75" style="126" customWidth="1"/>
    <col min="14850" max="14850" width="9" style="126" customWidth="1"/>
    <col min="14851" max="14852" width="10.625" style="126" customWidth="1"/>
    <col min="14853" max="14880" width="9" style="126" customWidth="1"/>
    <col min="14881" max="15100" width="8.75" style="126"/>
    <col min="15101" max="15101" width="28.625" style="126" customWidth="1"/>
    <col min="15102" max="15104" width="9" style="126" customWidth="1"/>
    <col min="15105" max="15105" width="30.75" style="126" customWidth="1"/>
    <col min="15106" max="15106" width="9" style="126" customWidth="1"/>
    <col min="15107" max="15108" width="10.625" style="126" customWidth="1"/>
    <col min="15109" max="15136" width="9" style="126" customWidth="1"/>
    <col min="15137" max="15356" width="8.75" style="126"/>
    <col min="15357" max="15357" width="28.625" style="126" customWidth="1"/>
    <col min="15358" max="15360" width="9" style="126" customWidth="1"/>
    <col min="15361" max="15361" width="30.75" style="126" customWidth="1"/>
    <col min="15362" max="15362" width="9" style="126" customWidth="1"/>
    <col min="15363" max="15364" width="10.625" style="126" customWidth="1"/>
    <col min="15365" max="15392" width="9" style="126" customWidth="1"/>
    <col min="15393" max="15612" width="8.75" style="126"/>
    <col min="15613" max="15613" width="28.625" style="126" customWidth="1"/>
    <col min="15614" max="15616" width="9" style="126" customWidth="1"/>
    <col min="15617" max="15617" width="30.75" style="126" customWidth="1"/>
    <col min="15618" max="15618" width="9" style="126" customWidth="1"/>
    <col min="15619" max="15620" width="10.625" style="126" customWidth="1"/>
    <col min="15621" max="15648" width="9" style="126" customWidth="1"/>
    <col min="15649" max="15868" width="8.75" style="126"/>
    <col min="15869" max="15869" width="28.625" style="126" customWidth="1"/>
    <col min="15870" max="15872" width="9" style="126" customWidth="1"/>
    <col min="15873" max="15873" width="30.75" style="126" customWidth="1"/>
    <col min="15874" max="15874" width="9" style="126" customWidth="1"/>
    <col min="15875" max="15876" width="10.625" style="126" customWidth="1"/>
    <col min="15877" max="15904" width="9" style="126" customWidth="1"/>
    <col min="15905" max="16124" width="8.75" style="126"/>
    <col min="16125" max="16125" width="28.625" style="126" customWidth="1"/>
    <col min="16126" max="16128" width="9" style="126" customWidth="1"/>
    <col min="16129" max="16129" width="30.75" style="126" customWidth="1"/>
    <col min="16130" max="16130" width="9" style="126" customWidth="1"/>
    <col min="16131" max="16132" width="10.625" style="126" customWidth="1"/>
    <col min="16133" max="16160" width="9" style="126" customWidth="1"/>
    <col min="16161" max="16384" width="8.75" style="126"/>
  </cols>
  <sheetData>
    <row r="1" ht="37.5" customHeight="1" spans="1:4">
      <c r="A1" s="111" t="s">
        <v>884</v>
      </c>
      <c r="B1" s="111"/>
      <c r="C1" s="111"/>
      <c r="D1" s="111"/>
    </row>
    <row r="2" ht="24.95" customHeight="1" spans="1:4">
      <c r="A2" s="128" t="s">
        <v>1</v>
      </c>
      <c r="B2" s="128"/>
      <c r="C2" s="128"/>
      <c r="D2" s="128"/>
    </row>
    <row r="3" s="125" customFormat="1" ht="33" customHeight="1" spans="1:4">
      <c r="A3" s="129" t="s">
        <v>743</v>
      </c>
      <c r="B3" s="130"/>
      <c r="C3" s="130"/>
      <c r="D3" s="131"/>
    </row>
    <row r="4" s="125" customFormat="1" ht="46.5" customHeight="1" spans="1:4">
      <c r="A4" s="132" t="s">
        <v>874</v>
      </c>
      <c r="B4" s="132" t="s">
        <v>3</v>
      </c>
      <c r="C4" s="132" t="s">
        <v>51</v>
      </c>
      <c r="D4" s="132" t="s">
        <v>875</v>
      </c>
    </row>
    <row r="5" ht="33" customHeight="1" spans="1:4">
      <c r="A5" s="133" t="s">
        <v>885</v>
      </c>
      <c r="B5" s="134"/>
      <c r="C5" s="134"/>
      <c r="D5" s="135"/>
    </row>
    <row r="6" ht="33" customHeight="1" spans="1:4">
      <c r="A6" s="133" t="s">
        <v>886</v>
      </c>
      <c r="B6" s="134"/>
      <c r="C6" s="134"/>
      <c r="D6" s="135"/>
    </row>
    <row r="7" ht="33" customHeight="1" spans="1:4">
      <c r="A7" s="133" t="s">
        <v>887</v>
      </c>
      <c r="B7" s="134"/>
      <c r="C7" s="134"/>
      <c r="D7" s="135"/>
    </row>
    <row r="8" ht="33" customHeight="1" spans="1:4">
      <c r="A8" s="133" t="s">
        <v>888</v>
      </c>
      <c r="B8" s="134"/>
      <c r="C8" s="134"/>
      <c r="D8" s="135"/>
    </row>
    <row r="9" ht="33" customHeight="1" spans="1:4">
      <c r="A9" s="133" t="s">
        <v>889</v>
      </c>
      <c r="B9" s="134">
        <v>3944</v>
      </c>
      <c r="C9" s="134">
        <v>3000</v>
      </c>
      <c r="D9" s="135">
        <f>C9/B9*100</f>
        <v>76.0649087221095</v>
      </c>
    </row>
    <row r="10" customFormat="1" ht="33" customHeight="1" spans="1:4">
      <c r="A10" s="133" t="s">
        <v>890</v>
      </c>
      <c r="B10" s="134"/>
      <c r="C10" s="134">
        <v>50</v>
      </c>
      <c r="D10" s="135"/>
    </row>
    <row r="11" s="125" customFormat="1" ht="33" customHeight="1" spans="1:4">
      <c r="A11" s="132" t="s">
        <v>891</v>
      </c>
      <c r="B11" s="136">
        <f>SUM(B5:B9)</f>
        <v>3944</v>
      </c>
      <c r="C11" s="136">
        <v>3050</v>
      </c>
      <c r="D11" s="137">
        <f>C11/B11*100</f>
        <v>77.3326572008114</v>
      </c>
    </row>
    <row r="12" ht="33" customHeight="1" spans="1:4">
      <c r="A12" s="133" t="s">
        <v>892</v>
      </c>
      <c r="B12" s="134">
        <v>61</v>
      </c>
      <c r="C12" s="134">
        <v>80</v>
      </c>
      <c r="D12" s="135">
        <f>C12/B12*100</f>
        <v>131.147540983607</v>
      </c>
    </row>
    <row r="13" ht="33" customHeight="1" spans="1:4">
      <c r="A13" s="133" t="s">
        <v>893</v>
      </c>
      <c r="B13" s="134">
        <v>60</v>
      </c>
      <c r="C13" s="134">
        <v>2200</v>
      </c>
      <c r="D13" s="135">
        <f>C13/B13*100</f>
        <v>3666.66666666667</v>
      </c>
    </row>
    <row r="14" s="125" customFormat="1" ht="33" customHeight="1" spans="1:4">
      <c r="A14" s="132" t="s">
        <v>894</v>
      </c>
      <c r="B14" s="136">
        <f>SUM(B11:B13)</f>
        <v>4065</v>
      </c>
      <c r="C14" s="136">
        <f>SUM(C11:C13)</f>
        <v>5330</v>
      </c>
      <c r="D14" s="137">
        <f>C14/B14*100</f>
        <v>131.119311193112</v>
      </c>
    </row>
    <row r="15" spans="1:4">
      <c r="A15" s="138"/>
      <c r="B15" s="139"/>
      <c r="C15" s="138"/>
      <c r="D15" s="138"/>
    </row>
  </sheetData>
  <mergeCells count="3">
    <mergeCell ref="A1:D1"/>
    <mergeCell ref="A2:D2"/>
    <mergeCell ref="A3:D3"/>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E35"/>
  <sheetViews>
    <sheetView topLeftCell="A27" workbookViewId="0">
      <selection activeCell="F10" sqref="F10"/>
    </sheetView>
  </sheetViews>
  <sheetFormatPr defaultColWidth="9" defaultRowHeight="13.5" outlineLevelCol="4"/>
  <cols>
    <col min="1" max="1" width="12.875" customWidth="1"/>
    <col min="2" max="3" width="29.875" customWidth="1"/>
  </cols>
  <sheetData>
    <row r="1" ht="36" customHeight="1" spans="1:5">
      <c r="A1" s="111" t="s">
        <v>895</v>
      </c>
      <c r="B1" s="111"/>
      <c r="C1" s="111"/>
      <c r="D1" s="112"/>
      <c r="E1" s="112"/>
    </row>
    <row r="2" ht="22" customHeight="1" spans="1:5">
      <c r="A2" s="113"/>
      <c r="B2" s="108"/>
      <c r="C2" s="114" t="s">
        <v>1</v>
      </c>
      <c r="D2" s="112"/>
      <c r="E2" s="112"/>
    </row>
    <row r="3" ht="29" customHeight="1" spans="1:5">
      <c r="A3" s="115" t="s">
        <v>896</v>
      </c>
      <c r="B3" s="116" t="s">
        <v>897</v>
      </c>
      <c r="C3" s="115" t="s">
        <v>898</v>
      </c>
      <c r="D3" s="112"/>
      <c r="E3" s="112"/>
    </row>
    <row r="4" ht="28.5" customHeight="1" spans="1:5">
      <c r="A4" s="117"/>
      <c r="B4" s="118" t="s">
        <v>899</v>
      </c>
      <c r="C4" s="119">
        <v>3000</v>
      </c>
      <c r="D4" s="112"/>
      <c r="E4" s="112"/>
    </row>
    <row r="5" ht="28.5" customHeight="1" spans="1:5">
      <c r="A5" s="120">
        <v>208</v>
      </c>
      <c r="B5" s="118" t="s">
        <v>258</v>
      </c>
      <c r="C5" s="121">
        <v>0</v>
      </c>
      <c r="D5" s="112"/>
      <c r="E5" s="112"/>
    </row>
    <row r="6" ht="28.5" customHeight="1" spans="1:5">
      <c r="A6" s="117">
        <v>20804</v>
      </c>
      <c r="B6" s="118" t="s">
        <v>900</v>
      </c>
      <c r="C6" s="121">
        <v>0</v>
      </c>
      <c r="D6" s="112"/>
      <c r="E6" s="112"/>
    </row>
    <row r="7" ht="28.5" customHeight="1" spans="1:5">
      <c r="A7" s="117">
        <v>2080451</v>
      </c>
      <c r="B7" s="122" t="s">
        <v>901</v>
      </c>
      <c r="C7" s="121">
        <v>0</v>
      </c>
      <c r="D7" s="112"/>
      <c r="E7" s="112"/>
    </row>
    <row r="8" ht="28.5" customHeight="1" spans="1:5">
      <c r="A8" s="120">
        <v>223</v>
      </c>
      <c r="B8" s="118" t="s">
        <v>899</v>
      </c>
      <c r="C8" s="121">
        <v>3000</v>
      </c>
      <c r="D8" s="112"/>
      <c r="E8" s="112"/>
    </row>
    <row r="9" ht="28.5" customHeight="1" spans="1:5">
      <c r="A9" s="117">
        <v>22301</v>
      </c>
      <c r="B9" s="118" t="s">
        <v>902</v>
      </c>
      <c r="C9" s="121">
        <v>0</v>
      </c>
      <c r="D9" s="112"/>
      <c r="E9" s="112"/>
    </row>
    <row r="10" ht="28.5" customHeight="1" spans="1:5">
      <c r="A10" s="117">
        <v>2230101</v>
      </c>
      <c r="B10" s="122" t="s">
        <v>903</v>
      </c>
      <c r="C10" s="121">
        <v>0</v>
      </c>
      <c r="D10" s="112"/>
      <c r="E10" s="112"/>
    </row>
    <row r="11" ht="28.5" customHeight="1" spans="1:5">
      <c r="A11" s="117">
        <v>2230102</v>
      </c>
      <c r="B11" s="122" t="s">
        <v>904</v>
      </c>
      <c r="C11" s="121">
        <v>0</v>
      </c>
      <c r="D11" s="112"/>
      <c r="E11" s="112"/>
    </row>
    <row r="12" ht="28.5" customHeight="1" spans="1:5">
      <c r="A12" s="117">
        <v>2230103</v>
      </c>
      <c r="B12" s="122" t="s">
        <v>905</v>
      </c>
      <c r="C12" s="121">
        <v>0</v>
      </c>
      <c r="D12" s="112"/>
      <c r="E12" s="112"/>
    </row>
    <row r="13" ht="28.5" customHeight="1" spans="1:5">
      <c r="A13" s="123">
        <v>2230104</v>
      </c>
      <c r="B13" s="122" t="s">
        <v>906</v>
      </c>
      <c r="C13" s="121">
        <v>0</v>
      </c>
      <c r="D13" s="112"/>
      <c r="E13" s="112"/>
    </row>
    <row r="14" ht="28.5" customHeight="1" spans="1:5">
      <c r="A14" s="124">
        <v>2230105</v>
      </c>
      <c r="B14" s="122" t="s">
        <v>907</v>
      </c>
      <c r="C14" s="121">
        <v>0</v>
      </c>
      <c r="D14" s="112"/>
      <c r="E14" s="112"/>
    </row>
    <row r="15" ht="28.5" customHeight="1" spans="1:5">
      <c r="A15" s="124">
        <v>2230106</v>
      </c>
      <c r="B15" s="122" t="s">
        <v>908</v>
      </c>
      <c r="C15" s="121">
        <v>0</v>
      </c>
      <c r="D15" s="112"/>
      <c r="E15" s="112"/>
    </row>
    <row r="16" ht="28.5" customHeight="1" spans="1:5">
      <c r="A16" s="124">
        <v>2230107</v>
      </c>
      <c r="B16" s="122" t="s">
        <v>909</v>
      </c>
      <c r="C16" s="121">
        <v>0</v>
      </c>
    </row>
    <row r="17" ht="28.5" customHeight="1" spans="1:3">
      <c r="A17" s="124">
        <v>2230108</v>
      </c>
      <c r="B17" s="122" t="s">
        <v>910</v>
      </c>
      <c r="C17" s="121">
        <v>0</v>
      </c>
    </row>
    <row r="18" ht="28.5" customHeight="1" spans="1:3">
      <c r="A18" s="124">
        <v>2230199</v>
      </c>
      <c r="B18" s="122" t="s">
        <v>911</v>
      </c>
      <c r="C18" s="121">
        <v>0</v>
      </c>
    </row>
    <row r="19" ht="28.5" customHeight="1" spans="1:3">
      <c r="A19" s="124">
        <v>22302</v>
      </c>
      <c r="B19" s="118" t="s">
        <v>912</v>
      </c>
      <c r="C19" s="121">
        <v>0</v>
      </c>
    </row>
    <row r="20" ht="28.5" customHeight="1" spans="1:3">
      <c r="A20" s="124">
        <v>2230201</v>
      </c>
      <c r="B20" s="122" t="s">
        <v>913</v>
      </c>
      <c r="C20" s="121">
        <v>0</v>
      </c>
    </row>
    <row r="21" ht="28.5" customHeight="1" spans="1:3">
      <c r="A21" s="124">
        <v>2230202</v>
      </c>
      <c r="B21" s="122" t="s">
        <v>914</v>
      </c>
      <c r="C21" s="121">
        <v>0</v>
      </c>
    </row>
    <row r="22" ht="28.5" customHeight="1" spans="1:3">
      <c r="A22" s="124">
        <v>2230203</v>
      </c>
      <c r="B22" s="122" t="s">
        <v>915</v>
      </c>
      <c r="C22" s="121">
        <v>0</v>
      </c>
    </row>
    <row r="23" ht="28.5" customHeight="1" spans="1:3">
      <c r="A23" s="124">
        <v>2230204</v>
      </c>
      <c r="B23" s="122" t="s">
        <v>916</v>
      </c>
      <c r="C23" s="121">
        <v>0</v>
      </c>
    </row>
    <row r="24" ht="28.5" customHeight="1" spans="1:3">
      <c r="A24" s="124">
        <v>2230205</v>
      </c>
      <c r="B24" s="122" t="s">
        <v>917</v>
      </c>
      <c r="C24" s="121">
        <v>0</v>
      </c>
    </row>
    <row r="25" ht="28.5" customHeight="1" spans="1:3">
      <c r="A25" s="124">
        <v>2230206</v>
      </c>
      <c r="B25" s="122" t="s">
        <v>918</v>
      </c>
      <c r="C25" s="121">
        <v>0</v>
      </c>
    </row>
    <row r="26" ht="28.5" customHeight="1" spans="1:3">
      <c r="A26" s="124">
        <v>2230207</v>
      </c>
      <c r="B26" s="122" t="s">
        <v>919</v>
      </c>
      <c r="C26" s="121">
        <v>0</v>
      </c>
    </row>
    <row r="27" ht="28.5" customHeight="1" spans="1:3">
      <c r="A27" s="124">
        <v>2230299</v>
      </c>
      <c r="B27" s="122" t="s">
        <v>920</v>
      </c>
      <c r="C27" s="121">
        <v>0</v>
      </c>
    </row>
    <row r="28" ht="28.5" customHeight="1" spans="1:3">
      <c r="A28" s="124">
        <v>22303</v>
      </c>
      <c r="B28" s="118" t="s">
        <v>921</v>
      </c>
      <c r="C28" s="121">
        <v>0</v>
      </c>
    </row>
    <row r="29" ht="28.5" customHeight="1" spans="1:3">
      <c r="A29" s="124">
        <v>2230301</v>
      </c>
      <c r="B29" s="122" t="s">
        <v>922</v>
      </c>
      <c r="C29" s="121">
        <v>0</v>
      </c>
    </row>
    <row r="30" ht="28.5" customHeight="1" spans="1:3">
      <c r="A30" s="124">
        <v>22304</v>
      </c>
      <c r="B30" s="118" t="s">
        <v>923</v>
      </c>
      <c r="C30" s="121">
        <v>0</v>
      </c>
    </row>
    <row r="31" ht="28.5" customHeight="1" spans="1:3">
      <c r="A31" s="124">
        <v>2230401</v>
      </c>
      <c r="B31" s="122" t="s">
        <v>924</v>
      </c>
      <c r="C31" s="121">
        <v>0</v>
      </c>
    </row>
    <row r="32" ht="28.5" customHeight="1" spans="1:3">
      <c r="A32" s="124">
        <v>2230402</v>
      </c>
      <c r="B32" s="122" t="s">
        <v>925</v>
      </c>
      <c r="C32" s="121">
        <v>0</v>
      </c>
    </row>
    <row r="33" ht="28.5" customHeight="1" spans="1:3">
      <c r="A33" s="124">
        <v>2230499</v>
      </c>
      <c r="B33" s="122" t="s">
        <v>926</v>
      </c>
      <c r="C33" s="121">
        <v>0</v>
      </c>
    </row>
    <row r="34" ht="28.5" customHeight="1" spans="1:3">
      <c r="A34" s="124">
        <v>22399</v>
      </c>
      <c r="B34" s="118" t="s">
        <v>927</v>
      </c>
      <c r="C34" s="121">
        <v>3000</v>
      </c>
    </row>
    <row r="35" ht="28.5" customHeight="1" spans="1:3">
      <c r="A35" s="124">
        <v>2239901</v>
      </c>
      <c r="B35" s="122" t="s">
        <v>928</v>
      </c>
      <c r="C35" s="121">
        <v>3000</v>
      </c>
    </row>
  </sheetData>
  <mergeCells count="1">
    <mergeCell ref="A1:C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C6"/>
  <sheetViews>
    <sheetView workbookViewId="0">
      <selection activeCell="C27" sqref="C27"/>
    </sheetView>
  </sheetViews>
  <sheetFormatPr defaultColWidth="9" defaultRowHeight="14.25" outlineLevelRow="5" outlineLevelCol="2"/>
  <cols>
    <col min="1" max="1" width="27.25" style="21" customWidth="1"/>
    <col min="2" max="3" width="30.625" style="21" customWidth="1"/>
    <col min="4" max="16384" width="9" style="21"/>
  </cols>
  <sheetData>
    <row r="1" s="21" customFormat="1" ht="41.25" customHeight="1" spans="1:3">
      <c r="A1" s="107" t="s">
        <v>929</v>
      </c>
      <c r="B1" s="107"/>
      <c r="C1" s="107"/>
    </row>
    <row r="2" s="21" customFormat="1" spans="1:3">
      <c r="A2" s="22"/>
      <c r="B2" s="108"/>
      <c r="C2" s="23" t="s">
        <v>1</v>
      </c>
    </row>
    <row r="3" s="21" customFormat="1" spans="1:3">
      <c r="A3" s="24" t="s">
        <v>706</v>
      </c>
      <c r="B3" s="25" t="s">
        <v>51</v>
      </c>
      <c r="C3" s="109" t="s">
        <v>930</v>
      </c>
    </row>
    <row r="4" s="21" customFormat="1" ht="21.75" customHeight="1" spans="1:3">
      <c r="A4" s="24" t="s">
        <v>702</v>
      </c>
      <c r="B4" s="25"/>
      <c r="C4" s="109"/>
    </row>
    <row r="5" s="21" customFormat="1" ht="21.75" customHeight="1" spans="1:3">
      <c r="A5" s="28" t="s">
        <v>732</v>
      </c>
      <c r="B5" s="29" t="s">
        <v>931</v>
      </c>
      <c r="C5" s="110"/>
    </row>
    <row r="6" s="21" customFormat="1" ht="21.75" customHeight="1" spans="1:3">
      <c r="A6" s="30" t="s">
        <v>932</v>
      </c>
      <c r="B6" s="31"/>
      <c r="C6" s="31"/>
    </row>
  </sheetData>
  <mergeCells count="1">
    <mergeCell ref="A1:C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F9"/>
  <sheetViews>
    <sheetView workbookViewId="0">
      <pane xSplit="1" ySplit="3" topLeftCell="B4" activePane="bottomRight" state="frozen"/>
      <selection/>
      <selection pane="topRight"/>
      <selection pane="bottomLeft"/>
      <selection pane="bottomRight" activeCell="H3" sqref="H3"/>
    </sheetView>
  </sheetViews>
  <sheetFormatPr defaultColWidth="9" defaultRowHeight="12" outlineLevelCol="5"/>
  <cols>
    <col min="1" max="1" width="22.625" style="91" customWidth="1"/>
    <col min="2" max="4" width="22.625" style="92" customWidth="1"/>
    <col min="5" max="6" width="12.875" style="92" customWidth="1"/>
    <col min="7" max="256" width="9" style="92"/>
    <col min="257" max="257" width="18.375" style="92" customWidth="1"/>
    <col min="258" max="262" width="12.875" style="92" customWidth="1"/>
    <col min="263" max="512" width="9" style="92"/>
    <col min="513" max="513" width="18.375" style="92" customWidth="1"/>
    <col min="514" max="518" width="12.875" style="92" customWidth="1"/>
    <col min="519" max="768" width="9" style="92"/>
    <col min="769" max="769" width="18.375" style="92" customWidth="1"/>
    <col min="770" max="774" width="12.875" style="92" customWidth="1"/>
    <col min="775" max="1024" width="9" style="92"/>
    <col min="1025" max="1025" width="18.375" style="92" customWidth="1"/>
    <col min="1026" max="1030" width="12.875" style="92" customWidth="1"/>
    <col min="1031" max="1280" width="9" style="92"/>
    <col min="1281" max="1281" width="18.375" style="92" customWidth="1"/>
    <col min="1282" max="1286" width="12.875" style="92" customWidth="1"/>
    <col min="1287" max="1536" width="9" style="92"/>
    <col min="1537" max="1537" width="18.375" style="92" customWidth="1"/>
    <col min="1538" max="1542" width="12.875" style="92" customWidth="1"/>
    <col min="1543" max="1792" width="9" style="92"/>
    <col min="1793" max="1793" width="18.375" style="92" customWidth="1"/>
    <col min="1794" max="1798" width="12.875" style="92" customWidth="1"/>
    <col min="1799" max="2048" width="9" style="92"/>
    <col min="2049" max="2049" width="18.375" style="92" customWidth="1"/>
    <col min="2050" max="2054" width="12.875" style="92" customWidth="1"/>
    <col min="2055" max="2304" width="9" style="92"/>
    <col min="2305" max="2305" width="18.375" style="92" customWidth="1"/>
    <col min="2306" max="2310" width="12.875" style="92" customWidth="1"/>
    <col min="2311" max="2560" width="9" style="92"/>
    <col min="2561" max="2561" width="18.375" style="92" customWidth="1"/>
    <col min="2562" max="2566" width="12.875" style="92" customWidth="1"/>
    <col min="2567" max="2816" width="9" style="92"/>
    <col min="2817" max="2817" width="18.375" style="92" customWidth="1"/>
    <col min="2818" max="2822" width="12.875" style="92" customWidth="1"/>
    <col min="2823" max="3072" width="9" style="92"/>
    <col min="3073" max="3073" width="18.375" style="92" customWidth="1"/>
    <col min="3074" max="3078" width="12.875" style="92" customWidth="1"/>
    <col min="3079" max="3328" width="9" style="92"/>
    <col min="3329" max="3329" width="18.375" style="92" customWidth="1"/>
    <col min="3330" max="3334" width="12.875" style="92" customWidth="1"/>
    <col min="3335" max="3584" width="9" style="92"/>
    <col min="3585" max="3585" width="18.375" style="92" customWidth="1"/>
    <col min="3586" max="3590" width="12.875" style="92" customWidth="1"/>
    <col min="3591" max="3840" width="9" style="92"/>
    <col min="3841" max="3841" width="18.375" style="92" customWidth="1"/>
    <col min="3842" max="3846" width="12.875" style="92" customWidth="1"/>
    <col min="3847" max="4096" width="9" style="92"/>
    <col min="4097" max="4097" width="18.375" style="92" customWidth="1"/>
    <col min="4098" max="4102" width="12.875" style="92" customWidth="1"/>
    <col min="4103" max="4352" width="9" style="92"/>
    <col min="4353" max="4353" width="18.375" style="92" customWidth="1"/>
    <col min="4354" max="4358" width="12.875" style="92" customWidth="1"/>
    <col min="4359" max="4608" width="9" style="92"/>
    <col min="4609" max="4609" width="18.375" style="92" customWidth="1"/>
    <col min="4610" max="4614" width="12.875" style="92" customWidth="1"/>
    <col min="4615" max="4864" width="9" style="92"/>
    <col min="4865" max="4865" width="18.375" style="92" customWidth="1"/>
    <col min="4866" max="4870" width="12.875" style="92" customWidth="1"/>
    <col min="4871" max="5120" width="9" style="92"/>
    <col min="5121" max="5121" width="18.375" style="92" customWidth="1"/>
    <col min="5122" max="5126" width="12.875" style="92" customWidth="1"/>
    <col min="5127" max="5376" width="9" style="92"/>
    <col min="5377" max="5377" width="18.375" style="92" customWidth="1"/>
    <col min="5378" max="5382" width="12.875" style="92" customWidth="1"/>
    <col min="5383" max="5632" width="9" style="92"/>
    <col min="5633" max="5633" width="18.375" style="92" customWidth="1"/>
    <col min="5634" max="5638" width="12.875" style="92" customWidth="1"/>
    <col min="5639" max="5888" width="9" style="92"/>
    <col min="5889" max="5889" width="18.375" style="92" customWidth="1"/>
    <col min="5890" max="5894" width="12.875" style="92" customWidth="1"/>
    <col min="5895" max="6144" width="9" style="92"/>
    <col min="6145" max="6145" width="18.375" style="92" customWidth="1"/>
    <col min="6146" max="6150" width="12.875" style="92" customWidth="1"/>
    <col min="6151" max="6400" width="9" style="92"/>
    <col min="6401" max="6401" width="18.375" style="92" customWidth="1"/>
    <col min="6402" max="6406" width="12.875" style="92" customWidth="1"/>
    <col min="6407" max="6656" width="9" style="92"/>
    <col min="6657" max="6657" width="18.375" style="92" customWidth="1"/>
    <col min="6658" max="6662" width="12.875" style="92" customWidth="1"/>
    <col min="6663" max="6912" width="9" style="92"/>
    <col min="6913" max="6913" width="18.375" style="92" customWidth="1"/>
    <col min="6914" max="6918" width="12.875" style="92" customWidth="1"/>
    <col min="6919" max="7168" width="9" style="92"/>
    <col min="7169" max="7169" width="18.375" style="92" customWidth="1"/>
    <col min="7170" max="7174" width="12.875" style="92" customWidth="1"/>
    <col min="7175" max="7424" width="9" style="92"/>
    <col min="7425" max="7425" width="18.375" style="92" customWidth="1"/>
    <col min="7426" max="7430" width="12.875" style="92" customWidth="1"/>
    <col min="7431" max="7680" width="9" style="92"/>
    <col min="7681" max="7681" width="18.375" style="92" customWidth="1"/>
    <col min="7682" max="7686" width="12.875" style="92" customWidth="1"/>
    <col min="7687" max="7936" width="9" style="92"/>
    <col min="7937" max="7937" width="18.375" style="92" customWidth="1"/>
    <col min="7938" max="7942" width="12.875" style="92" customWidth="1"/>
    <col min="7943" max="8192" width="9" style="92"/>
    <col min="8193" max="8193" width="18.375" style="92" customWidth="1"/>
    <col min="8194" max="8198" width="12.875" style="92" customWidth="1"/>
    <col min="8199" max="8448" width="9" style="92"/>
    <col min="8449" max="8449" width="18.375" style="92" customWidth="1"/>
    <col min="8450" max="8454" width="12.875" style="92" customWidth="1"/>
    <col min="8455" max="8704" width="9" style="92"/>
    <col min="8705" max="8705" width="18.375" style="92" customWidth="1"/>
    <col min="8706" max="8710" width="12.875" style="92" customWidth="1"/>
    <col min="8711" max="8960" width="9" style="92"/>
    <col min="8961" max="8961" width="18.375" style="92" customWidth="1"/>
    <col min="8962" max="8966" width="12.875" style="92" customWidth="1"/>
    <col min="8967" max="9216" width="9" style="92"/>
    <col min="9217" max="9217" width="18.375" style="92" customWidth="1"/>
    <col min="9218" max="9222" width="12.875" style="92" customWidth="1"/>
    <col min="9223" max="9472" width="9" style="92"/>
    <col min="9473" max="9473" width="18.375" style="92" customWidth="1"/>
    <col min="9474" max="9478" width="12.875" style="92" customWidth="1"/>
    <col min="9479" max="9728" width="9" style="92"/>
    <col min="9729" max="9729" width="18.375" style="92" customWidth="1"/>
    <col min="9730" max="9734" width="12.875" style="92" customWidth="1"/>
    <col min="9735" max="9984" width="9" style="92"/>
    <col min="9985" max="9985" width="18.375" style="92" customWidth="1"/>
    <col min="9986" max="9990" width="12.875" style="92" customWidth="1"/>
    <col min="9991" max="10240" width="9" style="92"/>
    <col min="10241" max="10241" width="18.375" style="92" customWidth="1"/>
    <col min="10242" max="10246" width="12.875" style="92" customWidth="1"/>
    <col min="10247" max="10496" width="9" style="92"/>
    <col min="10497" max="10497" width="18.375" style="92" customWidth="1"/>
    <col min="10498" max="10502" width="12.875" style="92" customWidth="1"/>
    <col min="10503" max="10752" width="9" style="92"/>
    <col min="10753" max="10753" width="18.375" style="92" customWidth="1"/>
    <col min="10754" max="10758" width="12.875" style="92" customWidth="1"/>
    <col min="10759" max="11008" width="9" style="92"/>
    <col min="11009" max="11009" width="18.375" style="92" customWidth="1"/>
    <col min="11010" max="11014" width="12.875" style="92" customWidth="1"/>
    <col min="11015" max="11264" width="9" style="92"/>
    <col min="11265" max="11265" width="18.375" style="92" customWidth="1"/>
    <col min="11266" max="11270" width="12.875" style="92" customWidth="1"/>
    <col min="11271" max="11520" width="9" style="92"/>
    <col min="11521" max="11521" width="18.375" style="92" customWidth="1"/>
    <col min="11522" max="11526" width="12.875" style="92" customWidth="1"/>
    <col min="11527" max="11776" width="9" style="92"/>
    <col min="11777" max="11777" width="18.375" style="92" customWidth="1"/>
    <col min="11778" max="11782" width="12.875" style="92" customWidth="1"/>
    <col min="11783" max="12032" width="9" style="92"/>
    <col min="12033" max="12033" width="18.375" style="92" customWidth="1"/>
    <col min="12034" max="12038" width="12.875" style="92" customWidth="1"/>
    <col min="12039" max="12288" width="9" style="92"/>
    <col min="12289" max="12289" width="18.375" style="92" customWidth="1"/>
    <col min="12290" max="12294" width="12.875" style="92" customWidth="1"/>
    <col min="12295" max="12544" width="9" style="92"/>
    <col min="12545" max="12545" width="18.375" style="92" customWidth="1"/>
    <col min="12546" max="12550" width="12.875" style="92" customWidth="1"/>
    <col min="12551" max="12800" width="9" style="92"/>
    <col min="12801" max="12801" width="18.375" style="92" customWidth="1"/>
    <col min="12802" max="12806" width="12.875" style="92" customWidth="1"/>
    <col min="12807" max="13056" width="9" style="92"/>
    <col min="13057" max="13057" width="18.375" style="92" customWidth="1"/>
    <col min="13058" max="13062" width="12.875" style="92" customWidth="1"/>
    <col min="13063" max="13312" width="9" style="92"/>
    <col min="13313" max="13313" width="18.375" style="92" customWidth="1"/>
    <col min="13314" max="13318" width="12.875" style="92" customWidth="1"/>
    <col min="13319" max="13568" width="9" style="92"/>
    <col min="13569" max="13569" width="18.375" style="92" customWidth="1"/>
    <col min="13570" max="13574" width="12.875" style="92" customWidth="1"/>
    <col min="13575" max="13824" width="9" style="92"/>
    <col min="13825" max="13825" width="18.375" style="92" customWidth="1"/>
    <col min="13826" max="13830" width="12.875" style="92" customWidth="1"/>
    <col min="13831" max="14080" width="9" style="92"/>
    <col min="14081" max="14081" width="18.375" style="92" customWidth="1"/>
    <col min="14082" max="14086" width="12.875" style="92" customWidth="1"/>
    <col min="14087" max="14336" width="9" style="92"/>
    <col min="14337" max="14337" width="18.375" style="92" customWidth="1"/>
    <col min="14338" max="14342" width="12.875" style="92" customWidth="1"/>
    <col min="14343" max="14592" width="9" style="92"/>
    <col min="14593" max="14593" width="18.375" style="92" customWidth="1"/>
    <col min="14594" max="14598" width="12.875" style="92" customWidth="1"/>
    <col min="14599" max="14848" width="9" style="92"/>
    <col min="14849" max="14849" width="18.375" style="92" customWidth="1"/>
    <col min="14850" max="14854" width="12.875" style="92" customWidth="1"/>
    <col min="14855" max="15104" width="9" style="92"/>
    <col min="15105" max="15105" width="18.375" style="92" customWidth="1"/>
    <col min="15106" max="15110" width="12.875" style="92" customWidth="1"/>
    <col min="15111" max="15360" width="9" style="92"/>
    <col min="15361" max="15361" width="18.375" style="92" customWidth="1"/>
    <col min="15362" max="15366" width="12.875" style="92" customWidth="1"/>
    <col min="15367" max="15616" width="9" style="92"/>
    <col min="15617" max="15617" width="18.375" style="92" customWidth="1"/>
    <col min="15618" max="15622" width="12.875" style="92" customWidth="1"/>
    <col min="15623" max="15872" width="9" style="92"/>
    <col min="15873" max="15873" width="18.375" style="92" customWidth="1"/>
    <col min="15874" max="15878" width="12.875" style="92" customWidth="1"/>
    <col min="15879" max="16128" width="9" style="92"/>
    <col min="16129" max="16129" width="18.375" style="92" customWidth="1"/>
    <col min="16130" max="16134" width="12.875" style="92" customWidth="1"/>
    <col min="16135" max="16384" width="9" style="92"/>
  </cols>
  <sheetData>
    <row r="1" ht="54.75" customHeight="1" spans="1:6">
      <c r="A1" s="93" t="s">
        <v>933</v>
      </c>
      <c r="B1" s="93"/>
      <c r="C1" s="93"/>
      <c r="D1" s="93"/>
      <c r="E1" s="94"/>
      <c r="F1" s="94"/>
    </row>
    <row r="2" ht="27" customHeight="1" spans="1:6">
      <c r="A2" s="95"/>
      <c r="B2" s="96"/>
      <c r="C2" s="96"/>
      <c r="D2" s="97" t="s">
        <v>1</v>
      </c>
      <c r="E2" s="98"/>
      <c r="F2" s="98"/>
    </row>
    <row r="3" s="89" customFormat="1" ht="41.25" customHeight="1" spans="1:6">
      <c r="A3" s="99" t="s">
        <v>934</v>
      </c>
      <c r="B3" s="99" t="s">
        <v>81</v>
      </c>
      <c r="C3" s="99" t="s">
        <v>935</v>
      </c>
      <c r="D3" s="99" t="s">
        <v>936</v>
      </c>
    </row>
    <row r="4" s="89" customFormat="1" ht="41.25" customHeight="1" spans="1:6">
      <c r="A4" s="100" t="s">
        <v>937</v>
      </c>
      <c r="B4" s="101">
        <f>SUM(B5:B9)</f>
        <v>91206</v>
      </c>
      <c r="C4" s="101">
        <f>SUM(C5:C9)</f>
        <v>58238</v>
      </c>
      <c r="D4" s="101">
        <f>SUM(D5:D9)</f>
        <v>32968</v>
      </c>
    </row>
    <row r="5" s="90" customFormat="1" ht="41.25" customHeight="1" spans="1:6">
      <c r="A5" s="102" t="s">
        <v>938</v>
      </c>
      <c r="B5" s="103">
        <f>SUM(C5:D5)</f>
        <v>36727</v>
      </c>
      <c r="C5" s="103">
        <v>28967</v>
      </c>
      <c r="D5" s="103">
        <v>7760</v>
      </c>
    </row>
    <row r="6" s="90" customFormat="1" ht="41.25" customHeight="1" spans="1:6">
      <c r="A6" s="102" t="s">
        <v>939</v>
      </c>
      <c r="B6" s="103">
        <f>SUM(C6:D6)</f>
        <v>140</v>
      </c>
      <c r="C6" s="103">
        <v>68</v>
      </c>
      <c r="D6" s="103">
        <v>72</v>
      </c>
    </row>
    <row r="7" s="90" customFormat="1" ht="41.25" customHeight="1" spans="1:6">
      <c r="A7" s="105" t="s">
        <v>940</v>
      </c>
      <c r="B7" s="103">
        <f>SUM(C7:D7)</f>
        <v>52076</v>
      </c>
      <c r="C7" s="103">
        <v>27000</v>
      </c>
      <c r="D7" s="103">
        <v>25076</v>
      </c>
    </row>
    <row r="8" s="90" customFormat="1" ht="41.25" customHeight="1" spans="1:6">
      <c r="A8" s="105" t="s">
        <v>941</v>
      </c>
      <c r="B8" s="103">
        <f>SUM(C8:D8)</f>
        <v>23</v>
      </c>
      <c r="C8" s="103">
        <v>3</v>
      </c>
      <c r="D8" s="103">
        <v>20</v>
      </c>
    </row>
    <row r="9" s="90" customFormat="1" ht="41.25" customHeight="1" spans="1:6">
      <c r="A9" s="105" t="s">
        <v>942</v>
      </c>
      <c r="B9" s="103">
        <f>SUM(C9:D9)</f>
        <v>2240</v>
      </c>
      <c r="C9" s="103">
        <v>2200</v>
      </c>
      <c r="D9" s="103">
        <v>40</v>
      </c>
    </row>
  </sheetData>
  <mergeCells count="1">
    <mergeCell ref="A1:D1"/>
  </mergeCells>
  <printOptions horizontalCentered="1"/>
  <pageMargins left="0.748031496062992" right="0.748031496062992" top="0.511811023622047" bottom="0.551181102362205" header="0.511811023622047" footer="0.511811023622047"/>
  <pageSetup paperSize="9" scale="96"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F10"/>
  <sheetViews>
    <sheetView workbookViewId="0">
      <selection activeCell="G6" sqref="G6"/>
    </sheetView>
  </sheetViews>
  <sheetFormatPr defaultColWidth="9" defaultRowHeight="12" outlineLevelCol="5"/>
  <cols>
    <col min="1" max="1" width="22.625" style="91" customWidth="1"/>
    <col min="2" max="4" width="22.625" style="92" customWidth="1"/>
    <col min="5" max="6" width="12.875" style="92" customWidth="1"/>
    <col min="7" max="256" width="9" style="92"/>
    <col min="257" max="257" width="18.375" style="92" customWidth="1"/>
    <col min="258" max="262" width="12.875" style="92" customWidth="1"/>
    <col min="263" max="512" width="9" style="92"/>
    <col min="513" max="513" width="18.375" style="92" customWidth="1"/>
    <col min="514" max="518" width="12.875" style="92" customWidth="1"/>
    <col min="519" max="768" width="9" style="92"/>
    <col min="769" max="769" width="18.375" style="92" customWidth="1"/>
    <col min="770" max="774" width="12.875" style="92" customWidth="1"/>
    <col min="775" max="1024" width="9" style="92"/>
    <col min="1025" max="1025" width="18.375" style="92" customWidth="1"/>
    <col min="1026" max="1030" width="12.875" style="92" customWidth="1"/>
    <col min="1031" max="1280" width="9" style="92"/>
    <col min="1281" max="1281" width="18.375" style="92" customWidth="1"/>
    <col min="1282" max="1286" width="12.875" style="92" customWidth="1"/>
    <col min="1287" max="1536" width="9" style="92"/>
    <col min="1537" max="1537" width="18.375" style="92" customWidth="1"/>
    <col min="1538" max="1542" width="12.875" style="92" customWidth="1"/>
    <col min="1543" max="1792" width="9" style="92"/>
    <col min="1793" max="1793" width="18.375" style="92" customWidth="1"/>
    <col min="1794" max="1798" width="12.875" style="92" customWidth="1"/>
    <col min="1799" max="2048" width="9" style="92"/>
    <col min="2049" max="2049" width="18.375" style="92" customWidth="1"/>
    <col min="2050" max="2054" width="12.875" style="92" customWidth="1"/>
    <col min="2055" max="2304" width="9" style="92"/>
    <col min="2305" max="2305" width="18.375" style="92" customWidth="1"/>
    <col min="2306" max="2310" width="12.875" style="92" customWidth="1"/>
    <col min="2311" max="2560" width="9" style="92"/>
    <col min="2561" max="2561" width="18.375" style="92" customWidth="1"/>
    <col min="2562" max="2566" width="12.875" style="92" customWidth="1"/>
    <col min="2567" max="2816" width="9" style="92"/>
    <col min="2817" max="2817" width="18.375" style="92" customWidth="1"/>
    <col min="2818" max="2822" width="12.875" style="92" customWidth="1"/>
    <col min="2823" max="3072" width="9" style="92"/>
    <col min="3073" max="3073" width="18.375" style="92" customWidth="1"/>
    <col min="3074" max="3078" width="12.875" style="92" customWidth="1"/>
    <col min="3079" max="3328" width="9" style="92"/>
    <col min="3329" max="3329" width="18.375" style="92" customWidth="1"/>
    <col min="3330" max="3334" width="12.875" style="92" customWidth="1"/>
    <col min="3335" max="3584" width="9" style="92"/>
    <col min="3585" max="3585" width="18.375" style="92" customWidth="1"/>
    <col min="3586" max="3590" width="12.875" style="92" customWidth="1"/>
    <col min="3591" max="3840" width="9" style="92"/>
    <col min="3841" max="3841" width="18.375" style="92" customWidth="1"/>
    <col min="3842" max="3846" width="12.875" style="92" customWidth="1"/>
    <col min="3847" max="4096" width="9" style="92"/>
    <col min="4097" max="4097" width="18.375" style="92" customWidth="1"/>
    <col min="4098" max="4102" width="12.875" style="92" customWidth="1"/>
    <col min="4103" max="4352" width="9" style="92"/>
    <col min="4353" max="4353" width="18.375" style="92" customWidth="1"/>
    <col min="4354" max="4358" width="12.875" style="92" customWidth="1"/>
    <col min="4359" max="4608" width="9" style="92"/>
    <col min="4609" max="4609" width="18.375" style="92" customWidth="1"/>
    <col min="4610" max="4614" width="12.875" style="92" customWidth="1"/>
    <col min="4615" max="4864" width="9" style="92"/>
    <col min="4865" max="4865" width="18.375" style="92" customWidth="1"/>
    <col min="4866" max="4870" width="12.875" style="92" customWidth="1"/>
    <col min="4871" max="5120" width="9" style="92"/>
    <col min="5121" max="5121" width="18.375" style="92" customWidth="1"/>
    <col min="5122" max="5126" width="12.875" style="92" customWidth="1"/>
    <col min="5127" max="5376" width="9" style="92"/>
    <col min="5377" max="5377" width="18.375" style="92" customWidth="1"/>
    <col min="5378" max="5382" width="12.875" style="92" customWidth="1"/>
    <col min="5383" max="5632" width="9" style="92"/>
    <col min="5633" max="5633" width="18.375" style="92" customWidth="1"/>
    <col min="5634" max="5638" width="12.875" style="92" customWidth="1"/>
    <col min="5639" max="5888" width="9" style="92"/>
    <col min="5889" max="5889" width="18.375" style="92" customWidth="1"/>
    <col min="5890" max="5894" width="12.875" style="92" customWidth="1"/>
    <col min="5895" max="6144" width="9" style="92"/>
    <col min="6145" max="6145" width="18.375" style="92" customWidth="1"/>
    <col min="6146" max="6150" width="12.875" style="92" customWidth="1"/>
    <col min="6151" max="6400" width="9" style="92"/>
    <col min="6401" max="6401" width="18.375" style="92" customWidth="1"/>
    <col min="6402" max="6406" width="12.875" style="92" customWidth="1"/>
    <col min="6407" max="6656" width="9" style="92"/>
    <col min="6657" max="6657" width="18.375" style="92" customWidth="1"/>
    <col min="6658" max="6662" width="12.875" style="92" customWidth="1"/>
    <col min="6663" max="6912" width="9" style="92"/>
    <col min="6913" max="6913" width="18.375" style="92" customWidth="1"/>
    <col min="6914" max="6918" width="12.875" style="92" customWidth="1"/>
    <col min="6919" max="7168" width="9" style="92"/>
    <col min="7169" max="7169" width="18.375" style="92" customWidth="1"/>
    <col min="7170" max="7174" width="12.875" style="92" customWidth="1"/>
    <col min="7175" max="7424" width="9" style="92"/>
    <col min="7425" max="7425" width="18.375" style="92" customWidth="1"/>
    <col min="7426" max="7430" width="12.875" style="92" customWidth="1"/>
    <col min="7431" max="7680" width="9" style="92"/>
    <col min="7681" max="7681" width="18.375" style="92" customWidth="1"/>
    <col min="7682" max="7686" width="12.875" style="92" customWidth="1"/>
    <col min="7687" max="7936" width="9" style="92"/>
    <col min="7937" max="7937" width="18.375" style="92" customWidth="1"/>
    <col min="7938" max="7942" width="12.875" style="92" customWidth="1"/>
    <col min="7943" max="8192" width="9" style="92"/>
    <col min="8193" max="8193" width="18.375" style="92" customWidth="1"/>
    <col min="8194" max="8198" width="12.875" style="92" customWidth="1"/>
    <col min="8199" max="8448" width="9" style="92"/>
    <col min="8449" max="8449" width="18.375" style="92" customWidth="1"/>
    <col min="8450" max="8454" width="12.875" style="92" customWidth="1"/>
    <col min="8455" max="8704" width="9" style="92"/>
    <col min="8705" max="8705" width="18.375" style="92" customWidth="1"/>
    <col min="8706" max="8710" width="12.875" style="92" customWidth="1"/>
    <col min="8711" max="8960" width="9" style="92"/>
    <col min="8961" max="8961" width="18.375" style="92" customWidth="1"/>
    <col min="8962" max="8966" width="12.875" style="92" customWidth="1"/>
    <col min="8967" max="9216" width="9" style="92"/>
    <col min="9217" max="9217" width="18.375" style="92" customWidth="1"/>
    <col min="9218" max="9222" width="12.875" style="92" customWidth="1"/>
    <col min="9223" max="9472" width="9" style="92"/>
    <col min="9473" max="9473" width="18.375" style="92" customWidth="1"/>
    <col min="9474" max="9478" width="12.875" style="92" customWidth="1"/>
    <col min="9479" max="9728" width="9" style="92"/>
    <col min="9729" max="9729" width="18.375" style="92" customWidth="1"/>
    <col min="9730" max="9734" width="12.875" style="92" customWidth="1"/>
    <col min="9735" max="9984" width="9" style="92"/>
    <col min="9985" max="9985" width="18.375" style="92" customWidth="1"/>
    <col min="9986" max="9990" width="12.875" style="92" customWidth="1"/>
    <col min="9991" max="10240" width="9" style="92"/>
    <col min="10241" max="10241" width="18.375" style="92" customWidth="1"/>
    <col min="10242" max="10246" width="12.875" style="92" customWidth="1"/>
    <col min="10247" max="10496" width="9" style="92"/>
    <col min="10497" max="10497" width="18.375" style="92" customWidth="1"/>
    <col min="10498" max="10502" width="12.875" style="92" customWidth="1"/>
    <col min="10503" max="10752" width="9" style="92"/>
    <col min="10753" max="10753" width="18.375" style="92" customWidth="1"/>
    <col min="10754" max="10758" width="12.875" style="92" customWidth="1"/>
    <col min="10759" max="11008" width="9" style="92"/>
    <col min="11009" max="11009" width="18.375" style="92" customWidth="1"/>
    <col min="11010" max="11014" width="12.875" style="92" customWidth="1"/>
    <col min="11015" max="11264" width="9" style="92"/>
    <col min="11265" max="11265" width="18.375" style="92" customWidth="1"/>
    <col min="11266" max="11270" width="12.875" style="92" customWidth="1"/>
    <col min="11271" max="11520" width="9" style="92"/>
    <col min="11521" max="11521" width="18.375" style="92" customWidth="1"/>
    <col min="11522" max="11526" width="12.875" style="92" customWidth="1"/>
    <col min="11527" max="11776" width="9" style="92"/>
    <col min="11777" max="11777" width="18.375" style="92" customWidth="1"/>
    <col min="11778" max="11782" width="12.875" style="92" customWidth="1"/>
    <col min="11783" max="12032" width="9" style="92"/>
    <col min="12033" max="12033" width="18.375" style="92" customWidth="1"/>
    <col min="12034" max="12038" width="12.875" style="92" customWidth="1"/>
    <col min="12039" max="12288" width="9" style="92"/>
    <col min="12289" max="12289" width="18.375" style="92" customWidth="1"/>
    <col min="12290" max="12294" width="12.875" style="92" customWidth="1"/>
    <col min="12295" max="12544" width="9" style="92"/>
    <col min="12545" max="12545" width="18.375" style="92" customWidth="1"/>
    <col min="12546" max="12550" width="12.875" style="92" customWidth="1"/>
    <col min="12551" max="12800" width="9" style="92"/>
    <col min="12801" max="12801" width="18.375" style="92" customWidth="1"/>
    <col min="12802" max="12806" width="12.875" style="92" customWidth="1"/>
    <col min="12807" max="13056" width="9" style="92"/>
    <col min="13057" max="13057" width="18.375" style="92" customWidth="1"/>
    <col min="13058" max="13062" width="12.875" style="92" customWidth="1"/>
    <col min="13063" max="13312" width="9" style="92"/>
    <col min="13313" max="13313" width="18.375" style="92" customWidth="1"/>
    <col min="13314" max="13318" width="12.875" style="92" customWidth="1"/>
    <col min="13319" max="13568" width="9" style="92"/>
    <col min="13569" max="13569" width="18.375" style="92" customWidth="1"/>
    <col min="13570" max="13574" width="12.875" style="92" customWidth="1"/>
    <col min="13575" max="13824" width="9" style="92"/>
    <col min="13825" max="13825" width="18.375" style="92" customWidth="1"/>
    <col min="13826" max="13830" width="12.875" style="92" customWidth="1"/>
    <col min="13831" max="14080" width="9" style="92"/>
    <col min="14081" max="14081" width="18.375" style="92" customWidth="1"/>
    <col min="14082" max="14086" width="12.875" style="92" customWidth="1"/>
    <col min="14087" max="14336" width="9" style="92"/>
    <col min="14337" max="14337" width="18.375" style="92" customWidth="1"/>
    <col min="14338" max="14342" width="12.875" style="92" customWidth="1"/>
    <col min="14343" max="14592" width="9" style="92"/>
    <col min="14593" max="14593" width="18.375" style="92" customWidth="1"/>
    <col min="14594" max="14598" width="12.875" style="92" customWidth="1"/>
    <col min="14599" max="14848" width="9" style="92"/>
    <col min="14849" max="14849" width="18.375" style="92" customWidth="1"/>
    <col min="14850" max="14854" width="12.875" style="92" customWidth="1"/>
    <col min="14855" max="15104" width="9" style="92"/>
    <col min="15105" max="15105" width="18.375" style="92" customWidth="1"/>
    <col min="15106" max="15110" width="12.875" style="92" customWidth="1"/>
    <col min="15111" max="15360" width="9" style="92"/>
    <col min="15361" max="15361" width="18.375" style="92" customWidth="1"/>
    <col min="15362" max="15366" width="12.875" style="92" customWidth="1"/>
    <col min="15367" max="15616" width="9" style="92"/>
    <col min="15617" max="15617" width="18.375" style="92" customWidth="1"/>
    <col min="15618" max="15622" width="12.875" style="92" customWidth="1"/>
    <col min="15623" max="15872" width="9" style="92"/>
    <col min="15873" max="15873" width="18.375" style="92" customWidth="1"/>
    <col min="15874" max="15878" width="12.875" style="92" customWidth="1"/>
    <col min="15879" max="16128" width="9" style="92"/>
    <col min="16129" max="16129" width="18.375" style="92" customWidth="1"/>
    <col min="16130" max="16134" width="12.875" style="92" customWidth="1"/>
    <col min="16135" max="16384" width="9" style="92"/>
  </cols>
  <sheetData>
    <row r="1" ht="54.75" customHeight="1" spans="1:6">
      <c r="A1" s="93" t="s">
        <v>943</v>
      </c>
      <c r="B1" s="93"/>
      <c r="C1" s="93"/>
      <c r="D1" s="93"/>
      <c r="E1" s="94"/>
      <c r="F1" s="94"/>
    </row>
    <row r="2" ht="27" customHeight="1" spans="1:6">
      <c r="A2" s="95"/>
      <c r="B2" s="96"/>
      <c r="C2" s="96"/>
      <c r="D2" s="97" t="s">
        <v>1</v>
      </c>
      <c r="E2" s="98"/>
      <c r="F2" s="98"/>
    </row>
    <row r="3" s="89" customFormat="1" ht="41.25" customHeight="1" spans="1:6">
      <c r="A3" s="99" t="s">
        <v>934</v>
      </c>
      <c r="B3" s="99" t="s">
        <v>81</v>
      </c>
      <c r="C3" s="99" t="s">
        <v>935</v>
      </c>
      <c r="D3" s="99" t="s">
        <v>936</v>
      </c>
    </row>
    <row r="4" s="89" customFormat="1" ht="41.25" customHeight="1" spans="1:6">
      <c r="A4" s="100" t="s">
        <v>944</v>
      </c>
      <c r="B4" s="101">
        <f>SUM(B5:B8)</f>
        <v>76960</v>
      </c>
      <c r="C4" s="101">
        <f>SUM(C5:C8)</f>
        <v>52223</v>
      </c>
      <c r="D4" s="101">
        <f>SUM(D5:D8)</f>
        <v>24737</v>
      </c>
    </row>
    <row r="5" s="90" customFormat="1" ht="41.25" customHeight="1" spans="1:6">
      <c r="A5" s="102" t="s">
        <v>945</v>
      </c>
      <c r="B5" s="103">
        <f t="shared" ref="B5:B8" si="0">SUM(C5:D5)</f>
        <v>75496</v>
      </c>
      <c r="C5" s="103">
        <v>50779</v>
      </c>
      <c r="D5" s="103">
        <v>24717</v>
      </c>
    </row>
    <row r="6" s="90" customFormat="1" ht="41.25" customHeight="1" spans="1:6">
      <c r="A6" s="102" t="s">
        <v>946</v>
      </c>
      <c r="B6" s="104">
        <f t="shared" si="0"/>
        <v>34</v>
      </c>
      <c r="C6" s="104">
        <v>34</v>
      </c>
      <c r="D6" s="104"/>
    </row>
    <row r="7" s="90" customFormat="1" ht="41.25" customHeight="1" spans="1:6">
      <c r="A7" s="105" t="s">
        <v>947</v>
      </c>
      <c r="B7" s="104">
        <f t="shared" si="0"/>
        <v>1430</v>
      </c>
      <c r="C7" s="104">
        <v>1410</v>
      </c>
      <c r="D7" s="104">
        <v>20</v>
      </c>
    </row>
    <row r="8" s="90" customFormat="1" ht="41.25" customHeight="1" spans="1:6">
      <c r="A8" s="105" t="s">
        <v>948</v>
      </c>
      <c r="B8" s="104">
        <f t="shared" si="0"/>
        <v>0</v>
      </c>
      <c r="C8" s="104"/>
      <c r="D8" s="104"/>
    </row>
    <row r="9" s="89" customFormat="1" ht="41.25" customHeight="1" spans="1:6">
      <c r="A9" s="100" t="s">
        <v>949</v>
      </c>
      <c r="B9" s="101">
        <v>14246</v>
      </c>
      <c r="C9" s="101">
        <v>6015</v>
      </c>
      <c r="D9" s="101">
        <v>8231</v>
      </c>
    </row>
    <row r="10" s="89" customFormat="1" ht="41.25" customHeight="1" spans="1:6">
      <c r="A10" s="100" t="s">
        <v>950</v>
      </c>
      <c r="B10" s="106">
        <f>B4+B9</f>
        <v>91206</v>
      </c>
      <c r="C10" s="106">
        <f>C4+C9</f>
        <v>58238</v>
      </c>
      <c r="D10" s="106">
        <f>D4+D9</f>
        <v>32968</v>
      </c>
    </row>
  </sheetData>
  <mergeCells count="1">
    <mergeCell ref="A1:D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D4"/>
  <sheetViews>
    <sheetView tabSelected="1" workbookViewId="0">
      <selection activeCell="B4" sqref="B4"/>
    </sheetView>
  </sheetViews>
  <sheetFormatPr defaultColWidth="8.625" defaultRowHeight="13.5" outlineLevelRow="3" outlineLevelCol="3"/>
  <cols>
    <col min="1" max="1" width="12.25" customWidth="1"/>
    <col min="2" max="2" width="36.375" customWidth="1"/>
    <col min="3" max="3" width="14.75" customWidth="1"/>
    <col min="4" max="4" width="17.125" customWidth="1"/>
    <col min="257" max="257" width="12.25" customWidth="1"/>
    <col min="258" max="258" width="36.375" customWidth="1"/>
    <col min="259" max="259" width="14.75" customWidth="1"/>
    <col min="260" max="260" width="17.125" customWidth="1"/>
    <col min="513" max="513" width="12.25" customWidth="1"/>
    <col min="514" max="514" width="36.375" customWidth="1"/>
    <col min="515" max="515" width="14.75" customWidth="1"/>
    <col min="516" max="516" width="17.125" customWidth="1"/>
    <col min="769" max="769" width="12.25" customWidth="1"/>
    <col min="770" max="770" width="36.375" customWidth="1"/>
    <col min="771" max="771" width="14.75" customWidth="1"/>
    <col min="772" max="772" width="17.125" customWidth="1"/>
    <col min="1025" max="1025" width="12.25" customWidth="1"/>
    <col min="1026" max="1026" width="36.375" customWidth="1"/>
    <col min="1027" max="1027" width="14.75" customWidth="1"/>
    <col min="1028" max="1028" width="17.125" customWidth="1"/>
    <col min="1281" max="1281" width="12.25" customWidth="1"/>
    <col min="1282" max="1282" width="36.375" customWidth="1"/>
    <col min="1283" max="1283" width="14.75" customWidth="1"/>
    <col min="1284" max="1284" width="17.125" customWidth="1"/>
    <col min="1537" max="1537" width="12.25" customWidth="1"/>
    <col min="1538" max="1538" width="36.375" customWidth="1"/>
    <col min="1539" max="1539" width="14.75" customWidth="1"/>
    <col min="1540" max="1540" width="17.125" customWidth="1"/>
    <col min="1793" max="1793" width="12.25" customWidth="1"/>
    <col min="1794" max="1794" width="36.375" customWidth="1"/>
    <col min="1795" max="1795" width="14.75" customWidth="1"/>
    <col min="1796" max="1796" width="17.125" customWidth="1"/>
    <col min="2049" max="2049" width="12.25" customWidth="1"/>
    <col min="2050" max="2050" width="36.375" customWidth="1"/>
    <col min="2051" max="2051" width="14.75" customWidth="1"/>
    <col min="2052" max="2052" width="17.125" customWidth="1"/>
    <col min="2305" max="2305" width="12.25" customWidth="1"/>
    <col min="2306" max="2306" width="36.375" customWidth="1"/>
    <col min="2307" max="2307" width="14.75" customWidth="1"/>
    <col min="2308" max="2308" width="17.125" customWidth="1"/>
    <col min="2561" max="2561" width="12.25" customWidth="1"/>
    <col min="2562" max="2562" width="36.375" customWidth="1"/>
    <col min="2563" max="2563" width="14.75" customWidth="1"/>
    <col min="2564" max="2564" width="17.125" customWidth="1"/>
    <col min="2817" max="2817" width="12.25" customWidth="1"/>
    <col min="2818" max="2818" width="36.375" customWidth="1"/>
    <col min="2819" max="2819" width="14.75" customWidth="1"/>
    <col min="2820" max="2820" width="17.125" customWidth="1"/>
    <col min="3073" max="3073" width="12.25" customWidth="1"/>
    <col min="3074" max="3074" width="36.375" customWidth="1"/>
    <col min="3075" max="3075" width="14.75" customWidth="1"/>
    <col min="3076" max="3076" width="17.125" customWidth="1"/>
    <col min="3329" max="3329" width="12.25" customWidth="1"/>
    <col min="3330" max="3330" width="36.375" customWidth="1"/>
    <col min="3331" max="3331" width="14.75" customWidth="1"/>
    <col min="3332" max="3332" width="17.125" customWidth="1"/>
    <col min="3585" max="3585" width="12.25" customWidth="1"/>
    <col min="3586" max="3586" width="36.375" customWidth="1"/>
    <col min="3587" max="3587" width="14.75" customWidth="1"/>
    <col min="3588" max="3588" width="17.125" customWidth="1"/>
    <col min="3841" max="3841" width="12.25" customWidth="1"/>
    <col min="3842" max="3842" width="36.375" customWidth="1"/>
    <col min="3843" max="3843" width="14.75" customWidth="1"/>
    <col min="3844" max="3844" width="17.125" customWidth="1"/>
    <col min="4097" max="4097" width="12.25" customWidth="1"/>
    <col min="4098" max="4098" width="36.375" customWidth="1"/>
    <col min="4099" max="4099" width="14.75" customWidth="1"/>
    <col min="4100" max="4100" width="17.125" customWidth="1"/>
    <col min="4353" max="4353" width="12.25" customWidth="1"/>
    <col min="4354" max="4354" width="36.375" customWidth="1"/>
    <col min="4355" max="4355" width="14.75" customWidth="1"/>
    <col min="4356" max="4356" width="17.125" customWidth="1"/>
    <col min="4609" max="4609" width="12.25" customWidth="1"/>
    <col min="4610" max="4610" width="36.375" customWidth="1"/>
    <col min="4611" max="4611" width="14.75" customWidth="1"/>
    <col min="4612" max="4612" width="17.125" customWidth="1"/>
    <col min="4865" max="4865" width="12.25" customWidth="1"/>
    <col min="4866" max="4866" width="36.375" customWidth="1"/>
    <col min="4867" max="4867" width="14.75" customWidth="1"/>
    <col min="4868" max="4868" width="17.125" customWidth="1"/>
    <col min="5121" max="5121" width="12.25" customWidth="1"/>
    <col min="5122" max="5122" width="36.375" customWidth="1"/>
    <col min="5123" max="5123" width="14.75" customWidth="1"/>
    <col min="5124" max="5124" width="17.125" customWidth="1"/>
    <col min="5377" max="5377" width="12.25" customWidth="1"/>
    <col min="5378" max="5378" width="36.375" customWidth="1"/>
    <col min="5379" max="5379" width="14.75" customWidth="1"/>
    <col min="5380" max="5380" width="17.125" customWidth="1"/>
    <col min="5633" max="5633" width="12.25" customWidth="1"/>
    <col min="5634" max="5634" width="36.375" customWidth="1"/>
    <col min="5635" max="5635" width="14.75" customWidth="1"/>
    <col min="5636" max="5636" width="17.125" customWidth="1"/>
    <col min="5889" max="5889" width="12.25" customWidth="1"/>
    <col min="5890" max="5890" width="36.375" customWidth="1"/>
    <col min="5891" max="5891" width="14.75" customWidth="1"/>
    <col min="5892" max="5892" width="17.125" customWidth="1"/>
    <col min="6145" max="6145" width="12.25" customWidth="1"/>
    <col min="6146" max="6146" width="36.375" customWidth="1"/>
    <col min="6147" max="6147" width="14.75" customWidth="1"/>
    <col min="6148" max="6148" width="17.125" customWidth="1"/>
    <col min="6401" max="6401" width="12.25" customWidth="1"/>
    <col min="6402" max="6402" width="36.375" customWidth="1"/>
    <col min="6403" max="6403" width="14.75" customWidth="1"/>
    <col min="6404" max="6404" width="17.125" customWidth="1"/>
    <col min="6657" max="6657" width="12.25" customWidth="1"/>
    <col min="6658" max="6658" width="36.375" customWidth="1"/>
    <col min="6659" max="6659" width="14.75" customWidth="1"/>
    <col min="6660" max="6660" width="17.125" customWidth="1"/>
    <col min="6913" max="6913" width="12.25" customWidth="1"/>
    <col min="6914" max="6914" width="36.375" customWidth="1"/>
    <col min="6915" max="6915" width="14.75" customWidth="1"/>
    <col min="6916" max="6916" width="17.125" customWidth="1"/>
    <col min="7169" max="7169" width="12.25" customWidth="1"/>
    <col min="7170" max="7170" width="36.375" customWidth="1"/>
    <col min="7171" max="7171" width="14.75" customWidth="1"/>
    <col min="7172" max="7172" width="17.125" customWidth="1"/>
    <col min="7425" max="7425" width="12.25" customWidth="1"/>
    <col min="7426" max="7426" width="36.375" customWidth="1"/>
    <col min="7427" max="7427" width="14.75" customWidth="1"/>
    <col min="7428" max="7428" width="17.125" customWidth="1"/>
    <col min="7681" max="7681" width="12.25" customWidth="1"/>
    <col min="7682" max="7682" width="36.375" customWidth="1"/>
    <col min="7683" max="7683" width="14.75" customWidth="1"/>
    <col min="7684" max="7684" width="17.125" customWidth="1"/>
    <col min="7937" max="7937" width="12.25" customWidth="1"/>
    <col min="7938" max="7938" width="36.375" customWidth="1"/>
    <col min="7939" max="7939" width="14.75" customWidth="1"/>
    <col min="7940" max="7940" width="17.125" customWidth="1"/>
    <col min="8193" max="8193" width="12.25" customWidth="1"/>
    <col min="8194" max="8194" width="36.375" customWidth="1"/>
    <col min="8195" max="8195" width="14.75" customWidth="1"/>
    <col min="8196" max="8196" width="17.125" customWidth="1"/>
    <col min="8449" max="8449" width="12.25" customWidth="1"/>
    <col min="8450" max="8450" width="36.375" customWidth="1"/>
    <col min="8451" max="8451" width="14.75" customWidth="1"/>
    <col min="8452" max="8452" width="17.125" customWidth="1"/>
    <col min="8705" max="8705" width="12.25" customWidth="1"/>
    <col min="8706" max="8706" width="36.375" customWidth="1"/>
    <col min="8707" max="8707" width="14.75" customWidth="1"/>
    <col min="8708" max="8708" width="17.125" customWidth="1"/>
    <col min="8961" max="8961" width="12.25" customWidth="1"/>
    <col min="8962" max="8962" width="36.375" customWidth="1"/>
    <col min="8963" max="8963" width="14.75" customWidth="1"/>
    <col min="8964" max="8964" width="17.125" customWidth="1"/>
    <col min="9217" max="9217" width="12.25" customWidth="1"/>
    <col min="9218" max="9218" width="36.375" customWidth="1"/>
    <col min="9219" max="9219" width="14.75" customWidth="1"/>
    <col min="9220" max="9220" width="17.125" customWidth="1"/>
    <col min="9473" max="9473" width="12.25" customWidth="1"/>
    <col min="9474" max="9474" width="36.375" customWidth="1"/>
    <col min="9475" max="9475" width="14.75" customWidth="1"/>
    <col min="9476" max="9476" width="17.125" customWidth="1"/>
    <col min="9729" max="9729" width="12.25" customWidth="1"/>
    <col min="9730" max="9730" width="36.375" customWidth="1"/>
    <col min="9731" max="9731" width="14.75" customWidth="1"/>
    <col min="9732" max="9732" width="17.125" customWidth="1"/>
    <col min="9985" max="9985" width="12.25" customWidth="1"/>
    <col min="9986" max="9986" width="36.375" customWidth="1"/>
    <col min="9987" max="9987" width="14.75" customWidth="1"/>
    <col min="9988" max="9988" width="17.125" customWidth="1"/>
    <col min="10241" max="10241" width="12.25" customWidth="1"/>
    <col min="10242" max="10242" width="36.375" customWidth="1"/>
    <col min="10243" max="10243" width="14.75" customWidth="1"/>
    <col min="10244" max="10244" width="17.125" customWidth="1"/>
    <col min="10497" max="10497" width="12.25" customWidth="1"/>
    <col min="10498" max="10498" width="36.375" customWidth="1"/>
    <col min="10499" max="10499" width="14.75" customWidth="1"/>
    <col min="10500" max="10500" width="17.125" customWidth="1"/>
    <col min="10753" max="10753" width="12.25" customWidth="1"/>
    <col min="10754" max="10754" width="36.375" customWidth="1"/>
    <col min="10755" max="10755" width="14.75" customWidth="1"/>
    <col min="10756" max="10756" width="17.125" customWidth="1"/>
    <col min="11009" max="11009" width="12.25" customWidth="1"/>
    <col min="11010" max="11010" width="36.375" customWidth="1"/>
    <col min="11011" max="11011" width="14.75" customWidth="1"/>
    <col min="11012" max="11012" width="17.125" customWidth="1"/>
    <col min="11265" max="11265" width="12.25" customWidth="1"/>
    <col min="11266" max="11266" width="36.375" customWidth="1"/>
    <col min="11267" max="11267" width="14.75" customWidth="1"/>
    <col min="11268" max="11268" width="17.125" customWidth="1"/>
    <col min="11521" max="11521" width="12.25" customWidth="1"/>
    <col min="11522" max="11522" width="36.375" customWidth="1"/>
    <col min="11523" max="11523" width="14.75" customWidth="1"/>
    <col min="11524" max="11524" width="17.125" customWidth="1"/>
    <col min="11777" max="11777" width="12.25" customWidth="1"/>
    <col min="11778" max="11778" width="36.375" customWidth="1"/>
    <col min="11779" max="11779" width="14.75" customWidth="1"/>
    <col min="11780" max="11780" width="17.125" customWidth="1"/>
    <col min="12033" max="12033" width="12.25" customWidth="1"/>
    <col min="12034" max="12034" width="36.375" customWidth="1"/>
    <col min="12035" max="12035" width="14.75" customWidth="1"/>
    <col min="12036" max="12036" width="17.125" customWidth="1"/>
    <col min="12289" max="12289" width="12.25" customWidth="1"/>
    <col min="12290" max="12290" width="36.375" customWidth="1"/>
    <col min="12291" max="12291" width="14.75" customWidth="1"/>
    <col min="12292" max="12292" width="17.125" customWidth="1"/>
    <col min="12545" max="12545" width="12.25" customWidth="1"/>
    <col min="12546" max="12546" width="36.375" customWidth="1"/>
    <col min="12547" max="12547" width="14.75" customWidth="1"/>
    <col min="12548" max="12548" width="17.125" customWidth="1"/>
    <col min="12801" max="12801" width="12.25" customWidth="1"/>
    <col min="12802" max="12802" width="36.375" customWidth="1"/>
    <col min="12803" max="12803" width="14.75" customWidth="1"/>
    <col min="12804" max="12804" width="17.125" customWidth="1"/>
    <col min="13057" max="13057" width="12.25" customWidth="1"/>
    <col min="13058" max="13058" width="36.375" customWidth="1"/>
    <col min="13059" max="13059" width="14.75" customWidth="1"/>
    <col min="13060" max="13060" width="17.125" customWidth="1"/>
    <col min="13313" max="13313" width="12.25" customWidth="1"/>
    <col min="13314" max="13314" width="36.375" customWidth="1"/>
    <col min="13315" max="13315" width="14.75" customWidth="1"/>
    <col min="13316" max="13316" width="17.125" customWidth="1"/>
    <col min="13569" max="13569" width="12.25" customWidth="1"/>
    <col min="13570" max="13570" width="36.375" customWidth="1"/>
    <col min="13571" max="13571" width="14.75" customWidth="1"/>
    <col min="13572" max="13572" width="17.125" customWidth="1"/>
    <col min="13825" max="13825" width="12.25" customWidth="1"/>
    <col min="13826" max="13826" width="36.375" customWidth="1"/>
    <col min="13827" max="13827" width="14.75" customWidth="1"/>
    <col min="13828" max="13828" width="17.125" customWidth="1"/>
    <col min="14081" max="14081" width="12.25" customWidth="1"/>
    <col min="14082" max="14082" width="36.375" customWidth="1"/>
    <col min="14083" max="14083" width="14.75" customWidth="1"/>
    <col min="14084" max="14084" width="17.125" customWidth="1"/>
    <col min="14337" max="14337" width="12.25" customWidth="1"/>
    <col min="14338" max="14338" width="36.375" customWidth="1"/>
    <col min="14339" max="14339" width="14.75" customWidth="1"/>
    <col min="14340" max="14340" width="17.125" customWidth="1"/>
    <col min="14593" max="14593" width="12.25" customWidth="1"/>
    <col min="14594" max="14594" width="36.375" customWidth="1"/>
    <col min="14595" max="14595" width="14.75" customWidth="1"/>
    <col min="14596" max="14596" width="17.125" customWidth="1"/>
    <col min="14849" max="14849" width="12.25" customWidth="1"/>
    <col min="14850" max="14850" width="36.375" customWidth="1"/>
    <col min="14851" max="14851" width="14.75" customWidth="1"/>
    <col min="14852" max="14852" width="17.125" customWidth="1"/>
    <col min="15105" max="15105" width="12.25" customWidth="1"/>
    <col min="15106" max="15106" width="36.375" customWidth="1"/>
    <col min="15107" max="15107" width="14.75" customWidth="1"/>
    <col min="15108" max="15108" width="17.125" customWidth="1"/>
    <col min="15361" max="15361" width="12.25" customWidth="1"/>
    <col min="15362" max="15362" width="36.375" customWidth="1"/>
    <col min="15363" max="15363" width="14.75" customWidth="1"/>
    <col min="15364" max="15364" width="17.125" customWidth="1"/>
    <col min="15617" max="15617" width="12.25" customWidth="1"/>
    <col min="15618" max="15618" width="36.375" customWidth="1"/>
    <col min="15619" max="15619" width="14.75" customWidth="1"/>
    <col min="15620" max="15620" width="17.125" customWidth="1"/>
    <col min="15873" max="15873" width="12.25" customWidth="1"/>
    <col min="15874" max="15874" width="36.375" customWidth="1"/>
    <col min="15875" max="15875" width="14.75" customWidth="1"/>
    <col min="15876" max="15876" width="17.125" customWidth="1"/>
    <col min="16129" max="16129" width="12.25" customWidth="1"/>
    <col min="16130" max="16130" width="36.375" customWidth="1"/>
    <col min="16131" max="16131" width="14.75" customWidth="1"/>
    <col min="16132" max="16132" width="17.125" customWidth="1"/>
  </cols>
  <sheetData>
    <row r="1" ht="47.25" customHeight="1" spans="1:4">
      <c r="A1" s="84" t="s">
        <v>951</v>
      </c>
      <c r="B1" s="84"/>
      <c r="C1" s="84"/>
      <c r="D1" s="84"/>
    </row>
    <row r="2" ht="30" customHeight="1" spans="1:4">
      <c r="C2" s="85" t="s">
        <v>1</v>
      </c>
      <c r="D2" s="85"/>
    </row>
    <row r="3" ht="39" customHeight="1" spans="1:4">
      <c r="A3" s="86" t="s">
        <v>952</v>
      </c>
      <c r="B3" s="86" t="s">
        <v>700</v>
      </c>
      <c r="C3" s="86" t="s">
        <v>953</v>
      </c>
      <c r="D3" s="86" t="s">
        <v>5</v>
      </c>
    </row>
    <row r="4" ht="39" customHeight="1" spans="1:4">
      <c r="A4" s="87">
        <v>1</v>
      </c>
      <c r="B4" s="88" t="s">
        <v>954</v>
      </c>
      <c r="C4" s="87">
        <v>1435</v>
      </c>
      <c r="D4" s="87"/>
    </row>
  </sheetData>
  <mergeCells count="2">
    <mergeCell ref="A1:D1"/>
    <mergeCell ref="C2:D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C12"/>
  <sheetViews>
    <sheetView workbookViewId="0">
      <selection activeCell="C3" sqref="C3"/>
    </sheetView>
  </sheetViews>
  <sheetFormatPr defaultColWidth="8.625" defaultRowHeight="14.25" outlineLevelCol="2"/>
  <cols>
    <col min="1" max="1" width="43" style="66" customWidth="1"/>
    <col min="2" max="2" width="36.75" style="67" customWidth="1"/>
    <col min="3" max="21" width="9" style="66" customWidth="1"/>
    <col min="22" max="256" width="8.625" style="66"/>
    <col min="257" max="257" width="43" style="66" customWidth="1"/>
    <col min="258" max="258" width="36.75" style="66" customWidth="1"/>
    <col min="259" max="277" width="9" style="66" customWidth="1"/>
    <col min="278" max="512" width="8.625" style="66"/>
    <col min="513" max="513" width="43" style="66" customWidth="1"/>
    <col min="514" max="514" width="36.75" style="66" customWidth="1"/>
    <col min="515" max="533" width="9" style="66" customWidth="1"/>
    <col min="534" max="768" width="8.625" style="66"/>
    <col min="769" max="769" width="43" style="66" customWidth="1"/>
    <col min="770" max="770" width="36.75" style="66" customWidth="1"/>
    <col min="771" max="789" width="9" style="66" customWidth="1"/>
    <col min="790" max="1024" width="8.625" style="66"/>
    <col min="1025" max="1025" width="43" style="66" customWidth="1"/>
    <col min="1026" max="1026" width="36.75" style="66" customWidth="1"/>
    <col min="1027" max="1045" width="9" style="66" customWidth="1"/>
    <col min="1046" max="1280" width="8.625" style="66"/>
    <col min="1281" max="1281" width="43" style="66" customWidth="1"/>
    <col min="1282" max="1282" width="36.75" style="66" customWidth="1"/>
    <col min="1283" max="1301" width="9" style="66" customWidth="1"/>
    <col min="1302" max="1536" width="8.625" style="66"/>
    <col min="1537" max="1537" width="43" style="66" customWidth="1"/>
    <col min="1538" max="1538" width="36.75" style="66" customWidth="1"/>
    <col min="1539" max="1557" width="9" style="66" customWidth="1"/>
    <col min="1558" max="1792" width="8.625" style="66"/>
    <col min="1793" max="1793" width="43" style="66" customWidth="1"/>
    <col min="1794" max="1794" width="36.75" style="66" customWidth="1"/>
    <col min="1795" max="1813" width="9" style="66" customWidth="1"/>
    <col min="1814" max="2048" width="8.625" style="66"/>
    <col min="2049" max="2049" width="43" style="66" customWidth="1"/>
    <col min="2050" max="2050" width="36.75" style="66" customWidth="1"/>
    <col min="2051" max="2069" width="9" style="66" customWidth="1"/>
    <col min="2070" max="2304" width="8.625" style="66"/>
    <col min="2305" max="2305" width="43" style="66" customWidth="1"/>
    <col min="2306" max="2306" width="36.75" style="66" customWidth="1"/>
    <col min="2307" max="2325" width="9" style="66" customWidth="1"/>
    <col min="2326" max="2560" width="8.625" style="66"/>
    <col min="2561" max="2561" width="43" style="66" customWidth="1"/>
    <col min="2562" max="2562" width="36.75" style="66" customWidth="1"/>
    <col min="2563" max="2581" width="9" style="66" customWidth="1"/>
    <col min="2582" max="2816" width="8.625" style="66"/>
    <col min="2817" max="2817" width="43" style="66" customWidth="1"/>
    <col min="2818" max="2818" width="36.75" style="66" customWidth="1"/>
    <col min="2819" max="2837" width="9" style="66" customWidth="1"/>
    <col min="2838" max="3072" width="8.625" style="66"/>
    <col min="3073" max="3073" width="43" style="66" customWidth="1"/>
    <col min="3074" max="3074" width="36.75" style="66" customWidth="1"/>
    <col min="3075" max="3093" width="9" style="66" customWidth="1"/>
    <col min="3094" max="3328" width="8.625" style="66"/>
    <col min="3329" max="3329" width="43" style="66" customWidth="1"/>
    <col min="3330" max="3330" width="36.75" style="66" customWidth="1"/>
    <col min="3331" max="3349" width="9" style="66" customWidth="1"/>
    <col min="3350" max="3584" width="8.625" style="66"/>
    <col min="3585" max="3585" width="43" style="66" customWidth="1"/>
    <col min="3586" max="3586" width="36.75" style="66" customWidth="1"/>
    <col min="3587" max="3605" width="9" style="66" customWidth="1"/>
    <col min="3606" max="3840" width="8.625" style="66"/>
    <col min="3841" max="3841" width="43" style="66" customWidth="1"/>
    <col min="3842" max="3842" width="36.75" style="66" customWidth="1"/>
    <col min="3843" max="3861" width="9" style="66" customWidth="1"/>
    <col min="3862" max="4096" width="8.625" style="66"/>
    <col min="4097" max="4097" width="43" style="66" customWidth="1"/>
    <col min="4098" max="4098" width="36.75" style="66" customWidth="1"/>
    <col min="4099" max="4117" width="9" style="66" customWidth="1"/>
    <col min="4118" max="4352" width="8.625" style="66"/>
    <col min="4353" max="4353" width="43" style="66" customWidth="1"/>
    <col min="4354" max="4354" width="36.75" style="66" customWidth="1"/>
    <col min="4355" max="4373" width="9" style="66" customWidth="1"/>
    <col min="4374" max="4608" width="8.625" style="66"/>
    <col min="4609" max="4609" width="43" style="66" customWidth="1"/>
    <col min="4610" max="4610" width="36.75" style="66" customWidth="1"/>
    <col min="4611" max="4629" width="9" style="66" customWidth="1"/>
    <col min="4630" max="4864" width="8.625" style="66"/>
    <col min="4865" max="4865" width="43" style="66" customWidth="1"/>
    <col min="4866" max="4866" width="36.75" style="66" customWidth="1"/>
    <col min="4867" max="4885" width="9" style="66" customWidth="1"/>
    <col min="4886" max="5120" width="8.625" style="66"/>
    <col min="5121" max="5121" width="43" style="66" customWidth="1"/>
    <col min="5122" max="5122" width="36.75" style="66" customWidth="1"/>
    <col min="5123" max="5141" width="9" style="66" customWidth="1"/>
    <col min="5142" max="5376" width="8.625" style="66"/>
    <col min="5377" max="5377" width="43" style="66" customWidth="1"/>
    <col min="5378" max="5378" width="36.75" style="66" customWidth="1"/>
    <col min="5379" max="5397" width="9" style="66" customWidth="1"/>
    <col min="5398" max="5632" width="8.625" style="66"/>
    <col min="5633" max="5633" width="43" style="66" customWidth="1"/>
    <col min="5634" max="5634" width="36.75" style="66" customWidth="1"/>
    <col min="5635" max="5653" width="9" style="66" customWidth="1"/>
    <col min="5654" max="5888" width="8.625" style="66"/>
    <col min="5889" max="5889" width="43" style="66" customWidth="1"/>
    <col min="5890" max="5890" width="36.75" style="66" customWidth="1"/>
    <col min="5891" max="5909" width="9" style="66" customWidth="1"/>
    <col min="5910" max="6144" width="8.625" style="66"/>
    <col min="6145" max="6145" width="43" style="66" customWidth="1"/>
    <col min="6146" max="6146" width="36.75" style="66" customWidth="1"/>
    <col min="6147" max="6165" width="9" style="66" customWidth="1"/>
    <col min="6166" max="6400" width="8.625" style="66"/>
    <col min="6401" max="6401" width="43" style="66" customWidth="1"/>
    <col min="6402" max="6402" width="36.75" style="66" customWidth="1"/>
    <col min="6403" max="6421" width="9" style="66" customWidth="1"/>
    <col min="6422" max="6656" width="8.625" style="66"/>
    <col min="6657" max="6657" width="43" style="66" customWidth="1"/>
    <col min="6658" max="6658" width="36.75" style="66" customWidth="1"/>
    <col min="6659" max="6677" width="9" style="66" customWidth="1"/>
    <col min="6678" max="6912" width="8.625" style="66"/>
    <col min="6913" max="6913" width="43" style="66" customWidth="1"/>
    <col min="6914" max="6914" width="36.75" style="66" customWidth="1"/>
    <col min="6915" max="6933" width="9" style="66" customWidth="1"/>
    <col min="6934" max="7168" width="8.625" style="66"/>
    <col min="7169" max="7169" width="43" style="66" customWidth="1"/>
    <col min="7170" max="7170" width="36.75" style="66" customWidth="1"/>
    <col min="7171" max="7189" width="9" style="66" customWidth="1"/>
    <col min="7190" max="7424" width="8.625" style="66"/>
    <col min="7425" max="7425" width="43" style="66" customWidth="1"/>
    <col min="7426" max="7426" width="36.75" style="66" customWidth="1"/>
    <col min="7427" max="7445" width="9" style="66" customWidth="1"/>
    <col min="7446" max="7680" width="8.625" style="66"/>
    <col min="7681" max="7681" width="43" style="66" customWidth="1"/>
    <col min="7682" max="7682" width="36.75" style="66" customWidth="1"/>
    <col min="7683" max="7701" width="9" style="66" customWidth="1"/>
    <col min="7702" max="7936" width="8.625" style="66"/>
    <col min="7937" max="7937" width="43" style="66" customWidth="1"/>
    <col min="7938" max="7938" width="36.75" style="66" customWidth="1"/>
    <col min="7939" max="7957" width="9" style="66" customWidth="1"/>
    <col min="7958" max="8192" width="8.625" style="66"/>
    <col min="8193" max="8193" width="43" style="66" customWidth="1"/>
    <col min="8194" max="8194" width="36.75" style="66" customWidth="1"/>
    <col min="8195" max="8213" width="9" style="66" customWidth="1"/>
    <col min="8214" max="8448" width="8.625" style="66"/>
    <col min="8449" max="8449" width="43" style="66" customWidth="1"/>
    <col min="8450" max="8450" width="36.75" style="66" customWidth="1"/>
    <col min="8451" max="8469" width="9" style="66" customWidth="1"/>
    <col min="8470" max="8704" width="8.625" style="66"/>
    <col min="8705" max="8705" width="43" style="66" customWidth="1"/>
    <col min="8706" max="8706" width="36.75" style="66" customWidth="1"/>
    <col min="8707" max="8725" width="9" style="66" customWidth="1"/>
    <col min="8726" max="8960" width="8.625" style="66"/>
    <col min="8961" max="8961" width="43" style="66" customWidth="1"/>
    <col min="8962" max="8962" width="36.75" style="66" customWidth="1"/>
    <col min="8963" max="8981" width="9" style="66" customWidth="1"/>
    <col min="8982" max="9216" width="8.625" style="66"/>
    <col min="9217" max="9217" width="43" style="66" customWidth="1"/>
    <col min="9218" max="9218" width="36.75" style="66" customWidth="1"/>
    <col min="9219" max="9237" width="9" style="66" customWidth="1"/>
    <col min="9238" max="9472" width="8.625" style="66"/>
    <col min="9473" max="9473" width="43" style="66" customWidth="1"/>
    <col min="9474" max="9474" width="36.75" style="66" customWidth="1"/>
    <col min="9475" max="9493" width="9" style="66" customWidth="1"/>
    <col min="9494" max="9728" width="8.625" style="66"/>
    <col min="9729" max="9729" width="43" style="66" customWidth="1"/>
    <col min="9730" max="9730" width="36.75" style="66" customWidth="1"/>
    <col min="9731" max="9749" width="9" style="66" customWidth="1"/>
    <col min="9750" max="9984" width="8.625" style="66"/>
    <col min="9985" max="9985" width="43" style="66" customWidth="1"/>
    <col min="9986" max="9986" width="36.75" style="66" customWidth="1"/>
    <col min="9987" max="10005" width="9" style="66" customWidth="1"/>
    <col min="10006" max="10240" width="8.625" style="66"/>
    <col min="10241" max="10241" width="43" style="66" customWidth="1"/>
    <col min="10242" max="10242" width="36.75" style="66" customWidth="1"/>
    <col min="10243" max="10261" width="9" style="66" customWidth="1"/>
    <col min="10262" max="10496" width="8.625" style="66"/>
    <col min="10497" max="10497" width="43" style="66" customWidth="1"/>
    <col min="10498" max="10498" width="36.75" style="66" customWidth="1"/>
    <col min="10499" max="10517" width="9" style="66" customWidth="1"/>
    <col min="10518" max="10752" width="8.625" style="66"/>
    <col min="10753" max="10753" width="43" style="66" customWidth="1"/>
    <col min="10754" max="10754" width="36.75" style="66" customWidth="1"/>
    <col min="10755" max="10773" width="9" style="66" customWidth="1"/>
    <col min="10774" max="11008" width="8.625" style="66"/>
    <col min="11009" max="11009" width="43" style="66" customWidth="1"/>
    <col min="11010" max="11010" width="36.75" style="66" customWidth="1"/>
    <col min="11011" max="11029" width="9" style="66" customWidth="1"/>
    <col min="11030" max="11264" width="8.625" style="66"/>
    <col min="11265" max="11265" width="43" style="66" customWidth="1"/>
    <col min="11266" max="11266" width="36.75" style="66" customWidth="1"/>
    <col min="11267" max="11285" width="9" style="66" customWidth="1"/>
    <col min="11286" max="11520" width="8.625" style="66"/>
    <col min="11521" max="11521" width="43" style="66" customWidth="1"/>
    <col min="11522" max="11522" width="36.75" style="66" customWidth="1"/>
    <col min="11523" max="11541" width="9" style="66" customWidth="1"/>
    <col min="11542" max="11776" width="8.625" style="66"/>
    <col min="11777" max="11777" width="43" style="66" customWidth="1"/>
    <col min="11778" max="11778" width="36.75" style="66" customWidth="1"/>
    <col min="11779" max="11797" width="9" style="66" customWidth="1"/>
    <col min="11798" max="12032" width="8.625" style="66"/>
    <col min="12033" max="12033" width="43" style="66" customWidth="1"/>
    <col min="12034" max="12034" width="36.75" style="66" customWidth="1"/>
    <col min="12035" max="12053" width="9" style="66" customWidth="1"/>
    <col min="12054" max="12288" width="8.625" style="66"/>
    <col min="12289" max="12289" width="43" style="66" customWidth="1"/>
    <col min="12290" max="12290" width="36.75" style="66" customWidth="1"/>
    <col min="12291" max="12309" width="9" style="66" customWidth="1"/>
    <col min="12310" max="12544" width="8.625" style="66"/>
    <col min="12545" max="12545" width="43" style="66" customWidth="1"/>
    <col min="12546" max="12546" width="36.75" style="66" customWidth="1"/>
    <col min="12547" max="12565" width="9" style="66" customWidth="1"/>
    <col min="12566" max="12800" width="8.625" style="66"/>
    <col min="12801" max="12801" width="43" style="66" customWidth="1"/>
    <col min="12802" max="12802" width="36.75" style="66" customWidth="1"/>
    <col min="12803" max="12821" width="9" style="66" customWidth="1"/>
    <col min="12822" max="13056" width="8.625" style="66"/>
    <col min="13057" max="13057" width="43" style="66" customWidth="1"/>
    <col min="13058" max="13058" width="36.75" style="66" customWidth="1"/>
    <col min="13059" max="13077" width="9" style="66" customWidth="1"/>
    <col min="13078" max="13312" width="8.625" style="66"/>
    <col min="13313" max="13313" width="43" style="66" customWidth="1"/>
    <col min="13314" max="13314" width="36.75" style="66" customWidth="1"/>
    <col min="13315" max="13333" width="9" style="66" customWidth="1"/>
    <col min="13334" max="13568" width="8.625" style="66"/>
    <col min="13569" max="13569" width="43" style="66" customWidth="1"/>
    <col min="13570" max="13570" width="36.75" style="66" customWidth="1"/>
    <col min="13571" max="13589" width="9" style="66" customWidth="1"/>
    <col min="13590" max="13824" width="8.625" style="66"/>
    <col min="13825" max="13825" width="43" style="66" customWidth="1"/>
    <col min="13826" max="13826" width="36.75" style="66" customWidth="1"/>
    <col min="13827" max="13845" width="9" style="66" customWidth="1"/>
    <col min="13846" max="14080" width="8.625" style="66"/>
    <col min="14081" max="14081" width="43" style="66" customWidth="1"/>
    <col min="14082" max="14082" width="36.75" style="66" customWidth="1"/>
    <col min="14083" max="14101" width="9" style="66" customWidth="1"/>
    <col min="14102" max="14336" width="8.625" style="66"/>
    <col min="14337" max="14337" width="43" style="66" customWidth="1"/>
    <col min="14338" max="14338" width="36.75" style="66" customWidth="1"/>
    <col min="14339" max="14357" width="9" style="66" customWidth="1"/>
    <col min="14358" max="14592" width="8.625" style="66"/>
    <col min="14593" max="14593" width="43" style="66" customWidth="1"/>
    <col min="14594" max="14594" width="36.75" style="66" customWidth="1"/>
    <col min="14595" max="14613" width="9" style="66" customWidth="1"/>
    <col min="14614" max="14848" width="8.625" style="66"/>
    <col min="14849" max="14849" width="43" style="66" customWidth="1"/>
    <col min="14850" max="14850" width="36.75" style="66" customWidth="1"/>
    <col min="14851" max="14869" width="9" style="66" customWidth="1"/>
    <col min="14870" max="15104" width="8.625" style="66"/>
    <col min="15105" max="15105" width="43" style="66" customWidth="1"/>
    <col min="15106" max="15106" width="36.75" style="66" customWidth="1"/>
    <col min="15107" max="15125" width="9" style="66" customWidth="1"/>
    <col min="15126" max="15360" width="8.625" style="66"/>
    <col min="15361" max="15361" width="43" style="66" customWidth="1"/>
    <col min="15362" max="15362" width="36.75" style="66" customWidth="1"/>
    <col min="15363" max="15381" width="9" style="66" customWidth="1"/>
    <col min="15382" max="15616" width="8.625" style="66"/>
    <col min="15617" max="15617" width="43" style="66" customWidth="1"/>
    <col min="15618" max="15618" width="36.75" style="66" customWidth="1"/>
    <col min="15619" max="15637" width="9" style="66" customWidth="1"/>
    <col min="15638" max="15872" width="8.625" style="66"/>
    <col min="15873" max="15873" width="43" style="66" customWidth="1"/>
    <col min="15874" max="15874" width="36.75" style="66" customWidth="1"/>
    <col min="15875" max="15893" width="9" style="66" customWidth="1"/>
    <col min="15894" max="16128" width="8.625" style="66"/>
    <col min="16129" max="16129" width="43" style="66" customWidth="1"/>
    <col min="16130" max="16130" width="36.75" style="66" customWidth="1"/>
    <col min="16131" max="16149" width="9" style="66" customWidth="1"/>
    <col min="16150" max="16384" width="8.625" style="66"/>
  </cols>
  <sheetData>
    <row r="1" ht="44.25" customHeight="1" spans="1:3">
      <c r="A1" s="68" t="s">
        <v>955</v>
      </c>
      <c r="B1" s="68"/>
    </row>
    <row r="2" s="62" customFormat="1" ht="20.1" customHeight="1" spans="1:3">
      <c r="A2" s="69"/>
      <c r="B2" s="70" t="s">
        <v>956</v>
      </c>
    </row>
    <row r="3" s="63" customFormat="1" ht="50.1" customHeight="1" spans="1:3">
      <c r="A3" s="71" t="s">
        <v>869</v>
      </c>
      <c r="B3" s="72" t="s">
        <v>51</v>
      </c>
    </row>
    <row r="4" s="64" customFormat="1" ht="33.75" customHeight="1" spans="1:3">
      <c r="A4" s="73" t="s">
        <v>957</v>
      </c>
      <c r="B4" s="73">
        <f>SUM(B5:B7)</f>
        <v>1342</v>
      </c>
      <c r="C4" s="74"/>
    </row>
    <row r="5" ht="33.75" customHeight="1" spans="1:3">
      <c r="A5" s="75" t="s">
        <v>958</v>
      </c>
      <c r="B5" s="76">
        <v>29</v>
      </c>
    </row>
    <row r="6" ht="33.75" customHeight="1" spans="1:3">
      <c r="A6" s="75" t="s">
        <v>959</v>
      </c>
      <c r="B6" s="77">
        <v>243</v>
      </c>
    </row>
    <row r="7" ht="33.75" customHeight="1" spans="1:3">
      <c r="A7" s="75" t="s">
        <v>960</v>
      </c>
      <c r="B7" s="76">
        <f>SUM(B8:B9)</f>
        <v>1070</v>
      </c>
    </row>
    <row r="8" ht="33.75" customHeight="1" spans="1:3">
      <c r="A8" s="78" t="s">
        <v>961</v>
      </c>
      <c r="B8" s="79">
        <v>772</v>
      </c>
    </row>
    <row r="9" ht="33.75" customHeight="1" spans="1:3">
      <c r="A9" s="78" t="s">
        <v>962</v>
      </c>
      <c r="B9" s="79">
        <v>298</v>
      </c>
    </row>
    <row r="10" s="65" customFormat="1" ht="16.5" customHeight="1" spans="1:3">
      <c r="A10" s="80" t="s">
        <v>963</v>
      </c>
      <c r="B10" s="81"/>
    </row>
    <row r="11" s="65" customFormat="1" ht="16.5" customHeight="1" spans="1:3">
      <c r="A11" s="82" t="s">
        <v>964</v>
      </c>
      <c r="B11" s="82"/>
    </row>
    <row r="12" s="65" customFormat="1" ht="16.5" customHeight="1" spans="1:3">
      <c r="A12" s="83" t="s">
        <v>965</v>
      </c>
      <c r="B12" s="83"/>
    </row>
  </sheetData>
  <mergeCells count="1">
    <mergeCell ref="A1:B1"/>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39"/>
  <sheetViews>
    <sheetView showZeros="0" workbookViewId="0">
      <pane xSplit="1" ySplit="3" topLeftCell="B4" activePane="bottomRight" state="frozenSplit"/>
      <selection/>
      <selection pane="topRight"/>
      <selection pane="bottomLeft"/>
      <selection pane="bottomRight" activeCell="G8" sqref="G8"/>
    </sheetView>
  </sheetViews>
  <sheetFormatPr defaultColWidth="8.75" defaultRowHeight="14.25" outlineLevelCol="6"/>
  <cols>
    <col min="1" max="1" width="25.375" style="187" customWidth="1"/>
    <col min="2" max="5" width="13.125" style="284" customWidth="1"/>
    <col min="6" max="6" width="13.125" style="285" customWidth="1"/>
    <col min="7" max="7" width="10.5" style="187" customWidth="1"/>
    <col min="8" max="26" width="9" style="284" customWidth="1"/>
    <col min="27" max="257" width="8.75" style="284"/>
    <col min="258" max="258" width="25.375" style="284" customWidth="1"/>
    <col min="259" max="262" width="13.125" style="284" customWidth="1"/>
    <col min="263" max="263" width="10.5" style="284" customWidth="1"/>
    <col min="264" max="282" width="9" style="284" customWidth="1"/>
    <col min="283" max="513" width="8.75" style="284"/>
    <col min="514" max="514" width="25.375" style="284" customWidth="1"/>
    <col min="515" max="518" width="13.125" style="284" customWidth="1"/>
    <col min="519" max="519" width="10.5" style="284" customWidth="1"/>
    <col min="520" max="538" width="9" style="284" customWidth="1"/>
    <col min="539" max="769" width="8.75" style="284"/>
    <col min="770" max="770" width="25.375" style="284" customWidth="1"/>
    <col min="771" max="774" width="13.125" style="284" customWidth="1"/>
    <col min="775" max="775" width="10.5" style="284" customWidth="1"/>
    <col min="776" max="794" width="9" style="284" customWidth="1"/>
    <col min="795" max="1025" width="8.75" style="284"/>
    <col min="1026" max="1026" width="25.375" style="284" customWidth="1"/>
    <col min="1027" max="1030" width="13.125" style="284" customWidth="1"/>
    <col min="1031" max="1031" width="10.5" style="284" customWidth="1"/>
    <col min="1032" max="1050" width="9" style="284" customWidth="1"/>
    <col min="1051" max="1281" width="8.75" style="284"/>
    <col min="1282" max="1282" width="25.375" style="284" customWidth="1"/>
    <col min="1283" max="1286" width="13.125" style="284" customWidth="1"/>
    <col min="1287" max="1287" width="10.5" style="284" customWidth="1"/>
    <col min="1288" max="1306" width="9" style="284" customWidth="1"/>
    <col min="1307" max="1537" width="8.75" style="284"/>
    <col min="1538" max="1538" width="25.375" style="284" customWidth="1"/>
    <col min="1539" max="1542" width="13.125" style="284" customWidth="1"/>
    <col min="1543" max="1543" width="10.5" style="284" customWidth="1"/>
    <col min="1544" max="1562" width="9" style="284" customWidth="1"/>
    <col min="1563" max="1793" width="8.75" style="284"/>
    <col min="1794" max="1794" width="25.375" style="284" customWidth="1"/>
    <col min="1795" max="1798" width="13.125" style="284" customWidth="1"/>
    <col min="1799" max="1799" width="10.5" style="284" customWidth="1"/>
    <col min="1800" max="1818" width="9" style="284" customWidth="1"/>
    <col min="1819" max="2049" width="8.75" style="284"/>
    <col min="2050" max="2050" width="25.375" style="284" customWidth="1"/>
    <col min="2051" max="2054" width="13.125" style="284" customWidth="1"/>
    <col min="2055" max="2055" width="10.5" style="284" customWidth="1"/>
    <col min="2056" max="2074" width="9" style="284" customWidth="1"/>
    <col min="2075" max="2305" width="8.75" style="284"/>
    <col min="2306" max="2306" width="25.375" style="284" customWidth="1"/>
    <col min="2307" max="2310" width="13.125" style="284" customWidth="1"/>
    <col min="2311" max="2311" width="10.5" style="284" customWidth="1"/>
    <col min="2312" max="2330" width="9" style="284" customWidth="1"/>
    <col min="2331" max="2561" width="8.75" style="284"/>
    <col min="2562" max="2562" width="25.375" style="284" customWidth="1"/>
    <col min="2563" max="2566" width="13.125" style="284" customWidth="1"/>
    <col min="2567" max="2567" width="10.5" style="284" customWidth="1"/>
    <col min="2568" max="2586" width="9" style="284" customWidth="1"/>
    <col min="2587" max="2817" width="8.75" style="284"/>
    <col min="2818" max="2818" width="25.375" style="284" customWidth="1"/>
    <col min="2819" max="2822" width="13.125" style="284" customWidth="1"/>
    <col min="2823" max="2823" width="10.5" style="284" customWidth="1"/>
    <col min="2824" max="2842" width="9" style="284" customWidth="1"/>
    <col min="2843" max="3073" width="8.75" style="284"/>
    <col min="3074" max="3074" width="25.375" style="284" customWidth="1"/>
    <col min="3075" max="3078" width="13.125" style="284" customWidth="1"/>
    <col min="3079" max="3079" width="10.5" style="284" customWidth="1"/>
    <col min="3080" max="3098" width="9" style="284" customWidth="1"/>
    <col min="3099" max="3329" width="8.75" style="284"/>
    <col min="3330" max="3330" width="25.375" style="284" customWidth="1"/>
    <col min="3331" max="3334" width="13.125" style="284" customWidth="1"/>
    <col min="3335" max="3335" width="10.5" style="284" customWidth="1"/>
    <col min="3336" max="3354" width="9" style="284" customWidth="1"/>
    <col min="3355" max="3585" width="8.75" style="284"/>
    <col min="3586" max="3586" width="25.375" style="284" customWidth="1"/>
    <col min="3587" max="3590" width="13.125" style="284" customWidth="1"/>
    <col min="3591" max="3591" width="10.5" style="284" customWidth="1"/>
    <col min="3592" max="3610" width="9" style="284" customWidth="1"/>
    <col min="3611" max="3841" width="8.75" style="284"/>
    <col min="3842" max="3842" width="25.375" style="284" customWidth="1"/>
    <col min="3843" max="3846" width="13.125" style="284" customWidth="1"/>
    <col min="3847" max="3847" width="10.5" style="284" customWidth="1"/>
    <col min="3848" max="3866" width="9" style="284" customWidth="1"/>
    <col min="3867" max="4097" width="8.75" style="284"/>
    <col min="4098" max="4098" width="25.375" style="284" customWidth="1"/>
    <col min="4099" max="4102" width="13.125" style="284" customWidth="1"/>
    <col min="4103" max="4103" width="10.5" style="284" customWidth="1"/>
    <col min="4104" max="4122" width="9" style="284" customWidth="1"/>
    <col min="4123" max="4353" width="8.75" style="284"/>
    <col min="4354" max="4354" width="25.375" style="284" customWidth="1"/>
    <col min="4355" max="4358" width="13.125" style="284" customWidth="1"/>
    <col min="4359" max="4359" width="10.5" style="284" customWidth="1"/>
    <col min="4360" max="4378" width="9" style="284" customWidth="1"/>
    <col min="4379" max="4609" width="8.75" style="284"/>
    <col min="4610" max="4610" width="25.375" style="284" customWidth="1"/>
    <col min="4611" max="4614" width="13.125" style="284" customWidth="1"/>
    <col min="4615" max="4615" width="10.5" style="284" customWidth="1"/>
    <col min="4616" max="4634" width="9" style="284" customWidth="1"/>
    <col min="4635" max="4865" width="8.75" style="284"/>
    <col min="4866" max="4866" width="25.375" style="284" customWidth="1"/>
    <col min="4867" max="4870" width="13.125" style="284" customWidth="1"/>
    <col min="4871" max="4871" width="10.5" style="284" customWidth="1"/>
    <col min="4872" max="4890" width="9" style="284" customWidth="1"/>
    <col min="4891" max="5121" width="8.75" style="284"/>
    <col min="5122" max="5122" width="25.375" style="284" customWidth="1"/>
    <col min="5123" max="5126" width="13.125" style="284" customWidth="1"/>
    <col min="5127" max="5127" width="10.5" style="284" customWidth="1"/>
    <col min="5128" max="5146" width="9" style="284" customWidth="1"/>
    <col min="5147" max="5377" width="8.75" style="284"/>
    <col min="5378" max="5378" width="25.375" style="284" customWidth="1"/>
    <col min="5379" max="5382" width="13.125" style="284" customWidth="1"/>
    <col min="5383" max="5383" width="10.5" style="284" customWidth="1"/>
    <col min="5384" max="5402" width="9" style="284" customWidth="1"/>
    <col min="5403" max="5633" width="8.75" style="284"/>
    <col min="5634" max="5634" width="25.375" style="284" customWidth="1"/>
    <col min="5635" max="5638" width="13.125" style="284" customWidth="1"/>
    <col min="5639" max="5639" width="10.5" style="284" customWidth="1"/>
    <col min="5640" max="5658" width="9" style="284" customWidth="1"/>
    <col min="5659" max="5889" width="8.75" style="284"/>
    <col min="5890" max="5890" width="25.375" style="284" customWidth="1"/>
    <col min="5891" max="5894" width="13.125" style="284" customWidth="1"/>
    <col min="5895" max="5895" width="10.5" style="284" customWidth="1"/>
    <col min="5896" max="5914" width="9" style="284" customWidth="1"/>
    <col min="5915" max="6145" width="8.75" style="284"/>
    <col min="6146" max="6146" width="25.375" style="284" customWidth="1"/>
    <col min="6147" max="6150" width="13.125" style="284" customWidth="1"/>
    <col min="6151" max="6151" width="10.5" style="284" customWidth="1"/>
    <col min="6152" max="6170" width="9" style="284" customWidth="1"/>
    <col min="6171" max="6401" width="8.75" style="284"/>
    <col min="6402" max="6402" width="25.375" style="284" customWidth="1"/>
    <col min="6403" max="6406" width="13.125" style="284" customWidth="1"/>
    <col min="6407" max="6407" width="10.5" style="284" customWidth="1"/>
    <col min="6408" max="6426" width="9" style="284" customWidth="1"/>
    <col min="6427" max="6657" width="8.75" style="284"/>
    <col min="6658" max="6658" width="25.375" style="284" customWidth="1"/>
    <col min="6659" max="6662" width="13.125" style="284" customWidth="1"/>
    <col min="6663" max="6663" width="10.5" style="284" customWidth="1"/>
    <col min="6664" max="6682" width="9" style="284" customWidth="1"/>
    <col min="6683" max="6913" width="8.75" style="284"/>
    <col min="6914" max="6914" width="25.375" style="284" customWidth="1"/>
    <col min="6915" max="6918" width="13.125" style="284" customWidth="1"/>
    <col min="6919" max="6919" width="10.5" style="284" customWidth="1"/>
    <col min="6920" max="6938" width="9" style="284" customWidth="1"/>
    <col min="6939" max="7169" width="8.75" style="284"/>
    <col min="7170" max="7170" width="25.375" style="284" customWidth="1"/>
    <col min="7171" max="7174" width="13.125" style="284" customWidth="1"/>
    <col min="7175" max="7175" width="10.5" style="284" customWidth="1"/>
    <col min="7176" max="7194" width="9" style="284" customWidth="1"/>
    <col min="7195" max="7425" width="8.75" style="284"/>
    <col min="7426" max="7426" width="25.375" style="284" customWidth="1"/>
    <col min="7427" max="7430" width="13.125" style="284" customWidth="1"/>
    <col min="7431" max="7431" width="10.5" style="284" customWidth="1"/>
    <col min="7432" max="7450" width="9" style="284" customWidth="1"/>
    <col min="7451" max="7681" width="8.75" style="284"/>
    <col min="7682" max="7682" width="25.375" style="284" customWidth="1"/>
    <col min="7683" max="7686" width="13.125" style="284" customWidth="1"/>
    <col min="7687" max="7687" width="10.5" style="284" customWidth="1"/>
    <col min="7688" max="7706" width="9" style="284" customWidth="1"/>
    <col min="7707" max="7937" width="8.75" style="284"/>
    <col min="7938" max="7938" width="25.375" style="284" customWidth="1"/>
    <col min="7939" max="7942" width="13.125" style="284" customWidth="1"/>
    <col min="7943" max="7943" width="10.5" style="284" customWidth="1"/>
    <col min="7944" max="7962" width="9" style="284" customWidth="1"/>
    <col min="7963" max="8193" width="8.75" style="284"/>
    <col min="8194" max="8194" width="25.375" style="284" customWidth="1"/>
    <col min="8195" max="8198" width="13.125" style="284" customWidth="1"/>
    <col min="8199" max="8199" width="10.5" style="284" customWidth="1"/>
    <col min="8200" max="8218" width="9" style="284" customWidth="1"/>
    <col min="8219" max="8449" width="8.75" style="284"/>
    <col min="8450" max="8450" width="25.375" style="284" customWidth="1"/>
    <col min="8451" max="8454" width="13.125" style="284" customWidth="1"/>
    <col min="8455" max="8455" width="10.5" style="284" customWidth="1"/>
    <col min="8456" max="8474" width="9" style="284" customWidth="1"/>
    <col min="8475" max="8705" width="8.75" style="284"/>
    <col min="8706" max="8706" width="25.375" style="284" customWidth="1"/>
    <col min="8707" max="8710" width="13.125" style="284" customWidth="1"/>
    <col min="8711" max="8711" width="10.5" style="284" customWidth="1"/>
    <col min="8712" max="8730" width="9" style="284" customWidth="1"/>
    <col min="8731" max="8961" width="8.75" style="284"/>
    <col min="8962" max="8962" width="25.375" style="284" customWidth="1"/>
    <col min="8963" max="8966" width="13.125" style="284" customWidth="1"/>
    <col min="8967" max="8967" width="10.5" style="284" customWidth="1"/>
    <col min="8968" max="8986" width="9" style="284" customWidth="1"/>
    <col min="8987" max="9217" width="8.75" style="284"/>
    <col min="9218" max="9218" width="25.375" style="284" customWidth="1"/>
    <col min="9219" max="9222" width="13.125" style="284" customWidth="1"/>
    <col min="9223" max="9223" width="10.5" style="284" customWidth="1"/>
    <col min="9224" max="9242" width="9" style="284" customWidth="1"/>
    <col min="9243" max="9473" width="8.75" style="284"/>
    <col min="9474" max="9474" width="25.375" style="284" customWidth="1"/>
    <col min="9475" max="9478" width="13.125" style="284" customWidth="1"/>
    <col min="9479" max="9479" width="10.5" style="284" customWidth="1"/>
    <col min="9480" max="9498" width="9" style="284" customWidth="1"/>
    <col min="9499" max="9729" width="8.75" style="284"/>
    <col min="9730" max="9730" width="25.375" style="284" customWidth="1"/>
    <col min="9731" max="9734" width="13.125" style="284" customWidth="1"/>
    <col min="9735" max="9735" width="10.5" style="284" customWidth="1"/>
    <col min="9736" max="9754" width="9" style="284" customWidth="1"/>
    <col min="9755" max="9985" width="8.75" style="284"/>
    <col min="9986" max="9986" width="25.375" style="284" customWidth="1"/>
    <col min="9987" max="9990" width="13.125" style="284" customWidth="1"/>
    <col min="9991" max="9991" width="10.5" style="284" customWidth="1"/>
    <col min="9992" max="10010" width="9" style="284" customWidth="1"/>
    <col min="10011" max="10241" width="8.75" style="284"/>
    <col min="10242" max="10242" width="25.375" style="284" customWidth="1"/>
    <col min="10243" max="10246" width="13.125" style="284" customWidth="1"/>
    <col min="10247" max="10247" width="10.5" style="284" customWidth="1"/>
    <col min="10248" max="10266" width="9" style="284" customWidth="1"/>
    <col min="10267" max="10497" width="8.75" style="284"/>
    <col min="10498" max="10498" width="25.375" style="284" customWidth="1"/>
    <col min="10499" max="10502" width="13.125" style="284" customWidth="1"/>
    <col min="10503" max="10503" width="10.5" style="284" customWidth="1"/>
    <col min="10504" max="10522" width="9" style="284" customWidth="1"/>
    <col min="10523" max="10753" width="8.75" style="284"/>
    <col min="10754" max="10754" width="25.375" style="284" customWidth="1"/>
    <col min="10755" max="10758" width="13.125" style="284" customWidth="1"/>
    <col min="10759" max="10759" width="10.5" style="284" customWidth="1"/>
    <col min="10760" max="10778" width="9" style="284" customWidth="1"/>
    <col min="10779" max="11009" width="8.75" style="284"/>
    <col min="11010" max="11010" width="25.375" style="284" customWidth="1"/>
    <col min="11011" max="11014" width="13.125" style="284" customWidth="1"/>
    <col min="11015" max="11015" width="10.5" style="284" customWidth="1"/>
    <col min="11016" max="11034" width="9" style="284" customWidth="1"/>
    <col min="11035" max="11265" width="8.75" style="284"/>
    <col min="11266" max="11266" width="25.375" style="284" customWidth="1"/>
    <col min="11267" max="11270" width="13.125" style="284" customWidth="1"/>
    <col min="11271" max="11271" width="10.5" style="284" customWidth="1"/>
    <col min="11272" max="11290" width="9" style="284" customWidth="1"/>
    <col min="11291" max="11521" width="8.75" style="284"/>
    <col min="11522" max="11522" width="25.375" style="284" customWidth="1"/>
    <col min="11523" max="11526" width="13.125" style="284" customWidth="1"/>
    <col min="11527" max="11527" width="10.5" style="284" customWidth="1"/>
    <col min="11528" max="11546" width="9" style="284" customWidth="1"/>
    <col min="11547" max="11777" width="8.75" style="284"/>
    <col min="11778" max="11778" width="25.375" style="284" customWidth="1"/>
    <col min="11779" max="11782" width="13.125" style="284" customWidth="1"/>
    <col min="11783" max="11783" width="10.5" style="284" customWidth="1"/>
    <col min="11784" max="11802" width="9" style="284" customWidth="1"/>
    <col min="11803" max="12033" width="8.75" style="284"/>
    <col min="12034" max="12034" width="25.375" style="284" customWidth="1"/>
    <col min="12035" max="12038" width="13.125" style="284" customWidth="1"/>
    <col min="12039" max="12039" width="10.5" style="284" customWidth="1"/>
    <col min="12040" max="12058" width="9" style="284" customWidth="1"/>
    <col min="12059" max="12289" width="8.75" style="284"/>
    <col min="12290" max="12290" width="25.375" style="284" customWidth="1"/>
    <col min="12291" max="12294" width="13.125" style="284" customWidth="1"/>
    <col min="12295" max="12295" width="10.5" style="284" customWidth="1"/>
    <col min="12296" max="12314" width="9" style="284" customWidth="1"/>
    <col min="12315" max="12545" width="8.75" style="284"/>
    <col min="12546" max="12546" width="25.375" style="284" customWidth="1"/>
    <col min="12547" max="12550" width="13.125" style="284" customWidth="1"/>
    <col min="12551" max="12551" width="10.5" style="284" customWidth="1"/>
    <col min="12552" max="12570" width="9" style="284" customWidth="1"/>
    <col min="12571" max="12801" width="8.75" style="284"/>
    <col min="12802" max="12802" width="25.375" style="284" customWidth="1"/>
    <col min="12803" max="12806" width="13.125" style="284" customWidth="1"/>
    <col min="12807" max="12807" width="10.5" style="284" customWidth="1"/>
    <col min="12808" max="12826" width="9" style="284" customWidth="1"/>
    <col min="12827" max="13057" width="8.75" style="284"/>
    <col min="13058" max="13058" width="25.375" style="284" customWidth="1"/>
    <col min="13059" max="13062" width="13.125" style="284" customWidth="1"/>
    <col min="13063" max="13063" width="10.5" style="284" customWidth="1"/>
    <col min="13064" max="13082" width="9" style="284" customWidth="1"/>
    <col min="13083" max="13313" width="8.75" style="284"/>
    <col min="13314" max="13314" width="25.375" style="284" customWidth="1"/>
    <col min="13315" max="13318" width="13.125" style="284" customWidth="1"/>
    <col min="13319" max="13319" width="10.5" style="284" customWidth="1"/>
    <col min="13320" max="13338" width="9" style="284" customWidth="1"/>
    <col min="13339" max="13569" width="8.75" style="284"/>
    <col min="13570" max="13570" width="25.375" style="284" customWidth="1"/>
    <col min="13571" max="13574" width="13.125" style="284" customWidth="1"/>
    <col min="13575" max="13575" width="10.5" style="284" customWidth="1"/>
    <col min="13576" max="13594" width="9" style="284" customWidth="1"/>
    <col min="13595" max="13825" width="8.75" style="284"/>
    <col min="13826" max="13826" width="25.375" style="284" customWidth="1"/>
    <col min="13827" max="13830" width="13.125" style="284" customWidth="1"/>
    <col min="13831" max="13831" width="10.5" style="284" customWidth="1"/>
    <col min="13832" max="13850" width="9" style="284" customWidth="1"/>
    <col min="13851" max="14081" width="8.75" style="284"/>
    <col min="14082" max="14082" width="25.375" style="284" customWidth="1"/>
    <col min="14083" max="14086" width="13.125" style="284" customWidth="1"/>
    <col min="14087" max="14087" width="10.5" style="284" customWidth="1"/>
    <col min="14088" max="14106" width="9" style="284" customWidth="1"/>
    <col min="14107" max="14337" width="8.75" style="284"/>
    <col min="14338" max="14338" width="25.375" style="284" customWidth="1"/>
    <col min="14339" max="14342" width="13.125" style="284" customWidth="1"/>
    <col min="14343" max="14343" width="10.5" style="284" customWidth="1"/>
    <col min="14344" max="14362" width="9" style="284" customWidth="1"/>
    <col min="14363" max="14593" width="8.75" style="284"/>
    <col min="14594" max="14594" width="25.375" style="284" customWidth="1"/>
    <col min="14595" max="14598" width="13.125" style="284" customWidth="1"/>
    <col min="14599" max="14599" width="10.5" style="284" customWidth="1"/>
    <col min="14600" max="14618" width="9" style="284" customWidth="1"/>
    <col min="14619" max="14849" width="8.75" style="284"/>
    <col min="14850" max="14850" width="25.375" style="284" customWidth="1"/>
    <col min="14851" max="14854" width="13.125" style="284" customWidth="1"/>
    <col min="14855" max="14855" width="10.5" style="284" customWidth="1"/>
    <col min="14856" max="14874" width="9" style="284" customWidth="1"/>
    <col min="14875" max="15105" width="8.75" style="284"/>
    <col min="15106" max="15106" width="25.375" style="284" customWidth="1"/>
    <col min="15107" max="15110" width="13.125" style="284" customWidth="1"/>
    <col min="15111" max="15111" width="10.5" style="284" customWidth="1"/>
    <col min="15112" max="15130" width="9" style="284" customWidth="1"/>
    <col min="15131" max="15361" width="8.75" style="284"/>
    <col min="15362" max="15362" width="25.375" style="284" customWidth="1"/>
    <col min="15363" max="15366" width="13.125" style="284" customWidth="1"/>
    <col min="15367" max="15367" width="10.5" style="284" customWidth="1"/>
    <col min="15368" max="15386" width="9" style="284" customWidth="1"/>
    <col min="15387" max="15617" width="8.75" style="284"/>
    <col min="15618" max="15618" width="25.375" style="284" customWidth="1"/>
    <col min="15619" max="15622" width="13.125" style="284" customWidth="1"/>
    <col min="15623" max="15623" width="10.5" style="284" customWidth="1"/>
    <col min="15624" max="15642" width="9" style="284" customWidth="1"/>
    <col min="15643" max="15873" width="8.75" style="284"/>
    <col min="15874" max="15874" width="25.375" style="284" customWidth="1"/>
    <col min="15875" max="15878" width="13.125" style="284" customWidth="1"/>
    <col min="15879" max="15879" width="10.5" style="284" customWidth="1"/>
    <col min="15880" max="15898" width="9" style="284" customWidth="1"/>
    <col min="15899" max="16129" width="8.75" style="284"/>
    <col min="16130" max="16130" width="25.375" style="284" customWidth="1"/>
    <col min="16131" max="16134" width="13.125" style="284" customWidth="1"/>
    <col min="16135" max="16135" width="10.5" style="284" customWidth="1"/>
    <col min="16136" max="16154" width="9" style="284" customWidth="1"/>
    <col min="16155" max="16384" width="8.75" style="284"/>
  </cols>
  <sheetData>
    <row r="1" ht="36.75" customHeight="1" spans="1:7">
      <c r="A1" s="286" t="s">
        <v>48</v>
      </c>
      <c r="B1" s="286"/>
      <c r="C1" s="286"/>
      <c r="D1" s="286"/>
      <c r="E1" s="286"/>
      <c r="F1" s="286"/>
      <c r="G1" s="286"/>
    </row>
    <row r="2" ht="27" customHeight="1" spans="1:7">
      <c r="A2" s="287"/>
      <c r="B2" s="288"/>
      <c r="C2" s="288"/>
      <c r="D2" s="288"/>
      <c r="E2" s="288"/>
      <c r="F2" s="289"/>
      <c r="G2" s="290" t="s">
        <v>1</v>
      </c>
    </row>
    <row r="3" s="283" customFormat="1" ht="42.75" customHeight="1" spans="1:7">
      <c r="A3" s="291" t="s">
        <v>49</v>
      </c>
      <c r="B3" s="292" t="s">
        <v>50</v>
      </c>
      <c r="C3" s="293" t="s">
        <v>3</v>
      </c>
      <c r="D3" s="292" t="s">
        <v>51</v>
      </c>
      <c r="E3" s="292" t="s">
        <v>7</v>
      </c>
      <c r="F3" s="294" t="s">
        <v>52</v>
      </c>
      <c r="G3" s="295" t="s">
        <v>5</v>
      </c>
    </row>
    <row r="4" ht="30.95" customHeight="1" spans="1:7">
      <c r="A4" s="296" t="s">
        <v>53</v>
      </c>
      <c r="B4" s="297">
        <f>SUM(B5:B25)</f>
        <v>868712.37</v>
      </c>
      <c r="C4" s="297">
        <f>SUM(C5:C25)</f>
        <v>848381</v>
      </c>
      <c r="D4" s="297">
        <f>SUM(D5:D25)</f>
        <v>918169</v>
      </c>
      <c r="E4" s="297">
        <f>SUM(E5:E25)</f>
        <v>49456.63</v>
      </c>
      <c r="F4" s="298">
        <f>E4/B4*100</f>
        <v>5.69309609347453</v>
      </c>
      <c r="G4" s="299"/>
    </row>
    <row r="5" ht="30.95" customHeight="1" spans="1:7">
      <c r="A5" s="300" t="s">
        <v>54</v>
      </c>
      <c r="B5" s="297">
        <v>153503.02</v>
      </c>
      <c r="C5" s="297">
        <v>117454</v>
      </c>
      <c r="D5" s="297">
        <v>158495</v>
      </c>
      <c r="E5" s="297">
        <f>D5-B5</f>
        <v>4991.98000000001</v>
      </c>
      <c r="F5" s="298">
        <f>E5/B5*100</f>
        <v>3.25204025301913</v>
      </c>
      <c r="G5" s="299"/>
    </row>
    <row r="6" ht="30.95" customHeight="1" spans="1:7">
      <c r="A6" s="300" t="s">
        <v>55</v>
      </c>
      <c r="B6" s="297">
        <v>418</v>
      </c>
      <c r="C6" s="297">
        <v>235</v>
      </c>
      <c r="D6" s="297">
        <v>373</v>
      </c>
      <c r="E6" s="297">
        <f t="shared" ref="E6:E25" si="0">D6-B6</f>
        <v>-45</v>
      </c>
      <c r="F6" s="298">
        <f t="shared" ref="F6:F25" si="1">E6/B6*100</f>
        <v>-10.7655502392345</v>
      </c>
      <c r="G6" s="299"/>
    </row>
    <row r="7" ht="30.95" customHeight="1" spans="1:7">
      <c r="A7" s="300" t="s">
        <v>56</v>
      </c>
      <c r="B7" s="297">
        <v>21982.16</v>
      </c>
      <c r="C7" s="297">
        <v>21416</v>
      </c>
      <c r="D7" s="297">
        <v>21989</v>
      </c>
      <c r="E7" s="297">
        <f t="shared" si="0"/>
        <v>6.84000000000015</v>
      </c>
      <c r="F7" s="298">
        <f t="shared" si="1"/>
        <v>0.0311161414528879</v>
      </c>
      <c r="G7" s="299"/>
    </row>
    <row r="8" ht="30.95" customHeight="1" spans="1:7">
      <c r="A8" s="300" t="s">
        <v>57</v>
      </c>
      <c r="B8" s="297">
        <v>117090.17</v>
      </c>
      <c r="C8" s="297">
        <v>116991</v>
      </c>
      <c r="D8" s="297">
        <v>118800</v>
      </c>
      <c r="E8" s="297">
        <f t="shared" si="0"/>
        <v>1709.83</v>
      </c>
      <c r="F8" s="298">
        <f t="shared" si="1"/>
        <v>1.46026775774602</v>
      </c>
      <c r="G8" s="299"/>
    </row>
    <row r="9" ht="30.95" customHeight="1" spans="1:7">
      <c r="A9" s="300" t="s">
        <v>58</v>
      </c>
      <c r="B9" s="297">
        <v>25452.43</v>
      </c>
      <c r="C9" s="297">
        <v>80209</v>
      </c>
      <c r="D9" s="297">
        <v>30415</v>
      </c>
      <c r="E9" s="297">
        <f t="shared" si="0"/>
        <v>4962.57</v>
      </c>
      <c r="F9" s="298">
        <f t="shared" si="1"/>
        <v>19.4974310900767</v>
      </c>
      <c r="G9" s="299"/>
    </row>
    <row r="10" ht="30.95" customHeight="1" spans="1:7">
      <c r="A10" s="300" t="s">
        <v>59</v>
      </c>
      <c r="B10" s="297">
        <v>8365.64</v>
      </c>
      <c r="C10" s="297">
        <v>8559</v>
      </c>
      <c r="D10" s="297">
        <v>8518</v>
      </c>
      <c r="E10" s="297">
        <f t="shared" si="0"/>
        <v>152.360000000001</v>
      </c>
      <c r="F10" s="298">
        <f t="shared" si="1"/>
        <v>1.82125934178378</v>
      </c>
      <c r="G10" s="299"/>
    </row>
    <row r="11" ht="30.95" customHeight="1" spans="1:7">
      <c r="A11" s="300" t="s">
        <v>60</v>
      </c>
      <c r="B11" s="297">
        <v>117596.96</v>
      </c>
      <c r="C11" s="297">
        <v>103577</v>
      </c>
      <c r="D11" s="297">
        <v>134218</v>
      </c>
      <c r="E11" s="297">
        <f t="shared" si="0"/>
        <v>16621.04</v>
      </c>
      <c r="F11" s="298">
        <f t="shared" si="1"/>
        <v>14.1339027811603</v>
      </c>
      <c r="G11" s="299"/>
    </row>
    <row r="12" ht="30.95" customHeight="1" spans="1:7">
      <c r="A12" s="300" t="s">
        <v>61</v>
      </c>
      <c r="B12" s="297">
        <v>104503.82</v>
      </c>
      <c r="C12" s="297">
        <v>88066</v>
      </c>
      <c r="D12" s="297">
        <v>104706</v>
      </c>
      <c r="E12" s="297">
        <f t="shared" si="0"/>
        <v>202.179999999993</v>
      </c>
      <c r="F12" s="298">
        <f t="shared" si="1"/>
        <v>0.193466612033888</v>
      </c>
      <c r="G12" s="299"/>
    </row>
    <row r="13" ht="30.95" customHeight="1" spans="1:7">
      <c r="A13" s="300" t="s">
        <v>62</v>
      </c>
      <c r="B13" s="297">
        <v>11676.09</v>
      </c>
      <c r="C13" s="297">
        <v>16743</v>
      </c>
      <c r="D13" s="297">
        <v>16130</v>
      </c>
      <c r="E13" s="297">
        <f t="shared" si="0"/>
        <v>4453.91</v>
      </c>
      <c r="F13" s="298">
        <f t="shared" si="1"/>
        <v>38.1455607142459</v>
      </c>
      <c r="G13" s="299"/>
    </row>
    <row r="14" ht="30.95" customHeight="1" spans="1:7">
      <c r="A14" s="300" t="s">
        <v>63</v>
      </c>
      <c r="B14" s="297">
        <v>95965.29</v>
      </c>
      <c r="C14" s="297">
        <v>81487</v>
      </c>
      <c r="D14" s="297">
        <v>98111</v>
      </c>
      <c r="E14" s="297">
        <f t="shared" si="0"/>
        <v>2145.71000000001</v>
      </c>
      <c r="F14" s="298">
        <f t="shared" si="1"/>
        <v>2.23592300924637</v>
      </c>
      <c r="G14" s="299"/>
    </row>
    <row r="15" ht="30.95" customHeight="1" spans="1:7">
      <c r="A15" s="300" t="s">
        <v>64</v>
      </c>
      <c r="B15" s="297">
        <v>92671.43</v>
      </c>
      <c r="C15" s="297">
        <v>96868</v>
      </c>
      <c r="D15" s="297">
        <v>92956</v>
      </c>
      <c r="E15" s="297">
        <f t="shared" si="0"/>
        <v>284.570000000007</v>
      </c>
      <c r="F15" s="298">
        <f t="shared" si="1"/>
        <v>0.307074143562916</v>
      </c>
      <c r="G15" s="299"/>
    </row>
    <row r="16" ht="30.95" customHeight="1" spans="1:7">
      <c r="A16" s="300" t="s">
        <v>65</v>
      </c>
      <c r="B16" s="297">
        <v>26233.19</v>
      </c>
      <c r="C16" s="297">
        <v>32778</v>
      </c>
      <c r="D16" s="297">
        <v>36709</v>
      </c>
      <c r="E16" s="297">
        <f t="shared" si="0"/>
        <v>10475.81</v>
      </c>
      <c r="F16" s="298">
        <f t="shared" si="1"/>
        <v>39.9334202207204</v>
      </c>
      <c r="G16" s="299"/>
    </row>
    <row r="17" ht="30.95" customHeight="1" spans="1:7">
      <c r="A17" s="300" t="s">
        <v>66</v>
      </c>
      <c r="B17" s="297">
        <v>5514.07</v>
      </c>
      <c r="C17" s="297">
        <v>4972</v>
      </c>
      <c r="D17" s="297">
        <v>5715</v>
      </c>
      <c r="E17" s="297">
        <f t="shared" si="0"/>
        <v>200.93</v>
      </c>
      <c r="F17" s="298">
        <f t="shared" si="1"/>
        <v>3.64395083849136</v>
      </c>
      <c r="G17" s="299"/>
    </row>
    <row r="18" ht="30.95" customHeight="1" spans="1:7">
      <c r="A18" s="300" t="s">
        <v>67</v>
      </c>
      <c r="B18" s="297">
        <v>1700</v>
      </c>
      <c r="C18" s="297">
        <v>1848</v>
      </c>
      <c r="D18" s="297">
        <v>2100</v>
      </c>
      <c r="E18" s="297">
        <f t="shared" si="0"/>
        <v>400</v>
      </c>
      <c r="F18" s="298">
        <f t="shared" si="1"/>
        <v>23.5294117647059</v>
      </c>
      <c r="G18" s="299"/>
    </row>
    <row r="19" ht="30.95" customHeight="1" spans="1:7">
      <c r="A19" s="300" t="s">
        <v>68</v>
      </c>
      <c r="B19" s="297">
        <v>110</v>
      </c>
      <c r="C19" s="297">
        <v>609</v>
      </c>
      <c r="D19" s="297">
        <v>210</v>
      </c>
      <c r="E19" s="297">
        <f t="shared" si="0"/>
        <v>100</v>
      </c>
      <c r="F19" s="298">
        <f t="shared" si="1"/>
        <v>90.9090909090909</v>
      </c>
      <c r="G19" s="299"/>
    </row>
    <row r="20" ht="30.95" customHeight="1" spans="1:7">
      <c r="A20" s="300" t="s">
        <v>69</v>
      </c>
      <c r="B20" s="297">
        <v>8127.59</v>
      </c>
      <c r="C20" s="297">
        <v>10910</v>
      </c>
      <c r="D20" s="297">
        <v>8220</v>
      </c>
      <c r="E20" s="297">
        <f t="shared" si="0"/>
        <v>92.4099999999999</v>
      </c>
      <c r="F20" s="298">
        <f t="shared" si="1"/>
        <v>1.13699140827724</v>
      </c>
      <c r="G20" s="299"/>
    </row>
    <row r="21" ht="30.95" customHeight="1" spans="1:7">
      <c r="A21" s="300" t="s">
        <v>70</v>
      </c>
      <c r="B21" s="297">
        <v>23941.3</v>
      </c>
      <c r="C21" s="297">
        <v>17870</v>
      </c>
      <c r="D21" s="297">
        <v>19781</v>
      </c>
      <c r="E21" s="297">
        <f t="shared" si="0"/>
        <v>-4160.3</v>
      </c>
      <c r="F21" s="298">
        <f t="shared" si="1"/>
        <v>-17.3770847865404</v>
      </c>
      <c r="G21" s="299"/>
    </row>
    <row r="22" ht="30.95" customHeight="1" spans="1:7">
      <c r="A22" s="300" t="s">
        <v>71</v>
      </c>
      <c r="B22" s="297">
        <v>723.98</v>
      </c>
      <c r="C22" s="297">
        <v>1989</v>
      </c>
      <c r="D22" s="297">
        <v>1724</v>
      </c>
      <c r="E22" s="297">
        <f t="shared" si="0"/>
        <v>1000.02</v>
      </c>
      <c r="F22" s="298">
        <f t="shared" si="1"/>
        <v>138.128125086328</v>
      </c>
      <c r="G22" s="299"/>
    </row>
    <row r="23" ht="30.95" customHeight="1" spans="1:7">
      <c r="A23" s="300" t="s">
        <v>72</v>
      </c>
      <c r="B23" s="297">
        <v>5807.23</v>
      </c>
      <c r="C23" s="297">
        <v>6549</v>
      </c>
      <c r="D23" s="297">
        <v>5869</v>
      </c>
      <c r="E23" s="297">
        <f t="shared" si="0"/>
        <v>61.7700000000004</v>
      </c>
      <c r="F23" s="298">
        <f t="shared" si="1"/>
        <v>1.06367407524759</v>
      </c>
      <c r="G23" s="299"/>
    </row>
    <row r="24" ht="30.95" customHeight="1" spans="1:7">
      <c r="A24" s="300" t="s">
        <v>73</v>
      </c>
      <c r="B24" s="297">
        <v>35000</v>
      </c>
      <c r="C24" s="297">
        <v>33393</v>
      </c>
      <c r="D24" s="297">
        <v>32800</v>
      </c>
      <c r="E24" s="297">
        <f t="shared" si="0"/>
        <v>-2200</v>
      </c>
      <c r="F24" s="298">
        <f t="shared" si="1"/>
        <v>-6.28571428571429</v>
      </c>
      <c r="G24" s="299"/>
    </row>
    <row r="25" ht="30.95" customHeight="1" spans="1:7">
      <c r="A25" s="301" t="s">
        <v>74</v>
      </c>
      <c r="B25" s="302">
        <v>12330</v>
      </c>
      <c r="C25" s="302">
        <v>5858</v>
      </c>
      <c r="D25" s="302">
        <v>20330</v>
      </c>
      <c r="E25" s="302">
        <f t="shared" si="0"/>
        <v>8000</v>
      </c>
      <c r="F25" s="303">
        <f t="shared" si="1"/>
        <v>64.882400648824</v>
      </c>
      <c r="G25" s="304" t="s">
        <v>75</v>
      </c>
    </row>
    <row r="26" ht="32.1" customHeight="1"/>
    <row r="27" ht="32.1" customHeight="1"/>
    <row r="28" ht="32.1" customHeight="1"/>
    <row r="29" ht="32.1" customHeight="1"/>
    <row r="30" ht="32.1" customHeight="1"/>
    <row r="31" ht="32.1" customHeight="1"/>
    <row r="32" ht="32.1" customHeight="1"/>
    <row r="33" ht="32.1" customHeight="1"/>
    <row r="34" ht="32.1" customHeight="1"/>
    <row r="35" ht="32.1" customHeight="1"/>
    <row r="36" ht="32.1" customHeight="1"/>
    <row r="37" ht="32.1" customHeight="1"/>
    <row r="38" ht="32.1" customHeight="1"/>
    <row r="39" ht="32.1" customHeight="1"/>
  </sheetData>
  <mergeCells count="1">
    <mergeCell ref="A1:G1"/>
  </mergeCells>
  <pageMargins left="1.08" right="0.86" top="0.94488188976378" bottom="0.905511811023622" header="0.511811023622047" footer="0.511811023622047"/>
  <pageSetup paperSize="9" scale="85"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E12"/>
  <sheetViews>
    <sheetView zoomScale="70" zoomScaleNormal="70" workbookViewId="0">
      <selection activeCell="I45" sqref="I45"/>
    </sheetView>
  </sheetViews>
  <sheetFormatPr defaultColWidth="9.125" defaultRowHeight="14.25" outlineLevelCol="4"/>
  <cols>
    <col min="1" max="1" width="28.25" style="54" customWidth="1"/>
    <col min="2" max="2" width="29.5" style="54" customWidth="1"/>
    <col min="3" max="5" width="29.5" style="55" customWidth="1"/>
    <col min="6" max="256" width="9.125" style="55"/>
    <col min="257" max="257" width="28.25" style="55" customWidth="1"/>
    <col min="258" max="259" width="37.375" style="55" customWidth="1"/>
    <col min="260" max="512" width="9.125" style="55"/>
    <col min="513" max="513" width="28.25" style="55" customWidth="1"/>
    <col min="514" max="515" width="37.375" style="55" customWidth="1"/>
    <col min="516" max="768" width="9.125" style="55"/>
    <col min="769" max="769" width="28.25" style="55" customWidth="1"/>
    <col min="770" max="771" width="37.375" style="55" customWidth="1"/>
    <col min="772" max="1024" width="9.125" style="55"/>
    <col min="1025" max="1025" width="28.25" style="55" customWidth="1"/>
    <col min="1026" max="1027" width="37.375" style="55" customWidth="1"/>
    <col min="1028" max="1280" width="9.125" style="55"/>
    <col min="1281" max="1281" width="28.25" style="55" customWidth="1"/>
    <col min="1282" max="1283" width="37.375" style="55" customWidth="1"/>
    <col min="1284" max="1536" width="9.125" style="55"/>
    <col min="1537" max="1537" width="28.25" style="55" customWidth="1"/>
    <col min="1538" max="1539" width="37.375" style="55" customWidth="1"/>
    <col min="1540" max="1792" width="9.125" style="55"/>
    <col min="1793" max="1793" width="28.25" style="55" customWidth="1"/>
    <col min="1794" max="1795" width="37.375" style="55" customWidth="1"/>
    <col min="1796" max="2048" width="9.125" style="55"/>
    <col min="2049" max="2049" width="28.25" style="55" customWidth="1"/>
    <col min="2050" max="2051" width="37.375" style="55" customWidth="1"/>
    <col min="2052" max="2304" width="9.125" style="55"/>
    <col min="2305" max="2305" width="28.25" style="55" customWidth="1"/>
    <col min="2306" max="2307" width="37.375" style="55" customWidth="1"/>
    <col min="2308" max="2560" width="9.125" style="55"/>
    <col min="2561" max="2561" width="28.25" style="55" customWidth="1"/>
    <col min="2562" max="2563" width="37.375" style="55" customWidth="1"/>
    <col min="2564" max="2816" width="9.125" style="55"/>
    <col min="2817" max="2817" width="28.25" style="55" customWidth="1"/>
    <col min="2818" max="2819" width="37.375" style="55" customWidth="1"/>
    <col min="2820" max="3072" width="9.125" style="55"/>
    <col min="3073" max="3073" width="28.25" style="55" customWidth="1"/>
    <col min="3074" max="3075" width="37.375" style="55" customWidth="1"/>
    <col min="3076" max="3328" width="9.125" style="55"/>
    <col min="3329" max="3329" width="28.25" style="55" customWidth="1"/>
    <col min="3330" max="3331" width="37.375" style="55" customWidth="1"/>
    <col min="3332" max="3584" width="9.125" style="55"/>
    <col min="3585" max="3585" width="28.25" style="55" customWidth="1"/>
    <col min="3586" max="3587" width="37.375" style="55" customWidth="1"/>
    <col min="3588" max="3840" width="9.125" style="55"/>
    <col min="3841" max="3841" width="28.25" style="55" customWidth="1"/>
    <col min="3842" max="3843" width="37.375" style="55" customWidth="1"/>
    <col min="3844" max="4096" width="9.125" style="55"/>
    <col min="4097" max="4097" width="28.25" style="55" customWidth="1"/>
    <col min="4098" max="4099" width="37.375" style="55" customWidth="1"/>
    <col min="4100" max="4352" width="9.125" style="55"/>
    <col min="4353" max="4353" width="28.25" style="55" customWidth="1"/>
    <col min="4354" max="4355" width="37.375" style="55" customWidth="1"/>
    <col min="4356" max="4608" width="9.125" style="55"/>
    <col min="4609" max="4609" width="28.25" style="55" customWidth="1"/>
    <col min="4610" max="4611" width="37.375" style="55" customWidth="1"/>
    <col min="4612" max="4864" width="9.125" style="55"/>
    <col min="4865" max="4865" width="28.25" style="55" customWidth="1"/>
    <col min="4866" max="4867" width="37.375" style="55" customWidth="1"/>
    <col min="4868" max="5120" width="9.125" style="55"/>
    <col min="5121" max="5121" width="28.25" style="55" customWidth="1"/>
    <col min="5122" max="5123" width="37.375" style="55" customWidth="1"/>
    <col min="5124" max="5376" width="9.125" style="55"/>
    <col min="5377" max="5377" width="28.25" style="55" customWidth="1"/>
    <col min="5378" max="5379" width="37.375" style="55" customWidth="1"/>
    <col min="5380" max="5632" width="9.125" style="55"/>
    <col min="5633" max="5633" width="28.25" style="55" customWidth="1"/>
    <col min="5634" max="5635" width="37.375" style="55" customWidth="1"/>
    <col min="5636" max="5888" width="9.125" style="55"/>
    <col min="5889" max="5889" width="28.25" style="55" customWidth="1"/>
    <col min="5890" max="5891" width="37.375" style="55" customWidth="1"/>
    <col min="5892" max="6144" width="9.125" style="55"/>
    <col min="6145" max="6145" width="28.25" style="55" customWidth="1"/>
    <col min="6146" max="6147" width="37.375" style="55" customWidth="1"/>
    <col min="6148" max="6400" width="9.125" style="55"/>
    <col min="6401" max="6401" width="28.25" style="55" customWidth="1"/>
    <col min="6402" max="6403" width="37.375" style="55" customWidth="1"/>
    <col min="6404" max="6656" width="9.125" style="55"/>
    <col min="6657" max="6657" width="28.25" style="55" customWidth="1"/>
    <col min="6658" max="6659" width="37.375" style="55" customWidth="1"/>
    <col min="6660" max="6912" width="9.125" style="55"/>
    <col min="6913" max="6913" width="28.25" style="55" customWidth="1"/>
    <col min="6914" max="6915" width="37.375" style="55" customWidth="1"/>
    <col min="6916" max="7168" width="9.125" style="55"/>
    <col min="7169" max="7169" width="28.25" style="55" customWidth="1"/>
    <col min="7170" max="7171" width="37.375" style="55" customWidth="1"/>
    <col min="7172" max="7424" width="9.125" style="55"/>
    <col min="7425" max="7425" width="28.25" style="55" customWidth="1"/>
    <col min="7426" max="7427" width="37.375" style="55" customWidth="1"/>
    <col min="7428" max="7680" width="9.125" style="55"/>
    <col min="7681" max="7681" width="28.25" style="55" customWidth="1"/>
    <col min="7682" max="7683" width="37.375" style="55" customWidth="1"/>
    <col min="7684" max="7936" width="9.125" style="55"/>
    <col min="7937" max="7937" width="28.25" style="55" customWidth="1"/>
    <col min="7938" max="7939" width="37.375" style="55" customWidth="1"/>
    <col min="7940" max="8192" width="9.125" style="55"/>
    <col min="8193" max="8193" width="28.25" style="55" customWidth="1"/>
    <col min="8194" max="8195" width="37.375" style="55" customWidth="1"/>
    <col min="8196" max="8448" width="9.125" style="55"/>
    <col min="8449" max="8449" width="28.25" style="55" customWidth="1"/>
    <col min="8450" max="8451" width="37.375" style="55" customWidth="1"/>
    <col min="8452" max="8704" width="9.125" style="55"/>
    <col min="8705" max="8705" width="28.25" style="55" customWidth="1"/>
    <col min="8706" max="8707" width="37.375" style="55" customWidth="1"/>
    <col min="8708" max="8960" width="9.125" style="55"/>
    <col min="8961" max="8961" width="28.25" style="55" customWidth="1"/>
    <col min="8962" max="8963" width="37.375" style="55" customWidth="1"/>
    <col min="8964" max="9216" width="9.125" style="55"/>
    <col min="9217" max="9217" width="28.25" style="55" customWidth="1"/>
    <col min="9218" max="9219" width="37.375" style="55" customWidth="1"/>
    <col min="9220" max="9472" width="9.125" style="55"/>
    <col min="9473" max="9473" width="28.25" style="55" customWidth="1"/>
    <col min="9474" max="9475" width="37.375" style="55" customWidth="1"/>
    <col min="9476" max="9728" width="9.125" style="55"/>
    <col min="9729" max="9729" width="28.25" style="55" customWidth="1"/>
    <col min="9730" max="9731" width="37.375" style="55" customWidth="1"/>
    <col min="9732" max="9984" width="9.125" style="55"/>
    <col min="9985" max="9985" width="28.25" style="55" customWidth="1"/>
    <col min="9986" max="9987" width="37.375" style="55" customWidth="1"/>
    <col min="9988" max="10240" width="9.125" style="55"/>
    <col min="10241" max="10241" width="28.25" style="55" customWidth="1"/>
    <col min="10242" max="10243" width="37.375" style="55" customWidth="1"/>
    <col min="10244" max="10496" width="9.125" style="55"/>
    <col min="10497" max="10497" width="28.25" style="55" customWidth="1"/>
    <col min="10498" max="10499" width="37.375" style="55" customWidth="1"/>
    <col min="10500" max="10752" width="9.125" style="55"/>
    <col min="10753" max="10753" width="28.25" style="55" customWidth="1"/>
    <col min="10754" max="10755" width="37.375" style="55" customWidth="1"/>
    <col min="10756" max="11008" width="9.125" style="55"/>
    <col min="11009" max="11009" width="28.25" style="55" customWidth="1"/>
    <col min="11010" max="11011" width="37.375" style="55" customWidth="1"/>
    <col min="11012" max="11264" width="9.125" style="55"/>
    <col min="11265" max="11265" width="28.25" style="55" customWidth="1"/>
    <col min="11266" max="11267" width="37.375" style="55" customWidth="1"/>
    <col min="11268" max="11520" width="9.125" style="55"/>
    <col min="11521" max="11521" width="28.25" style="55" customWidth="1"/>
    <col min="11522" max="11523" width="37.375" style="55" customWidth="1"/>
    <col min="11524" max="11776" width="9.125" style="55"/>
    <col min="11777" max="11777" width="28.25" style="55" customWidth="1"/>
    <col min="11778" max="11779" width="37.375" style="55" customWidth="1"/>
    <col min="11780" max="12032" width="9.125" style="55"/>
    <col min="12033" max="12033" width="28.25" style="55" customWidth="1"/>
    <col min="12034" max="12035" width="37.375" style="55" customWidth="1"/>
    <col min="12036" max="12288" width="9.125" style="55"/>
    <col min="12289" max="12289" width="28.25" style="55" customWidth="1"/>
    <col min="12290" max="12291" width="37.375" style="55" customWidth="1"/>
    <col min="12292" max="12544" width="9.125" style="55"/>
    <col min="12545" max="12545" width="28.25" style="55" customWidth="1"/>
    <col min="12546" max="12547" width="37.375" style="55" customWidth="1"/>
    <col min="12548" max="12800" width="9.125" style="55"/>
    <col min="12801" max="12801" width="28.25" style="55" customWidth="1"/>
    <col min="12802" max="12803" width="37.375" style="55" customWidth="1"/>
    <col min="12804" max="13056" width="9.125" style="55"/>
    <col min="13057" max="13057" width="28.25" style="55" customWidth="1"/>
    <col min="13058" max="13059" width="37.375" style="55" customWidth="1"/>
    <col min="13060" max="13312" width="9.125" style="55"/>
    <col min="13313" max="13313" width="28.25" style="55" customWidth="1"/>
    <col min="13314" max="13315" width="37.375" style="55" customWidth="1"/>
    <col min="13316" max="13568" width="9.125" style="55"/>
    <col min="13569" max="13569" width="28.25" style="55" customWidth="1"/>
    <col min="13570" max="13571" width="37.375" style="55" customWidth="1"/>
    <col min="13572" max="13824" width="9.125" style="55"/>
    <col min="13825" max="13825" width="28.25" style="55" customWidth="1"/>
    <col min="13826" max="13827" width="37.375" style="55" customWidth="1"/>
    <col min="13828" max="14080" width="9.125" style="55"/>
    <col min="14081" max="14081" width="28.25" style="55" customWidth="1"/>
    <col min="14082" max="14083" width="37.375" style="55" customWidth="1"/>
    <col min="14084" max="14336" width="9.125" style="55"/>
    <col min="14337" max="14337" width="28.25" style="55" customWidth="1"/>
    <col min="14338" max="14339" width="37.375" style="55" customWidth="1"/>
    <col min="14340" max="14592" width="9.125" style="55"/>
    <col min="14593" max="14593" width="28.25" style="55" customWidth="1"/>
    <col min="14594" max="14595" width="37.375" style="55" customWidth="1"/>
    <col min="14596" max="14848" width="9.125" style="55"/>
    <col min="14849" max="14849" width="28.25" style="55" customWidth="1"/>
    <col min="14850" max="14851" width="37.375" style="55" customWidth="1"/>
    <col min="14852" max="15104" width="9.125" style="55"/>
    <col min="15105" max="15105" width="28.25" style="55" customWidth="1"/>
    <col min="15106" max="15107" width="37.375" style="55" customWidth="1"/>
    <col min="15108" max="15360" width="9.125" style="55"/>
    <col min="15361" max="15361" width="28.25" style="55" customWidth="1"/>
    <col min="15362" max="15363" width="37.375" style="55" customWidth="1"/>
    <col min="15364" max="15616" width="9.125" style="55"/>
    <col min="15617" max="15617" width="28.25" style="55" customWidth="1"/>
    <col min="15618" max="15619" width="37.375" style="55" customWidth="1"/>
    <col min="15620" max="15872" width="9.125" style="55"/>
    <col min="15873" max="15873" width="28.25" style="55" customWidth="1"/>
    <col min="15874" max="15875" width="37.375" style="55" customWidth="1"/>
    <col min="15876" max="16128" width="9.125" style="55"/>
    <col min="16129" max="16129" width="28.25" style="55" customWidth="1"/>
    <col min="16130" max="16131" width="37.375" style="55" customWidth="1"/>
    <col min="16132" max="16384" width="9.125" style="55"/>
  </cols>
  <sheetData>
    <row r="1" ht="56.25" customHeight="1" spans="1:5">
      <c r="A1" s="56" t="s">
        <v>966</v>
      </c>
      <c r="B1" s="56"/>
      <c r="C1" s="56"/>
      <c r="D1" s="56"/>
      <c r="E1" s="56"/>
    </row>
    <row r="2" ht="21.95" customHeight="1" spans="1:5">
      <c r="E2" s="57" t="s">
        <v>1</v>
      </c>
    </row>
    <row r="3" ht="42.75" customHeight="1" spans="1:5">
      <c r="A3" s="58" t="s">
        <v>967</v>
      </c>
      <c r="B3" s="58" t="s">
        <v>968</v>
      </c>
      <c r="C3" s="58" t="s">
        <v>969</v>
      </c>
      <c r="D3" s="58" t="s">
        <v>970</v>
      </c>
      <c r="E3" s="58" t="s">
        <v>971</v>
      </c>
    </row>
    <row r="4" ht="42.75" customHeight="1" spans="1:5">
      <c r="A4" s="59" t="s">
        <v>972</v>
      </c>
      <c r="B4" s="61">
        <v>974712.07</v>
      </c>
      <c r="C4" s="60">
        <v>974045</v>
      </c>
      <c r="D4" s="61">
        <v>9900</v>
      </c>
      <c r="E4" s="60">
        <v>984301</v>
      </c>
    </row>
    <row r="5" ht="24" customHeight="1"/>
    <row r="6" ht="24" customHeight="1"/>
    <row r="7" ht="24" customHeight="1"/>
    <row r="8" ht="24" customHeight="1"/>
    <row r="9" ht="24" customHeight="1"/>
    <row r="10" ht="24" customHeight="1"/>
    <row r="11" ht="24" customHeight="1"/>
    <row r="12" ht="24" customHeight="1"/>
  </sheetData>
  <mergeCells count="1">
    <mergeCell ref="A1:E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E12"/>
  <sheetViews>
    <sheetView zoomScale="70" zoomScaleNormal="70" workbookViewId="0">
      <selection activeCell="E35" sqref="E35"/>
    </sheetView>
  </sheetViews>
  <sheetFormatPr defaultColWidth="9.125" defaultRowHeight="14.25" outlineLevelCol="4"/>
  <cols>
    <col min="1" max="1" width="28.25" style="54" customWidth="1"/>
    <col min="2" max="2" width="37.375" style="54" customWidth="1"/>
    <col min="3" max="3" width="37.375" style="55" customWidth="1"/>
    <col min="4" max="5" width="30.7083333333333" style="55" customWidth="1"/>
    <col min="6" max="256" width="9.125" style="55"/>
    <col min="257" max="257" width="28.25" style="55" customWidth="1"/>
    <col min="258" max="259" width="37.375" style="55" customWidth="1"/>
    <col min="260" max="512" width="9.125" style="55"/>
    <col min="513" max="513" width="28.25" style="55" customWidth="1"/>
    <col min="514" max="515" width="37.375" style="55" customWidth="1"/>
    <col min="516" max="768" width="9.125" style="55"/>
    <col min="769" max="769" width="28.25" style="55" customWidth="1"/>
    <col min="770" max="771" width="37.375" style="55" customWidth="1"/>
    <col min="772" max="1024" width="9.125" style="55"/>
    <col min="1025" max="1025" width="28.25" style="55" customWidth="1"/>
    <col min="1026" max="1027" width="37.375" style="55" customWidth="1"/>
    <col min="1028" max="1280" width="9.125" style="55"/>
    <col min="1281" max="1281" width="28.25" style="55" customWidth="1"/>
    <col min="1282" max="1283" width="37.375" style="55" customWidth="1"/>
    <col min="1284" max="1536" width="9.125" style="55"/>
    <col min="1537" max="1537" width="28.25" style="55" customWidth="1"/>
    <col min="1538" max="1539" width="37.375" style="55" customWidth="1"/>
    <col min="1540" max="1792" width="9.125" style="55"/>
    <col min="1793" max="1793" width="28.25" style="55" customWidth="1"/>
    <col min="1794" max="1795" width="37.375" style="55" customWidth="1"/>
    <col min="1796" max="2048" width="9.125" style="55"/>
    <col min="2049" max="2049" width="28.25" style="55" customWidth="1"/>
    <col min="2050" max="2051" width="37.375" style="55" customWidth="1"/>
    <col min="2052" max="2304" width="9.125" style="55"/>
    <col min="2305" max="2305" width="28.25" style="55" customWidth="1"/>
    <col min="2306" max="2307" width="37.375" style="55" customWidth="1"/>
    <col min="2308" max="2560" width="9.125" style="55"/>
    <col min="2561" max="2561" width="28.25" style="55" customWidth="1"/>
    <col min="2562" max="2563" width="37.375" style="55" customWidth="1"/>
    <col min="2564" max="2816" width="9.125" style="55"/>
    <col min="2817" max="2817" width="28.25" style="55" customWidth="1"/>
    <col min="2818" max="2819" width="37.375" style="55" customWidth="1"/>
    <col min="2820" max="3072" width="9.125" style="55"/>
    <col min="3073" max="3073" width="28.25" style="55" customWidth="1"/>
    <col min="3074" max="3075" width="37.375" style="55" customWidth="1"/>
    <col min="3076" max="3328" width="9.125" style="55"/>
    <col min="3329" max="3329" width="28.25" style="55" customWidth="1"/>
    <col min="3330" max="3331" width="37.375" style="55" customWidth="1"/>
    <col min="3332" max="3584" width="9.125" style="55"/>
    <col min="3585" max="3585" width="28.25" style="55" customWidth="1"/>
    <col min="3586" max="3587" width="37.375" style="55" customWidth="1"/>
    <col min="3588" max="3840" width="9.125" style="55"/>
    <col min="3841" max="3841" width="28.25" style="55" customWidth="1"/>
    <col min="3842" max="3843" width="37.375" style="55" customWidth="1"/>
    <col min="3844" max="4096" width="9.125" style="55"/>
    <col min="4097" max="4097" width="28.25" style="55" customWidth="1"/>
    <col min="4098" max="4099" width="37.375" style="55" customWidth="1"/>
    <col min="4100" max="4352" width="9.125" style="55"/>
    <col min="4353" max="4353" width="28.25" style="55" customWidth="1"/>
    <col min="4354" max="4355" width="37.375" style="55" customWidth="1"/>
    <col min="4356" max="4608" width="9.125" style="55"/>
    <col min="4609" max="4609" width="28.25" style="55" customWidth="1"/>
    <col min="4610" max="4611" width="37.375" style="55" customWidth="1"/>
    <col min="4612" max="4864" width="9.125" style="55"/>
    <col min="4865" max="4865" width="28.25" style="55" customWidth="1"/>
    <col min="4866" max="4867" width="37.375" style="55" customWidth="1"/>
    <col min="4868" max="5120" width="9.125" style="55"/>
    <col min="5121" max="5121" width="28.25" style="55" customWidth="1"/>
    <col min="5122" max="5123" width="37.375" style="55" customWidth="1"/>
    <col min="5124" max="5376" width="9.125" style="55"/>
    <col min="5377" max="5377" width="28.25" style="55" customWidth="1"/>
    <col min="5378" max="5379" width="37.375" style="55" customWidth="1"/>
    <col min="5380" max="5632" width="9.125" style="55"/>
    <col min="5633" max="5633" width="28.25" style="55" customWidth="1"/>
    <col min="5634" max="5635" width="37.375" style="55" customWidth="1"/>
    <col min="5636" max="5888" width="9.125" style="55"/>
    <col min="5889" max="5889" width="28.25" style="55" customWidth="1"/>
    <col min="5890" max="5891" width="37.375" style="55" customWidth="1"/>
    <col min="5892" max="6144" width="9.125" style="55"/>
    <col min="6145" max="6145" width="28.25" style="55" customWidth="1"/>
    <col min="6146" max="6147" width="37.375" style="55" customWidth="1"/>
    <col min="6148" max="6400" width="9.125" style="55"/>
    <col min="6401" max="6401" width="28.25" style="55" customWidth="1"/>
    <col min="6402" max="6403" width="37.375" style="55" customWidth="1"/>
    <col min="6404" max="6656" width="9.125" style="55"/>
    <col min="6657" max="6657" width="28.25" style="55" customWidth="1"/>
    <col min="6658" max="6659" width="37.375" style="55" customWidth="1"/>
    <col min="6660" max="6912" width="9.125" style="55"/>
    <col min="6913" max="6913" width="28.25" style="55" customWidth="1"/>
    <col min="6914" max="6915" width="37.375" style="55" customWidth="1"/>
    <col min="6916" max="7168" width="9.125" style="55"/>
    <col min="7169" max="7169" width="28.25" style="55" customWidth="1"/>
    <col min="7170" max="7171" width="37.375" style="55" customWidth="1"/>
    <col min="7172" max="7424" width="9.125" style="55"/>
    <col min="7425" max="7425" width="28.25" style="55" customWidth="1"/>
    <col min="7426" max="7427" width="37.375" style="55" customWidth="1"/>
    <col min="7428" max="7680" width="9.125" style="55"/>
    <col min="7681" max="7681" width="28.25" style="55" customWidth="1"/>
    <col min="7682" max="7683" width="37.375" style="55" customWidth="1"/>
    <col min="7684" max="7936" width="9.125" style="55"/>
    <col min="7937" max="7937" width="28.25" style="55" customWidth="1"/>
    <col min="7938" max="7939" width="37.375" style="55" customWidth="1"/>
    <col min="7940" max="8192" width="9.125" style="55"/>
    <col min="8193" max="8193" width="28.25" style="55" customWidth="1"/>
    <col min="8194" max="8195" width="37.375" style="55" customWidth="1"/>
    <col min="8196" max="8448" width="9.125" style="55"/>
    <col min="8449" max="8449" width="28.25" style="55" customWidth="1"/>
    <col min="8450" max="8451" width="37.375" style="55" customWidth="1"/>
    <col min="8452" max="8704" width="9.125" style="55"/>
    <col min="8705" max="8705" width="28.25" style="55" customWidth="1"/>
    <col min="8706" max="8707" width="37.375" style="55" customWidth="1"/>
    <col min="8708" max="8960" width="9.125" style="55"/>
    <col min="8961" max="8961" width="28.25" style="55" customWidth="1"/>
    <col min="8962" max="8963" width="37.375" style="55" customWidth="1"/>
    <col min="8964" max="9216" width="9.125" style="55"/>
    <col min="9217" max="9217" width="28.25" style="55" customWidth="1"/>
    <col min="9218" max="9219" width="37.375" style="55" customWidth="1"/>
    <col min="9220" max="9472" width="9.125" style="55"/>
    <col min="9473" max="9473" width="28.25" style="55" customWidth="1"/>
    <col min="9474" max="9475" width="37.375" style="55" customWidth="1"/>
    <col min="9476" max="9728" width="9.125" style="55"/>
    <col min="9729" max="9729" width="28.25" style="55" customWidth="1"/>
    <col min="9730" max="9731" width="37.375" style="55" customWidth="1"/>
    <col min="9732" max="9984" width="9.125" style="55"/>
    <col min="9985" max="9985" width="28.25" style="55" customWidth="1"/>
    <col min="9986" max="9987" width="37.375" style="55" customWidth="1"/>
    <col min="9988" max="10240" width="9.125" style="55"/>
    <col min="10241" max="10241" width="28.25" style="55" customWidth="1"/>
    <col min="10242" max="10243" width="37.375" style="55" customWidth="1"/>
    <col min="10244" max="10496" width="9.125" style="55"/>
    <col min="10497" max="10497" width="28.25" style="55" customWidth="1"/>
    <col min="10498" max="10499" width="37.375" style="55" customWidth="1"/>
    <col min="10500" max="10752" width="9.125" style="55"/>
    <col min="10753" max="10753" width="28.25" style="55" customWidth="1"/>
    <col min="10754" max="10755" width="37.375" style="55" customWidth="1"/>
    <col min="10756" max="11008" width="9.125" style="55"/>
    <col min="11009" max="11009" width="28.25" style="55" customWidth="1"/>
    <col min="11010" max="11011" width="37.375" style="55" customWidth="1"/>
    <col min="11012" max="11264" width="9.125" style="55"/>
    <col min="11265" max="11265" width="28.25" style="55" customWidth="1"/>
    <col min="11266" max="11267" width="37.375" style="55" customWidth="1"/>
    <col min="11268" max="11520" width="9.125" style="55"/>
    <col min="11521" max="11521" width="28.25" style="55" customWidth="1"/>
    <col min="11522" max="11523" width="37.375" style="55" customWidth="1"/>
    <col min="11524" max="11776" width="9.125" style="55"/>
    <col min="11777" max="11777" width="28.25" style="55" customWidth="1"/>
    <col min="11778" max="11779" width="37.375" style="55" customWidth="1"/>
    <col min="11780" max="12032" width="9.125" style="55"/>
    <col min="12033" max="12033" width="28.25" style="55" customWidth="1"/>
    <col min="12034" max="12035" width="37.375" style="55" customWidth="1"/>
    <col min="12036" max="12288" width="9.125" style="55"/>
    <col min="12289" max="12289" width="28.25" style="55" customWidth="1"/>
    <col min="12290" max="12291" width="37.375" style="55" customWidth="1"/>
    <col min="12292" max="12544" width="9.125" style="55"/>
    <col min="12545" max="12545" width="28.25" style="55" customWidth="1"/>
    <col min="12546" max="12547" width="37.375" style="55" customWidth="1"/>
    <col min="12548" max="12800" width="9.125" style="55"/>
    <col min="12801" max="12801" width="28.25" style="55" customWidth="1"/>
    <col min="12802" max="12803" width="37.375" style="55" customWidth="1"/>
    <col min="12804" max="13056" width="9.125" style="55"/>
    <col min="13057" max="13057" width="28.25" style="55" customWidth="1"/>
    <col min="13058" max="13059" width="37.375" style="55" customWidth="1"/>
    <col min="13060" max="13312" width="9.125" style="55"/>
    <col min="13313" max="13313" width="28.25" style="55" customWidth="1"/>
    <col min="13314" max="13315" width="37.375" style="55" customWidth="1"/>
    <col min="13316" max="13568" width="9.125" style="55"/>
    <col min="13569" max="13569" width="28.25" style="55" customWidth="1"/>
    <col min="13570" max="13571" width="37.375" style="55" customWidth="1"/>
    <col min="13572" max="13824" width="9.125" style="55"/>
    <col min="13825" max="13825" width="28.25" style="55" customWidth="1"/>
    <col min="13826" max="13827" width="37.375" style="55" customWidth="1"/>
    <col min="13828" max="14080" width="9.125" style="55"/>
    <col min="14081" max="14081" width="28.25" style="55" customWidth="1"/>
    <col min="14082" max="14083" width="37.375" style="55" customWidth="1"/>
    <col min="14084" max="14336" width="9.125" style="55"/>
    <col min="14337" max="14337" width="28.25" style="55" customWidth="1"/>
    <col min="14338" max="14339" width="37.375" style="55" customWidth="1"/>
    <col min="14340" max="14592" width="9.125" style="55"/>
    <col min="14593" max="14593" width="28.25" style="55" customWidth="1"/>
    <col min="14594" max="14595" width="37.375" style="55" customWidth="1"/>
    <col min="14596" max="14848" width="9.125" style="55"/>
    <col min="14849" max="14849" width="28.25" style="55" customWidth="1"/>
    <col min="14850" max="14851" width="37.375" style="55" customWidth="1"/>
    <col min="14852" max="15104" width="9.125" style="55"/>
    <col min="15105" max="15105" width="28.25" style="55" customWidth="1"/>
    <col min="15106" max="15107" width="37.375" style="55" customWidth="1"/>
    <col min="15108" max="15360" width="9.125" style="55"/>
    <col min="15361" max="15361" width="28.25" style="55" customWidth="1"/>
    <col min="15362" max="15363" width="37.375" style="55" customWidth="1"/>
    <col min="15364" max="15616" width="9.125" style="55"/>
    <col min="15617" max="15617" width="28.25" style="55" customWidth="1"/>
    <col min="15618" max="15619" width="37.375" style="55" customWidth="1"/>
    <col min="15620" max="15872" width="9.125" style="55"/>
    <col min="15873" max="15873" width="28.25" style="55" customWidth="1"/>
    <col min="15874" max="15875" width="37.375" style="55" customWidth="1"/>
    <col min="15876" max="16128" width="9.125" style="55"/>
    <col min="16129" max="16129" width="28.25" style="55" customWidth="1"/>
    <col min="16130" max="16131" width="37.375" style="55" customWidth="1"/>
    <col min="16132" max="16384" width="9.125" style="55"/>
  </cols>
  <sheetData>
    <row r="1" ht="56.25" customHeight="1" spans="1:5">
      <c r="A1" s="56" t="s">
        <v>973</v>
      </c>
      <c r="B1" s="56"/>
      <c r="C1" s="56"/>
      <c r="D1" s="56"/>
      <c r="E1" s="56"/>
    </row>
    <row r="2" ht="21.95" customHeight="1" spans="1:5">
      <c r="E2" s="57" t="s">
        <v>1</v>
      </c>
    </row>
    <row r="3" ht="42.75" customHeight="1" spans="1:5">
      <c r="A3" s="58" t="s">
        <v>967</v>
      </c>
      <c r="B3" s="58" t="s">
        <v>974</v>
      </c>
      <c r="C3" s="58" t="s">
        <v>975</v>
      </c>
      <c r="D3" s="58" t="s">
        <v>976</v>
      </c>
      <c r="E3" s="58" t="s">
        <v>977</v>
      </c>
    </row>
    <row r="4" ht="42.75" customHeight="1" spans="1:5">
      <c r="A4" s="59" t="s">
        <v>972</v>
      </c>
      <c r="B4" s="60">
        <v>446350.19</v>
      </c>
      <c r="C4" s="60">
        <v>446350.19</v>
      </c>
      <c r="D4" s="60">
        <v>103800</v>
      </c>
      <c r="E4" s="60">
        <v>550150</v>
      </c>
    </row>
    <row r="5" ht="24" customHeight="1"/>
    <row r="6" ht="24" customHeight="1"/>
    <row r="7" ht="24" customHeight="1"/>
    <row r="8" ht="24" customHeight="1"/>
    <row r="9" ht="24" customHeight="1"/>
    <row r="10" ht="24" customHeight="1"/>
    <row r="11" ht="24" customHeight="1"/>
    <row r="12" ht="24" customHeight="1"/>
  </sheetData>
  <mergeCells count="1">
    <mergeCell ref="A1:E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C6"/>
  <sheetViews>
    <sheetView workbookViewId="0">
      <selection activeCell="F18" sqref="F18"/>
    </sheetView>
  </sheetViews>
  <sheetFormatPr defaultColWidth="8.75" defaultRowHeight="14.25" outlineLevelRow="5" outlineLevelCol="2"/>
  <cols>
    <col min="1" max="1" width="10.5" style="43" customWidth="1"/>
    <col min="2" max="3" width="35.625" style="43" customWidth="1"/>
    <col min="4" max="32" width="9" style="43" customWidth="1"/>
    <col min="33" max="224" width="8.75" style="43"/>
    <col min="225" max="230" width="9" style="43" customWidth="1"/>
    <col min="231" max="256" width="8.75" style="44"/>
    <col min="257" max="257" width="10.5" style="44" customWidth="1"/>
    <col min="258" max="258" width="30.875" style="44" customWidth="1"/>
    <col min="259" max="259" width="27.5" style="44" customWidth="1"/>
    <col min="260" max="288" width="9" style="44" customWidth="1"/>
    <col min="289" max="480" width="8.75" style="44"/>
    <col min="481" max="486" width="9" style="44" customWidth="1"/>
    <col min="487" max="512" width="8.75" style="44"/>
    <col min="513" max="513" width="10.5" style="44" customWidth="1"/>
    <col min="514" max="514" width="30.875" style="44" customWidth="1"/>
    <col min="515" max="515" width="27.5" style="44" customWidth="1"/>
    <col min="516" max="544" width="9" style="44" customWidth="1"/>
    <col min="545" max="736" width="8.75" style="44"/>
    <col min="737" max="742" width="9" style="44" customWidth="1"/>
    <col min="743" max="768" width="8.75" style="44"/>
    <col min="769" max="769" width="10.5" style="44" customWidth="1"/>
    <col min="770" max="770" width="30.875" style="44" customWidth="1"/>
    <col min="771" max="771" width="27.5" style="44" customWidth="1"/>
    <col min="772" max="800" width="9" style="44" customWidth="1"/>
    <col min="801" max="992" width="8.75" style="44"/>
    <col min="993" max="998" width="9" style="44" customWidth="1"/>
    <col min="999" max="1024" width="8.75" style="44"/>
    <col min="1025" max="1025" width="10.5" style="44" customWidth="1"/>
    <col min="1026" max="1026" width="30.875" style="44" customWidth="1"/>
    <col min="1027" max="1027" width="27.5" style="44" customWidth="1"/>
    <col min="1028" max="1056" width="9" style="44" customWidth="1"/>
    <col min="1057" max="1248" width="8.75" style="44"/>
    <col min="1249" max="1254" width="9" style="44" customWidth="1"/>
    <col min="1255" max="1280" width="8.75" style="44"/>
    <col min="1281" max="1281" width="10.5" style="44" customWidth="1"/>
    <col min="1282" max="1282" width="30.875" style="44" customWidth="1"/>
    <col min="1283" max="1283" width="27.5" style="44" customWidth="1"/>
    <col min="1284" max="1312" width="9" style="44" customWidth="1"/>
    <col min="1313" max="1504" width="8.75" style="44"/>
    <col min="1505" max="1510" width="9" style="44" customWidth="1"/>
    <col min="1511" max="1536" width="8.75" style="44"/>
    <col min="1537" max="1537" width="10.5" style="44" customWidth="1"/>
    <col min="1538" max="1538" width="30.875" style="44" customWidth="1"/>
    <col min="1539" max="1539" width="27.5" style="44" customWidth="1"/>
    <col min="1540" max="1568" width="9" style="44" customWidth="1"/>
    <col min="1569" max="1760" width="8.75" style="44"/>
    <col min="1761" max="1766" width="9" style="44" customWidth="1"/>
    <col min="1767" max="1792" width="8.75" style="44"/>
    <col min="1793" max="1793" width="10.5" style="44" customWidth="1"/>
    <col min="1794" max="1794" width="30.875" style="44" customWidth="1"/>
    <col min="1795" max="1795" width="27.5" style="44" customWidth="1"/>
    <col min="1796" max="1824" width="9" style="44" customWidth="1"/>
    <col min="1825" max="2016" width="8.75" style="44"/>
    <col min="2017" max="2022" width="9" style="44" customWidth="1"/>
    <col min="2023" max="2048" width="8.75" style="44"/>
    <col min="2049" max="2049" width="10.5" style="44" customWidth="1"/>
    <col min="2050" max="2050" width="30.875" style="44" customWidth="1"/>
    <col min="2051" max="2051" width="27.5" style="44" customWidth="1"/>
    <col min="2052" max="2080" width="9" style="44" customWidth="1"/>
    <col min="2081" max="2272" width="8.75" style="44"/>
    <col min="2273" max="2278" width="9" style="44" customWidth="1"/>
    <col min="2279" max="2304" width="8.75" style="44"/>
    <col min="2305" max="2305" width="10.5" style="44" customWidth="1"/>
    <col min="2306" max="2306" width="30.875" style="44" customWidth="1"/>
    <col min="2307" max="2307" width="27.5" style="44" customWidth="1"/>
    <col min="2308" max="2336" width="9" style="44" customWidth="1"/>
    <col min="2337" max="2528" width="8.75" style="44"/>
    <col min="2529" max="2534" width="9" style="44" customWidth="1"/>
    <col min="2535" max="2560" width="8.75" style="44"/>
    <col min="2561" max="2561" width="10.5" style="44" customWidth="1"/>
    <col min="2562" max="2562" width="30.875" style="44" customWidth="1"/>
    <col min="2563" max="2563" width="27.5" style="44" customWidth="1"/>
    <col min="2564" max="2592" width="9" style="44" customWidth="1"/>
    <col min="2593" max="2784" width="8.75" style="44"/>
    <col min="2785" max="2790" width="9" style="44" customWidth="1"/>
    <col min="2791" max="2816" width="8.75" style="44"/>
    <col min="2817" max="2817" width="10.5" style="44" customWidth="1"/>
    <col min="2818" max="2818" width="30.875" style="44" customWidth="1"/>
    <col min="2819" max="2819" width="27.5" style="44" customWidth="1"/>
    <col min="2820" max="2848" width="9" style="44" customWidth="1"/>
    <col min="2849" max="3040" width="8.75" style="44"/>
    <col min="3041" max="3046" width="9" style="44" customWidth="1"/>
    <col min="3047" max="3072" width="8.75" style="44"/>
    <col min="3073" max="3073" width="10.5" style="44" customWidth="1"/>
    <col min="3074" max="3074" width="30.875" style="44" customWidth="1"/>
    <col min="3075" max="3075" width="27.5" style="44" customWidth="1"/>
    <col min="3076" max="3104" width="9" style="44" customWidth="1"/>
    <col min="3105" max="3296" width="8.75" style="44"/>
    <col min="3297" max="3302" width="9" style="44" customWidth="1"/>
    <col min="3303" max="3328" width="8.75" style="44"/>
    <col min="3329" max="3329" width="10.5" style="44" customWidth="1"/>
    <col min="3330" max="3330" width="30.875" style="44" customWidth="1"/>
    <col min="3331" max="3331" width="27.5" style="44" customWidth="1"/>
    <col min="3332" max="3360" width="9" style="44" customWidth="1"/>
    <col min="3361" max="3552" width="8.75" style="44"/>
    <col min="3553" max="3558" width="9" style="44" customWidth="1"/>
    <col min="3559" max="3584" width="8.75" style="44"/>
    <col min="3585" max="3585" width="10.5" style="44" customWidth="1"/>
    <col min="3586" max="3586" width="30.875" style="44" customWidth="1"/>
    <col min="3587" max="3587" width="27.5" style="44" customWidth="1"/>
    <col min="3588" max="3616" width="9" style="44" customWidth="1"/>
    <col min="3617" max="3808" width="8.75" style="44"/>
    <col min="3809" max="3814" width="9" style="44" customWidth="1"/>
    <col min="3815" max="3840" width="8.75" style="44"/>
    <col min="3841" max="3841" width="10.5" style="44" customWidth="1"/>
    <col min="3842" max="3842" width="30.875" style="44" customWidth="1"/>
    <col min="3843" max="3843" width="27.5" style="44" customWidth="1"/>
    <col min="3844" max="3872" width="9" style="44" customWidth="1"/>
    <col min="3873" max="4064" width="8.75" style="44"/>
    <col min="4065" max="4070" width="9" style="44" customWidth="1"/>
    <col min="4071" max="4096" width="8.75" style="44"/>
    <col min="4097" max="4097" width="10.5" style="44" customWidth="1"/>
    <col min="4098" max="4098" width="30.875" style="44" customWidth="1"/>
    <col min="4099" max="4099" width="27.5" style="44" customWidth="1"/>
    <col min="4100" max="4128" width="9" style="44" customWidth="1"/>
    <col min="4129" max="4320" width="8.75" style="44"/>
    <col min="4321" max="4326" width="9" style="44" customWidth="1"/>
    <col min="4327" max="4352" width="8.75" style="44"/>
    <col min="4353" max="4353" width="10.5" style="44" customWidth="1"/>
    <col min="4354" max="4354" width="30.875" style="44" customWidth="1"/>
    <col min="4355" max="4355" width="27.5" style="44" customWidth="1"/>
    <col min="4356" max="4384" width="9" style="44" customWidth="1"/>
    <col min="4385" max="4576" width="8.75" style="44"/>
    <col min="4577" max="4582" width="9" style="44" customWidth="1"/>
    <col min="4583" max="4608" width="8.75" style="44"/>
    <col min="4609" max="4609" width="10.5" style="44" customWidth="1"/>
    <col min="4610" max="4610" width="30.875" style="44" customWidth="1"/>
    <col min="4611" max="4611" width="27.5" style="44" customWidth="1"/>
    <col min="4612" max="4640" width="9" style="44" customWidth="1"/>
    <col min="4641" max="4832" width="8.75" style="44"/>
    <col min="4833" max="4838" width="9" style="44" customWidth="1"/>
    <col min="4839" max="4864" width="8.75" style="44"/>
    <col min="4865" max="4865" width="10.5" style="44" customWidth="1"/>
    <col min="4866" max="4866" width="30.875" style="44" customWidth="1"/>
    <col min="4867" max="4867" width="27.5" style="44" customWidth="1"/>
    <col min="4868" max="4896" width="9" style="44" customWidth="1"/>
    <col min="4897" max="5088" width="8.75" style="44"/>
    <col min="5089" max="5094" width="9" style="44" customWidth="1"/>
    <col min="5095" max="5120" width="8.75" style="44"/>
    <col min="5121" max="5121" width="10.5" style="44" customWidth="1"/>
    <col min="5122" max="5122" width="30.875" style="44" customWidth="1"/>
    <col min="5123" max="5123" width="27.5" style="44" customWidth="1"/>
    <col min="5124" max="5152" width="9" style="44" customWidth="1"/>
    <col min="5153" max="5344" width="8.75" style="44"/>
    <col min="5345" max="5350" width="9" style="44" customWidth="1"/>
    <col min="5351" max="5376" width="8.75" style="44"/>
    <col min="5377" max="5377" width="10.5" style="44" customWidth="1"/>
    <col min="5378" max="5378" width="30.875" style="44" customWidth="1"/>
    <col min="5379" max="5379" width="27.5" style="44" customWidth="1"/>
    <col min="5380" max="5408" width="9" style="44" customWidth="1"/>
    <col min="5409" max="5600" width="8.75" style="44"/>
    <col min="5601" max="5606" width="9" style="44" customWidth="1"/>
    <col min="5607" max="5632" width="8.75" style="44"/>
    <col min="5633" max="5633" width="10.5" style="44" customWidth="1"/>
    <col min="5634" max="5634" width="30.875" style="44" customWidth="1"/>
    <col min="5635" max="5635" width="27.5" style="44" customWidth="1"/>
    <col min="5636" max="5664" width="9" style="44" customWidth="1"/>
    <col min="5665" max="5856" width="8.75" style="44"/>
    <col min="5857" max="5862" width="9" style="44" customWidth="1"/>
    <col min="5863" max="5888" width="8.75" style="44"/>
    <col min="5889" max="5889" width="10.5" style="44" customWidth="1"/>
    <col min="5890" max="5890" width="30.875" style="44" customWidth="1"/>
    <col min="5891" max="5891" width="27.5" style="44" customWidth="1"/>
    <col min="5892" max="5920" width="9" style="44" customWidth="1"/>
    <col min="5921" max="6112" width="8.75" style="44"/>
    <col min="6113" max="6118" width="9" style="44" customWidth="1"/>
    <col min="6119" max="6144" width="8.75" style="44"/>
    <col min="6145" max="6145" width="10.5" style="44" customWidth="1"/>
    <col min="6146" max="6146" width="30.875" style="44" customWidth="1"/>
    <col min="6147" max="6147" width="27.5" style="44" customWidth="1"/>
    <col min="6148" max="6176" width="9" style="44" customWidth="1"/>
    <col min="6177" max="6368" width="8.75" style="44"/>
    <col min="6369" max="6374" width="9" style="44" customWidth="1"/>
    <col min="6375" max="6400" width="8.75" style="44"/>
    <col min="6401" max="6401" width="10.5" style="44" customWidth="1"/>
    <col min="6402" max="6402" width="30.875" style="44" customWidth="1"/>
    <col min="6403" max="6403" width="27.5" style="44" customWidth="1"/>
    <col min="6404" max="6432" width="9" style="44" customWidth="1"/>
    <col min="6433" max="6624" width="8.75" style="44"/>
    <col min="6625" max="6630" width="9" style="44" customWidth="1"/>
    <col min="6631" max="6656" width="8.75" style="44"/>
    <col min="6657" max="6657" width="10.5" style="44" customWidth="1"/>
    <col min="6658" max="6658" width="30.875" style="44" customWidth="1"/>
    <col min="6659" max="6659" width="27.5" style="44" customWidth="1"/>
    <col min="6660" max="6688" width="9" style="44" customWidth="1"/>
    <col min="6689" max="6880" width="8.75" style="44"/>
    <col min="6881" max="6886" width="9" style="44" customWidth="1"/>
    <col min="6887" max="6912" width="8.75" style="44"/>
    <col min="6913" max="6913" width="10.5" style="44" customWidth="1"/>
    <col min="6914" max="6914" width="30.875" style="44" customWidth="1"/>
    <col min="6915" max="6915" width="27.5" style="44" customWidth="1"/>
    <col min="6916" max="6944" width="9" style="44" customWidth="1"/>
    <col min="6945" max="7136" width="8.75" style="44"/>
    <col min="7137" max="7142" width="9" style="44" customWidth="1"/>
    <col min="7143" max="7168" width="8.75" style="44"/>
    <col min="7169" max="7169" width="10.5" style="44" customWidth="1"/>
    <col min="7170" max="7170" width="30.875" style="44" customWidth="1"/>
    <col min="7171" max="7171" width="27.5" style="44" customWidth="1"/>
    <col min="7172" max="7200" width="9" style="44" customWidth="1"/>
    <col min="7201" max="7392" width="8.75" style="44"/>
    <col min="7393" max="7398" width="9" style="44" customWidth="1"/>
    <col min="7399" max="7424" width="8.75" style="44"/>
    <col min="7425" max="7425" width="10.5" style="44" customWidth="1"/>
    <col min="7426" max="7426" width="30.875" style="44" customWidth="1"/>
    <col min="7427" max="7427" width="27.5" style="44" customWidth="1"/>
    <col min="7428" max="7456" width="9" style="44" customWidth="1"/>
    <col min="7457" max="7648" width="8.75" style="44"/>
    <col min="7649" max="7654" width="9" style="44" customWidth="1"/>
    <col min="7655" max="7680" width="8.75" style="44"/>
    <col min="7681" max="7681" width="10.5" style="44" customWidth="1"/>
    <col min="7682" max="7682" width="30.875" style="44" customWidth="1"/>
    <col min="7683" max="7683" width="27.5" style="44" customWidth="1"/>
    <col min="7684" max="7712" width="9" style="44" customWidth="1"/>
    <col min="7713" max="7904" width="8.75" style="44"/>
    <col min="7905" max="7910" width="9" style="44" customWidth="1"/>
    <col min="7911" max="7936" width="8.75" style="44"/>
    <col min="7937" max="7937" width="10.5" style="44" customWidth="1"/>
    <col min="7938" max="7938" width="30.875" style="44" customWidth="1"/>
    <col min="7939" max="7939" width="27.5" style="44" customWidth="1"/>
    <col min="7940" max="7968" width="9" style="44" customWidth="1"/>
    <col min="7969" max="8160" width="8.75" style="44"/>
    <col min="8161" max="8166" width="9" style="44" customWidth="1"/>
    <col min="8167" max="8192" width="8.75" style="44"/>
    <col min="8193" max="8193" width="10.5" style="44" customWidth="1"/>
    <col min="8194" max="8194" width="30.875" style="44" customWidth="1"/>
    <col min="8195" max="8195" width="27.5" style="44" customWidth="1"/>
    <col min="8196" max="8224" width="9" style="44" customWidth="1"/>
    <col min="8225" max="8416" width="8.75" style="44"/>
    <col min="8417" max="8422" width="9" style="44" customWidth="1"/>
    <col min="8423" max="8448" width="8.75" style="44"/>
    <col min="8449" max="8449" width="10.5" style="44" customWidth="1"/>
    <col min="8450" max="8450" width="30.875" style="44" customWidth="1"/>
    <col min="8451" max="8451" width="27.5" style="44" customWidth="1"/>
    <col min="8452" max="8480" width="9" style="44" customWidth="1"/>
    <col min="8481" max="8672" width="8.75" style="44"/>
    <col min="8673" max="8678" width="9" style="44" customWidth="1"/>
    <col min="8679" max="8704" width="8.75" style="44"/>
    <col min="8705" max="8705" width="10.5" style="44" customWidth="1"/>
    <col min="8706" max="8706" width="30.875" style="44" customWidth="1"/>
    <col min="8707" max="8707" width="27.5" style="44" customWidth="1"/>
    <col min="8708" max="8736" width="9" style="44" customWidth="1"/>
    <col min="8737" max="8928" width="8.75" style="44"/>
    <col min="8929" max="8934" width="9" style="44" customWidth="1"/>
    <col min="8935" max="8960" width="8.75" style="44"/>
    <col min="8961" max="8961" width="10.5" style="44" customWidth="1"/>
    <col min="8962" max="8962" width="30.875" style="44" customWidth="1"/>
    <col min="8963" max="8963" width="27.5" style="44" customWidth="1"/>
    <col min="8964" max="8992" width="9" style="44" customWidth="1"/>
    <col min="8993" max="9184" width="8.75" style="44"/>
    <col min="9185" max="9190" width="9" style="44" customWidth="1"/>
    <col min="9191" max="9216" width="8.75" style="44"/>
    <col min="9217" max="9217" width="10.5" style="44" customWidth="1"/>
    <col min="9218" max="9218" width="30.875" style="44" customWidth="1"/>
    <col min="9219" max="9219" width="27.5" style="44" customWidth="1"/>
    <col min="9220" max="9248" width="9" style="44" customWidth="1"/>
    <col min="9249" max="9440" width="8.75" style="44"/>
    <col min="9441" max="9446" width="9" style="44" customWidth="1"/>
    <col min="9447" max="9472" width="8.75" style="44"/>
    <col min="9473" max="9473" width="10.5" style="44" customWidth="1"/>
    <col min="9474" max="9474" width="30.875" style="44" customWidth="1"/>
    <col min="9475" max="9475" width="27.5" style="44" customWidth="1"/>
    <col min="9476" max="9504" width="9" style="44" customWidth="1"/>
    <col min="9505" max="9696" width="8.75" style="44"/>
    <col min="9697" max="9702" width="9" style="44" customWidth="1"/>
    <col min="9703" max="9728" width="8.75" style="44"/>
    <col min="9729" max="9729" width="10.5" style="44" customWidth="1"/>
    <col min="9730" max="9730" width="30.875" style="44" customWidth="1"/>
    <col min="9731" max="9731" width="27.5" style="44" customWidth="1"/>
    <col min="9732" max="9760" width="9" style="44" customWidth="1"/>
    <col min="9761" max="9952" width="8.75" style="44"/>
    <col min="9953" max="9958" width="9" style="44" customWidth="1"/>
    <col min="9959" max="9984" width="8.75" style="44"/>
    <col min="9985" max="9985" width="10.5" style="44" customWidth="1"/>
    <col min="9986" max="9986" width="30.875" style="44" customWidth="1"/>
    <col min="9987" max="9987" width="27.5" style="44" customWidth="1"/>
    <col min="9988" max="10016" width="9" style="44" customWidth="1"/>
    <col min="10017" max="10208" width="8.75" style="44"/>
    <col min="10209" max="10214" width="9" style="44" customWidth="1"/>
    <col min="10215" max="10240" width="8.75" style="44"/>
    <col min="10241" max="10241" width="10.5" style="44" customWidth="1"/>
    <col min="10242" max="10242" width="30.875" style="44" customWidth="1"/>
    <col min="10243" max="10243" width="27.5" style="44" customWidth="1"/>
    <col min="10244" max="10272" width="9" style="44" customWidth="1"/>
    <col min="10273" max="10464" width="8.75" style="44"/>
    <col min="10465" max="10470" width="9" style="44" customWidth="1"/>
    <col min="10471" max="10496" width="8.75" style="44"/>
    <col min="10497" max="10497" width="10.5" style="44" customWidth="1"/>
    <col min="10498" max="10498" width="30.875" style="44" customWidth="1"/>
    <col min="10499" max="10499" width="27.5" style="44" customWidth="1"/>
    <col min="10500" max="10528" width="9" style="44" customWidth="1"/>
    <col min="10529" max="10720" width="8.75" style="44"/>
    <col min="10721" max="10726" width="9" style="44" customWidth="1"/>
    <col min="10727" max="10752" width="8.75" style="44"/>
    <col min="10753" max="10753" width="10.5" style="44" customWidth="1"/>
    <col min="10754" max="10754" width="30.875" style="44" customWidth="1"/>
    <col min="10755" max="10755" width="27.5" style="44" customWidth="1"/>
    <col min="10756" max="10784" width="9" style="44" customWidth="1"/>
    <col min="10785" max="10976" width="8.75" style="44"/>
    <col min="10977" max="10982" width="9" style="44" customWidth="1"/>
    <col min="10983" max="11008" width="8.75" style="44"/>
    <col min="11009" max="11009" width="10.5" style="44" customWidth="1"/>
    <col min="11010" max="11010" width="30.875" style="44" customWidth="1"/>
    <col min="11011" max="11011" width="27.5" style="44" customWidth="1"/>
    <col min="11012" max="11040" width="9" style="44" customWidth="1"/>
    <col min="11041" max="11232" width="8.75" style="44"/>
    <col min="11233" max="11238" width="9" style="44" customWidth="1"/>
    <col min="11239" max="11264" width="8.75" style="44"/>
    <col min="11265" max="11265" width="10.5" style="44" customWidth="1"/>
    <col min="11266" max="11266" width="30.875" style="44" customWidth="1"/>
    <col min="11267" max="11267" width="27.5" style="44" customWidth="1"/>
    <col min="11268" max="11296" width="9" style="44" customWidth="1"/>
    <col min="11297" max="11488" width="8.75" style="44"/>
    <col min="11489" max="11494" width="9" style="44" customWidth="1"/>
    <col min="11495" max="11520" width="8.75" style="44"/>
    <col min="11521" max="11521" width="10.5" style="44" customWidth="1"/>
    <col min="11522" max="11522" width="30.875" style="44" customWidth="1"/>
    <col min="11523" max="11523" width="27.5" style="44" customWidth="1"/>
    <col min="11524" max="11552" width="9" style="44" customWidth="1"/>
    <col min="11553" max="11744" width="8.75" style="44"/>
    <col min="11745" max="11750" width="9" style="44" customWidth="1"/>
    <col min="11751" max="11776" width="8.75" style="44"/>
    <col min="11777" max="11777" width="10.5" style="44" customWidth="1"/>
    <col min="11778" max="11778" width="30.875" style="44" customWidth="1"/>
    <col min="11779" max="11779" width="27.5" style="44" customWidth="1"/>
    <col min="11780" max="11808" width="9" style="44" customWidth="1"/>
    <col min="11809" max="12000" width="8.75" style="44"/>
    <col min="12001" max="12006" width="9" style="44" customWidth="1"/>
    <col min="12007" max="12032" width="8.75" style="44"/>
    <col min="12033" max="12033" width="10.5" style="44" customWidth="1"/>
    <col min="12034" max="12034" width="30.875" style="44" customWidth="1"/>
    <col min="12035" max="12035" width="27.5" style="44" customWidth="1"/>
    <col min="12036" max="12064" width="9" style="44" customWidth="1"/>
    <col min="12065" max="12256" width="8.75" style="44"/>
    <col min="12257" max="12262" width="9" style="44" customWidth="1"/>
    <col min="12263" max="12288" width="8.75" style="44"/>
    <col min="12289" max="12289" width="10.5" style="44" customWidth="1"/>
    <col min="12290" max="12290" width="30.875" style="44" customWidth="1"/>
    <col min="12291" max="12291" width="27.5" style="44" customWidth="1"/>
    <col min="12292" max="12320" width="9" style="44" customWidth="1"/>
    <col min="12321" max="12512" width="8.75" style="44"/>
    <col min="12513" max="12518" width="9" style="44" customWidth="1"/>
    <col min="12519" max="12544" width="8.75" style="44"/>
    <col min="12545" max="12545" width="10.5" style="44" customWidth="1"/>
    <col min="12546" max="12546" width="30.875" style="44" customWidth="1"/>
    <col min="12547" max="12547" width="27.5" style="44" customWidth="1"/>
    <col min="12548" max="12576" width="9" style="44" customWidth="1"/>
    <col min="12577" max="12768" width="8.75" style="44"/>
    <col min="12769" max="12774" width="9" style="44" customWidth="1"/>
    <col min="12775" max="12800" width="8.75" style="44"/>
    <col min="12801" max="12801" width="10.5" style="44" customWidth="1"/>
    <col min="12802" max="12802" width="30.875" style="44" customWidth="1"/>
    <col min="12803" max="12803" width="27.5" style="44" customWidth="1"/>
    <col min="12804" max="12832" width="9" style="44" customWidth="1"/>
    <col min="12833" max="13024" width="8.75" style="44"/>
    <col min="13025" max="13030" width="9" style="44" customWidth="1"/>
    <col min="13031" max="13056" width="8.75" style="44"/>
    <col min="13057" max="13057" width="10.5" style="44" customWidth="1"/>
    <col min="13058" max="13058" width="30.875" style="44" customWidth="1"/>
    <col min="13059" max="13059" width="27.5" style="44" customWidth="1"/>
    <col min="13060" max="13088" width="9" style="44" customWidth="1"/>
    <col min="13089" max="13280" width="8.75" style="44"/>
    <col min="13281" max="13286" width="9" style="44" customWidth="1"/>
    <col min="13287" max="13312" width="8.75" style="44"/>
    <col min="13313" max="13313" width="10.5" style="44" customWidth="1"/>
    <col min="13314" max="13314" width="30.875" style="44" customWidth="1"/>
    <col min="13315" max="13315" width="27.5" style="44" customWidth="1"/>
    <col min="13316" max="13344" width="9" style="44" customWidth="1"/>
    <col min="13345" max="13536" width="8.75" style="44"/>
    <col min="13537" max="13542" width="9" style="44" customWidth="1"/>
    <col min="13543" max="13568" width="8.75" style="44"/>
    <col min="13569" max="13569" width="10.5" style="44" customWidth="1"/>
    <col min="13570" max="13570" width="30.875" style="44" customWidth="1"/>
    <col min="13571" max="13571" width="27.5" style="44" customWidth="1"/>
    <col min="13572" max="13600" width="9" style="44" customWidth="1"/>
    <col min="13601" max="13792" width="8.75" style="44"/>
    <col min="13793" max="13798" width="9" style="44" customWidth="1"/>
    <col min="13799" max="13824" width="8.75" style="44"/>
    <col min="13825" max="13825" width="10.5" style="44" customWidth="1"/>
    <col min="13826" max="13826" width="30.875" style="44" customWidth="1"/>
    <col min="13827" max="13827" width="27.5" style="44" customWidth="1"/>
    <col min="13828" max="13856" width="9" style="44" customWidth="1"/>
    <col min="13857" max="14048" width="8.75" style="44"/>
    <col min="14049" max="14054" width="9" style="44" customWidth="1"/>
    <col min="14055" max="14080" width="8.75" style="44"/>
    <col min="14081" max="14081" width="10.5" style="44" customWidth="1"/>
    <col min="14082" max="14082" width="30.875" style="44" customWidth="1"/>
    <col min="14083" max="14083" width="27.5" style="44" customWidth="1"/>
    <col min="14084" max="14112" width="9" style="44" customWidth="1"/>
    <col min="14113" max="14304" width="8.75" style="44"/>
    <col min="14305" max="14310" width="9" style="44" customWidth="1"/>
    <col min="14311" max="14336" width="8.75" style="44"/>
    <col min="14337" max="14337" width="10.5" style="44" customWidth="1"/>
    <col min="14338" max="14338" width="30.875" style="44" customWidth="1"/>
    <col min="14339" max="14339" width="27.5" style="44" customWidth="1"/>
    <col min="14340" max="14368" width="9" style="44" customWidth="1"/>
    <col min="14369" max="14560" width="8.75" style="44"/>
    <col min="14561" max="14566" width="9" style="44" customWidth="1"/>
    <col min="14567" max="14592" width="8.75" style="44"/>
    <col min="14593" max="14593" width="10.5" style="44" customWidth="1"/>
    <col min="14594" max="14594" width="30.875" style="44" customWidth="1"/>
    <col min="14595" max="14595" width="27.5" style="44" customWidth="1"/>
    <col min="14596" max="14624" width="9" style="44" customWidth="1"/>
    <col min="14625" max="14816" width="8.75" style="44"/>
    <col min="14817" max="14822" width="9" style="44" customWidth="1"/>
    <col min="14823" max="14848" width="8.75" style="44"/>
    <col min="14849" max="14849" width="10.5" style="44" customWidth="1"/>
    <col min="14850" max="14850" width="30.875" style="44" customWidth="1"/>
    <col min="14851" max="14851" width="27.5" style="44" customWidth="1"/>
    <col min="14852" max="14880" width="9" style="44" customWidth="1"/>
    <col min="14881" max="15072" width="8.75" style="44"/>
    <col min="15073" max="15078" width="9" style="44" customWidth="1"/>
    <col min="15079" max="15104" width="8.75" style="44"/>
    <col min="15105" max="15105" width="10.5" style="44" customWidth="1"/>
    <col min="15106" max="15106" width="30.875" style="44" customWidth="1"/>
    <col min="15107" max="15107" width="27.5" style="44" customWidth="1"/>
    <col min="15108" max="15136" width="9" style="44" customWidth="1"/>
    <col min="15137" max="15328" width="8.75" style="44"/>
    <col min="15329" max="15334" width="9" style="44" customWidth="1"/>
    <col min="15335" max="15360" width="8.75" style="44"/>
    <col min="15361" max="15361" width="10.5" style="44" customWidth="1"/>
    <col min="15362" max="15362" width="30.875" style="44" customWidth="1"/>
    <col min="15363" max="15363" width="27.5" style="44" customWidth="1"/>
    <col min="15364" max="15392" width="9" style="44" customWidth="1"/>
    <col min="15393" max="15584" width="8.75" style="44"/>
    <col min="15585" max="15590" width="9" style="44" customWidth="1"/>
    <col min="15591" max="15616" width="8.75" style="44"/>
    <col min="15617" max="15617" width="10.5" style="44" customWidth="1"/>
    <col min="15618" max="15618" width="30.875" style="44" customWidth="1"/>
    <col min="15619" max="15619" width="27.5" style="44" customWidth="1"/>
    <col min="15620" max="15648" width="9" style="44" customWidth="1"/>
    <col min="15649" max="15840" width="8.75" style="44"/>
    <col min="15841" max="15846" width="9" style="44" customWidth="1"/>
    <col min="15847" max="15872" width="8.75" style="44"/>
    <col min="15873" max="15873" width="10.5" style="44" customWidth="1"/>
    <col min="15874" max="15874" width="30.875" style="44" customWidth="1"/>
    <col min="15875" max="15875" width="27.5" style="44" customWidth="1"/>
    <col min="15876" max="15904" width="9" style="44" customWidth="1"/>
    <col min="15905" max="16096" width="8.75" style="44"/>
    <col min="16097" max="16102" width="9" style="44" customWidth="1"/>
    <col min="16103" max="16128" width="8.75" style="44"/>
    <col min="16129" max="16129" width="10.5" style="44" customWidth="1"/>
    <col min="16130" max="16130" width="30.875" style="44" customWidth="1"/>
    <col min="16131" max="16131" width="27.5" style="44" customWidth="1"/>
    <col min="16132" max="16160" width="9" style="44" customWidth="1"/>
    <col min="16161" max="16352" width="8.75" style="44"/>
    <col min="16353" max="16358" width="9" style="44" customWidth="1"/>
    <col min="16359" max="16384" width="8.75" style="44"/>
  </cols>
  <sheetData>
    <row r="1" s="43" customFormat="1" ht="42" customHeight="1" spans="1:3">
      <c r="A1" s="45" t="s">
        <v>978</v>
      </c>
      <c r="B1" s="45"/>
      <c r="C1" s="45"/>
    </row>
    <row r="2" s="43" customFormat="1" ht="20.25" customHeight="1" spans="1:3">
      <c r="C2" s="46" t="s">
        <v>1</v>
      </c>
    </row>
    <row r="3" s="43" customFormat="1" ht="30" customHeight="1" spans="1:3">
      <c r="A3" s="47" t="s">
        <v>979</v>
      </c>
      <c r="B3" s="47" t="s">
        <v>980</v>
      </c>
      <c r="C3" s="47" t="s">
        <v>972</v>
      </c>
    </row>
    <row r="4" s="43" customFormat="1" ht="32.1" customHeight="1" spans="1:3">
      <c r="A4" s="48">
        <v>2023</v>
      </c>
      <c r="B4" s="49" t="s">
        <v>981</v>
      </c>
      <c r="C4" s="50">
        <v>25100</v>
      </c>
    </row>
    <row r="5" s="43" customFormat="1" ht="32.1" customHeight="1" spans="1:3">
      <c r="A5" s="51"/>
      <c r="B5" s="49" t="s">
        <v>982</v>
      </c>
      <c r="C5" s="50">
        <v>48800</v>
      </c>
    </row>
    <row r="6" s="43" customFormat="1" ht="32.1" customHeight="1" spans="1:3">
      <c r="A6" s="52"/>
      <c r="B6" s="47" t="s">
        <v>81</v>
      </c>
      <c r="C6" s="53">
        <f>SUM(C4:C5)</f>
        <v>73900</v>
      </c>
    </row>
  </sheetData>
  <mergeCells count="2">
    <mergeCell ref="A1:C1"/>
    <mergeCell ref="A4:A6"/>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H4"/>
  <sheetViews>
    <sheetView zoomScale="85" zoomScaleNormal="85" workbookViewId="0">
      <pane xSplit="1" ySplit="3" topLeftCell="B4" activePane="bottomRight" state="frozen"/>
      <selection/>
      <selection pane="topRight"/>
      <selection pane="bottomLeft"/>
      <selection pane="bottomRight" activeCell="F20" sqref="F20"/>
    </sheetView>
  </sheetViews>
  <sheetFormatPr defaultColWidth="10" defaultRowHeight="13.5" outlineLevelRow="3" outlineLevelCol="7"/>
  <cols>
    <col min="1" max="1" width="10.875" style="34" customWidth="1"/>
    <col min="2" max="3" width="16.75" style="34" customWidth="1"/>
    <col min="4" max="4" width="14.25" style="34" customWidth="1"/>
    <col min="5" max="5" width="14.5" style="34" customWidth="1"/>
    <col min="6" max="6" width="16.75" style="34" customWidth="1"/>
    <col min="7" max="7" width="10.5" style="34" customWidth="1"/>
    <col min="8" max="8" width="15.125" style="34" customWidth="1"/>
    <col min="9" max="256" width="10" style="34"/>
    <col min="257" max="257" width="10.875" style="34" customWidth="1"/>
    <col min="258" max="263" width="16.75" style="34" customWidth="1"/>
    <col min="264" max="512" width="10" style="34"/>
    <col min="513" max="513" width="10.875" style="34" customWidth="1"/>
    <col min="514" max="519" width="16.75" style="34" customWidth="1"/>
    <col min="520" max="768" width="10" style="34"/>
    <col min="769" max="769" width="10.875" style="34" customWidth="1"/>
    <col min="770" max="775" width="16.75" style="34" customWidth="1"/>
    <col min="776" max="1024" width="10" style="34"/>
    <col min="1025" max="1025" width="10.875" style="34" customWidth="1"/>
    <col min="1026" max="1031" width="16.75" style="34" customWidth="1"/>
    <col min="1032" max="1280" width="10" style="34"/>
    <col min="1281" max="1281" width="10.875" style="34" customWidth="1"/>
    <col min="1282" max="1287" width="16.75" style="34" customWidth="1"/>
    <col min="1288" max="1536" width="10" style="34"/>
    <col min="1537" max="1537" width="10.875" style="34" customWidth="1"/>
    <col min="1538" max="1543" width="16.75" style="34" customWidth="1"/>
    <col min="1544" max="1792" width="10" style="34"/>
    <col min="1793" max="1793" width="10.875" style="34" customWidth="1"/>
    <col min="1794" max="1799" width="16.75" style="34" customWidth="1"/>
    <col min="1800" max="2048" width="10" style="34"/>
    <col min="2049" max="2049" width="10.875" style="34" customWidth="1"/>
    <col min="2050" max="2055" width="16.75" style="34" customWidth="1"/>
    <col min="2056" max="2304" width="10" style="34"/>
    <col min="2305" max="2305" width="10.875" style="34" customWidth="1"/>
    <col min="2306" max="2311" width="16.75" style="34" customWidth="1"/>
    <col min="2312" max="2560" width="10" style="34"/>
    <col min="2561" max="2561" width="10.875" style="34" customWidth="1"/>
    <col min="2562" max="2567" width="16.75" style="34" customWidth="1"/>
    <col min="2568" max="2816" width="10" style="34"/>
    <col min="2817" max="2817" width="10.875" style="34" customWidth="1"/>
    <col min="2818" max="2823" width="16.75" style="34" customWidth="1"/>
    <col min="2824" max="3072" width="10" style="34"/>
    <col min="3073" max="3073" width="10.875" style="34" customWidth="1"/>
    <col min="3074" max="3079" width="16.75" style="34" customWidth="1"/>
    <col min="3080" max="3328" width="10" style="34"/>
    <col min="3329" max="3329" width="10.875" style="34" customWidth="1"/>
    <col min="3330" max="3335" width="16.75" style="34" customWidth="1"/>
    <col min="3336" max="3584" width="10" style="34"/>
    <col min="3585" max="3585" width="10.875" style="34" customWidth="1"/>
    <col min="3586" max="3591" width="16.75" style="34" customWidth="1"/>
    <col min="3592" max="3840" width="10" style="34"/>
    <col min="3841" max="3841" width="10.875" style="34" customWidth="1"/>
    <col min="3842" max="3847" width="16.75" style="34" customWidth="1"/>
    <col min="3848" max="4096" width="10" style="34"/>
    <col min="4097" max="4097" width="10.875" style="34" customWidth="1"/>
    <col min="4098" max="4103" width="16.75" style="34" customWidth="1"/>
    <col min="4104" max="4352" width="10" style="34"/>
    <col min="4353" max="4353" width="10.875" style="34" customWidth="1"/>
    <col min="4354" max="4359" width="16.75" style="34" customWidth="1"/>
    <col min="4360" max="4608" width="10" style="34"/>
    <col min="4609" max="4609" width="10.875" style="34" customWidth="1"/>
    <col min="4610" max="4615" width="16.75" style="34" customWidth="1"/>
    <col min="4616" max="4864" width="10" style="34"/>
    <col min="4865" max="4865" width="10.875" style="34" customWidth="1"/>
    <col min="4866" max="4871" width="16.75" style="34" customWidth="1"/>
    <col min="4872" max="5120" width="10" style="34"/>
    <col min="5121" max="5121" width="10.875" style="34" customWidth="1"/>
    <col min="5122" max="5127" width="16.75" style="34" customWidth="1"/>
    <col min="5128" max="5376" width="10" style="34"/>
    <col min="5377" max="5377" width="10.875" style="34" customWidth="1"/>
    <col min="5378" max="5383" width="16.75" style="34" customWidth="1"/>
    <col min="5384" max="5632" width="10" style="34"/>
    <col min="5633" max="5633" width="10.875" style="34" customWidth="1"/>
    <col min="5634" max="5639" width="16.75" style="34" customWidth="1"/>
    <col min="5640" max="5888" width="10" style="34"/>
    <col min="5889" max="5889" width="10.875" style="34" customWidth="1"/>
    <col min="5890" max="5895" width="16.75" style="34" customWidth="1"/>
    <col min="5896" max="6144" width="10" style="34"/>
    <col min="6145" max="6145" width="10.875" style="34" customWidth="1"/>
    <col min="6146" max="6151" width="16.75" style="34" customWidth="1"/>
    <col min="6152" max="6400" width="10" style="34"/>
    <col min="6401" max="6401" width="10.875" style="34" customWidth="1"/>
    <col min="6402" max="6407" width="16.75" style="34" customWidth="1"/>
    <col min="6408" max="6656" width="10" style="34"/>
    <col min="6657" max="6657" width="10.875" style="34" customWidth="1"/>
    <col min="6658" max="6663" width="16.75" style="34" customWidth="1"/>
    <col min="6664" max="6912" width="10" style="34"/>
    <col min="6913" max="6913" width="10.875" style="34" customWidth="1"/>
    <col min="6914" max="6919" width="16.75" style="34" customWidth="1"/>
    <col min="6920" max="7168" width="10" style="34"/>
    <col min="7169" max="7169" width="10.875" style="34" customWidth="1"/>
    <col min="7170" max="7175" width="16.75" style="34" customWidth="1"/>
    <col min="7176" max="7424" width="10" style="34"/>
    <col min="7425" max="7425" width="10.875" style="34" customWidth="1"/>
    <col min="7426" max="7431" width="16.75" style="34" customWidth="1"/>
    <col min="7432" max="7680" width="10" style="34"/>
    <col min="7681" max="7681" width="10.875" style="34" customWidth="1"/>
    <col min="7682" max="7687" width="16.75" style="34" customWidth="1"/>
    <col min="7688" max="7936" width="10" style="34"/>
    <col min="7937" max="7937" width="10.875" style="34" customWidth="1"/>
    <col min="7938" max="7943" width="16.75" style="34" customWidth="1"/>
    <col min="7944" max="8192" width="10" style="34"/>
    <col min="8193" max="8193" width="10.875" style="34" customWidth="1"/>
    <col min="8194" max="8199" width="16.75" style="34" customWidth="1"/>
    <col min="8200" max="8448" width="10" style="34"/>
    <col min="8449" max="8449" width="10.875" style="34" customWidth="1"/>
    <col min="8450" max="8455" width="16.75" style="34" customWidth="1"/>
    <col min="8456" max="8704" width="10" style="34"/>
    <col min="8705" max="8705" width="10.875" style="34" customWidth="1"/>
    <col min="8706" max="8711" width="16.75" style="34" customWidth="1"/>
    <col min="8712" max="8960" width="10" style="34"/>
    <col min="8961" max="8961" width="10.875" style="34" customWidth="1"/>
    <col min="8962" max="8967" width="16.75" style="34" customWidth="1"/>
    <col min="8968" max="9216" width="10" style="34"/>
    <col min="9217" max="9217" width="10.875" style="34" customWidth="1"/>
    <col min="9218" max="9223" width="16.75" style="34" customWidth="1"/>
    <col min="9224" max="9472" width="10" style="34"/>
    <col min="9473" max="9473" width="10.875" style="34" customWidth="1"/>
    <col min="9474" max="9479" width="16.75" style="34" customWidth="1"/>
    <col min="9480" max="9728" width="10" style="34"/>
    <col min="9729" max="9729" width="10.875" style="34" customWidth="1"/>
    <col min="9730" max="9735" width="16.75" style="34" customWidth="1"/>
    <col min="9736" max="9984" width="10" style="34"/>
    <col min="9985" max="9985" width="10.875" style="34" customWidth="1"/>
    <col min="9986" max="9991" width="16.75" style="34" customWidth="1"/>
    <col min="9992" max="10240" width="10" style="34"/>
    <col min="10241" max="10241" width="10.875" style="34" customWidth="1"/>
    <col min="10242" max="10247" width="16.75" style="34" customWidth="1"/>
    <col min="10248" max="10496" width="10" style="34"/>
    <col min="10497" max="10497" width="10.875" style="34" customWidth="1"/>
    <col min="10498" max="10503" width="16.75" style="34" customWidth="1"/>
    <col min="10504" max="10752" width="10" style="34"/>
    <col min="10753" max="10753" width="10.875" style="34" customWidth="1"/>
    <col min="10754" max="10759" width="16.75" style="34" customWidth="1"/>
    <col min="10760" max="11008" width="10" style="34"/>
    <col min="11009" max="11009" width="10.875" style="34" customWidth="1"/>
    <col min="11010" max="11015" width="16.75" style="34" customWidth="1"/>
    <col min="11016" max="11264" width="10" style="34"/>
    <col min="11265" max="11265" width="10.875" style="34" customWidth="1"/>
    <col min="11266" max="11271" width="16.75" style="34" customWidth="1"/>
    <col min="11272" max="11520" width="10" style="34"/>
    <col min="11521" max="11521" width="10.875" style="34" customWidth="1"/>
    <col min="11522" max="11527" width="16.75" style="34" customWidth="1"/>
    <col min="11528" max="11776" width="10" style="34"/>
    <col min="11777" max="11777" width="10.875" style="34" customWidth="1"/>
    <col min="11778" max="11783" width="16.75" style="34" customWidth="1"/>
    <col min="11784" max="12032" width="10" style="34"/>
    <col min="12033" max="12033" width="10.875" style="34" customWidth="1"/>
    <col min="12034" max="12039" width="16.75" style="34" customWidth="1"/>
    <col min="12040" max="12288" width="10" style="34"/>
    <col min="12289" max="12289" width="10.875" style="34" customWidth="1"/>
    <col min="12290" max="12295" width="16.75" style="34" customWidth="1"/>
    <col min="12296" max="12544" width="10" style="34"/>
    <col min="12545" max="12545" width="10.875" style="34" customWidth="1"/>
    <col min="12546" max="12551" width="16.75" style="34" customWidth="1"/>
    <col min="12552" max="12800" width="10" style="34"/>
    <col min="12801" max="12801" width="10.875" style="34" customWidth="1"/>
    <col min="12802" max="12807" width="16.75" style="34" customWidth="1"/>
    <col min="12808" max="13056" width="10" style="34"/>
    <col min="13057" max="13057" width="10.875" style="34" customWidth="1"/>
    <col min="13058" max="13063" width="16.75" style="34" customWidth="1"/>
    <col min="13064" max="13312" width="10" style="34"/>
    <col min="13313" max="13313" width="10.875" style="34" customWidth="1"/>
    <col min="13314" max="13319" width="16.75" style="34" customWidth="1"/>
    <col min="13320" max="13568" width="10" style="34"/>
    <col min="13569" max="13569" width="10.875" style="34" customWidth="1"/>
    <col min="13570" max="13575" width="16.75" style="34" customWidth="1"/>
    <col min="13576" max="13824" width="10" style="34"/>
    <col min="13825" max="13825" width="10.875" style="34" customWidth="1"/>
    <col min="13826" max="13831" width="16.75" style="34" customWidth="1"/>
    <col min="13832" max="14080" width="10" style="34"/>
    <col min="14081" max="14081" width="10.875" style="34" customWidth="1"/>
    <col min="14082" max="14087" width="16.75" style="34" customWidth="1"/>
    <col min="14088" max="14336" width="10" style="34"/>
    <col min="14337" max="14337" width="10.875" style="34" customWidth="1"/>
    <col min="14338" max="14343" width="16.75" style="34" customWidth="1"/>
    <col min="14344" max="14592" width="10" style="34"/>
    <col min="14593" max="14593" width="10.875" style="34" customWidth="1"/>
    <col min="14594" max="14599" width="16.75" style="34" customWidth="1"/>
    <col min="14600" max="14848" width="10" style="34"/>
    <col min="14849" max="14849" width="10.875" style="34" customWidth="1"/>
    <col min="14850" max="14855" width="16.75" style="34" customWidth="1"/>
    <col min="14856" max="15104" width="10" style="34"/>
    <col min="15105" max="15105" width="10.875" style="34" customWidth="1"/>
    <col min="15106" max="15111" width="16.75" style="34" customWidth="1"/>
    <col min="15112" max="15360" width="10" style="34"/>
    <col min="15361" max="15361" width="10.875" style="34" customWidth="1"/>
    <col min="15362" max="15367" width="16.75" style="34" customWidth="1"/>
    <col min="15368" max="15616" width="10" style="34"/>
    <col min="15617" max="15617" width="10.875" style="34" customWidth="1"/>
    <col min="15618" max="15623" width="16.75" style="34" customWidth="1"/>
    <col min="15624" max="15872" width="10" style="34"/>
    <col min="15873" max="15873" width="10.875" style="34" customWidth="1"/>
    <col min="15874" max="15879" width="16.75" style="34" customWidth="1"/>
    <col min="15880" max="16128" width="10" style="34"/>
    <col min="16129" max="16129" width="10.875" style="34" customWidth="1"/>
    <col min="16130" max="16135" width="16.75" style="34" customWidth="1"/>
    <col min="16136" max="16384" width="10" style="34"/>
  </cols>
  <sheetData>
    <row r="1" ht="42" customHeight="1" spans="1:8">
      <c r="A1" s="14" t="s">
        <v>983</v>
      </c>
      <c r="B1" s="14"/>
      <c r="C1" s="14"/>
      <c r="D1" s="14"/>
      <c r="E1" s="14"/>
      <c r="F1" s="14"/>
      <c r="G1" s="14"/>
      <c r="H1" s="14"/>
    </row>
    <row r="2" ht="33" customHeight="1" spans="1:8">
      <c r="A2" s="35"/>
      <c r="B2" s="36"/>
      <c r="C2" s="36"/>
      <c r="D2" s="36"/>
      <c r="E2" s="36"/>
      <c r="F2" s="36"/>
      <c r="G2" s="37" t="s">
        <v>1</v>
      </c>
      <c r="H2" s="37"/>
    </row>
    <row r="3" s="33" customFormat="1" ht="51.75" customHeight="1" spans="1:8">
      <c r="A3" s="38" t="s">
        <v>967</v>
      </c>
      <c r="B3" s="38" t="s">
        <v>984</v>
      </c>
      <c r="C3" s="38" t="s">
        <v>985</v>
      </c>
      <c r="D3" s="38" t="s">
        <v>986</v>
      </c>
      <c r="E3" s="38" t="s">
        <v>987</v>
      </c>
      <c r="F3" s="38" t="s">
        <v>988</v>
      </c>
      <c r="G3" s="38" t="s">
        <v>989</v>
      </c>
      <c r="H3" s="38" t="s">
        <v>5</v>
      </c>
    </row>
    <row r="4" ht="60.75" customHeight="1" spans="1:8">
      <c r="A4" s="39" t="s">
        <v>972</v>
      </c>
      <c r="B4" s="40">
        <v>10000</v>
      </c>
      <c r="C4" s="40">
        <v>40000</v>
      </c>
      <c r="D4" s="41"/>
      <c r="E4" s="41"/>
      <c r="F4" s="40"/>
      <c r="G4" s="40"/>
      <c r="H4" s="42"/>
    </row>
  </sheetData>
  <mergeCells count="2">
    <mergeCell ref="A1:H1"/>
    <mergeCell ref="G2:H2"/>
  </mergeCells>
  <printOptions horizontalCentered="1"/>
  <pageMargins left="0.748031496062992" right="0.748031496062992" top="0.984251968503937" bottom="0.984251968503937" header="0.511811023622047" footer="0.511811023622047"/>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D10"/>
  <sheetViews>
    <sheetView workbookViewId="0">
      <selection activeCell="C32" sqref="C32"/>
    </sheetView>
  </sheetViews>
  <sheetFormatPr defaultColWidth="9" defaultRowHeight="14.25" outlineLevelCol="3"/>
  <cols>
    <col min="1" max="1" width="53.75" style="21" customWidth="1"/>
    <col min="2" max="2" width="31.375" style="21" customWidth="1"/>
    <col min="3" max="16384" width="9" style="21"/>
  </cols>
  <sheetData>
    <row r="1" s="21" customFormat="1" ht="41.25" customHeight="1" spans="1:4">
      <c r="A1" s="14" t="s">
        <v>990</v>
      </c>
      <c r="B1" s="14"/>
    </row>
    <row r="2" s="21" customFormat="1" spans="1:4">
      <c r="A2" s="22"/>
      <c r="B2" s="23" t="s">
        <v>1</v>
      </c>
    </row>
    <row r="3" s="21" customFormat="1" ht="24" customHeight="1" spans="1:4">
      <c r="A3" s="24" t="s">
        <v>706</v>
      </c>
      <c r="B3" s="25" t="s">
        <v>51</v>
      </c>
    </row>
    <row r="4" s="21" customFormat="1" ht="27" customHeight="1" spans="1:4">
      <c r="A4" s="26" t="s">
        <v>991</v>
      </c>
      <c r="B4" s="27">
        <v>10000</v>
      </c>
    </row>
    <row r="5" s="21" customFormat="1" ht="27" customHeight="1" spans="1:4">
      <c r="A5" s="26"/>
      <c r="B5" s="27"/>
    </row>
    <row r="6" s="21" customFormat="1" ht="27" customHeight="1" spans="1:4">
      <c r="A6" s="26"/>
      <c r="B6" s="27"/>
    </row>
    <row r="7" s="21" customFormat="1" ht="27" customHeight="1" spans="1:4">
      <c r="A7" s="26"/>
      <c r="B7" s="27"/>
    </row>
    <row r="8" s="21" customFormat="1" ht="27" customHeight="1" spans="1:4">
      <c r="A8" s="26"/>
      <c r="B8" s="27"/>
    </row>
    <row r="9" s="21" customFormat="1" ht="21.75" customHeight="1" spans="1:4">
      <c r="A9" s="28" t="s">
        <v>732</v>
      </c>
      <c r="B9" s="29">
        <f>SUM(B4:B8)</f>
        <v>10000</v>
      </c>
    </row>
    <row r="10" s="21" customFormat="1" ht="21.75" customHeight="1" spans="1:4">
      <c r="A10" s="30"/>
      <c r="B10" s="31"/>
      <c r="D10" s="32"/>
    </row>
  </sheetData>
  <mergeCells count="1">
    <mergeCell ref="A1:B1"/>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F7"/>
  <sheetViews>
    <sheetView workbookViewId="0">
      <selection activeCell="F23" sqref="F23"/>
    </sheetView>
  </sheetViews>
  <sheetFormatPr defaultColWidth="9" defaultRowHeight="15" outlineLevelRow="6" outlineLevelCol="5"/>
  <cols>
    <col min="1" max="1" width="5.375" style="1" customWidth="1"/>
    <col min="2" max="2" width="32" style="1" customWidth="1"/>
    <col min="3" max="3" width="13.625" style="1" customWidth="1"/>
    <col min="4" max="16384" width="9" style="1"/>
  </cols>
  <sheetData>
    <row r="1" s="1" customFormat="1" ht="27" spans="1:6">
      <c r="A1" s="14" t="s">
        <v>992</v>
      </c>
      <c r="B1" s="14"/>
      <c r="C1" s="14"/>
      <c r="D1" s="14"/>
      <c r="E1" s="14"/>
      <c r="F1" s="14"/>
    </row>
    <row r="2" s="1" customFormat="1" ht="15.95" customHeight="1" spans="1:6">
      <c r="A2" s="4"/>
      <c r="B2" s="4"/>
      <c r="C2" s="4"/>
      <c r="D2" s="4"/>
      <c r="E2" s="4"/>
      <c r="F2" s="4"/>
    </row>
    <row r="3" s="2" customFormat="1" ht="33.95" customHeight="1" spans="1:6">
      <c r="A3" s="6" t="s">
        <v>952</v>
      </c>
      <c r="B3" s="6" t="s">
        <v>700</v>
      </c>
      <c r="C3" s="6" t="s">
        <v>993</v>
      </c>
      <c r="D3" s="6" t="s">
        <v>994</v>
      </c>
      <c r="E3" s="6" t="s">
        <v>995</v>
      </c>
      <c r="F3" s="6" t="s">
        <v>996</v>
      </c>
    </row>
    <row r="4" s="2" customFormat="1" ht="32" customHeight="1" spans="1:6">
      <c r="A4" s="12" t="s">
        <v>997</v>
      </c>
      <c r="B4" s="12"/>
      <c r="C4" s="12"/>
      <c r="D4" s="12"/>
      <c r="E4" s="12"/>
      <c r="F4" s="7">
        <v>40000</v>
      </c>
    </row>
    <row r="5" s="2" customFormat="1" ht="42" customHeight="1" spans="1:6">
      <c r="A5" s="7">
        <v>1</v>
      </c>
      <c r="B5" s="15" t="s">
        <v>998</v>
      </c>
      <c r="C5" s="16">
        <v>45009</v>
      </c>
      <c r="D5" s="17">
        <v>3.28</v>
      </c>
      <c r="E5" s="17">
        <v>20</v>
      </c>
      <c r="F5" s="18">
        <v>40000</v>
      </c>
    </row>
    <row r="6" s="2" customFormat="1" ht="42" customHeight="1" spans="1:6">
      <c r="A6" s="7">
        <v>2</v>
      </c>
      <c r="B6" s="19"/>
      <c r="C6" s="20"/>
      <c r="D6" s="7"/>
      <c r="E6" s="19"/>
      <c r="F6" s="19"/>
    </row>
    <row r="7" s="2" customFormat="1" ht="56.1" customHeight="1" spans="1:6">
      <c r="A7" s="7">
        <v>3</v>
      </c>
      <c r="B7" s="15"/>
      <c r="C7" s="20"/>
      <c r="D7" s="7"/>
      <c r="E7" s="19"/>
      <c r="F7" s="19"/>
    </row>
  </sheetData>
  <mergeCells count="2">
    <mergeCell ref="A1:F1"/>
    <mergeCell ref="A4:B4"/>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zoomScale="85" zoomScaleNormal="85" workbookViewId="0">
      <selection activeCell="M14" sqref="M14"/>
    </sheetView>
  </sheetViews>
  <sheetFormatPr defaultColWidth="9" defaultRowHeight="15" outlineLevelCol="2"/>
  <cols>
    <col min="1" max="1" width="5.375" style="1" customWidth="1"/>
    <col min="2" max="2" width="66" style="1" customWidth="1"/>
    <col min="3" max="3" width="13.625" style="1" customWidth="1"/>
    <col min="4" max="16384" width="9" style="1"/>
  </cols>
  <sheetData>
    <row r="1" s="1" customFormat="1" ht="27.75" spans="1:3">
      <c r="A1" s="3" t="s">
        <v>999</v>
      </c>
      <c r="B1" s="3"/>
      <c r="C1" s="3"/>
    </row>
    <row r="2" s="1" customFormat="1" ht="21" customHeight="1" spans="1:3">
      <c r="A2" s="4"/>
      <c r="B2" s="4"/>
      <c r="C2" s="5" t="s">
        <v>1</v>
      </c>
    </row>
    <row r="3" s="2" customFormat="1" ht="33.95" customHeight="1" spans="1:3">
      <c r="A3" s="6" t="s">
        <v>952</v>
      </c>
      <c r="B3" s="6" t="s">
        <v>980</v>
      </c>
      <c r="C3" s="6" t="s">
        <v>898</v>
      </c>
    </row>
    <row r="4" s="2" customFormat="1" ht="32" customHeight="1" spans="1:3">
      <c r="A4" s="12" t="s">
        <v>81</v>
      </c>
      <c r="B4" s="12"/>
      <c r="C4" s="13">
        <v>70000</v>
      </c>
    </row>
    <row r="5" s="2" customFormat="1" ht="28.5" customHeight="1" spans="1:3">
      <c r="A5" s="7">
        <v>1</v>
      </c>
      <c r="B5" s="8" t="s">
        <v>1000</v>
      </c>
      <c r="C5" s="9">
        <v>2845</v>
      </c>
    </row>
    <row r="6" s="2" customFormat="1" ht="28.5" customHeight="1" spans="1:3">
      <c r="A6" s="7">
        <v>2</v>
      </c>
      <c r="B6" s="8" t="s">
        <v>1001</v>
      </c>
      <c r="C6" s="9">
        <v>21</v>
      </c>
    </row>
    <row r="7" s="2" customFormat="1" ht="28.5" customHeight="1" spans="1:3">
      <c r="A7" s="7">
        <v>3</v>
      </c>
      <c r="B7" s="8" t="s">
        <v>1002</v>
      </c>
      <c r="C7" s="9">
        <v>170</v>
      </c>
    </row>
    <row r="8" customFormat="1" ht="28.5" customHeight="1" spans="1:3">
      <c r="A8" s="7">
        <v>4</v>
      </c>
      <c r="B8" s="8" t="s">
        <v>1003</v>
      </c>
      <c r="C8" s="9">
        <v>800</v>
      </c>
    </row>
    <row r="9" customFormat="1" ht="28.5" customHeight="1" spans="1:3">
      <c r="A9" s="7">
        <v>5</v>
      </c>
      <c r="B9" s="8" t="s">
        <v>1004</v>
      </c>
      <c r="C9" s="9">
        <v>3678</v>
      </c>
    </row>
    <row r="10" customFormat="1" ht="28.5" customHeight="1" spans="1:3">
      <c r="A10" s="7">
        <v>6</v>
      </c>
      <c r="B10" s="8" t="s">
        <v>1005</v>
      </c>
      <c r="C10" s="9">
        <v>1487</v>
      </c>
    </row>
    <row r="11" customFormat="1" ht="28.5" customHeight="1" spans="1:3">
      <c r="A11" s="7">
        <v>7</v>
      </c>
      <c r="B11" s="8" t="s">
        <v>1006</v>
      </c>
      <c r="C11" s="9">
        <v>2389</v>
      </c>
    </row>
    <row r="12" customFormat="1" ht="28.5" customHeight="1" spans="1:3">
      <c r="A12" s="7">
        <v>8</v>
      </c>
      <c r="B12" s="8" t="s">
        <v>1007</v>
      </c>
      <c r="C12" s="9">
        <v>1851</v>
      </c>
    </row>
    <row r="13" customFormat="1" ht="28.5" customHeight="1" spans="1:3">
      <c r="A13" s="7">
        <v>9</v>
      </c>
      <c r="B13" s="8" t="s">
        <v>1008</v>
      </c>
      <c r="C13" s="9">
        <v>8855</v>
      </c>
    </row>
    <row r="14" customFormat="1" ht="28.5" customHeight="1" spans="1:3">
      <c r="A14" s="7">
        <v>10</v>
      </c>
      <c r="B14" s="8" t="s">
        <v>1009</v>
      </c>
      <c r="C14" s="9">
        <v>423</v>
      </c>
    </row>
    <row r="15" customFormat="1" ht="28.5" customHeight="1" spans="1:3">
      <c r="A15" s="7">
        <v>11</v>
      </c>
      <c r="B15" s="8" t="s">
        <v>1010</v>
      </c>
      <c r="C15" s="9">
        <v>19578</v>
      </c>
    </row>
    <row r="16" customFormat="1" ht="28.5" customHeight="1" spans="1:3">
      <c r="A16" s="7">
        <v>12</v>
      </c>
      <c r="B16" s="8" t="s">
        <v>1011</v>
      </c>
      <c r="C16" s="9">
        <v>14813</v>
      </c>
    </row>
    <row r="17" customFormat="1" ht="28.5" customHeight="1" spans="1:3">
      <c r="A17" s="7">
        <v>13</v>
      </c>
      <c r="B17" s="8" t="s">
        <v>1012</v>
      </c>
      <c r="C17" s="9">
        <v>4528</v>
      </c>
    </row>
    <row r="18" customFormat="1" ht="28.5" customHeight="1" spans="1:3">
      <c r="A18" s="7">
        <v>14</v>
      </c>
      <c r="B18" s="8" t="s">
        <v>1013</v>
      </c>
      <c r="C18" s="9">
        <v>1611</v>
      </c>
    </row>
    <row r="19" customFormat="1" ht="28.5" customHeight="1" spans="1:3">
      <c r="A19" s="7">
        <v>15</v>
      </c>
      <c r="B19" s="8" t="s">
        <v>1014</v>
      </c>
      <c r="C19" s="9">
        <v>210</v>
      </c>
    </row>
    <row r="20" customFormat="1" ht="28.5" customHeight="1" spans="1:3">
      <c r="A20" s="7">
        <v>16</v>
      </c>
      <c r="B20" s="8" t="s">
        <v>1015</v>
      </c>
      <c r="C20" s="9">
        <v>350</v>
      </c>
    </row>
    <row r="21" customFormat="1" ht="28.5" customHeight="1" spans="1:3">
      <c r="A21" s="7">
        <v>17</v>
      </c>
      <c r="B21" s="8" t="s">
        <v>1016</v>
      </c>
      <c r="C21" s="9">
        <v>5878</v>
      </c>
    </row>
    <row r="22" customFormat="1" ht="28.5" customHeight="1" spans="1:3">
      <c r="A22" s="7">
        <v>18</v>
      </c>
      <c r="B22" s="8" t="s">
        <v>1017</v>
      </c>
      <c r="C22" s="9">
        <v>513</v>
      </c>
    </row>
    <row r="23" spans="1:3">
      <c r="A23" s="11"/>
      <c r="B23" s="11"/>
      <c r="C23" s="11"/>
    </row>
    <row r="24" spans="1:3">
      <c r="A24" s="11"/>
      <c r="B24" s="11"/>
      <c r="C24" s="11"/>
    </row>
  </sheetData>
  <mergeCells count="2">
    <mergeCell ref="A1:C1"/>
    <mergeCell ref="A4:B4"/>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workbookViewId="0">
      <selection activeCell="A19" sqref="A19"/>
    </sheetView>
  </sheetViews>
  <sheetFormatPr defaultColWidth="9" defaultRowHeight="15" outlineLevelCol="2"/>
  <cols>
    <col min="1" max="1" width="20.625" style="1" customWidth="1"/>
    <col min="2" max="2" width="40.625" style="1" customWidth="1"/>
    <col min="3" max="3" width="13.625" style="1" customWidth="1"/>
    <col min="4" max="16384" width="9" style="1"/>
  </cols>
  <sheetData>
    <row r="1" s="1" customFormat="1" ht="27.75" spans="1:3">
      <c r="A1" s="3" t="s">
        <v>1018</v>
      </c>
      <c r="B1" s="3"/>
      <c r="C1" s="3"/>
    </row>
    <row r="2" s="1" customFormat="1" ht="21" customHeight="1" spans="1:3">
      <c r="A2" s="4"/>
      <c r="B2" s="4"/>
      <c r="C2" s="5" t="s">
        <v>1</v>
      </c>
    </row>
    <row r="3" s="2" customFormat="1" ht="13.5" spans="1:3">
      <c r="A3" s="6" t="s">
        <v>967</v>
      </c>
      <c r="B3" s="6" t="s">
        <v>980</v>
      </c>
      <c r="C3" s="6" t="s">
        <v>898</v>
      </c>
    </row>
    <row r="4" customFormat="1" ht="13.5" spans="1:3">
      <c r="A4" s="7"/>
      <c r="B4" s="8" t="s">
        <v>931</v>
      </c>
      <c r="C4" s="9"/>
    </row>
    <row r="5" customFormat="1" ht="13.5" spans="1:3">
      <c r="A5" s="7"/>
      <c r="B5" s="8"/>
      <c r="C5" s="9"/>
    </row>
    <row r="6" customFormat="1" ht="13.5" spans="1:3">
      <c r="A6" s="7"/>
      <c r="B6" s="8"/>
      <c r="C6" s="9"/>
    </row>
    <row r="7" customFormat="1" ht="13.5" spans="1:3">
      <c r="A7" s="7"/>
      <c r="B7" s="8"/>
      <c r="C7" s="9"/>
    </row>
    <row r="8" customFormat="1" ht="13.5" spans="1:3">
      <c r="A8" s="7"/>
      <c r="B8" s="8"/>
      <c r="C8" s="9"/>
    </row>
    <row r="9" s="1" customFormat="1" ht="23" customHeight="1" spans="1:3">
      <c r="A9" s="10" t="s">
        <v>1019</v>
      </c>
      <c r="B9" s="10"/>
      <c r="C9" s="10"/>
    </row>
    <row r="10" s="1" customFormat="1" spans="1:3">
      <c r="A10" s="11"/>
      <c r="B10" s="11"/>
      <c r="C10" s="11"/>
    </row>
  </sheetData>
  <mergeCells count="2">
    <mergeCell ref="A1:C1"/>
    <mergeCell ref="A9:C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244"/>
  <sheetViews>
    <sheetView showGridLines="0" showZeros="0" workbookViewId="0">
      <pane xSplit="2" ySplit="4" topLeftCell="C179" activePane="bottomRight" state="frozen"/>
      <selection/>
      <selection pane="topRight"/>
      <selection pane="bottomLeft"/>
      <selection pane="bottomRight" activeCell="B186" sqref="B186"/>
    </sheetView>
  </sheetViews>
  <sheetFormatPr defaultColWidth="6.875" defaultRowHeight="30" customHeight="1" outlineLevelCol="4"/>
  <cols>
    <col min="1" max="1" width="12" style="265" customWidth="1"/>
    <col min="2" max="2" width="22.125" style="265" customWidth="1"/>
    <col min="3" max="5" width="15.5" style="266" customWidth="1"/>
    <col min="6" max="256" width="6.875" style="265"/>
    <col min="257" max="257" width="10.625" style="265" customWidth="1"/>
    <col min="258" max="258" width="22.125" style="265" customWidth="1"/>
    <col min="259" max="261" width="15.5" style="265" customWidth="1"/>
    <col min="262" max="512" width="6.875" style="265"/>
    <col min="513" max="513" width="10.625" style="265" customWidth="1"/>
    <col min="514" max="514" width="22.125" style="265" customWidth="1"/>
    <col min="515" max="517" width="15.5" style="265" customWidth="1"/>
    <col min="518" max="768" width="6.875" style="265"/>
    <col min="769" max="769" width="10.625" style="265" customWidth="1"/>
    <col min="770" max="770" width="22.125" style="265" customWidth="1"/>
    <col min="771" max="773" width="15.5" style="265" customWidth="1"/>
    <col min="774" max="1024" width="6.875" style="265"/>
    <col min="1025" max="1025" width="10.625" style="265" customWidth="1"/>
    <col min="1026" max="1026" width="22.125" style="265" customWidth="1"/>
    <col min="1027" max="1029" width="15.5" style="265" customWidth="1"/>
    <col min="1030" max="1280" width="6.875" style="265"/>
    <col min="1281" max="1281" width="10.625" style="265" customWidth="1"/>
    <col min="1282" max="1282" width="22.125" style="265" customWidth="1"/>
    <col min="1283" max="1285" width="15.5" style="265" customWidth="1"/>
    <col min="1286" max="1536" width="6.875" style="265"/>
    <col min="1537" max="1537" width="10.625" style="265" customWidth="1"/>
    <col min="1538" max="1538" width="22.125" style="265" customWidth="1"/>
    <col min="1539" max="1541" width="15.5" style="265" customWidth="1"/>
    <col min="1542" max="1792" width="6.875" style="265"/>
    <col min="1793" max="1793" width="10.625" style="265" customWidth="1"/>
    <col min="1794" max="1794" width="22.125" style="265" customWidth="1"/>
    <col min="1795" max="1797" width="15.5" style="265" customWidth="1"/>
    <col min="1798" max="2048" width="6.875" style="265"/>
    <col min="2049" max="2049" width="10.625" style="265" customWidth="1"/>
    <col min="2050" max="2050" width="22.125" style="265" customWidth="1"/>
    <col min="2051" max="2053" width="15.5" style="265" customWidth="1"/>
    <col min="2054" max="2304" width="6.875" style="265"/>
    <col min="2305" max="2305" width="10.625" style="265" customWidth="1"/>
    <col min="2306" max="2306" width="22.125" style="265" customWidth="1"/>
    <col min="2307" max="2309" width="15.5" style="265" customWidth="1"/>
    <col min="2310" max="2560" width="6.875" style="265"/>
    <col min="2561" max="2561" width="10.625" style="265" customWidth="1"/>
    <col min="2562" max="2562" width="22.125" style="265" customWidth="1"/>
    <col min="2563" max="2565" width="15.5" style="265" customWidth="1"/>
    <col min="2566" max="2816" width="6.875" style="265"/>
    <col min="2817" max="2817" width="10.625" style="265" customWidth="1"/>
    <col min="2818" max="2818" width="22.125" style="265" customWidth="1"/>
    <col min="2819" max="2821" width="15.5" style="265" customWidth="1"/>
    <col min="2822" max="3072" width="6.875" style="265"/>
    <col min="3073" max="3073" width="10.625" style="265" customWidth="1"/>
    <col min="3074" max="3074" width="22.125" style="265" customWidth="1"/>
    <col min="3075" max="3077" width="15.5" style="265" customWidth="1"/>
    <col min="3078" max="3328" width="6.875" style="265"/>
    <col min="3329" max="3329" width="10.625" style="265" customWidth="1"/>
    <col min="3330" max="3330" width="22.125" style="265" customWidth="1"/>
    <col min="3331" max="3333" width="15.5" style="265" customWidth="1"/>
    <col min="3334" max="3584" width="6.875" style="265"/>
    <col min="3585" max="3585" width="10.625" style="265" customWidth="1"/>
    <col min="3586" max="3586" width="22.125" style="265" customWidth="1"/>
    <col min="3587" max="3589" width="15.5" style="265" customWidth="1"/>
    <col min="3590" max="3840" width="6.875" style="265"/>
    <col min="3841" max="3841" width="10.625" style="265" customWidth="1"/>
    <col min="3842" max="3842" width="22.125" style="265" customWidth="1"/>
    <col min="3843" max="3845" width="15.5" style="265" customWidth="1"/>
    <col min="3846" max="4096" width="6.875" style="265"/>
    <col min="4097" max="4097" width="10.625" style="265" customWidth="1"/>
    <col min="4098" max="4098" width="22.125" style="265" customWidth="1"/>
    <col min="4099" max="4101" width="15.5" style="265" customWidth="1"/>
    <col min="4102" max="4352" width="6.875" style="265"/>
    <col min="4353" max="4353" width="10.625" style="265" customWidth="1"/>
    <col min="4354" max="4354" width="22.125" style="265" customWidth="1"/>
    <col min="4355" max="4357" width="15.5" style="265" customWidth="1"/>
    <col min="4358" max="4608" width="6.875" style="265"/>
    <col min="4609" max="4609" width="10.625" style="265" customWidth="1"/>
    <col min="4610" max="4610" width="22.125" style="265" customWidth="1"/>
    <col min="4611" max="4613" width="15.5" style="265" customWidth="1"/>
    <col min="4614" max="4864" width="6.875" style="265"/>
    <col min="4865" max="4865" width="10.625" style="265" customWidth="1"/>
    <col min="4866" max="4866" width="22.125" style="265" customWidth="1"/>
    <col min="4867" max="4869" width="15.5" style="265" customWidth="1"/>
    <col min="4870" max="5120" width="6.875" style="265"/>
    <col min="5121" max="5121" width="10.625" style="265" customWidth="1"/>
    <col min="5122" max="5122" width="22.125" style="265" customWidth="1"/>
    <col min="5123" max="5125" width="15.5" style="265" customWidth="1"/>
    <col min="5126" max="5376" width="6.875" style="265"/>
    <col min="5377" max="5377" width="10.625" style="265" customWidth="1"/>
    <col min="5378" max="5378" width="22.125" style="265" customWidth="1"/>
    <col min="5379" max="5381" width="15.5" style="265" customWidth="1"/>
    <col min="5382" max="5632" width="6.875" style="265"/>
    <col min="5633" max="5633" width="10.625" style="265" customWidth="1"/>
    <col min="5634" max="5634" width="22.125" style="265" customWidth="1"/>
    <col min="5635" max="5637" width="15.5" style="265" customWidth="1"/>
    <col min="5638" max="5888" width="6.875" style="265"/>
    <col min="5889" max="5889" width="10.625" style="265" customWidth="1"/>
    <col min="5890" max="5890" width="22.125" style="265" customWidth="1"/>
    <col min="5891" max="5893" width="15.5" style="265" customWidth="1"/>
    <col min="5894" max="6144" width="6.875" style="265"/>
    <col min="6145" max="6145" width="10.625" style="265" customWidth="1"/>
    <col min="6146" max="6146" width="22.125" style="265" customWidth="1"/>
    <col min="6147" max="6149" width="15.5" style="265" customWidth="1"/>
    <col min="6150" max="6400" width="6.875" style="265"/>
    <col min="6401" max="6401" width="10.625" style="265" customWidth="1"/>
    <col min="6402" max="6402" width="22.125" style="265" customWidth="1"/>
    <col min="6403" max="6405" width="15.5" style="265" customWidth="1"/>
    <col min="6406" max="6656" width="6.875" style="265"/>
    <col min="6657" max="6657" width="10.625" style="265" customWidth="1"/>
    <col min="6658" max="6658" width="22.125" style="265" customWidth="1"/>
    <col min="6659" max="6661" width="15.5" style="265" customWidth="1"/>
    <col min="6662" max="6912" width="6.875" style="265"/>
    <col min="6913" max="6913" width="10.625" style="265" customWidth="1"/>
    <col min="6914" max="6914" width="22.125" style="265" customWidth="1"/>
    <col min="6915" max="6917" width="15.5" style="265" customWidth="1"/>
    <col min="6918" max="7168" width="6.875" style="265"/>
    <col min="7169" max="7169" width="10.625" style="265" customWidth="1"/>
    <col min="7170" max="7170" width="22.125" style="265" customWidth="1"/>
    <col min="7171" max="7173" width="15.5" style="265" customWidth="1"/>
    <col min="7174" max="7424" width="6.875" style="265"/>
    <col min="7425" max="7425" width="10.625" style="265" customWidth="1"/>
    <col min="7426" max="7426" width="22.125" style="265" customWidth="1"/>
    <col min="7427" max="7429" width="15.5" style="265" customWidth="1"/>
    <col min="7430" max="7680" width="6.875" style="265"/>
    <col min="7681" max="7681" width="10.625" style="265" customWidth="1"/>
    <col min="7682" max="7682" width="22.125" style="265" customWidth="1"/>
    <col min="7683" max="7685" width="15.5" style="265" customWidth="1"/>
    <col min="7686" max="7936" width="6.875" style="265"/>
    <col min="7937" max="7937" width="10.625" style="265" customWidth="1"/>
    <col min="7938" max="7938" width="22.125" style="265" customWidth="1"/>
    <col min="7939" max="7941" width="15.5" style="265" customWidth="1"/>
    <col min="7942" max="8192" width="6.875" style="265"/>
    <col min="8193" max="8193" width="10.625" style="265" customWidth="1"/>
    <col min="8194" max="8194" width="22.125" style="265" customWidth="1"/>
    <col min="8195" max="8197" width="15.5" style="265" customWidth="1"/>
    <col min="8198" max="8448" width="6.875" style="265"/>
    <col min="8449" max="8449" width="10.625" style="265" customWidth="1"/>
    <col min="8450" max="8450" width="22.125" style="265" customWidth="1"/>
    <col min="8451" max="8453" width="15.5" style="265" customWidth="1"/>
    <col min="8454" max="8704" width="6.875" style="265"/>
    <col min="8705" max="8705" width="10.625" style="265" customWidth="1"/>
    <col min="8706" max="8706" width="22.125" style="265" customWidth="1"/>
    <col min="8707" max="8709" width="15.5" style="265" customWidth="1"/>
    <col min="8710" max="8960" width="6.875" style="265"/>
    <col min="8961" max="8961" width="10.625" style="265" customWidth="1"/>
    <col min="8962" max="8962" width="22.125" style="265" customWidth="1"/>
    <col min="8963" max="8965" width="15.5" style="265" customWidth="1"/>
    <col min="8966" max="9216" width="6.875" style="265"/>
    <col min="9217" max="9217" width="10.625" style="265" customWidth="1"/>
    <col min="9218" max="9218" width="22.125" style="265" customWidth="1"/>
    <col min="9219" max="9221" width="15.5" style="265" customWidth="1"/>
    <col min="9222" max="9472" width="6.875" style="265"/>
    <col min="9473" max="9473" width="10.625" style="265" customWidth="1"/>
    <col min="9474" max="9474" width="22.125" style="265" customWidth="1"/>
    <col min="9475" max="9477" width="15.5" style="265" customWidth="1"/>
    <col min="9478" max="9728" width="6.875" style="265"/>
    <col min="9729" max="9729" width="10.625" style="265" customWidth="1"/>
    <col min="9730" max="9730" width="22.125" style="265" customWidth="1"/>
    <col min="9731" max="9733" width="15.5" style="265" customWidth="1"/>
    <col min="9734" max="9984" width="6.875" style="265"/>
    <col min="9985" max="9985" width="10.625" style="265" customWidth="1"/>
    <col min="9986" max="9986" width="22.125" style="265" customWidth="1"/>
    <col min="9987" max="9989" width="15.5" style="265" customWidth="1"/>
    <col min="9990" max="10240" width="6.875" style="265"/>
    <col min="10241" max="10241" width="10.625" style="265" customWidth="1"/>
    <col min="10242" max="10242" width="22.125" style="265" customWidth="1"/>
    <col min="10243" max="10245" width="15.5" style="265" customWidth="1"/>
    <col min="10246" max="10496" width="6.875" style="265"/>
    <col min="10497" max="10497" width="10.625" style="265" customWidth="1"/>
    <col min="10498" max="10498" width="22.125" style="265" customWidth="1"/>
    <col min="10499" max="10501" width="15.5" style="265" customWidth="1"/>
    <col min="10502" max="10752" width="6.875" style="265"/>
    <col min="10753" max="10753" width="10.625" style="265" customWidth="1"/>
    <col min="10754" max="10754" width="22.125" style="265" customWidth="1"/>
    <col min="10755" max="10757" width="15.5" style="265" customWidth="1"/>
    <col min="10758" max="11008" width="6.875" style="265"/>
    <col min="11009" max="11009" width="10.625" style="265" customWidth="1"/>
    <col min="11010" max="11010" width="22.125" style="265" customWidth="1"/>
    <col min="11011" max="11013" width="15.5" style="265" customWidth="1"/>
    <col min="11014" max="11264" width="6.875" style="265"/>
    <col min="11265" max="11265" width="10.625" style="265" customWidth="1"/>
    <col min="11266" max="11266" width="22.125" style="265" customWidth="1"/>
    <col min="11267" max="11269" width="15.5" style="265" customWidth="1"/>
    <col min="11270" max="11520" width="6.875" style="265"/>
    <col min="11521" max="11521" width="10.625" style="265" customWidth="1"/>
    <col min="11522" max="11522" width="22.125" style="265" customWidth="1"/>
    <col min="11523" max="11525" width="15.5" style="265" customWidth="1"/>
    <col min="11526" max="11776" width="6.875" style="265"/>
    <col min="11777" max="11777" width="10.625" style="265" customWidth="1"/>
    <col min="11778" max="11778" width="22.125" style="265" customWidth="1"/>
    <col min="11779" max="11781" width="15.5" style="265" customWidth="1"/>
    <col min="11782" max="12032" width="6.875" style="265"/>
    <col min="12033" max="12033" width="10.625" style="265" customWidth="1"/>
    <col min="12034" max="12034" width="22.125" style="265" customWidth="1"/>
    <col min="12035" max="12037" width="15.5" style="265" customWidth="1"/>
    <col min="12038" max="12288" width="6.875" style="265"/>
    <col min="12289" max="12289" width="10.625" style="265" customWidth="1"/>
    <col min="12290" max="12290" width="22.125" style="265" customWidth="1"/>
    <col min="12291" max="12293" width="15.5" style="265" customWidth="1"/>
    <col min="12294" max="12544" width="6.875" style="265"/>
    <col min="12545" max="12545" width="10.625" style="265" customWidth="1"/>
    <col min="12546" max="12546" width="22.125" style="265" customWidth="1"/>
    <col min="12547" max="12549" width="15.5" style="265" customWidth="1"/>
    <col min="12550" max="12800" width="6.875" style="265"/>
    <col min="12801" max="12801" width="10.625" style="265" customWidth="1"/>
    <col min="12802" max="12802" width="22.125" style="265" customWidth="1"/>
    <col min="12803" max="12805" width="15.5" style="265" customWidth="1"/>
    <col min="12806" max="13056" width="6.875" style="265"/>
    <col min="13057" max="13057" width="10.625" style="265" customWidth="1"/>
    <col min="13058" max="13058" width="22.125" style="265" customWidth="1"/>
    <col min="13059" max="13061" width="15.5" style="265" customWidth="1"/>
    <col min="13062" max="13312" width="6.875" style="265"/>
    <col min="13313" max="13313" width="10.625" style="265" customWidth="1"/>
    <col min="13314" max="13314" width="22.125" style="265" customWidth="1"/>
    <col min="13315" max="13317" width="15.5" style="265" customWidth="1"/>
    <col min="13318" max="13568" width="6.875" style="265"/>
    <col min="13569" max="13569" width="10.625" style="265" customWidth="1"/>
    <col min="13570" max="13570" width="22.125" style="265" customWidth="1"/>
    <col min="13571" max="13573" width="15.5" style="265" customWidth="1"/>
    <col min="13574" max="13824" width="6.875" style="265"/>
    <col min="13825" max="13825" width="10.625" style="265" customWidth="1"/>
    <col min="13826" max="13826" width="22.125" style="265" customWidth="1"/>
    <col min="13827" max="13829" width="15.5" style="265" customWidth="1"/>
    <col min="13830" max="14080" width="6.875" style="265"/>
    <col min="14081" max="14081" width="10.625" style="265" customWidth="1"/>
    <col min="14082" max="14082" width="22.125" style="265" customWidth="1"/>
    <col min="14083" max="14085" width="15.5" style="265" customWidth="1"/>
    <col min="14086" max="14336" width="6.875" style="265"/>
    <col min="14337" max="14337" width="10.625" style="265" customWidth="1"/>
    <col min="14338" max="14338" width="22.125" style="265" customWidth="1"/>
    <col min="14339" max="14341" width="15.5" style="265" customWidth="1"/>
    <col min="14342" max="14592" width="6.875" style="265"/>
    <col min="14593" max="14593" width="10.625" style="265" customWidth="1"/>
    <col min="14594" max="14594" width="22.125" style="265" customWidth="1"/>
    <col min="14595" max="14597" width="15.5" style="265" customWidth="1"/>
    <col min="14598" max="14848" width="6.875" style="265"/>
    <col min="14849" max="14849" width="10.625" style="265" customWidth="1"/>
    <col min="14850" max="14850" width="22.125" style="265" customWidth="1"/>
    <col min="14851" max="14853" width="15.5" style="265" customWidth="1"/>
    <col min="14854" max="15104" width="6.875" style="265"/>
    <col min="15105" max="15105" width="10.625" style="265" customWidth="1"/>
    <col min="15106" max="15106" width="22.125" style="265" customWidth="1"/>
    <col min="15107" max="15109" width="15.5" style="265" customWidth="1"/>
    <col min="15110" max="15360" width="6.875" style="265"/>
    <col min="15361" max="15361" width="10.625" style="265" customWidth="1"/>
    <col min="15362" max="15362" width="22.125" style="265" customWidth="1"/>
    <col min="15363" max="15365" width="15.5" style="265" customWidth="1"/>
    <col min="15366" max="15616" width="6.875" style="265"/>
    <col min="15617" max="15617" width="10.625" style="265" customWidth="1"/>
    <col min="15618" max="15618" width="22.125" style="265" customWidth="1"/>
    <col min="15619" max="15621" width="15.5" style="265" customWidth="1"/>
    <col min="15622" max="15872" width="6.875" style="265"/>
    <col min="15873" max="15873" width="10.625" style="265" customWidth="1"/>
    <col min="15874" max="15874" width="22.125" style="265" customWidth="1"/>
    <col min="15875" max="15877" width="15.5" style="265" customWidth="1"/>
    <col min="15878" max="16128" width="6.875" style="265"/>
    <col min="16129" max="16129" width="10.625" style="265" customWidth="1"/>
    <col min="16130" max="16130" width="22.125" style="265" customWidth="1"/>
    <col min="16131" max="16133" width="15.5" style="265" customWidth="1"/>
    <col min="16134" max="16384" width="6.875" style="265"/>
  </cols>
  <sheetData>
    <row r="1" customHeight="1" spans="1:5">
      <c r="A1" s="280" t="s">
        <v>76</v>
      </c>
      <c r="B1" s="280"/>
      <c r="C1" s="280"/>
      <c r="D1" s="280"/>
      <c r="E1" s="280"/>
    </row>
    <row r="2" customHeight="1" spans="1:5">
      <c r="E2" s="266" t="s">
        <v>1</v>
      </c>
    </row>
    <row r="3" customHeight="1" spans="1:5">
      <c r="A3" s="269" t="s">
        <v>77</v>
      </c>
      <c r="B3" s="269" t="s">
        <v>78</v>
      </c>
      <c r="C3" s="281" t="s">
        <v>51</v>
      </c>
      <c r="D3" s="270" t="s">
        <v>79</v>
      </c>
      <c r="E3" s="281" t="s">
        <v>80</v>
      </c>
    </row>
    <row r="4" s="264" customFormat="1" customHeight="1" spans="1:5">
      <c r="A4" s="271"/>
      <c r="B4" s="272" t="s">
        <v>81</v>
      </c>
      <c r="C4" s="273">
        <v>918168.659999999</v>
      </c>
      <c r="D4" s="273">
        <v>668168.659999999</v>
      </c>
      <c r="E4" s="273">
        <v>250000</v>
      </c>
    </row>
    <row r="5" customHeight="1" spans="1:5">
      <c r="A5" s="274" t="s">
        <v>82</v>
      </c>
      <c r="B5" s="275" t="s">
        <v>83</v>
      </c>
      <c r="C5" s="276">
        <v>158495.02</v>
      </c>
      <c r="D5" s="276">
        <v>157477.41</v>
      </c>
      <c r="E5" s="276">
        <v>1017.61</v>
      </c>
    </row>
    <row r="6" customHeight="1" spans="1:5">
      <c r="A6" s="274" t="s">
        <v>84</v>
      </c>
      <c r="B6" s="275" t="s">
        <v>85</v>
      </c>
      <c r="C6" s="276">
        <v>1444.65</v>
      </c>
      <c r="D6" s="276">
        <v>1444.65</v>
      </c>
      <c r="E6" s="276">
        <v>0</v>
      </c>
    </row>
    <row r="7" customHeight="1" spans="1:5">
      <c r="A7" s="274" t="s">
        <v>86</v>
      </c>
      <c r="B7" s="275" t="s">
        <v>87</v>
      </c>
      <c r="C7" s="276">
        <v>1444.65</v>
      </c>
      <c r="D7" s="276">
        <v>1444.65</v>
      </c>
      <c r="E7" s="276">
        <v>0</v>
      </c>
    </row>
    <row r="8" customHeight="1" spans="1:5">
      <c r="A8" s="274" t="s">
        <v>88</v>
      </c>
      <c r="B8" s="275" t="s">
        <v>89</v>
      </c>
      <c r="C8" s="276">
        <v>919.22</v>
      </c>
      <c r="D8" s="276">
        <v>919.22</v>
      </c>
      <c r="E8" s="276">
        <v>0</v>
      </c>
    </row>
    <row r="9" customHeight="1" spans="1:5">
      <c r="A9" s="274" t="s">
        <v>90</v>
      </c>
      <c r="B9" s="275" t="s">
        <v>91</v>
      </c>
      <c r="C9" s="276">
        <v>919.22</v>
      </c>
      <c r="D9" s="276">
        <v>919.22</v>
      </c>
      <c r="E9" s="276">
        <v>0</v>
      </c>
    </row>
    <row r="10" customHeight="1" spans="1:5">
      <c r="A10" s="274" t="s">
        <v>92</v>
      </c>
      <c r="B10" s="275" t="s">
        <v>93</v>
      </c>
      <c r="C10" s="276">
        <v>37182.65</v>
      </c>
      <c r="D10" s="276">
        <v>37045.65</v>
      </c>
      <c r="E10" s="276">
        <v>137</v>
      </c>
    </row>
    <row r="11" customHeight="1" spans="1:5">
      <c r="A11" s="274" t="s">
        <v>94</v>
      </c>
      <c r="B11" s="275" t="s">
        <v>95</v>
      </c>
      <c r="C11" s="276">
        <v>37182.65</v>
      </c>
      <c r="D11" s="276">
        <v>37045.65</v>
      </c>
      <c r="E11" s="276">
        <v>137</v>
      </c>
    </row>
    <row r="12" customHeight="1" spans="1:5">
      <c r="A12" s="274" t="s">
        <v>96</v>
      </c>
      <c r="B12" s="275" t="s">
        <v>97</v>
      </c>
      <c r="C12" s="276">
        <v>885.79</v>
      </c>
      <c r="D12" s="276">
        <v>855.79</v>
      </c>
      <c r="E12" s="276">
        <v>30</v>
      </c>
    </row>
    <row r="13" customHeight="1" spans="1:5">
      <c r="A13" s="274" t="s">
        <v>98</v>
      </c>
      <c r="B13" s="275" t="s">
        <v>87</v>
      </c>
      <c r="C13" s="276">
        <v>885.79</v>
      </c>
      <c r="D13" s="276">
        <v>855.79</v>
      </c>
      <c r="E13" s="276">
        <v>30</v>
      </c>
    </row>
    <row r="14" customHeight="1" spans="1:5">
      <c r="A14" s="274" t="s">
        <v>99</v>
      </c>
      <c r="B14" s="275" t="s">
        <v>100</v>
      </c>
      <c r="C14" s="276">
        <v>836.26</v>
      </c>
      <c r="D14" s="276">
        <v>836.26</v>
      </c>
      <c r="E14" s="276">
        <v>0</v>
      </c>
    </row>
    <row r="15" customHeight="1" spans="1:5">
      <c r="A15" s="274" t="s">
        <v>101</v>
      </c>
      <c r="B15" s="275" t="s">
        <v>102</v>
      </c>
      <c r="C15" s="276">
        <v>836.26</v>
      </c>
      <c r="D15" s="276">
        <v>836.26</v>
      </c>
      <c r="E15" s="276">
        <v>0</v>
      </c>
    </row>
    <row r="16" customHeight="1" spans="1:5">
      <c r="A16" s="274" t="s">
        <v>103</v>
      </c>
      <c r="B16" s="275" t="s">
        <v>104</v>
      </c>
      <c r="C16" s="276">
        <v>2257.26</v>
      </c>
      <c r="D16" s="276">
        <v>2157.26</v>
      </c>
      <c r="E16" s="276">
        <v>100</v>
      </c>
    </row>
    <row r="17" customHeight="1" spans="1:5">
      <c r="A17" s="274" t="s">
        <v>105</v>
      </c>
      <c r="B17" s="275" t="s">
        <v>95</v>
      </c>
      <c r="C17" s="276">
        <v>2257.26</v>
      </c>
      <c r="D17" s="276">
        <v>2157.26</v>
      </c>
      <c r="E17" s="276">
        <v>100</v>
      </c>
    </row>
    <row r="18" customHeight="1" spans="1:5">
      <c r="A18" s="274" t="s">
        <v>106</v>
      </c>
      <c r="B18" s="275" t="s">
        <v>107</v>
      </c>
      <c r="C18" s="276">
        <v>497.01</v>
      </c>
      <c r="D18" s="276">
        <v>497.01</v>
      </c>
      <c r="E18" s="276">
        <v>0</v>
      </c>
    </row>
    <row r="19" customHeight="1" spans="1:5">
      <c r="A19" s="274" t="s">
        <v>108</v>
      </c>
      <c r="B19" s="275" t="s">
        <v>87</v>
      </c>
      <c r="C19" s="276">
        <v>497.01</v>
      </c>
      <c r="D19" s="276">
        <v>497.01</v>
      </c>
      <c r="E19" s="276">
        <v>0</v>
      </c>
    </row>
    <row r="20" customHeight="1" spans="1:5">
      <c r="A20" s="274" t="s">
        <v>109</v>
      </c>
      <c r="B20" s="275" t="s">
        <v>110</v>
      </c>
      <c r="C20" s="276">
        <v>2779.36</v>
      </c>
      <c r="D20" s="276">
        <v>2779.36</v>
      </c>
      <c r="E20" s="276">
        <v>0</v>
      </c>
    </row>
    <row r="21" customHeight="1" spans="1:5">
      <c r="A21" s="274" t="s">
        <v>111</v>
      </c>
      <c r="B21" s="275" t="s">
        <v>87</v>
      </c>
      <c r="C21" s="276">
        <v>2779.36</v>
      </c>
      <c r="D21" s="276">
        <v>2779.36</v>
      </c>
      <c r="E21" s="276">
        <v>0</v>
      </c>
    </row>
    <row r="22" customHeight="1" spans="1:5">
      <c r="A22" s="274" t="s">
        <v>112</v>
      </c>
      <c r="B22" s="275" t="s">
        <v>113</v>
      </c>
      <c r="C22" s="276">
        <v>1491.38</v>
      </c>
      <c r="D22" s="276">
        <v>941.38</v>
      </c>
      <c r="E22" s="276">
        <v>550</v>
      </c>
    </row>
    <row r="23" customHeight="1" spans="1:5">
      <c r="A23" s="274" t="s">
        <v>114</v>
      </c>
      <c r="B23" s="275" t="s">
        <v>115</v>
      </c>
      <c r="C23" s="276">
        <v>1491.38</v>
      </c>
      <c r="D23" s="276">
        <v>941.38</v>
      </c>
      <c r="E23" s="276">
        <v>550</v>
      </c>
    </row>
    <row r="24" customHeight="1" spans="1:5">
      <c r="A24" s="274" t="s">
        <v>116</v>
      </c>
      <c r="B24" s="275" t="s">
        <v>117</v>
      </c>
      <c r="C24" s="276">
        <v>350.46</v>
      </c>
      <c r="D24" s="276">
        <v>305.46</v>
      </c>
      <c r="E24" s="276">
        <v>45</v>
      </c>
    </row>
    <row r="25" customHeight="1" spans="1:5">
      <c r="A25" s="274" t="s">
        <v>118</v>
      </c>
      <c r="B25" s="275" t="s">
        <v>119</v>
      </c>
      <c r="C25" s="276">
        <v>350.46</v>
      </c>
      <c r="D25" s="276">
        <v>305.46</v>
      </c>
      <c r="E25" s="276">
        <v>45</v>
      </c>
    </row>
    <row r="26" customHeight="1" spans="1:5">
      <c r="A26" s="274" t="s">
        <v>120</v>
      </c>
      <c r="B26" s="275" t="s">
        <v>121</v>
      </c>
      <c r="C26" s="276">
        <v>133.36</v>
      </c>
      <c r="D26" s="276">
        <v>133.36</v>
      </c>
      <c r="E26" s="276">
        <v>0</v>
      </c>
    </row>
    <row r="27" customHeight="1" spans="1:5">
      <c r="A27" s="274" t="s">
        <v>122</v>
      </c>
      <c r="B27" s="275" t="s">
        <v>87</v>
      </c>
      <c r="C27" s="276">
        <v>133.36</v>
      </c>
      <c r="D27" s="276">
        <v>133.36</v>
      </c>
      <c r="E27" s="276">
        <v>0</v>
      </c>
    </row>
    <row r="28" customHeight="1" spans="1:5">
      <c r="A28" s="274" t="s">
        <v>123</v>
      </c>
      <c r="B28" s="275" t="s">
        <v>124</v>
      </c>
      <c r="C28" s="276">
        <v>392.39</v>
      </c>
      <c r="D28" s="276">
        <v>376.78</v>
      </c>
      <c r="E28" s="276">
        <v>15.61</v>
      </c>
    </row>
    <row r="29" customHeight="1" spans="1:5">
      <c r="A29" s="274" t="s">
        <v>125</v>
      </c>
      <c r="B29" s="275" t="s">
        <v>87</v>
      </c>
      <c r="C29" s="276">
        <v>392.39</v>
      </c>
      <c r="D29" s="276">
        <v>376.78</v>
      </c>
      <c r="E29" s="276">
        <v>15.61</v>
      </c>
    </row>
    <row r="30" customHeight="1" spans="1:5">
      <c r="A30" s="274" t="s">
        <v>126</v>
      </c>
      <c r="B30" s="275" t="s">
        <v>127</v>
      </c>
      <c r="C30" s="276">
        <v>792.96</v>
      </c>
      <c r="D30" s="276">
        <v>792.96</v>
      </c>
      <c r="E30" s="276">
        <v>0</v>
      </c>
    </row>
    <row r="31" customHeight="1" spans="1:5">
      <c r="A31" s="274" t="s">
        <v>128</v>
      </c>
      <c r="B31" s="275" t="s">
        <v>87</v>
      </c>
      <c r="C31" s="276">
        <v>792.96</v>
      </c>
      <c r="D31" s="276">
        <v>792.96</v>
      </c>
      <c r="E31" s="276">
        <v>0</v>
      </c>
    </row>
    <row r="32" customHeight="1" spans="1:5">
      <c r="A32" s="274" t="s">
        <v>129</v>
      </c>
      <c r="B32" s="275" t="s">
        <v>130</v>
      </c>
      <c r="C32" s="276">
        <v>964.9</v>
      </c>
      <c r="D32" s="276">
        <v>964.9</v>
      </c>
      <c r="E32" s="276">
        <v>0</v>
      </c>
    </row>
    <row r="33" customHeight="1" spans="1:5">
      <c r="A33" s="274" t="s">
        <v>131</v>
      </c>
      <c r="B33" s="275" t="s">
        <v>87</v>
      </c>
      <c r="C33" s="276">
        <v>964.9</v>
      </c>
      <c r="D33" s="276">
        <v>964.9</v>
      </c>
      <c r="E33" s="276">
        <v>0</v>
      </c>
    </row>
    <row r="34" customHeight="1" spans="1:5">
      <c r="A34" s="274" t="s">
        <v>132</v>
      </c>
      <c r="B34" s="275" t="s">
        <v>133</v>
      </c>
      <c r="C34" s="276">
        <v>426.96</v>
      </c>
      <c r="D34" s="276">
        <v>426.96</v>
      </c>
      <c r="E34" s="276">
        <v>0</v>
      </c>
    </row>
    <row r="35" customHeight="1" spans="1:5">
      <c r="A35" s="274" t="s">
        <v>134</v>
      </c>
      <c r="B35" s="275" t="s">
        <v>87</v>
      </c>
      <c r="C35" s="276">
        <v>426.96</v>
      </c>
      <c r="D35" s="276">
        <v>426.96</v>
      </c>
      <c r="E35" s="276">
        <v>0</v>
      </c>
    </row>
    <row r="36" customHeight="1" spans="1:5">
      <c r="A36" s="274" t="s">
        <v>135</v>
      </c>
      <c r="B36" s="275" t="s">
        <v>136</v>
      </c>
      <c r="C36" s="276">
        <v>374.61</v>
      </c>
      <c r="D36" s="276">
        <v>374.61</v>
      </c>
      <c r="E36" s="276">
        <v>0</v>
      </c>
    </row>
    <row r="37" customHeight="1" spans="1:5">
      <c r="A37" s="274" t="s">
        <v>137</v>
      </c>
      <c r="B37" s="275" t="s">
        <v>87</v>
      </c>
      <c r="C37" s="276">
        <v>374.61</v>
      </c>
      <c r="D37" s="276">
        <v>374.61</v>
      </c>
      <c r="E37" s="276">
        <v>0</v>
      </c>
    </row>
    <row r="38" customHeight="1" spans="1:5">
      <c r="A38" s="274" t="s">
        <v>138</v>
      </c>
      <c r="B38" s="275" t="s">
        <v>139</v>
      </c>
      <c r="C38" s="276">
        <v>820.19</v>
      </c>
      <c r="D38" s="276">
        <v>810.19</v>
      </c>
      <c r="E38" s="276">
        <v>10</v>
      </c>
    </row>
    <row r="39" customHeight="1" spans="1:5">
      <c r="A39" s="274" t="s">
        <v>140</v>
      </c>
      <c r="B39" s="275" t="s">
        <v>95</v>
      </c>
      <c r="C39" s="276">
        <v>820.19</v>
      </c>
      <c r="D39" s="276">
        <v>810.19</v>
      </c>
      <c r="E39" s="276">
        <v>10</v>
      </c>
    </row>
    <row r="40" customHeight="1" spans="1:5">
      <c r="A40" s="274" t="s">
        <v>141</v>
      </c>
      <c r="B40" s="275" t="s">
        <v>142</v>
      </c>
      <c r="C40" s="276">
        <v>3343.3</v>
      </c>
      <c r="D40" s="276">
        <v>3253.3</v>
      </c>
      <c r="E40" s="276">
        <v>90</v>
      </c>
    </row>
    <row r="41" customHeight="1" spans="1:5">
      <c r="A41" s="274" t="s">
        <v>143</v>
      </c>
      <c r="B41" s="275" t="s">
        <v>144</v>
      </c>
      <c r="C41" s="276">
        <v>3343.3</v>
      </c>
      <c r="D41" s="276">
        <v>3253.3</v>
      </c>
      <c r="E41" s="276">
        <v>90</v>
      </c>
    </row>
    <row r="42" customHeight="1" spans="1:5">
      <c r="A42" s="274" t="s">
        <v>145</v>
      </c>
      <c r="B42" s="275" t="s">
        <v>146</v>
      </c>
      <c r="C42" s="276">
        <v>102602.31</v>
      </c>
      <c r="D42" s="276">
        <v>102562.31</v>
      </c>
      <c r="E42" s="276">
        <v>40</v>
      </c>
    </row>
    <row r="43" customHeight="1" spans="1:5">
      <c r="A43" s="274" t="s">
        <v>147</v>
      </c>
      <c r="B43" s="275" t="s">
        <v>148</v>
      </c>
      <c r="C43" s="276">
        <v>102602.31</v>
      </c>
      <c r="D43" s="276">
        <v>102562.31</v>
      </c>
      <c r="E43" s="276">
        <v>40</v>
      </c>
    </row>
    <row r="44" customHeight="1" spans="1:5">
      <c r="A44" s="274" t="s">
        <v>149</v>
      </c>
      <c r="B44" s="275" t="s">
        <v>150</v>
      </c>
      <c r="C44" s="276">
        <v>373</v>
      </c>
      <c r="D44" s="276">
        <v>323</v>
      </c>
      <c r="E44" s="276">
        <v>50</v>
      </c>
    </row>
    <row r="45" customHeight="1" spans="1:5">
      <c r="A45" s="274" t="s">
        <v>151</v>
      </c>
      <c r="B45" s="275" t="s">
        <v>152</v>
      </c>
      <c r="C45" s="276">
        <v>365</v>
      </c>
      <c r="D45" s="276">
        <v>315</v>
      </c>
      <c r="E45" s="276">
        <v>50</v>
      </c>
    </row>
    <row r="46" customHeight="1" spans="1:5">
      <c r="A46" s="274" t="s">
        <v>153</v>
      </c>
      <c r="B46" s="275" t="s">
        <v>154</v>
      </c>
      <c r="C46" s="276">
        <v>365</v>
      </c>
      <c r="D46" s="276">
        <v>315</v>
      </c>
      <c r="E46" s="276">
        <v>50</v>
      </c>
    </row>
    <row r="47" customHeight="1" spans="1:5">
      <c r="A47" s="274" t="s">
        <v>155</v>
      </c>
      <c r="B47" s="275" t="s">
        <v>156</v>
      </c>
      <c r="C47" s="276">
        <v>8</v>
      </c>
      <c r="D47" s="276">
        <v>8</v>
      </c>
      <c r="E47" s="276">
        <v>0</v>
      </c>
    </row>
    <row r="48" customHeight="1" spans="1:5">
      <c r="A48" s="274" t="s">
        <v>157</v>
      </c>
      <c r="B48" s="275" t="s">
        <v>158</v>
      </c>
      <c r="C48" s="276">
        <v>8</v>
      </c>
      <c r="D48" s="276">
        <v>8</v>
      </c>
      <c r="E48" s="276">
        <v>0</v>
      </c>
    </row>
    <row r="49" customHeight="1" spans="1:5">
      <c r="A49" s="274" t="s">
        <v>159</v>
      </c>
      <c r="B49" s="275" t="s">
        <v>160</v>
      </c>
      <c r="C49" s="276">
        <v>21989</v>
      </c>
      <c r="D49" s="276">
        <v>20956.28</v>
      </c>
      <c r="E49" s="276">
        <v>1032.72</v>
      </c>
    </row>
    <row r="50" customHeight="1" spans="1:5">
      <c r="A50" s="274" t="s">
        <v>161</v>
      </c>
      <c r="B50" s="275" t="s">
        <v>162</v>
      </c>
      <c r="C50" s="276">
        <v>30</v>
      </c>
      <c r="D50" s="276">
        <v>30</v>
      </c>
      <c r="E50" s="276">
        <v>0</v>
      </c>
    </row>
    <row r="51" customHeight="1" spans="1:5">
      <c r="A51" s="274" t="s">
        <v>163</v>
      </c>
      <c r="B51" s="275" t="s">
        <v>164</v>
      </c>
      <c r="C51" s="276">
        <v>30</v>
      </c>
      <c r="D51" s="276">
        <v>30</v>
      </c>
      <c r="E51" s="276">
        <v>0</v>
      </c>
    </row>
    <row r="52" customHeight="1" spans="1:5">
      <c r="A52" s="274" t="s">
        <v>165</v>
      </c>
      <c r="B52" s="275" t="s">
        <v>166</v>
      </c>
      <c r="C52" s="276">
        <v>14758.32</v>
      </c>
      <c r="D52" s="276">
        <v>13951.6</v>
      </c>
      <c r="E52" s="276">
        <v>806.72</v>
      </c>
    </row>
    <row r="53" customHeight="1" spans="1:5">
      <c r="A53" s="274" t="s">
        <v>167</v>
      </c>
      <c r="B53" s="275" t="s">
        <v>168</v>
      </c>
      <c r="C53" s="276">
        <v>14758.32</v>
      </c>
      <c r="D53" s="276">
        <v>13951.6</v>
      </c>
      <c r="E53" s="276">
        <v>806.72</v>
      </c>
    </row>
    <row r="54" customHeight="1" spans="1:5">
      <c r="A54" s="274" t="s">
        <v>169</v>
      </c>
      <c r="B54" s="275" t="s">
        <v>170</v>
      </c>
      <c r="C54" s="276">
        <v>5</v>
      </c>
      <c r="D54" s="276">
        <v>5</v>
      </c>
      <c r="E54" s="276">
        <v>0</v>
      </c>
    </row>
    <row r="55" customHeight="1" spans="1:5">
      <c r="A55" s="274" t="s">
        <v>171</v>
      </c>
      <c r="B55" s="275" t="s">
        <v>95</v>
      </c>
      <c r="C55" s="276">
        <v>5</v>
      </c>
      <c r="D55" s="276">
        <v>5</v>
      </c>
      <c r="E55" s="276">
        <v>0</v>
      </c>
    </row>
    <row r="56" customHeight="1" spans="1:5">
      <c r="A56" s="274" t="s">
        <v>172</v>
      </c>
      <c r="B56" s="275" t="s">
        <v>173</v>
      </c>
      <c r="C56" s="276">
        <v>5</v>
      </c>
      <c r="D56" s="276">
        <v>5</v>
      </c>
      <c r="E56" s="276">
        <v>0</v>
      </c>
    </row>
    <row r="57" customHeight="1" spans="1:5">
      <c r="A57" s="274" t="s">
        <v>174</v>
      </c>
      <c r="B57" s="275" t="s">
        <v>95</v>
      </c>
      <c r="C57" s="276">
        <v>5</v>
      </c>
      <c r="D57" s="276">
        <v>5</v>
      </c>
      <c r="E57" s="276">
        <v>0</v>
      </c>
    </row>
    <row r="58" customHeight="1" spans="1:5">
      <c r="A58" s="274" t="s">
        <v>175</v>
      </c>
      <c r="B58" s="275" t="s">
        <v>176</v>
      </c>
      <c r="C58" s="276">
        <v>765.64</v>
      </c>
      <c r="D58" s="276">
        <v>539.64</v>
      </c>
      <c r="E58" s="276">
        <v>226</v>
      </c>
    </row>
    <row r="59" customHeight="1" spans="1:5">
      <c r="A59" s="274" t="s">
        <v>177</v>
      </c>
      <c r="B59" s="275" t="s">
        <v>87</v>
      </c>
      <c r="C59" s="276">
        <v>765.64</v>
      </c>
      <c r="D59" s="276">
        <v>539.64</v>
      </c>
      <c r="E59" s="276">
        <v>226</v>
      </c>
    </row>
    <row r="60" customHeight="1" spans="1:5">
      <c r="A60" s="274" t="s">
        <v>178</v>
      </c>
      <c r="B60" s="275" t="s">
        <v>179</v>
      </c>
      <c r="C60" s="276">
        <v>145</v>
      </c>
      <c r="D60" s="276">
        <v>145</v>
      </c>
      <c r="E60" s="276">
        <v>0</v>
      </c>
    </row>
    <row r="61" customHeight="1" spans="1:5">
      <c r="A61" s="274" t="s">
        <v>180</v>
      </c>
      <c r="B61" s="275" t="s">
        <v>181</v>
      </c>
      <c r="C61" s="276">
        <v>145</v>
      </c>
      <c r="D61" s="276">
        <v>145</v>
      </c>
      <c r="E61" s="276">
        <v>0</v>
      </c>
    </row>
    <row r="62" customHeight="1" spans="1:5">
      <c r="A62" s="274" t="s">
        <v>182</v>
      </c>
      <c r="B62" s="275" t="s">
        <v>183</v>
      </c>
      <c r="C62" s="276">
        <v>6280.04</v>
      </c>
      <c r="D62" s="276">
        <v>6280.04</v>
      </c>
      <c r="E62" s="276">
        <v>0</v>
      </c>
    </row>
    <row r="63" customHeight="1" spans="1:5">
      <c r="A63" s="274" t="s">
        <v>184</v>
      </c>
      <c r="B63" s="275" t="s">
        <v>185</v>
      </c>
      <c r="C63" s="276">
        <v>6280.04</v>
      </c>
      <c r="D63" s="276">
        <v>6280.04</v>
      </c>
      <c r="E63" s="276">
        <v>0</v>
      </c>
    </row>
    <row r="64" customHeight="1" spans="1:5">
      <c r="A64" s="274" t="s">
        <v>186</v>
      </c>
      <c r="B64" s="275" t="s">
        <v>187</v>
      </c>
      <c r="C64" s="276">
        <v>118800</v>
      </c>
      <c r="D64" s="276">
        <v>102850.64</v>
      </c>
      <c r="E64" s="276">
        <v>15949.36</v>
      </c>
    </row>
    <row r="65" customHeight="1" spans="1:5">
      <c r="A65" s="274" t="s">
        <v>188</v>
      </c>
      <c r="B65" s="275" t="s">
        <v>189</v>
      </c>
      <c r="C65" s="276">
        <v>2366.33</v>
      </c>
      <c r="D65" s="276">
        <v>2330.33</v>
      </c>
      <c r="E65" s="276">
        <v>36</v>
      </c>
    </row>
    <row r="66" customHeight="1" spans="1:5">
      <c r="A66" s="274" t="s">
        <v>190</v>
      </c>
      <c r="B66" s="275" t="s">
        <v>87</v>
      </c>
      <c r="C66" s="276">
        <v>2366.33</v>
      </c>
      <c r="D66" s="276">
        <v>2330.33</v>
      </c>
      <c r="E66" s="276">
        <v>36</v>
      </c>
    </row>
    <row r="67" customHeight="1" spans="1:5">
      <c r="A67" s="274" t="s">
        <v>191</v>
      </c>
      <c r="B67" s="275" t="s">
        <v>192</v>
      </c>
      <c r="C67" s="276">
        <v>101775.78</v>
      </c>
      <c r="D67" s="276">
        <v>89743.06</v>
      </c>
      <c r="E67" s="276">
        <v>12032.72</v>
      </c>
    </row>
    <row r="68" customHeight="1" spans="1:5">
      <c r="A68" s="274" t="s">
        <v>193</v>
      </c>
      <c r="B68" s="275" t="s">
        <v>194</v>
      </c>
      <c r="C68" s="276">
        <v>101775.78</v>
      </c>
      <c r="D68" s="276">
        <v>89743.06</v>
      </c>
      <c r="E68" s="276">
        <v>12032.72</v>
      </c>
    </row>
    <row r="69" customHeight="1" spans="1:5">
      <c r="A69" s="274" t="s">
        <v>195</v>
      </c>
      <c r="B69" s="275" t="s">
        <v>196</v>
      </c>
      <c r="C69" s="276">
        <v>4810.39</v>
      </c>
      <c r="D69" s="276">
        <v>3359.61</v>
      </c>
      <c r="E69" s="276">
        <v>1450.78</v>
      </c>
    </row>
    <row r="70" customHeight="1" spans="1:5">
      <c r="A70" s="274" t="s">
        <v>197</v>
      </c>
      <c r="B70" s="275" t="s">
        <v>198</v>
      </c>
      <c r="C70" s="276">
        <v>4810.39</v>
      </c>
      <c r="D70" s="276">
        <v>3359.61</v>
      </c>
      <c r="E70" s="276">
        <v>1450.78</v>
      </c>
    </row>
    <row r="71" customHeight="1" spans="1:5">
      <c r="A71" s="274" t="s">
        <v>199</v>
      </c>
      <c r="B71" s="275" t="s">
        <v>200</v>
      </c>
      <c r="C71" s="276">
        <v>17</v>
      </c>
      <c r="D71" s="276">
        <v>17</v>
      </c>
      <c r="E71" s="276">
        <v>0</v>
      </c>
    </row>
    <row r="72" customHeight="1" spans="1:5">
      <c r="A72" s="274" t="s">
        <v>201</v>
      </c>
      <c r="B72" s="275" t="s">
        <v>202</v>
      </c>
      <c r="C72" s="276">
        <v>17</v>
      </c>
      <c r="D72" s="276">
        <v>17</v>
      </c>
      <c r="E72" s="276">
        <v>0</v>
      </c>
    </row>
    <row r="73" customHeight="1" spans="1:5">
      <c r="A73" s="274" t="s">
        <v>203</v>
      </c>
      <c r="B73" s="275" t="s">
        <v>204</v>
      </c>
      <c r="C73" s="276">
        <v>388.69</v>
      </c>
      <c r="D73" s="276">
        <v>388.69</v>
      </c>
      <c r="E73" s="276">
        <v>0</v>
      </c>
    </row>
    <row r="74" customHeight="1" spans="1:5">
      <c r="A74" s="274" t="s">
        <v>205</v>
      </c>
      <c r="B74" s="275" t="s">
        <v>206</v>
      </c>
      <c r="C74" s="276">
        <v>388.69</v>
      </c>
      <c r="D74" s="276">
        <v>388.69</v>
      </c>
      <c r="E74" s="276">
        <v>0</v>
      </c>
    </row>
    <row r="75" customHeight="1" spans="1:5">
      <c r="A75" s="274" t="s">
        <v>207</v>
      </c>
      <c r="B75" s="275" t="s">
        <v>208</v>
      </c>
      <c r="C75" s="276">
        <v>311.95</v>
      </c>
      <c r="D75" s="276">
        <v>311.95</v>
      </c>
      <c r="E75" s="276">
        <v>0</v>
      </c>
    </row>
    <row r="76" customHeight="1" spans="1:5">
      <c r="A76" s="274" t="s">
        <v>209</v>
      </c>
      <c r="B76" s="275" t="s">
        <v>210</v>
      </c>
      <c r="C76" s="276">
        <v>311.95</v>
      </c>
      <c r="D76" s="276">
        <v>311.95</v>
      </c>
      <c r="E76" s="276">
        <v>0</v>
      </c>
    </row>
    <row r="77" customHeight="1" spans="1:5">
      <c r="A77" s="274" t="s">
        <v>211</v>
      </c>
      <c r="B77" s="275" t="s">
        <v>212</v>
      </c>
      <c r="C77" s="276">
        <v>6700</v>
      </c>
      <c r="D77" s="276">
        <v>6700</v>
      </c>
      <c r="E77" s="276">
        <v>0</v>
      </c>
    </row>
    <row r="78" customHeight="1" spans="1:5">
      <c r="A78" s="274" t="s">
        <v>213</v>
      </c>
      <c r="B78" s="275" t="s">
        <v>214</v>
      </c>
      <c r="C78" s="276">
        <v>6700</v>
      </c>
      <c r="D78" s="276">
        <v>6700</v>
      </c>
      <c r="E78" s="276">
        <v>0</v>
      </c>
    </row>
    <row r="79" customHeight="1" spans="1:5">
      <c r="A79" s="274" t="s">
        <v>215</v>
      </c>
      <c r="B79" s="275" t="s">
        <v>216</v>
      </c>
      <c r="C79" s="276">
        <v>2429.86</v>
      </c>
      <c r="D79" s="276">
        <v>0</v>
      </c>
      <c r="E79" s="276">
        <v>2429.86</v>
      </c>
    </row>
    <row r="80" customHeight="1" spans="1:5">
      <c r="A80" s="274" t="s">
        <v>217</v>
      </c>
      <c r="B80" s="275" t="s">
        <v>218</v>
      </c>
      <c r="C80" s="276">
        <v>2429.86</v>
      </c>
      <c r="D80" s="276">
        <v>0</v>
      </c>
      <c r="E80" s="276">
        <v>2429.86</v>
      </c>
    </row>
    <row r="81" customHeight="1" spans="1:5">
      <c r="A81" s="274" t="s">
        <v>219</v>
      </c>
      <c r="B81" s="275" t="s">
        <v>220</v>
      </c>
      <c r="C81" s="276">
        <v>30415</v>
      </c>
      <c r="D81" s="276">
        <v>30135</v>
      </c>
      <c r="E81" s="276">
        <v>280</v>
      </c>
    </row>
    <row r="82" customHeight="1" spans="1:5">
      <c r="A82" s="274" t="s">
        <v>221</v>
      </c>
      <c r="B82" s="275" t="s">
        <v>222</v>
      </c>
      <c r="C82" s="276">
        <v>29951.66</v>
      </c>
      <c r="D82" s="276">
        <v>29951.66</v>
      </c>
      <c r="E82" s="276">
        <v>0</v>
      </c>
    </row>
    <row r="83" customHeight="1" spans="1:5">
      <c r="A83" s="274" t="s">
        <v>223</v>
      </c>
      <c r="B83" s="275" t="s">
        <v>224</v>
      </c>
      <c r="C83" s="276">
        <v>29951.66</v>
      </c>
      <c r="D83" s="276">
        <v>29951.66</v>
      </c>
      <c r="E83" s="276">
        <v>0</v>
      </c>
    </row>
    <row r="84" customHeight="1" spans="1:5">
      <c r="A84" s="274" t="s">
        <v>225</v>
      </c>
      <c r="B84" s="275" t="s">
        <v>226</v>
      </c>
      <c r="C84" s="276">
        <v>230</v>
      </c>
      <c r="D84" s="276">
        <v>30</v>
      </c>
      <c r="E84" s="276">
        <v>200</v>
      </c>
    </row>
    <row r="85" customHeight="1" spans="1:5">
      <c r="A85" s="274" t="s">
        <v>227</v>
      </c>
      <c r="B85" s="275" t="s">
        <v>228</v>
      </c>
      <c r="C85" s="276">
        <v>230</v>
      </c>
      <c r="D85" s="276">
        <v>30</v>
      </c>
      <c r="E85" s="276">
        <v>200</v>
      </c>
    </row>
    <row r="86" customHeight="1" spans="1:5">
      <c r="A86" s="274" t="s">
        <v>229</v>
      </c>
      <c r="B86" s="275" t="s">
        <v>230</v>
      </c>
      <c r="C86" s="276">
        <v>233.34</v>
      </c>
      <c r="D86" s="276">
        <v>153.34</v>
      </c>
      <c r="E86" s="276">
        <v>80</v>
      </c>
    </row>
    <row r="87" customHeight="1" spans="1:5">
      <c r="A87" s="274" t="s">
        <v>231</v>
      </c>
      <c r="B87" s="275" t="s">
        <v>232</v>
      </c>
      <c r="C87" s="276">
        <v>233.34</v>
      </c>
      <c r="D87" s="276">
        <v>153.34</v>
      </c>
      <c r="E87" s="276">
        <v>80</v>
      </c>
    </row>
    <row r="88" customHeight="1" spans="1:5">
      <c r="A88" s="274" t="s">
        <v>233</v>
      </c>
      <c r="B88" s="275" t="s">
        <v>234</v>
      </c>
      <c r="C88" s="276">
        <v>8518</v>
      </c>
      <c r="D88" s="276">
        <v>3016.53</v>
      </c>
      <c r="E88" s="276">
        <v>5501.47</v>
      </c>
    </row>
    <row r="89" customHeight="1" spans="1:5">
      <c r="A89" s="274" t="s">
        <v>235</v>
      </c>
      <c r="B89" s="275" t="s">
        <v>236</v>
      </c>
      <c r="C89" s="276">
        <v>4988.29</v>
      </c>
      <c r="D89" s="276">
        <v>860.05</v>
      </c>
      <c r="E89" s="276">
        <v>4128.24</v>
      </c>
    </row>
    <row r="90" customHeight="1" spans="1:5">
      <c r="A90" s="274" t="s">
        <v>237</v>
      </c>
      <c r="B90" s="275" t="s">
        <v>238</v>
      </c>
      <c r="C90" s="276">
        <v>4988.29</v>
      </c>
      <c r="D90" s="276">
        <v>860.05</v>
      </c>
      <c r="E90" s="276">
        <v>4128.24</v>
      </c>
    </row>
    <row r="91" customHeight="1" spans="1:5">
      <c r="A91" s="274" t="s">
        <v>239</v>
      </c>
      <c r="B91" s="275" t="s">
        <v>240</v>
      </c>
      <c r="C91" s="276">
        <v>2435.78</v>
      </c>
      <c r="D91" s="276">
        <v>1153.78</v>
      </c>
      <c r="E91" s="276">
        <v>1282</v>
      </c>
    </row>
    <row r="92" customHeight="1" spans="1:5">
      <c r="A92" s="274" t="s">
        <v>241</v>
      </c>
      <c r="B92" s="275" t="s">
        <v>87</v>
      </c>
      <c r="C92" s="276">
        <v>2435.78</v>
      </c>
      <c r="D92" s="276">
        <v>1153.78</v>
      </c>
      <c r="E92" s="276">
        <v>1282</v>
      </c>
    </row>
    <row r="93" customHeight="1" spans="1:5">
      <c r="A93" s="274" t="s">
        <v>242</v>
      </c>
      <c r="B93" s="275" t="s">
        <v>243</v>
      </c>
      <c r="C93" s="276">
        <v>156.47</v>
      </c>
      <c r="D93" s="276">
        <v>106.47</v>
      </c>
      <c r="E93" s="276">
        <v>50</v>
      </c>
    </row>
    <row r="94" customHeight="1" spans="1:5">
      <c r="A94" s="274" t="s">
        <v>244</v>
      </c>
      <c r="B94" s="275" t="s">
        <v>245</v>
      </c>
      <c r="C94" s="276">
        <v>156.47</v>
      </c>
      <c r="D94" s="276">
        <v>106.47</v>
      </c>
      <c r="E94" s="276">
        <v>50</v>
      </c>
    </row>
    <row r="95" customHeight="1" spans="1:5">
      <c r="A95" s="274" t="s">
        <v>246</v>
      </c>
      <c r="B95" s="275" t="s">
        <v>247</v>
      </c>
      <c r="C95" s="276">
        <v>57.23</v>
      </c>
      <c r="D95" s="276">
        <v>16</v>
      </c>
      <c r="E95" s="276">
        <v>41.23</v>
      </c>
    </row>
    <row r="96" customHeight="1" spans="1:5">
      <c r="A96" s="274" t="s">
        <v>248</v>
      </c>
      <c r="B96" s="275" t="s">
        <v>249</v>
      </c>
      <c r="C96" s="276">
        <v>57.23</v>
      </c>
      <c r="D96" s="276">
        <v>16</v>
      </c>
      <c r="E96" s="276">
        <v>41.23</v>
      </c>
    </row>
    <row r="97" customHeight="1" spans="1:5">
      <c r="A97" s="274" t="s">
        <v>250</v>
      </c>
      <c r="B97" s="275" t="s">
        <v>251</v>
      </c>
      <c r="C97" s="276">
        <v>860.23</v>
      </c>
      <c r="D97" s="276">
        <v>860.23</v>
      </c>
      <c r="E97" s="276">
        <v>0</v>
      </c>
    </row>
    <row r="98" customHeight="1" spans="1:5">
      <c r="A98" s="274" t="s">
        <v>252</v>
      </c>
      <c r="B98" s="275" t="s">
        <v>87</v>
      </c>
      <c r="C98" s="276">
        <v>860.23</v>
      </c>
      <c r="D98" s="276">
        <v>860.23</v>
      </c>
      <c r="E98" s="276">
        <v>0</v>
      </c>
    </row>
    <row r="99" customHeight="1" spans="1:5">
      <c r="A99" s="274" t="s">
        <v>253</v>
      </c>
      <c r="B99" s="275" t="s">
        <v>254</v>
      </c>
      <c r="C99" s="276">
        <v>20</v>
      </c>
      <c r="D99" s="276">
        <v>20</v>
      </c>
      <c r="E99" s="276">
        <v>0</v>
      </c>
    </row>
    <row r="100" customHeight="1" spans="1:5">
      <c r="A100" s="274" t="s">
        <v>255</v>
      </c>
      <c r="B100" s="275" t="s">
        <v>256</v>
      </c>
      <c r="C100" s="276">
        <v>20</v>
      </c>
      <c r="D100" s="276">
        <v>20</v>
      </c>
      <c r="E100" s="276">
        <v>0</v>
      </c>
    </row>
    <row r="101" customHeight="1" spans="1:5">
      <c r="A101" s="274" t="s">
        <v>257</v>
      </c>
      <c r="B101" s="275" t="s">
        <v>258</v>
      </c>
      <c r="C101" s="276">
        <v>134218.02</v>
      </c>
      <c r="D101" s="276">
        <v>80612.42</v>
      </c>
      <c r="E101" s="276">
        <v>53605.6</v>
      </c>
    </row>
    <row r="102" customHeight="1" spans="1:5">
      <c r="A102" s="274" t="s">
        <v>259</v>
      </c>
      <c r="B102" s="275" t="s">
        <v>260</v>
      </c>
      <c r="C102" s="276">
        <v>1450.14</v>
      </c>
      <c r="D102" s="276">
        <v>1390.14</v>
      </c>
      <c r="E102" s="276">
        <v>60</v>
      </c>
    </row>
    <row r="103" customHeight="1" spans="1:5">
      <c r="A103" s="274" t="s">
        <v>261</v>
      </c>
      <c r="B103" s="275" t="s">
        <v>262</v>
      </c>
      <c r="C103" s="276">
        <v>1450.14</v>
      </c>
      <c r="D103" s="276">
        <v>1390.14</v>
      </c>
      <c r="E103" s="276">
        <v>60</v>
      </c>
    </row>
    <row r="104" customHeight="1" spans="1:5">
      <c r="A104" s="274" t="s">
        <v>263</v>
      </c>
      <c r="B104" s="275" t="s">
        <v>264</v>
      </c>
      <c r="C104" s="276">
        <v>2238.86</v>
      </c>
      <c r="D104" s="276">
        <v>1606.75</v>
      </c>
      <c r="E104" s="276">
        <v>632.11</v>
      </c>
    </row>
    <row r="105" customHeight="1" spans="1:5">
      <c r="A105" s="274" t="s">
        <v>265</v>
      </c>
      <c r="B105" s="275" t="s">
        <v>266</v>
      </c>
      <c r="C105" s="276">
        <v>2238.86</v>
      </c>
      <c r="D105" s="276">
        <v>1606.75</v>
      </c>
      <c r="E105" s="276">
        <v>632.11</v>
      </c>
    </row>
    <row r="106" customHeight="1" spans="1:5">
      <c r="A106" s="274" t="s">
        <v>267</v>
      </c>
      <c r="B106" s="275" t="s">
        <v>268</v>
      </c>
      <c r="C106" s="276">
        <v>37090.33</v>
      </c>
      <c r="D106" s="276">
        <v>37090.33</v>
      </c>
      <c r="E106" s="276">
        <v>0</v>
      </c>
    </row>
    <row r="107" customHeight="1" spans="1:5">
      <c r="A107" s="274" t="s">
        <v>269</v>
      </c>
      <c r="B107" s="275" t="s">
        <v>270</v>
      </c>
      <c r="C107" s="276">
        <v>37090.33</v>
      </c>
      <c r="D107" s="276">
        <v>37090.33</v>
      </c>
      <c r="E107" s="276">
        <v>0</v>
      </c>
    </row>
    <row r="108" customHeight="1" spans="1:5">
      <c r="A108" s="274" t="s">
        <v>271</v>
      </c>
      <c r="B108" s="275" t="s">
        <v>272</v>
      </c>
      <c r="C108" s="276">
        <v>2511.92</v>
      </c>
      <c r="D108" s="276">
        <v>0</v>
      </c>
      <c r="E108" s="276">
        <v>2511.92</v>
      </c>
    </row>
    <row r="109" customHeight="1" spans="1:5">
      <c r="A109" s="274" t="s">
        <v>273</v>
      </c>
      <c r="B109" s="275" t="s">
        <v>274</v>
      </c>
      <c r="C109" s="276">
        <v>2511.92</v>
      </c>
      <c r="D109" s="276">
        <v>0</v>
      </c>
      <c r="E109" s="276">
        <v>2511.92</v>
      </c>
    </row>
    <row r="110" customHeight="1" spans="1:5">
      <c r="A110" s="274" t="s">
        <v>275</v>
      </c>
      <c r="B110" s="275" t="s">
        <v>276</v>
      </c>
      <c r="C110" s="276">
        <v>11896.08</v>
      </c>
      <c r="D110" s="276">
        <v>3461.46</v>
      </c>
      <c r="E110" s="276">
        <v>8434.62</v>
      </c>
    </row>
    <row r="111" customHeight="1" spans="1:5">
      <c r="A111" s="274" t="s">
        <v>277</v>
      </c>
      <c r="B111" s="275" t="s">
        <v>278</v>
      </c>
      <c r="C111" s="276">
        <v>11896.08</v>
      </c>
      <c r="D111" s="276">
        <v>3461.46</v>
      </c>
      <c r="E111" s="276">
        <v>8434.62</v>
      </c>
    </row>
    <row r="112" customHeight="1" spans="1:5">
      <c r="A112" s="274" t="s">
        <v>279</v>
      </c>
      <c r="B112" s="275" t="s">
        <v>280</v>
      </c>
      <c r="C112" s="276">
        <v>2873.51</v>
      </c>
      <c r="D112" s="276">
        <v>1585.01</v>
      </c>
      <c r="E112" s="276">
        <v>1288.5</v>
      </c>
    </row>
    <row r="113" customHeight="1" spans="1:5">
      <c r="A113" s="274" t="s">
        <v>281</v>
      </c>
      <c r="B113" s="275" t="s">
        <v>282</v>
      </c>
      <c r="C113" s="276">
        <v>2873.51</v>
      </c>
      <c r="D113" s="276">
        <v>1585.01</v>
      </c>
      <c r="E113" s="276">
        <v>1288.5</v>
      </c>
    </row>
    <row r="114" customHeight="1" spans="1:5">
      <c r="A114" s="274" t="s">
        <v>283</v>
      </c>
      <c r="B114" s="275" t="s">
        <v>284</v>
      </c>
      <c r="C114" s="276">
        <v>2293.49</v>
      </c>
      <c r="D114" s="276">
        <v>2105.36</v>
      </c>
      <c r="E114" s="276">
        <v>188.13</v>
      </c>
    </row>
    <row r="115" customHeight="1" spans="1:5">
      <c r="A115" s="274" t="s">
        <v>285</v>
      </c>
      <c r="B115" s="275" t="s">
        <v>286</v>
      </c>
      <c r="C115" s="276">
        <v>2293.49</v>
      </c>
      <c r="D115" s="276">
        <v>2105.36</v>
      </c>
      <c r="E115" s="276">
        <v>188.13</v>
      </c>
    </row>
    <row r="116" customHeight="1" spans="1:5">
      <c r="A116" s="274" t="s">
        <v>287</v>
      </c>
      <c r="B116" s="275" t="s">
        <v>288</v>
      </c>
      <c r="C116" s="276">
        <v>3270.27</v>
      </c>
      <c r="D116" s="276">
        <v>1873.53</v>
      </c>
      <c r="E116" s="276">
        <v>1396.74</v>
      </c>
    </row>
    <row r="117" customHeight="1" spans="1:5">
      <c r="A117" s="274" t="s">
        <v>289</v>
      </c>
      <c r="B117" s="275" t="s">
        <v>290</v>
      </c>
      <c r="C117" s="276">
        <v>3270.27</v>
      </c>
      <c r="D117" s="276">
        <v>1873.53</v>
      </c>
      <c r="E117" s="276">
        <v>1396.74</v>
      </c>
    </row>
    <row r="118" customHeight="1" spans="1:5">
      <c r="A118" s="274" t="s">
        <v>291</v>
      </c>
      <c r="B118" s="275" t="s">
        <v>292</v>
      </c>
      <c r="C118" s="276">
        <v>19070.2</v>
      </c>
      <c r="D118" s="276">
        <v>4064.2</v>
      </c>
      <c r="E118" s="276">
        <v>15006</v>
      </c>
    </row>
    <row r="119" customHeight="1" spans="1:5">
      <c r="A119" s="274" t="s">
        <v>293</v>
      </c>
      <c r="B119" s="275" t="s">
        <v>294</v>
      </c>
      <c r="C119" s="276">
        <v>19070.2</v>
      </c>
      <c r="D119" s="276">
        <v>4064.2</v>
      </c>
      <c r="E119" s="276">
        <v>15006</v>
      </c>
    </row>
    <row r="120" customHeight="1" spans="1:5">
      <c r="A120" s="274" t="s">
        <v>295</v>
      </c>
      <c r="B120" s="275" t="s">
        <v>296</v>
      </c>
      <c r="C120" s="276">
        <v>195.63</v>
      </c>
      <c r="D120" s="276">
        <v>75.63</v>
      </c>
      <c r="E120" s="276">
        <v>120</v>
      </c>
    </row>
    <row r="121" customHeight="1" spans="1:5">
      <c r="A121" s="274" t="s">
        <v>297</v>
      </c>
      <c r="B121" s="275" t="s">
        <v>298</v>
      </c>
      <c r="C121" s="276">
        <v>195.63</v>
      </c>
      <c r="D121" s="276">
        <v>75.63</v>
      </c>
      <c r="E121" s="276">
        <v>120</v>
      </c>
    </row>
    <row r="122" customHeight="1" spans="1:5">
      <c r="A122" s="274" t="s">
        <v>299</v>
      </c>
      <c r="B122" s="275" t="s">
        <v>300</v>
      </c>
      <c r="C122" s="276">
        <v>50.2</v>
      </c>
      <c r="D122" s="276">
        <v>5.2</v>
      </c>
      <c r="E122" s="276">
        <v>45</v>
      </c>
    </row>
    <row r="123" customHeight="1" spans="1:5">
      <c r="A123" s="274" t="s">
        <v>301</v>
      </c>
      <c r="B123" s="275" t="s">
        <v>302</v>
      </c>
      <c r="C123" s="276">
        <v>50.2</v>
      </c>
      <c r="D123" s="276">
        <v>5.2</v>
      </c>
      <c r="E123" s="276">
        <v>45</v>
      </c>
    </row>
    <row r="124" customHeight="1" spans="1:5">
      <c r="A124" s="274" t="s">
        <v>303</v>
      </c>
      <c r="B124" s="275" t="s">
        <v>304</v>
      </c>
      <c r="C124" s="276">
        <v>22.11</v>
      </c>
      <c r="D124" s="276">
        <v>0</v>
      </c>
      <c r="E124" s="276">
        <v>22.11</v>
      </c>
    </row>
    <row r="125" customHeight="1" spans="1:5">
      <c r="A125" s="274" t="s">
        <v>305</v>
      </c>
      <c r="B125" s="275" t="s">
        <v>306</v>
      </c>
      <c r="C125" s="276">
        <v>22.11</v>
      </c>
      <c r="D125" s="276">
        <v>0</v>
      </c>
      <c r="E125" s="276">
        <v>22.11</v>
      </c>
    </row>
    <row r="126" customHeight="1" spans="1:5">
      <c r="A126" s="274" t="s">
        <v>307</v>
      </c>
      <c r="B126" s="275" t="s">
        <v>308</v>
      </c>
      <c r="C126" s="276">
        <v>28266</v>
      </c>
      <c r="D126" s="276">
        <v>6788</v>
      </c>
      <c r="E126" s="276">
        <v>21478</v>
      </c>
    </row>
    <row r="127" customHeight="1" spans="1:5">
      <c r="A127" s="274" t="s">
        <v>309</v>
      </c>
      <c r="B127" s="275" t="s">
        <v>310</v>
      </c>
      <c r="C127" s="276">
        <v>28266</v>
      </c>
      <c r="D127" s="276">
        <v>6788</v>
      </c>
      <c r="E127" s="276">
        <v>21478</v>
      </c>
    </row>
    <row r="128" customHeight="1" spans="1:5">
      <c r="A128" s="274" t="s">
        <v>311</v>
      </c>
      <c r="B128" s="275" t="s">
        <v>312</v>
      </c>
      <c r="C128" s="276">
        <v>297.01</v>
      </c>
      <c r="D128" s="276">
        <v>297.01</v>
      </c>
      <c r="E128" s="276">
        <v>0</v>
      </c>
    </row>
    <row r="129" customHeight="1" spans="1:5">
      <c r="A129" s="274" t="s">
        <v>313</v>
      </c>
      <c r="B129" s="275" t="s">
        <v>87</v>
      </c>
      <c r="C129" s="276">
        <v>297.01</v>
      </c>
      <c r="D129" s="276">
        <v>297.01</v>
      </c>
      <c r="E129" s="276">
        <v>0</v>
      </c>
    </row>
    <row r="130" customHeight="1" spans="1:5">
      <c r="A130" s="274" t="s">
        <v>314</v>
      </c>
      <c r="B130" s="275" t="s">
        <v>315</v>
      </c>
      <c r="C130" s="276">
        <v>5832</v>
      </c>
      <c r="D130" s="276">
        <v>3442</v>
      </c>
      <c r="E130" s="276">
        <v>2390</v>
      </c>
    </row>
    <row r="131" customHeight="1" spans="1:5">
      <c r="A131" s="274" t="s">
        <v>316</v>
      </c>
      <c r="B131" s="275" t="s">
        <v>317</v>
      </c>
      <c r="C131" s="276">
        <v>5832</v>
      </c>
      <c r="D131" s="276">
        <v>3442</v>
      </c>
      <c r="E131" s="276">
        <v>2390</v>
      </c>
    </row>
    <row r="132" customHeight="1" spans="1:5">
      <c r="A132" s="274" t="s">
        <v>318</v>
      </c>
      <c r="B132" s="275" t="s">
        <v>319</v>
      </c>
      <c r="C132" s="276">
        <v>16860.27</v>
      </c>
      <c r="D132" s="276">
        <v>16827.8</v>
      </c>
      <c r="E132" s="276">
        <v>32.47</v>
      </c>
    </row>
    <row r="133" customHeight="1" spans="1:5">
      <c r="A133" s="274" t="s">
        <v>320</v>
      </c>
      <c r="B133" s="275" t="s">
        <v>321</v>
      </c>
      <c r="C133" s="276">
        <v>16860.27</v>
      </c>
      <c r="D133" s="276">
        <v>16827.8</v>
      </c>
      <c r="E133" s="276">
        <v>32.47</v>
      </c>
    </row>
    <row r="134" customHeight="1" spans="1:5">
      <c r="A134" s="274" t="s">
        <v>322</v>
      </c>
      <c r="B134" s="275" t="s">
        <v>323</v>
      </c>
      <c r="C134" s="276">
        <v>104705.62</v>
      </c>
      <c r="D134" s="276">
        <v>38480.14</v>
      </c>
      <c r="E134" s="276">
        <v>66225.48</v>
      </c>
    </row>
    <row r="135" customHeight="1" spans="1:5">
      <c r="A135" s="274" t="s">
        <v>324</v>
      </c>
      <c r="B135" s="275" t="s">
        <v>325</v>
      </c>
      <c r="C135" s="276">
        <v>7710.96</v>
      </c>
      <c r="D135" s="276">
        <v>2110.96</v>
      </c>
      <c r="E135" s="276">
        <v>5600</v>
      </c>
    </row>
    <row r="136" customHeight="1" spans="1:5">
      <c r="A136" s="274" t="s">
        <v>326</v>
      </c>
      <c r="B136" s="275" t="s">
        <v>327</v>
      </c>
      <c r="C136" s="276">
        <v>7710.96</v>
      </c>
      <c r="D136" s="276">
        <v>2110.96</v>
      </c>
      <c r="E136" s="276">
        <v>5600</v>
      </c>
    </row>
    <row r="137" customHeight="1" spans="1:5">
      <c r="A137" s="274" t="s">
        <v>328</v>
      </c>
      <c r="B137" s="275" t="s">
        <v>329</v>
      </c>
      <c r="C137" s="276">
        <v>583</v>
      </c>
      <c r="D137" s="276">
        <v>438</v>
      </c>
      <c r="E137" s="276">
        <v>145</v>
      </c>
    </row>
    <row r="138" customHeight="1" spans="1:5">
      <c r="A138" s="274" t="s">
        <v>330</v>
      </c>
      <c r="B138" s="275" t="s">
        <v>331</v>
      </c>
      <c r="C138" s="276">
        <v>583</v>
      </c>
      <c r="D138" s="276">
        <v>438</v>
      </c>
      <c r="E138" s="276">
        <v>145</v>
      </c>
    </row>
    <row r="139" customHeight="1" spans="1:5">
      <c r="A139" s="274" t="s">
        <v>332</v>
      </c>
      <c r="B139" s="275" t="s">
        <v>333</v>
      </c>
      <c r="C139" s="276">
        <v>5004.7</v>
      </c>
      <c r="D139" s="276">
        <v>4063.9</v>
      </c>
      <c r="E139" s="276">
        <v>940.8</v>
      </c>
    </row>
    <row r="140" customHeight="1" spans="1:5">
      <c r="A140" s="274" t="s">
        <v>334</v>
      </c>
      <c r="B140" s="275" t="s">
        <v>335</v>
      </c>
      <c r="C140" s="276">
        <v>5004.7</v>
      </c>
      <c r="D140" s="276">
        <v>4063.9</v>
      </c>
      <c r="E140" s="276">
        <v>940.8</v>
      </c>
    </row>
    <row r="141" customHeight="1" spans="1:5">
      <c r="A141" s="274" t="s">
        <v>336</v>
      </c>
      <c r="B141" s="275" t="s">
        <v>337</v>
      </c>
      <c r="C141" s="276">
        <v>16529.06</v>
      </c>
      <c r="D141" s="276">
        <v>9858.67</v>
      </c>
      <c r="E141" s="276">
        <v>6670.39</v>
      </c>
    </row>
    <row r="142" customHeight="1" spans="1:5">
      <c r="A142" s="274" t="s">
        <v>338</v>
      </c>
      <c r="B142" s="275" t="s">
        <v>339</v>
      </c>
      <c r="C142" s="276">
        <v>16529.06</v>
      </c>
      <c r="D142" s="276">
        <v>9858.67</v>
      </c>
      <c r="E142" s="276">
        <v>6670.39</v>
      </c>
    </row>
    <row r="143" customHeight="1" spans="1:5">
      <c r="A143" s="274" t="s">
        <v>340</v>
      </c>
      <c r="B143" s="275" t="s">
        <v>341</v>
      </c>
      <c r="C143" s="276">
        <v>675</v>
      </c>
      <c r="D143" s="276">
        <v>200</v>
      </c>
      <c r="E143" s="276">
        <v>475</v>
      </c>
    </row>
    <row r="144" customHeight="1" spans="1:5">
      <c r="A144" s="274" t="s">
        <v>342</v>
      </c>
      <c r="B144" s="275" t="s">
        <v>343</v>
      </c>
      <c r="C144" s="276">
        <v>675</v>
      </c>
      <c r="D144" s="276">
        <v>200</v>
      </c>
      <c r="E144" s="276">
        <v>475</v>
      </c>
    </row>
    <row r="145" customHeight="1" spans="1:5">
      <c r="A145" s="274" t="s">
        <v>344</v>
      </c>
      <c r="B145" s="275" t="s">
        <v>345</v>
      </c>
      <c r="C145" s="276">
        <v>5135.64</v>
      </c>
      <c r="D145" s="276">
        <v>1868.35</v>
      </c>
      <c r="E145" s="276">
        <v>3267.29</v>
      </c>
    </row>
    <row r="146" customHeight="1" spans="1:5">
      <c r="A146" s="274" t="s">
        <v>346</v>
      </c>
      <c r="B146" s="275" t="s">
        <v>347</v>
      </c>
      <c r="C146" s="276">
        <v>5135.64</v>
      </c>
      <c r="D146" s="276">
        <v>1868.35</v>
      </c>
      <c r="E146" s="276">
        <v>3267.29</v>
      </c>
    </row>
    <row r="147" customHeight="1" spans="1:5">
      <c r="A147" s="274" t="s">
        <v>348</v>
      </c>
      <c r="B147" s="275" t="s">
        <v>349</v>
      </c>
      <c r="C147" s="276">
        <v>4855.87</v>
      </c>
      <c r="D147" s="276">
        <v>4855.87</v>
      </c>
      <c r="E147" s="276">
        <v>0</v>
      </c>
    </row>
    <row r="148" customHeight="1" spans="1:5">
      <c r="A148" s="274" t="s">
        <v>350</v>
      </c>
      <c r="B148" s="275" t="s">
        <v>351</v>
      </c>
      <c r="C148" s="276">
        <v>4855.87</v>
      </c>
      <c r="D148" s="276">
        <v>4855.87</v>
      </c>
      <c r="E148" s="276">
        <v>0</v>
      </c>
    </row>
    <row r="149" customHeight="1" spans="1:5">
      <c r="A149" s="274" t="s">
        <v>352</v>
      </c>
      <c r="B149" s="275" t="s">
        <v>353</v>
      </c>
      <c r="C149" s="276">
        <v>55262.4</v>
      </c>
      <c r="D149" s="276">
        <v>8890.4</v>
      </c>
      <c r="E149" s="276">
        <v>46372</v>
      </c>
    </row>
    <row r="150" customHeight="1" spans="1:5">
      <c r="A150" s="274" t="s">
        <v>354</v>
      </c>
      <c r="B150" s="275" t="s">
        <v>355</v>
      </c>
      <c r="C150" s="276">
        <v>55262.4</v>
      </c>
      <c r="D150" s="276">
        <v>8890.4</v>
      </c>
      <c r="E150" s="276">
        <v>46372</v>
      </c>
    </row>
    <row r="151" customHeight="1" spans="1:5">
      <c r="A151" s="274" t="s">
        <v>356</v>
      </c>
      <c r="B151" s="275" t="s">
        <v>357</v>
      </c>
      <c r="C151" s="276">
        <v>4689</v>
      </c>
      <c r="D151" s="276">
        <v>2246</v>
      </c>
      <c r="E151" s="276">
        <v>2443</v>
      </c>
    </row>
    <row r="152" customHeight="1" spans="1:5">
      <c r="A152" s="274" t="s">
        <v>358</v>
      </c>
      <c r="B152" s="275" t="s">
        <v>359</v>
      </c>
      <c r="C152" s="276">
        <v>4689</v>
      </c>
      <c r="D152" s="276">
        <v>2246</v>
      </c>
      <c r="E152" s="276">
        <v>2443</v>
      </c>
    </row>
    <row r="153" customHeight="1" spans="1:5">
      <c r="A153" s="274" t="s">
        <v>360</v>
      </c>
      <c r="B153" s="275" t="s">
        <v>361</v>
      </c>
      <c r="C153" s="276">
        <v>583.5</v>
      </c>
      <c r="D153" s="276">
        <v>271.5</v>
      </c>
      <c r="E153" s="276">
        <v>312</v>
      </c>
    </row>
    <row r="154" customHeight="1" spans="1:5">
      <c r="A154" s="274" t="s">
        <v>362</v>
      </c>
      <c r="B154" s="275" t="s">
        <v>363</v>
      </c>
      <c r="C154" s="276">
        <v>583.5</v>
      </c>
      <c r="D154" s="276">
        <v>271.5</v>
      </c>
      <c r="E154" s="276">
        <v>312</v>
      </c>
    </row>
    <row r="155" customHeight="1" spans="1:5">
      <c r="A155" s="274" t="s">
        <v>364</v>
      </c>
      <c r="B155" s="275" t="s">
        <v>365</v>
      </c>
      <c r="C155" s="276">
        <v>803.81</v>
      </c>
      <c r="D155" s="276">
        <v>803.81</v>
      </c>
      <c r="E155" s="276">
        <v>0</v>
      </c>
    </row>
    <row r="156" customHeight="1" spans="1:5">
      <c r="A156" s="274" t="s">
        <v>366</v>
      </c>
      <c r="B156" s="275" t="s">
        <v>87</v>
      </c>
      <c r="C156" s="276">
        <v>803.81</v>
      </c>
      <c r="D156" s="276">
        <v>803.81</v>
      </c>
      <c r="E156" s="276">
        <v>0</v>
      </c>
    </row>
    <row r="157" customHeight="1" spans="1:5">
      <c r="A157" s="274" t="s">
        <v>367</v>
      </c>
      <c r="B157" s="275" t="s">
        <v>368</v>
      </c>
      <c r="C157" s="276">
        <v>14.4</v>
      </c>
      <c r="D157" s="276">
        <v>14.4</v>
      </c>
      <c r="E157" s="276">
        <v>0</v>
      </c>
    </row>
    <row r="158" customHeight="1" spans="1:5">
      <c r="A158" s="274" t="s">
        <v>369</v>
      </c>
      <c r="B158" s="275" t="s">
        <v>370</v>
      </c>
      <c r="C158" s="276">
        <v>14.4</v>
      </c>
      <c r="D158" s="276">
        <v>14.4</v>
      </c>
      <c r="E158" s="276">
        <v>0</v>
      </c>
    </row>
    <row r="159" customHeight="1" spans="1:5">
      <c r="A159" s="274" t="s">
        <v>371</v>
      </c>
      <c r="B159" s="275" t="s">
        <v>372</v>
      </c>
      <c r="C159" s="276">
        <v>2858.28</v>
      </c>
      <c r="D159" s="276">
        <v>2858.28</v>
      </c>
      <c r="E159" s="276">
        <v>0</v>
      </c>
    </row>
    <row r="160" customHeight="1" spans="1:5">
      <c r="A160" s="274" t="s">
        <v>373</v>
      </c>
      <c r="B160" s="275" t="s">
        <v>374</v>
      </c>
      <c r="C160" s="276">
        <v>2858.28</v>
      </c>
      <c r="D160" s="276">
        <v>2858.28</v>
      </c>
      <c r="E160" s="276">
        <v>0</v>
      </c>
    </row>
    <row r="161" customHeight="1" spans="1:5">
      <c r="A161" s="274" t="s">
        <v>375</v>
      </c>
      <c r="B161" s="275" t="s">
        <v>376</v>
      </c>
      <c r="C161" s="276">
        <v>16130</v>
      </c>
      <c r="D161" s="276">
        <v>10156</v>
      </c>
      <c r="E161" s="276">
        <v>5974</v>
      </c>
    </row>
    <row r="162" customHeight="1" spans="1:5">
      <c r="A162" s="274" t="s">
        <v>377</v>
      </c>
      <c r="B162" s="275" t="s">
        <v>378</v>
      </c>
      <c r="C162" s="276">
        <v>11281</v>
      </c>
      <c r="D162" s="276">
        <v>7327</v>
      </c>
      <c r="E162" s="276">
        <v>3954</v>
      </c>
    </row>
    <row r="163" customHeight="1" spans="1:5">
      <c r="A163" s="274" t="s">
        <v>379</v>
      </c>
      <c r="B163" s="275" t="s">
        <v>87</v>
      </c>
      <c r="C163" s="276">
        <v>11281</v>
      </c>
      <c r="D163" s="276">
        <v>7327</v>
      </c>
      <c r="E163" s="276">
        <v>3954</v>
      </c>
    </row>
    <row r="164" customHeight="1" spans="1:5">
      <c r="A164" s="274" t="s">
        <v>380</v>
      </c>
      <c r="B164" s="275" t="s">
        <v>381</v>
      </c>
      <c r="C164" s="276">
        <v>25</v>
      </c>
      <c r="D164" s="276">
        <v>25</v>
      </c>
      <c r="E164" s="276">
        <v>0</v>
      </c>
    </row>
    <row r="165" customHeight="1" spans="1:5">
      <c r="A165" s="274" t="s">
        <v>382</v>
      </c>
      <c r="B165" s="275" t="s">
        <v>383</v>
      </c>
      <c r="C165" s="276">
        <v>25</v>
      </c>
      <c r="D165" s="276">
        <v>25</v>
      </c>
      <c r="E165" s="276">
        <v>0</v>
      </c>
    </row>
    <row r="166" customHeight="1" spans="1:5">
      <c r="A166" s="274" t="s">
        <v>384</v>
      </c>
      <c r="B166" s="275" t="s">
        <v>385</v>
      </c>
      <c r="C166" s="276">
        <v>4824</v>
      </c>
      <c r="D166" s="276">
        <v>2804</v>
      </c>
      <c r="E166" s="276">
        <v>2020</v>
      </c>
    </row>
    <row r="167" customHeight="1" spans="1:5">
      <c r="A167" s="274" t="s">
        <v>386</v>
      </c>
      <c r="B167" s="275" t="s">
        <v>387</v>
      </c>
      <c r="C167" s="276">
        <v>4824</v>
      </c>
      <c r="D167" s="276">
        <v>2804</v>
      </c>
      <c r="E167" s="276">
        <v>2020</v>
      </c>
    </row>
    <row r="168" customHeight="1" spans="1:5">
      <c r="A168" s="274" t="s">
        <v>388</v>
      </c>
      <c r="B168" s="275" t="s">
        <v>389</v>
      </c>
      <c r="C168" s="276">
        <v>98111</v>
      </c>
      <c r="D168" s="276">
        <v>95111</v>
      </c>
      <c r="E168" s="276">
        <v>3000</v>
      </c>
    </row>
    <row r="169" customHeight="1" spans="1:5">
      <c r="A169" s="274" t="s">
        <v>390</v>
      </c>
      <c r="B169" s="275" t="s">
        <v>391</v>
      </c>
      <c r="C169" s="276">
        <v>9472.76</v>
      </c>
      <c r="D169" s="276">
        <v>6472.76</v>
      </c>
      <c r="E169" s="276">
        <v>3000</v>
      </c>
    </row>
    <row r="170" customHeight="1" spans="1:5">
      <c r="A170" s="274" t="s">
        <v>392</v>
      </c>
      <c r="B170" s="275" t="s">
        <v>87</v>
      </c>
      <c r="C170" s="276">
        <v>9472.76</v>
      </c>
      <c r="D170" s="276">
        <v>6472.76</v>
      </c>
      <c r="E170" s="276">
        <v>3000</v>
      </c>
    </row>
    <row r="171" customHeight="1" spans="1:5">
      <c r="A171" s="274" t="s">
        <v>393</v>
      </c>
      <c r="B171" s="275" t="s">
        <v>394</v>
      </c>
      <c r="C171" s="276">
        <v>72710.76</v>
      </c>
      <c r="D171" s="276">
        <v>72710.76</v>
      </c>
      <c r="E171" s="276">
        <v>0</v>
      </c>
    </row>
    <row r="172" customHeight="1" spans="1:5">
      <c r="A172" s="274" t="s">
        <v>395</v>
      </c>
      <c r="B172" s="275" t="s">
        <v>396</v>
      </c>
      <c r="C172" s="276">
        <v>72710.76</v>
      </c>
      <c r="D172" s="276">
        <v>72710.76</v>
      </c>
      <c r="E172" s="276">
        <v>0</v>
      </c>
    </row>
    <row r="173" customHeight="1" spans="1:5">
      <c r="A173" s="274" t="s">
        <v>397</v>
      </c>
      <c r="B173" s="275" t="s">
        <v>398</v>
      </c>
      <c r="C173" s="276">
        <v>9007.6</v>
      </c>
      <c r="D173" s="276">
        <v>9007.6</v>
      </c>
      <c r="E173" s="276">
        <v>0</v>
      </c>
    </row>
    <row r="174" customHeight="1" spans="1:5">
      <c r="A174" s="274" t="s">
        <v>399</v>
      </c>
      <c r="B174" s="275" t="s">
        <v>400</v>
      </c>
      <c r="C174" s="276">
        <v>9007.6</v>
      </c>
      <c r="D174" s="276">
        <v>9007.6</v>
      </c>
      <c r="E174" s="276">
        <v>0</v>
      </c>
    </row>
    <row r="175" customHeight="1" spans="1:5">
      <c r="A175" s="274" t="s">
        <v>401</v>
      </c>
      <c r="B175" s="275" t="s">
        <v>402</v>
      </c>
      <c r="C175" s="276">
        <v>499.62</v>
      </c>
      <c r="D175" s="276">
        <v>499.62</v>
      </c>
      <c r="E175" s="276">
        <v>0</v>
      </c>
    </row>
    <row r="176" customHeight="1" spans="1:5">
      <c r="A176" s="274" t="s">
        <v>403</v>
      </c>
      <c r="B176" s="275" t="s">
        <v>404</v>
      </c>
      <c r="C176" s="276">
        <v>499.62</v>
      </c>
      <c r="D176" s="276">
        <v>499.62</v>
      </c>
      <c r="E176" s="276">
        <v>0</v>
      </c>
    </row>
    <row r="177" customHeight="1" spans="1:5">
      <c r="A177" s="274" t="s">
        <v>405</v>
      </c>
      <c r="B177" s="275" t="s">
        <v>406</v>
      </c>
      <c r="C177" s="276">
        <v>6420.26</v>
      </c>
      <c r="D177" s="276">
        <v>6420.26</v>
      </c>
      <c r="E177" s="276">
        <v>0</v>
      </c>
    </row>
    <row r="178" customHeight="1" spans="1:5">
      <c r="A178" s="274" t="s">
        <v>407</v>
      </c>
      <c r="B178" s="275" t="s">
        <v>408</v>
      </c>
      <c r="C178" s="276">
        <v>6420.26</v>
      </c>
      <c r="D178" s="276">
        <v>6420.26</v>
      </c>
      <c r="E178" s="276">
        <v>0</v>
      </c>
    </row>
    <row r="179" customHeight="1" spans="1:5">
      <c r="A179" s="274" t="s">
        <v>409</v>
      </c>
      <c r="B179" s="275" t="s">
        <v>410</v>
      </c>
      <c r="C179" s="276">
        <v>92956</v>
      </c>
      <c r="D179" s="276">
        <v>32628.17</v>
      </c>
      <c r="E179" s="276">
        <v>60327.83</v>
      </c>
    </row>
    <row r="180" customHeight="1" spans="1:5">
      <c r="A180" s="274" t="s">
        <v>411</v>
      </c>
      <c r="B180" s="275" t="s">
        <v>412</v>
      </c>
      <c r="C180" s="276">
        <v>43687.25</v>
      </c>
      <c r="D180" s="276">
        <v>4527.25</v>
      </c>
      <c r="E180" s="276">
        <v>39160</v>
      </c>
    </row>
    <row r="181" customHeight="1" spans="1:5">
      <c r="A181" s="274" t="s">
        <v>413</v>
      </c>
      <c r="B181" s="275" t="s">
        <v>87</v>
      </c>
      <c r="C181" s="276">
        <v>43687.25</v>
      </c>
      <c r="D181" s="276">
        <v>4527.25</v>
      </c>
      <c r="E181" s="276">
        <v>39160</v>
      </c>
    </row>
    <row r="182" customHeight="1" spans="1:5">
      <c r="A182" s="274" t="s">
        <v>414</v>
      </c>
      <c r="B182" s="275" t="s">
        <v>415</v>
      </c>
      <c r="C182" s="276">
        <v>6233.27</v>
      </c>
      <c r="D182" s="276">
        <v>2866.22</v>
      </c>
      <c r="E182" s="276">
        <v>3367.05</v>
      </c>
    </row>
    <row r="183" customHeight="1" spans="1:5">
      <c r="A183" s="274" t="s">
        <v>416</v>
      </c>
      <c r="B183" s="275" t="s">
        <v>87</v>
      </c>
      <c r="C183" s="276">
        <v>6233.27</v>
      </c>
      <c r="D183" s="276">
        <v>2866.22</v>
      </c>
      <c r="E183" s="276">
        <v>3367.05</v>
      </c>
    </row>
    <row r="184" customHeight="1" spans="1:5">
      <c r="A184" s="274" t="s">
        <v>417</v>
      </c>
      <c r="B184" s="275" t="s">
        <v>418</v>
      </c>
      <c r="C184" s="276">
        <v>12808.99</v>
      </c>
      <c r="D184" s="276">
        <v>2487.99</v>
      </c>
      <c r="E184" s="276">
        <v>10321</v>
      </c>
    </row>
    <row r="185" customHeight="1" spans="1:5">
      <c r="A185" s="274" t="s">
        <v>419</v>
      </c>
      <c r="B185" s="275" t="s">
        <v>420</v>
      </c>
      <c r="C185" s="276">
        <v>12808.99</v>
      </c>
      <c r="D185" s="276">
        <v>2487.99</v>
      </c>
      <c r="E185" s="276">
        <v>10321</v>
      </c>
    </row>
    <row r="186" customHeight="1" spans="1:5">
      <c r="A186" s="274" t="s">
        <v>421</v>
      </c>
      <c r="B186" s="275" t="s">
        <v>422</v>
      </c>
      <c r="C186" s="276">
        <v>8289.5</v>
      </c>
      <c r="D186" s="276">
        <v>1881.5</v>
      </c>
      <c r="E186" s="276">
        <v>6408</v>
      </c>
    </row>
    <row r="187" customHeight="1" spans="1:5">
      <c r="A187" s="274" t="s">
        <v>423</v>
      </c>
      <c r="B187" s="275" t="s">
        <v>424</v>
      </c>
      <c r="C187" s="276">
        <v>8289.5</v>
      </c>
      <c r="D187" s="276">
        <v>1881.5</v>
      </c>
      <c r="E187" s="276">
        <v>6408</v>
      </c>
    </row>
    <row r="188" customHeight="1" spans="1:5">
      <c r="A188" s="274" t="s">
        <v>425</v>
      </c>
      <c r="B188" s="275" t="s">
        <v>426</v>
      </c>
      <c r="C188" s="276">
        <v>9154.7</v>
      </c>
      <c r="D188" s="276">
        <v>9154.7</v>
      </c>
      <c r="E188" s="276">
        <v>0</v>
      </c>
    </row>
    <row r="189" customHeight="1" spans="1:5">
      <c r="A189" s="274" t="s">
        <v>427</v>
      </c>
      <c r="B189" s="275" t="s">
        <v>428</v>
      </c>
      <c r="C189" s="276">
        <v>9154.7</v>
      </c>
      <c r="D189" s="276">
        <v>9154.7</v>
      </c>
      <c r="E189" s="276">
        <v>0</v>
      </c>
    </row>
    <row r="190" customHeight="1" spans="1:5">
      <c r="A190" s="274" t="s">
        <v>429</v>
      </c>
      <c r="B190" s="275" t="s">
        <v>430</v>
      </c>
      <c r="C190" s="276">
        <v>280</v>
      </c>
      <c r="D190" s="276">
        <v>280</v>
      </c>
      <c r="E190" s="276">
        <v>0</v>
      </c>
    </row>
    <row r="191" customHeight="1" spans="1:5">
      <c r="A191" s="274" t="s">
        <v>431</v>
      </c>
      <c r="B191" s="275" t="s">
        <v>432</v>
      </c>
      <c r="C191" s="276">
        <v>280</v>
      </c>
      <c r="D191" s="276">
        <v>280</v>
      </c>
      <c r="E191" s="276">
        <v>0</v>
      </c>
    </row>
    <row r="192" customHeight="1" spans="1:5">
      <c r="A192" s="274" t="s">
        <v>433</v>
      </c>
      <c r="B192" s="275" t="s">
        <v>434</v>
      </c>
      <c r="C192" s="276">
        <v>12502.29</v>
      </c>
      <c r="D192" s="276">
        <v>11430.51</v>
      </c>
      <c r="E192" s="276">
        <v>1071.78</v>
      </c>
    </row>
    <row r="193" customHeight="1" spans="1:5">
      <c r="A193" s="274" t="s">
        <v>435</v>
      </c>
      <c r="B193" s="275" t="s">
        <v>436</v>
      </c>
      <c r="C193" s="276">
        <v>12502.29</v>
      </c>
      <c r="D193" s="276">
        <v>11430.51</v>
      </c>
      <c r="E193" s="276">
        <v>1071.78</v>
      </c>
    </row>
    <row r="194" customHeight="1" spans="1:5">
      <c r="A194" s="274" t="s">
        <v>437</v>
      </c>
      <c r="B194" s="275" t="s">
        <v>438</v>
      </c>
      <c r="C194" s="276">
        <v>36709</v>
      </c>
      <c r="D194" s="276">
        <v>13335.52</v>
      </c>
      <c r="E194" s="276">
        <v>23373.48</v>
      </c>
    </row>
    <row r="195" customHeight="1" spans="1:5">
      <c r="A195" s="274" t="s">
        <v>439</v>
      </c>
      <c r="B195" s="275" t="s">
        <v>440</v>
      </c>
      <c r="C195" s="276">
        <v>36709</v>
      </c>
      <c r="D195" s="276">
        <v>13335.52</v>
      </c>
      <c r="E195" s="276">
        <v>23373.48</v>
      </c>
    </row>
    <row r="196" customHeight="1" spans="1:5">
      <c r="A196" s="274" t="s">
        <v>441</v>
      </c>
      <c r="B196" s="275" t="s">
        <v>442</v>
      </c>
      <c r="C196" s="276">
        <v>36709</v>
      </c>
      <c r="D196" s="276">
        <v>13335.52</v>
      </c>
      <c r="E196" s="276">
        <v>23373.48</v>
      </c>
    </row>
    <row r="197" customHeight="1" spans="1:5">
      <c r="A197" s="274" t="s">
        <v>443</v>
      </c>
      <c r="B197" s="275" t="s">
        <v>444</v>
      </c>
      <c r="C197" s="276">
        <v>5715</v>
      </c>
      <c r="D197" s="276">
        <v>3617</v>
      </c>
      <c r="E197" s="276">
        <v>2098</v>
      </c>
    </row>
    <row r="198" customHeight="1" spans="1:5">
      <c r="A198" s="274" t="s">
        <v>445</v>
      </c>
      <c r="B198" s="275" t="s">
        <v>446</v>
      </c>
      <c r="C198" s="276">
        <v>5078.94</v>
      </c>
      <c r="D198" s="276">
        <v>3078.94</v>
      </c>
      <c r="E198" s="276">
        <v>2000</v>
      </c>
    </row>
    <row r="199" customHeight="1" spans="1:5">
      <c r="A199" s="274" t="s">
        <v>447</v>
      </c>
      <c r="B199" s="275" t="s">
        <v>448</v>
      </c>
      <c r="C199" s="276">
        <v>5078.94</v>
      </c>
      <c r="D199" s="276">
        <v>3078.94</v>
      </c>
      <c r="E199" s="276">
        <v>2000</v>
      </c>
    </row>
    <row r="200" customHeight="1" spans="1:5">
      <c r="A200" s="274" t="s">
        <v>449</v>
      </c>
      <c r="B200" s="275" t="s">
        <v>450</v>
      </c>
      <c r="C200" s="276">
        <v>513.06</v>
      </c>
      <c r="D200" s="276">
        <v>423.06</v>
      </c>
      <c r="E200" s="276">
        <v>90</v>
      </c>
    </row>
    <row r="201" customHeight="1" spans="1:5">
      <c r="A201" s="274" t="s">
        <v>451</v>
      </c>
      <c r="B201" s="275" t="s">
        <v>95</v>
      </c>
      <c r="C201" s="276">
        <v>513.06</v>
      </c>
      <c r="D201" s="276">
        <v>423.06</v>
      </c>
      <c r="E201" s="276">
        <v>90</v>
      </c>
    </row>
    <row r="202" customHeight="1" spans="1:5">
      <c r="A202" s="274" t="s">
        <v>452</v>
      </c>
      <c r="B202" s="275" t="s">
        <v>453</v>
      </c>
      <c r="C202" s="276">
        <v>8</v>
      </c>
      <c r="D202" s="276">
        <v>0</v>
      </c>
      <c r="E202" s="276">
        <v>8</v>
      </c>
    </row>
    <row r="203" customHeight="1" spans="1:5">
      <c r="A203" s="274" t="s">
        <v>454</v>
      </c>
      <c r="B203" s="275" t="s">
        <v>455</v>
      </c>
      <c r="C203" s="276">
        <v>8</v>
      </c>
      <c r="D203" s="276">
        <v>0</v>
      </c>
      <c r="E203" s="276">
        <v>8</v>
      </c>
    </row>
    <row r="204" customHeight="1" spans="1:5">
      <c r="A204" s="274" t="s">
        <v>456</v>
      </c>
      <c r="B204" s="275" t="s">
        <v>457</v>
      </c>
      <c r="C204" s="276">
        <v>115</v>
      </c>
      <c r="D204" s="276">
        <v>115</v>
      </c>
      <c r="E204" s="276">
        <v>0</v>
      </c>
    </row>
    <row r="205" customHeight="1" spans="1:5">
      <c r="A205" s="274" t="s">
        <v>458</v>
      </c>
      <c r="B205" s="275" t="s">
        <v>459</v>
      </c>
      <c r="C205" s="276">
        <v>115</v>
      </c>
      <c r="D205" s="276">
        <v>115</v>
      </c>
      <c r="E205" s="276">
        <v>0</v>
      </c>
    </row>
    <row r="206" customHeight="1" spans="1:5">
      <c r="A206" s="274" t="s">
        <v>460</v>
      </c>
      <c r="B206" s="275" t="s">
        <v>461</v>
      </c>
      <c r="C206" s="276">
        <v>2100</v>
      </c>
      <c r="D206" s="276">
        <v>0</v>
      </c>
      <c r="E206" s="276">
        <v>2100</v>
      </c>
    </row>
    <row r="207" customHeight="1" spans="1:5">
      <c r="A207" s="274" t="s">
        <v>462</v>
      </c>
      <c r="B207" s="275" t="s">
        <v>463</v>
      </c>
      <c r="C207" s="276">
        <v>2100</v>
      </c>
      <c r="D207" s="276">
        <v>0</v>
      </c>
      <c r="E207" s="276">
        <v>2100</v>
      </c>
    </row>
    <row r="208" customHeight="1" spans="1:5">
      <c r="A208" s="274" t="s">
        <v>464</v>
      </c>
      <c r="B208" s="275" t="s">
        <v>465</v>
      </c>
      <c r="C208" s="276">
        <v>2100</v>
      </c>
      <c r="D208" s="276">
        <v>0</v>
      </c>
      <c r="E208" s="276">
        <v>2100</v>
      </c>
    </row>
    <row r="209" customHeight="1" spans="1:5">
      <c r="A209" s="274" t="s">
        <v>466</v>
      </c>
      <c r="B209" s="275" t="s">
        <v>467</v>
      </c>
      <c r="C209" s="276">
        <v>210</v>
      </c>
      <c r="D209" s="276">
        <v>0</v>
      </c>
      <c r="E209" s="276">
        <v>210</v>
      </c>
    </row>
    <row r="210" customHeight="1" spans="1:5">
      <c r="A210" s="274" t="s">
        <v>468</v>
      </c>
      <c r="B210" s="275" t="s">
        <v>469</v>
      </c>
      <c r="C210" s="276">
        <v>210</v>
      </c>
      <c r="D210" s="276">
        <v>0</v>
      </c>
      <c r="E210" s="276">
        <v>210</v>
      </c>
    </row>
    <row r="211" customHeight="1" spans="1:5">
      <c r="A211" s="274" t="s">
        <v>470</v>
      </c>
      <c r="B211" s="275" t="s">
        <v>471</v>
      </c>
      <c r="C211" s="276">
        <v>210</v>
      </c>
      <c r="D211" s="276">
        <v>0</v>
      </c>
      <c r="E211" s="276">
        <v>210</v>
      </c>
    </row>
    <row r="212" customHeight="1" spans="1:5">
      <c r="A212" s="274" t="s">
        <v>472</v>
      </c>
      <c r="B212" s="275" t="s">
        <v>473</v>
      </c>
      <c r="C212" s="276">
        <v>8220</v>
      </c>
      <c r="D212" s="276">
        <v>5721.62</v>
      </c>
      <c r="E212" s="276">
        <v>2498.38</v>
      </c>
    </row>
    <row r="213" customHeight="1" spans="1:5">
      <c r="A213" s="274" t="s">
        <v>474</v>
      </c>
      <c r="B213" s="275" t="s">
        <v>475</v>
      </c>
      <c r="C213" s="276">
        <v>8148</v>
      </c>
      <c r="D213" s="276">
        <v>5649.62</v>
      </c>
      <c r="E213" s="276">
        <v>2498.38</v>
      </c>
    </row>
    <row r="214" customHeight="1" spans="1:5">
      <c r="A214" s="274" t="s">
        <v>476</v>
      </c>
      <c r="B214" s="275" t="s">
        <v>477</v>
      </c>
      <c r="C214" s="276">
        <v>8148</v>
      </c>
      <c r="D214" s="276">
        <v>5649.62</v>
      </c>
      <c r="E214" s="276">
        <v>2498.38</v>
      </c>
    </row>
    <row r="215" customHeight="1" spans="1:5">
      <c r="A215" s="274" t="s">
        <v>478</v>
      </c>
      <c r="B215" s="275" t="s">
        <v>479</v>
      </c>
      <c r="C215" s="276">
        <v>72</v>
      </c>
      <c r="D215" s="276">
        <v>72</v>
      </c>
      <c r="E215" s="276">
        <v>0</v>
      </c>
    </row>
    <row r="216" customHeight="1" spans="1:5">
      <c r="A216" s="274" t="s">
        <v>480</v>
      </c>
      <c r="B216" s="275" t="s">
        <v>481</v>
      </c>
      <c r="C216" s="276">
        <v>72</v>
      </c>
      <c r="D216" s="276">
        <v>72</v>
      </c>
      <c r="E216" s="276">
        <v>0</v>
      </c>
    </row>
    <row r="217" customHeight="1" spans="1:5">
      <c r="A217" s="274" t="s">
        <v>482</v>
      </c>
      <c r="B217" s="275" t="s">
        <v>483</v>
      </c>
      <c r="C217" s="276">
        <v>19781</v>
      </c>
      <c r="D217" s="276">
        <v>14924.93</v>
      </c>
      <c r="E217" s="276">
        <v>4856.07</v>
      </c>
    </row>
    <row r="218" customHeight="1" spans="1:5">
      <c r="A218" s="274" t="s">
        <v>484</v>
      </c>
      <c r="B218" s="275" t="s">
        <v>485</v>
      </c>
      <c r="C218" s="276">
        <v>9069.62</v>
      </c>
      <c r="D218" s="276">
        <v>4213.55</v>
      </c>
      <c r="E218" s="276">
        <v>4856.07</v>
      </c>
    </row>
    <row r="219" customHeight="1" spans="1:5">
      <c r="A219" s="274" t="s">
        <v>486</v>
      </c>
      <c r="B219" s="275" t="s">
        <v>487</v>
      </c>
      <c r="C219" s="276">
        <v>9069.62</v>
      </c>
      <c r="D219" s="276">
        <v>4213.55</v>
      </c>
      <c r="E219" s="276">
        <v>4856.07</v>
      </c>
    </row>
    <row r="220" customHeight="1" spans="1:5">
      <c r="A220" s="274" t="s">
        <v>488</v>
      </c>
      <c r="B220" s="275" t="s">
        <v>489</v>
      </c>
      <c r="C220" s="276">
        <v>5737.44</v>
      </c>
      <c r="D220" s="276">
        <v>5737.44</v>
      </c>
      <c r="E220" s="276">
        <v>0</v>
      </c>
    </row>
    <row r="221" customHeight="1" spans="1:5">
      <c r="A221" s="274" t="s">
        <v>490</v>
      </c>
      <c r="B221" s="275" t="s">
        <v>491</v>
      </c>
      <c r="C221" s="276">
        <v>5737.44</v>
      </c>
      <c r="D221" s="276">
        <v>5737.44</v>
      </c>
      <c r="E221" s="276">
        <v>0</v>
      </c>
    </row>
    <row r="222" customHeight="1" spans="1:5">
      <c r="A222" s="274" t="s">
        <v>492</v>
      </c>
      <c r="B222" s="275" t="s">
        <v>493</v>
      </c>
      <c r="C222" s="276">
        <v>4973.94</v>
      </c>
      <c r="D222" s="276">
        <v>4973.94</v>
      </c>
      <c r="E222" s="276">
        <v>0</v>
      </c>
    </row>
    <row r="223" customHeight="1" spans="1:5">
      <c r="A223" s="277">
        <v>2210399</v>
      </c>
      <c r="B223" s="275" t="s">
        <v>494</v>
      </c>
      <c r="C223" s="276">
        <v>4973.94</v>
      </c>
      <c r="D223" s="276">
        <v>4973.94</v>
      </c>
      <c r="E223" s="276">
        <v>0</v>
      </c>
    </row>
    <row r="224" customHeight="1" spans="1:5">
      <c r="A224" s="277" t="s">
        <v>495</v>
      </c>
      <c r="B224" s="275" t="s">
        <v>496</v>
      </c>
      <c r="C224" s="276">
        <v>1724</v>
      </c>
      <c r="D224" s="276">
        <v>1724</v>
      </c>
      <c r="E224" s="276">
        <v>0</v>
      </c>
    </row>
    <row r="225" customHeight="1" spans="1:5">
      <c r="A225" s="279" t="s">
        <v>497</v>
      </c>
      <c r="B225" s="275" t="s">
        <v>498</v>
      </c>
      <c r="C225" s="276">
        <v>1724</v>
      </c>
      <c r="D225" s="276">
        <v>1724</v>
      </c>
      <c r="E225" s="276">
        <v>0</v>
      </c>
    </row>
    <row r="226" customHeight="1" spans="1:5">
      <c r="A226" s="279" t="s">
        <v>499</v>
      </c>
      <c r="B226" s="275" t="s">
        <v>500</v>
      </c>
      <c r="C226" s="276">
        <v>1724</v>
      </c>
      <c r="D226" s="276">
        <v>1724</v>
      </c>
      <c r="E226" s="276">
        <v>0</v>
      </c>
    </row>
    <row r="227" customHeight="1" spans="1:5">
      <c r="A227" s="277" t="s">
        <v>501</v>
      </c>
      <c r="B227" s="275" t="s">
        <v>502</v>
      </c>
      <c r="C227" s="276">
        <v>5869</v>
      </c>
      <c r="D227" s="276">
        <v>4299</v>
      </c>
      <c r="E227" s="276">
        <v>1570</v>
      </c>
    </row>
    <row r="228" customHeight="1" spans="1:5">
      <c r="A228" s="279" t="s">
        <v>503</v>
      </c>
      <c r="B228" s="275" t="s">
        <v>504</v>
      </c>
      <c r="C228" s="276">
        <v>4147.5</v>
      </c>
      <c r="D228" s="276">
        <v>2647.5</v>
      </c>
      <c r="E228" s="276">
        <v>1500</v>
      </c>
    </row>
    <row r="229" customHeight="1" spans="1:5">
      <c r="A229" s="279" t="s">
        <v>505</v>
      </c>
      <c r="B229" s="275" t="s">
        <v>506</v>
      </c>
      <c r="C229" s="276">
        <v>4147.5</v>
      </c>
      <c r="D229" s="276">
        <v>2647.5</v>
      </c>
      <c r="E229" s="276">
        <v>1500</v>
      </c>
    </row>
    <row r="230" customHeight="1" spans="1:5">
      <c r="A230" s="279" t="s">
        <v>507</v>
      </c>
      <c r="B230" s="275" t="s">
        <v>508</v>
      </c>
      <c r="C230" s="276">
        <v>1420.51</v>
      </c>
      <c r="D230" s="276">
        <v>1350.51</v>
      </c>
      <c r="E230" s="276">
        <v>70</v>
      </c>
    </row>
    <row r="231" customHeight="1" spans="1:5">
      <c r="A231" s="279" t="s">
        <v>509</v>
      </c>
      <c r="B231" s="275" t="s">
        <v>510</v>
      </c>
      <c r="C231" s="276">
        <v>1420.51</v>
      </c>
      <c r="D231" s="276">
        <v>1350.51</v>
      </c>
      <c r="E231" s="276">
        <v>70</v>
      </c>
    </row>
    <row r="232" customHeight="1" spans="1:5">
      <c r="A232" s="279" t="s">
        <v>511</v>
      </c>
      <c r="B232" s="275" t="s">
        <v>512</v>
      </c>
      <c r="C232" s="276">
        <v>50</v>
      </c>
      <c r="D232" s="276">
        <v>50</v>
      </c>
      <c r="E232" s="276">
        <v>0</v>
      </c>
    </row>
    <row r="233" customHeight="1" spans="1:5">
      <c r="A233" s="279" t="s">
        <v>513</v>
      </c>
      <c r="B233" s="275" t="s">
        <v>514</v>
      </c>
      <c r="C233" s="276">
        <v>50</v>
      </c>
      <c r="D233" s="276">
        <v>50</v>
      </c>
      <c r="E233" s="276">
        <v>0</v>
      </c>
    </row>
    <row r="234" customHeight="1" spans="1:5">
      <c r="A234" s="279" t="s">
        <v>515</v>
      </c>
      <c r="B234" s="275" t="s">
        <v>516</v>
      </c>
      <c r="C234" s="276">
        <v>250.99</v>
      </c>
      <c r="D234" s="276">
        <v>250.99</v>
      </c>
      <c r="E234" s="276">
        <v>0</v>
      </c>
    </row>
    <row r="235" customHeight="1" spans="1:5">
      <c r="A235" s="279" t="s">
        <v>517</v>
      </c>
      <c r="B235" s="275" t="s">
        <v>518</v>
      </c>
      <c r="C235" s="276">
        <v>250.99</v>
      </c>
      <c r="D235" s="276">
        <v>250.99</v>
      </c>
      <c r="E235" s="276">
        <v>0</v>
      </c>
    </row>
    <row r="236" customHeight="1" spans="1:5">
      <c r="A236" s="279" t="s">
        <v>519</v>
      </c>
      <c r="B236" s="275" t="s">
        <v>520</v>
      </c>
      <c r="C236" s="276">
        <v>20000</v>
      </c>
      <c r="D236" s="276">
        <v>20000</v>
      </c>
      <c r="E236" s="276">
        <v>0</v>
      </c>
    </row>
    <row r="237" customHeight="1" spans="1:5">
      <c r="A237" s="279" t="s">
        <v>521</v>
      </c>
      <c r="B237" s="275" t="s">
        <v>522</v>
      </c>
      <c r="C237" s="276">
        <v>20000</v>
      </c>
      <c r="D237" s="276">
        <v>20000</v>
      </c>
      <c r="E237" s="276">
        <v>0</v>
      </c>
    </row>
    <row r="238" customHeight="1" spans="1:5">
      <c r="A238" s="279" t="s">
        <v>523</v>
      </c>
      <c r="B238" s="275" t="s">
        <v>524</v>
      </c>
      <c r="C238" s="276">
        <v>20000</v>
      </c>
      <c r="D238" s="276">
        <v>20000</v>
      </c>
      <c r="E238" s="276">
        <v>0</v>
      </c>
    </row>
    <row r="239" customHeight="1" spans="1:5">
      <c r="A239" s="279" t="s">
        <v>525</v>
      </c>
      <c r="B239" s="275" t="s">
        <v>526</v>
      </c>
      <c r="C239" s="276">
        <v>330</v>
      </c>
      <c r="D239" s="276">
        <v>0</v>
      </c>
      <c r="E239" s="276">
        <v>330</v>
      </c>
    </row>
    <row r="240" customHeight="1" spans="1:5">
      <c r="A240" s="279" t="s">
        <v>527</v>
      </c>
      <c r="B240" s="275" t="s">
        <v>528</v>
      </c>
      <c r="C240" s="276">
        <v>330</v>
      </c>
      <c r="D240" s="276">
        <v>0</v>
      </c>
      <c r="E240" s="276">
        <v>330</v>
      </c>
    </row>
    <row r="241" customHeight="1" spans="1:5">
      <c r="A241" s="279" t="s">
        <v>529</v>
      </c>
      <c r="B241" s="282" t="s">
        <v>530</v>
      </c>
      <c r="C241" s="278">
        <v>330</v>
      </c>
      <c r="D241" s="276">
        <v>0</v>
      </c>
      <c r="E241" s="278">
        <v>330</v>
      </c>
    </row>
    <row r="242" customHeight="1" spans="1:5">
      <c r="A242" s="279" t="s">
        <v>531</v>
      </c>
      <c r="B242" s="277" t="s">
        <v>532</v>
      </c>
      <c r="C242" s="278">
        <v>32800</v>
      </c>
      <c r="D242" s="276">
        <v>32800</v>
      </c>
      <c r="E242" s="278">
        <v>0</v>
      </c>
    </row>
    <row r="243" customHeight="1" spans="1:5">
      <c r="A243" s="279" t="s">
        <v>533</v>
      </c>
      <c r="B243" s="282" t="s">
        <v>534</v>
      </c>
      <c r="C243" s="278">
        <v>32800</v>
      </c>
      <c r="D243" s="276">
        <v>32800</v>
      </c>
      <c r="E243" s="278">
        <v>0</v>
      </c>
    </row>
    <row r="244" customHeight="1" spans="1:5">
      <c r="A244" s="279" t="s">
        <v>535</v>
      </c>
      <c r="B244" s="282" t="s">
        <v>536</v>
      </c>
      <c r="C244" s="278">
        <v>32800</v>
      </c>
      <c r="D244" s="276">
        <v>32800</v>
      </c>
      <c r="E244" s="278">
        <v>0</v>
      </c>
    </row>
  </sheetData>
  <sheetProtection formatCells="0" formatColumns="0" formatRows="0"/>
  <mergeCells count="1">
    <mergeCell ref="A1:E1"/>
  </mergeCells>
  <printOptions horizontalCentered="1"/>
  <pageMargins left="0.748031496062992" right="0.748031496062992" top="0.551181102362205" bottom="0.708661417322835" header="0.511811023622047" footer="0.511811023622047"/>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C244"/>
  <sheetViews>
    <sheetView showGridLines="0" showZeros="0" workbookViewId="0">
      <pane xSplit="2" ySplit="4" topLeftCell="C178" activePane="bottomRight" state="frozen"/>
      <selection/>
      <selection pane="topRight"/>
      <selection pane="bottomLeft"/>
      <selection pane="bottomRight" activeCell="B186" sqref="B186"/>
    </sheetView>
  </sheetViews>
  <sheetFormatPr defaultColWidth="6.875" defaultRowHeight="30" customHeight="1" outlineLevelCol="2"/>
  <cols>
    <col min="1" max="1" width="12.5" style="265" customWidth="1"/>
    <col min="2" max="2" width="32.375" style="265" customWidth="1"/>
    <col min="3" max="3" width="34.375" style="266" customWidth="1"/>
    <col min="4" max="256" width="6.875" style="265"/>
    <col min="257" max="257" width="12.5" style="265" customWidth="1"/>
    <col min="258" max="258" width="32.375" style="265" customWidth="1"/>
    <col min="259" max="259" width="34.375" style="265" customWidth="1"/>
    <col min="260" max="512" width="6.875" style="265"/>
    <col min="513" max="513" width="12.5" style="265" customWidth="1"/>
    <col min="514" max="514" width="32.375" style="265" customWidth="1"/>
    <col min="515" max="515" width="34.375" style="265" customWidth="1"/>
    <col min="516" max="768" width="6.875" style="265"/>
    <col min="769" max="769" width="12.5" style="265" customWidth="1"/>
    <col min="770" max="770" width="32.375" style="265" customWidth="1"/>
    <col min="771" max="771" width="34.375" style="265" customWidth="1"/>
    <col min="772" max="1024" width="6.875" style="265"/>
    <col min="1025" max="1025" width="12.5" style="265" customWidth="1"/>
    <col min="1026" max="1026" width="32.375" style="265" customWidth="1"/>
    <col min="1027" max="1027" width="34.375" style="265" customWidth="1"/>
    <col min="1028" max="1280" width="6.875" style="265"/>
    <col min="1281" max="1281" width="12.5" style="265" customWidth="1"/>
    <col min="1282" max="1282" width="32.375" style="265" customWidth="1"/>
    <col min="1283" max="1283" width="34.375" style="265" customWidth="1"/>
    <col min="1284" max="1536" width="6.875" style="265"/>
    <col min="1537" max="1537" width="12.5" style="265" customWidth="1"/>
    <col min="1538" max="1538" width="32.375" style="265" customWidth="1"/>
    <col min="1539" max="1539" width="34.375" style="265" customWidth="1"/>
    <col min="1540" max="1792" width="6.875" style="265"/>
    <col min="1793" max="1793" width="12.5" style="265" customWidth="1"/>
    <col min="1794" max="1794" width="32.375" style="265" customWidth="1"/>
    <col min="1795" max="1795" width="34.375" style="265" customWidth="1"/>
    <col min="1796" max="2048" width="6.875" style="265"/>
    <col min="2049" max="2049" width="12.5" style="265" customWidth="1"/>
    <col min="2050" max="2050" width="32.375" style="265" customWidth="1"/>
    <col min="2051" max="2051" width="34.375" style="265" customWidth="1"/>
    <col min="2052" max="2304" width="6.875" style="265"/>
    <col min="2305" max="2305" width="12.5" style="265" customWidth="1"/>
    <col min="2306" max="2306" width="32.375" style="265" customWidth="1"/>
    <col min="2307" max="2307" width="34.375" style="265" customWidth="1"/>
    <col min="2308" max="2560" width="6.875" style="265"/>
    <col min="2561" max="2561" width="12.5" style="265" customWidth="1"/>
    <col min="2562" max="2562" width="32.375" style="265" customWidth="1"/>
    <col min="2563" max="2563" width="34.375" style="265" customWidth="1"/>
    <col min="2564" max="2816" width="6.875" style="265"/>
    <col min="2817" max="2817" width="12.5" style="265" customWidth="1"/>
    <col min="2818" max="2818" width="32.375" style="265" customWidth="1"/>
    <col min="2819" max="2819" width="34.375" style="265" customWidth="1"/>
    <col min="2820" max="3072" width="6.875" style="265"/>
    <col min="3073" max="3073" width="12.5" style="265" customWidth="1"/>
    <col min="3074" max="3074" width="32.375" style="265" customWidth="1"/>
    <col min="3075" max="3075" width="34.375" style="265" customWidth="1"/>
    <col min="3076" max="3328" width="6.875" style="265"/>
    <col min="3329" max="3329" width="12.5" style="265" customWidth="1"/>
    <col min="3330" max="3330" width="32.375" style="265" customWidth="1"/>
    <col min="3331" max="3331" width="34.375" style="265" customWidth="1"/>
    <col min="3332" max="3584" width="6.875" style="265"/>
    <col min="3585" max="3585" width="12.5" style="265" customWidth="1"/>
    <col min="3586" max="3586" width="32.375" style="265" customWidth="1"/>
    <col min="3587" max="3587" width="34.375" style="265" customWidth="1"/>
    <col min="3588" max="3840" width="6.875" style="265"/>
    <col min="3841" max="3841" width="12.5" style="265" customWidth="1"/>
    <col min="3842" max="3842" width="32.375" style="265" customWidth="1"/>
    <col min="3843" max="3843" width="34.375" style="265" customWidth="1"/>
    <col min="3844" max="4096" width="6.875" style="265"/>
    <col min="4097" max="4097" width="12.5" style="265" customWidth="1"/>
    <col min="4098" max="4098" width="32.375" style="265" customWidth="1"/>
    <col min="4099" max="4099" width="34.375" style="265" customWidth="1"/>
    <col min="4100" max="4352" width="6.875" style="265"/>
    <col min="4353" max="4353" width="12.5" style="265" customWidth="1"/>
    <col min="4354" max="4354" width="32.375" style="265" customWidth="1"/>
    <col min="4355" max="4355" width="34.375" style="265" customWidth="1"/>
    <col min="4356" max="4608" width="6.875" style="265"/>
    <col min="4609" max="4609" width="12.5" style="265" customWidth="1"/>
    <col min="4610" max="4610" width="32.375" style="265" customWidth="1"/>
    <col min="4611" max="4611" width="34.375" style="265" customWidth="1"/>
    <col min="4612" max="4864" width="6.875" style="265"/>
    <col min="4865" max="4865" width="12.5" style="265" customWidth="1"/>
    <col min="4866" max="4866" width="32.375" style="265" customWidth="1"/>
    <col min="4867" max="4867" width="34.375" style="265" customWidth="1"/>
    <col min="4868" max="5120" width="6.875" style="265"/>
    <col min="5121" max="5121" width="12.5" style="265" customWidth="1"/>
    <col min="5122" max="5122" width="32.375" style="265" customWidth="1"/>
    <col min="5123" max="5123" width="34.375" style="265" customWidth="1"/>
    <col min="5124" max="5376" width="6.875" style="265"/>
    <col min="5377" max="5377" width="12.5" style="265" customWidth="1"/>
    <col min="5378" max="5378" width="32.375" style="265" customWidth="1"/>
    <col min="5379" max="5379" width="34.375" style="265" customWidth="1"/>
    <col min="5380" max="5632" width="6.875" style="265"/>
    <col min="5633" max="5633" width="12.5" style="265" customWidth="1"/>
    <col min="5634" max="5634" width="32.375" style="265" customWidth="1"/>
    <col min="5635" max="5635" width="34.375" style="265" customWidth="1"/>
    <col min="5636" max="5888" width="6.875" style="265"/>
    <col min="5889" max="5889" width="12.5" style="265" customWidth="1"/>
    <col min="5890" max="5890" width="32.375" style="265" customWidth="1"/>
    <col min="5891" max="5891" width="34.375" style="265" customWidth="1"/>
    <col min="5892" max="6144" width="6.875" style="265"/>
    <col min="6145" max="6145" width="12.5" style="265" customWidth="1"/>
    <col min="6146" max="6146" width="32.375" style="265" customWidth="1"/>
    <col min="6147" max="6147" width="34.375" style="265" customWidth="1"/>
    <col min="6148" max="6400" width="6.875" style="265"/>
    <col min="6401" max="6401" width="12.5" style="265" customWidth="1"/>
    <col min="6402" max="6402" width="32.375" style="265" customWidth="1"/>
    <col min="6403" max="6403" width="34.375" style="265" customWidth="1"/>
    <col min="6404" max="6656" width="6.875" style="265"/>
    <col min="6657" max="6657" width="12.5" style="265" customWidth="1"/>
    <col min="6658" max="6658" width="32.375" style="265" customWidth="1"/>
    <col min="6659" max="6659" width="34.375" style="265" customWidth="1"/>
    <col min="6660" max="6912" width="6.875" style="265"/>
    <col min="6913" max="6913" width="12.5" style="265" customWidth="1"/>
    <col min="6914" max="6914" width="32.375" style="265" customWidth="1"/>
    <col min="6915" max="6915" width="34.375" style="265" customWidth="1"/>
    <col min="6916" max="7168" width="6.875" style="265"/>
    <col min="7169" max="7169" width="12.5" style="265" customWidth="1"/>
    <col min="7170" max="7170" width="32.375" style="265" customWidth="1"/>
    <col min="7171" max="7171" width="34.375" style="265" customWidth="1"/>
    <col min="7172" max="7424" width="6.875" style="265"/>
    <col min="7425" max="7425" width="12.5" style="265" customWidth="1"/>
    <col min="7426" max="7426" width="32.375" style="265" customWidth="1"/>
    <col min="7427" max="7427" width="34.375" style="265" customWidth="1"/>
    <col min="7428" max="7680" width="6.875" style="265"/>
    <col min="7681" max="7681" width="12.5" style="265" customWidth="1"/>
    <col min="7682" max="7682" width="32.375" style="265" customWidth="1"/>
    <col min="7683" max="7683" width="34.375" style="265" customWidth="1"/>
    <col min="7684" max="7936" width="6.875" style="265"/>
    <col min="7937" max="7937" width="12.5" style="265" customWidth="1"/>
    <col min="7938" max="7938" width="32.375" style="265" customWidth="1"/>
    <col min="7939" max="7939" width="34.375" style="265" customWidth="1"/>
    <col min="7940" max="8192" width="6.875" style="265"/>
    <col min="8193" max="8193" width="12.5" style="265" customWidth="1"/>
    <col min="8194" max="8194" width="32.375" style="265" customWidth="1"/>
    <col min="8195" max="8195" width="34.375" style="265" customWidth="1"/>
    <col min="8196" max="8448" width="6.875" style="265"/>
    <col min="8449" max="8449" width="12.5" style="265" customWidth="1"/>
    <col min="8450" max="8450" width="32.375" style="265" customWidth="1"/>
    <col min="8451" max="8451" width="34.375" style="265" customWidth="1"/>
    <col min="8452" max="8704" width="6.875" style="265"/>
    <col min="8705" max="8705" width="12.5" style="265" customWidth="1"/>
    <col min="8706" max="8706" width="32.375" style="265" customWidth="1"/>
    <col min="8707" max="8707" width="34.375" style="265" customWidth="1"/>
    <col min="8708" max="8960" width="6.875" style="265"/>
    <col min="8961" max="8961" width="12.5" style="265" customWidth="1"/>
    <col min="8962" max="8962" width="32.375" style="265" customWidth="1"/>
    <col min="8963" max="8963" width="34.375" style="265" customWidth="1"/>
    <col min="8964" max="9216" width="6.875" style="265"/>
    <col min="9217" max="9217" width="12.5" style="265" customWidth="1"/>
    <col min="9218" max="9218" width="32.375" style="265" customWidth="1"/>
    <col min="9219" max="9219" width="34.375" style="265" customWidth="1"/>
    <col min="9220" max="9472" width="6.875" style="265"/>
    <col min="9473" max="9473" width="12.5" style="265" customWidth="1"/>
    <col min="9474" max="9474" width="32.375" style="265" customWidth="1"/>
    <col min="9475" max="9475" width="34.375" style="265" customWidth="1"/>
    <col min="9476" max="9728" width="6.875" style="265"/>
    <col min="9729" max="9729" width="12.5" style="265" customWidth="1"/>
    <col min="9730" max="9730" width="32.375" style="265" customWidth="1"/>
    <col min="9731" max="9731" width="34.375" style="265" customWidth="1"/>
    <col min="9732" max="9984" width="6.875" style="265"/>
    <col min="9985" max="9985" width="12.5" style="265" customWidth="1"/>
    <col min="9986" max="9986" width="32.375" style="265" customWidth="1"/>
    <col min="9987" max="9987" width="34.375" style="265" customWidth="1"/>
    <col min="9988" max="10240" width="6.875" style="265"/>
    <col min="10241" max="10241" width="12.5" style="265" customWidth="1"/>
    <col min="10242" max="10242" width="32.375" style="265" customWidth="1"/>
    <col min="10243" max="10243" width="34.375" style="265" customWidth="1"/>
    <col min="10244" max="10496" width="6.875" style="265"/>
    <col min="10497" max="10497" width="12.5" style="265" customWidth="1"/>
    <col min="10498" max="10498" width="32.375" style="265" customWidth="1"/>
    <col min="10499" max="10499" width="34.375" style="265" customWidth="1"/>
    <col min="10500" max="10752" width="6.875" style="265"/>
    <col min="10753" max="10753" width="12.5" style="265" customWidth="1"/>
    <col min="10754" max="10754" width="32.375" style="265" customWidth="1"/>
    <col min="10755" max="10755" width="34.375" style="265" customWidth="1"/>
    <col min="10756" max="11008" width="6.875" style="265"/>
    <col min="11009" max="11009" width="12.5" style="265" customWidth="1"/>
    <col min="11010" max="11010" width="32.375" style="265" customWidth="1"/>
    <col min="11011" max="11011" width="34.375" style="265" customWidth="1"/>
    <col min="11012" max="11264" width="6.875" style="265"/>
    <col min="11265" max="11265" width="12.5" style="265" customWidth="1"/>
    <col min="11266" max="11266" width="32.375" style="265" customWidth="1"/>
    <col min="11267" max="11267" width="34.375" style="265" customWidth="1"/>
    <col min="11268" max="11520" width="6.875" style="265"/>
    <col min="11521" max="11521" width="12.5" style="265" customWidth="1"/>
    <col min="11522" max="11522" width="32.375" style="265" customWidth="1"/>
    <col min="11523" max="11523" width="34.375" style="265" customWidth="1"/>
    <col min="11524" max="11776" width="6.875" style="265"/>
    <col min="11777" max="11777" width="12.5" style="265" customWidth="1"/>
    <col min="11778" max="11778" width="32.375" style="265" customWidth="1"/>
    <col min="11779" max="11779" width="34.375" style="265" customWidth="1"/>
    <col min="11780" max="12032" width="6.875" style="265"/>
    <col min="12033" max="12033" width="12.5" style="265" customWidth="1"/>
    <col min="12034" max="12034" width="32.375" style="265" customWidth="1"/>
    <col min="12035" max="12035" width="34.375" style="265" customWidth="1"/>
    <col min="12036" max="12288" width="6.875" style="265"/>
    <col min="12289" max="12289" width="12.5" style="265" customWidth="1"/>
    <col min="12290" max="12290" width="32.375" style="265" customWidth="1"/>
    <col min="12291" max="12291" width="34.375" style="265" customWidth="1"/>
    <col min="12292" max="12544" width="6.875" style="265"/>
    <col min="12545" max="12545" width="12.5" style="265" customWidth="1"/>
    <col min="12546" max="12546" width="32.375" style="265" customWidth="1"/>
    <col min="12547" max="12547" width="34.375" style="265" customWidth="1"/>
    <col min="12548" max="12800" width="6.875" style="265"/>
    <col min="12801" max="12801" width="12.5" style="265" customWidth="1"/>
    <col min="12802" max="12802" width="32.375" style="265" customWidth="1"/>
    <col min="12803" max="12803" width="34.375" style="265" customWidth="1"/>
    <col min="12804" max="13056" width="6.875" style="265"/>
    <col min="13057" max="13057" width="12.5" style="265" customWidth="1"/>
    <col min="13058" max="13058" width="32.375" style="265" customWidth="1"/>
    <col min="13059" max="13059" width="34.375" style="265" customWidth="1"/>
    <col min="13060" max="13312" width="6.875" style="265"/>
    <col min="13313" max="13313" width="12.5" style="265" customWidth="1"/>
    <col min="13314" max="13314" width="32.375" style="265" customWidth="1"/>
    <col min="13315" max="13315" width="34.375" style="265" customWidth="1"/>
    <col min="13316" max="13568" width="6.875" style="265"/>
    <col min="13569" max="13569" width="12.5" style="265" customWidth="1"/>
    <col min="13570" max="13570" width="32.375" style="265" customWidth="1"/>
    <col min="13571" max="13571" width="34.375" style="265" customWidth="1"/>
    <col min="13572" max="13824" width="6.875" style="265"/>
    <col min="13825" max="13825" width="12.5" style="265" customWidth="1"/>
    <col min="13826" max="13826" width="32.375" style="265" customWidth="1"/>
    <col min="13827" max="13827" width="34.375" style="265" customWidth="1"/>
    <col min="13828" max="14080" width="6.875" style="265"/>
    <col min="14081" max="14081" width="12.5" style="265" customWidth="1"/>
    <col min="14082" max="14082" width="32.375" style="265" customWidth="1"/>
    <col min="14083" max="14083" width="34.375" style="265" customWidth="1"/>
    <col min="14084" max="14336" width="6.875" style="265"/>
    <col min="14337" max="14337" width="12.5" style="265" customWidth="1"/>
    <col min="14338" max="14338" width="32.375" style="265" customWidth="1"/>
    <col min="14339" max="14339" width="34.375" style="265" customWidth="1"/>
    <col min="14340" max="14592" width="6.875" style="265"/>
    <col min="14593" max="14593" width="12.5" style="265" customWidth="1"/>
    <col min="14594" max="14594" width="32.375" style="265" customWidth="1"/>
    <col min="14595" max="14595" width="34.375" style="265" customWidth="1"/>
    <col min="14596" max="14848" width="6.875" style="265"/>
    <col min="14849" max="14849" width="12.5" style="265" customWidth="1"/>
    <col min="14850" max="14850" width="32.375" style="265" customWidth="1"/>
    <col min="14851" max="14851" width="34.375" style="265" customWidth="1"/>
    <col min="14852" max="15104" width="6.875" style="265"/>
    <col min="15105" max="15105" width="12.5" style="265" customWidth="1"/>
    <col min="15106" max="15106" width="32.375" style="265" customWidth="1"/>
    <col min="15107" max="15107" width="34.375" style="265" customWidth="1"/>
    <col min="15108" max="15360" width="6.875" style="265"/>
    <col min="15361" max="15361" width="12.5" style="265" customWidth="1"/>
    <col min="15362" max="15362" width="32.375" style="265" customWidth="1"/>
    <col min="15363" max="15363" width="34.375" style="265" customWidth="1"/>
    <col min="15364" max="15616" width="6.875" style="265"/>
    <col min="15617" max="15617" width="12.5" style="265" customWidth="1"/>
    <col min="15618" max="15618" width="32.375" style="265" customWidth="1"/>
    <col min="15619" max="15619" width="34.375" style="265" customWidth="1"/>
    <col min="15620" max="15872" width="6.875" style="265"/>
    <col min="15873" max="15873" width="12.5" style="265" customWidth="1"/>
    <col min="15874" max="15874" width="32.375" style="265" customWidth="1"/>
    <col min="15875" max="15875" width="34.375" style="265" customWidth="1"/>
    <col min="15876" max="16128" width="6.875" style="265"/>
    <col min="16129" max="16129" width="12.5" style="265" customWidth="1"/>
    <col min="16130" max="16130" width="32.375" style="265" customWidth="1"/>
    <col min="16131" max="16131" width="34.375" style="265" customWidth="1"/>
    <col min="16132" max="16384" width="6.875" style="265"/>
  </cols>
  <sheetData>
    <row r="1" customHeight="1" spans="1:3">
      <c r="A1" s="267" t="s">
        <v>537</v>
      </c>
      <c r="B1" s="267"/>
      <c r="C1" s="267"/>
    </row>
    <row r="2" customHeight="1" spans="1:3">
      <c r="C2" s="268" t="s">
        <v>1</v>
      </c>
    </row>
    <row r="3" customHeight="1" spans="1:3">
      <c r="A3" s="269" t="s">
        <v>77</v>
      </c>
      <c r="B3" s="269" t="s">
        <v>78</v>
      </c>
      <c r="C3" s="270" t="s">
        <v>51</v>
      </c>
    </row>
    <row r="4" s="264" customFormat="1" customHeight="1" spans="1:3">
      <c r="A4" s="271"/>
      <c r="B4" s="272" t="s">
        <v>81</v>
      </c>
      <c r="C4" s="273">
        <v>668168.659999999</v>
      </c>
    </row>
    <row r="5" customHeight="1" spans="1:3">
      <c r="A5" s="274" t="s">
        <v>82</v>
      </c>
      <c r="B5" s="275" t="s">
        <v>83</v>
      </c>
      <c r="C5" s="276">
        <v>157477.41</v>
      </c>
    </row>
    <row r="6" customHeight="1" spans="1:3">
      <c r="A6" s="274" t="s">
        <v>84</v>
      </c>
      <c r="B6" s="275" t="s">
        <v>85</v>
      </c>
      <c r="C6" s="276">
        <v>1444.65</v>
      </c>
    </row>
    <row r="7" customHeight="1" spans="1:3">
      <c r="A7" s="274" t="s">
        <v>86</v>
      </c>
      <c r="B7" s="275" t="s">
        <v>87</v>
      </c>
      <c r="C7" s="276">
        <v>1444.65</v>
      </c>
    </row>
    <row r="8" customHeight="1" spans="1:3">
      <c r="A8" s="274" t="s">
        <v>88</v>
      </c>
      <c r="B8" s="275" t="s">
        <v>89</v>
      </c>
      <c r="C8" s="276">
        <v>919.22</v>
      </c>
    </row>
    <row r="9" customHeight="1" spans="1:3">
      <c r="A9" s="274" t="s">
        <v>90</v>
      </c>
      <c r="B9" s="275" t="s">
        <v>91</v>
      </c>
      <c r="C9" s="276">
        <v>919.22</v>
      </c>
    </row>
    <row r="10" customHeight="1" spans="1:3">
      <c r="A10" s="274" t="s">
        <v>92</v>
      </c>
      <c r="B10" s="275" t="s">
        <v>93</v>
      </c>
      <c r="C10" s="276">
        <v>37045.65</v>
      </c>
    </row>
    <row r="11" customHeight="1" spans="1:3">
      <c r="A11" s="274" t="s">
        <v>94</v>
      </c>
      <c r="B11" s="275" t="s">
        <v>95</v>
      </c>
      <c r="C11" s="276">
        <v>37045.65</v>
      </c>
    </row>
    <row r="12" customHeight="1" spans="1:3">
      <c r="A12" s="274" t="s">
        <v>96</v>
      </c>
      <c r="B12" s="275" t="s">
        <v>97</v>
      </c>
      <c r="C12" s="276">
        <v>855.79</v>
      </c>
    </row>
    <row r="13" customHeight="1" spans="1:3">
      <c r="A13" s="274" t="s">
        <v>98</v>
      </c>
      <c r="B13" s="275" t="s">
        <v>87</v>
      </c>
      <c r="C13" s="276">
        <v>855.79</v>
      </c>
    </row>
    <row r="14" customHeight="1" spans="1:3">
      <c r="A14" s="274" t="s">
        <v>99</v>
      </c>
      <c r="B14" s="275" t="s">
        <v>100</v>
      </c>
      <c r="C14" s="276">
        <v>836.26</v>
      </c>
    </row>
    <row r="15" customHeight="1" spans="1:3">
      <c r="A15" s="274" t="s">
        <v>101</v>
      </c>
      <c r="B15" s="275" t="s">
        <v>102</v>
      </c>
      <c r="C15" s="276">
        <v>836.26</v>
      </c>
    </row>
    <row r="16" customHeight="1" spans="1:3">
      <c r="A16" s="274" t="s">
        <v>103</v>
      </c>
      <c r="B16" s="275" t="s">
        <v>104</v>
      </c>
      <c r="C16" s="276">
        <v>2157.26</v>
      </c>
    </row>
    <row r="17" customHeight="1" spans="1:3">
      <c r="A17" s="274" t="s">
        <v>105</v>
      </c>
      <c r="B17" s="275" t="s">
        <v>95</v>
      </c>
      <c r="C17" s="276">
        <v>2157.26</v>
      </c>
    </row>
    <row r="18" customHeight="1" spans="1:3">
      <c r="A18" s="274" t="s">
        <v>106</v>
      </c>
      <c r="B18" s="275" t="s">
        <v>107</v>
      </c>
      <c r="C18" s="276">
        <v>497.01</v>
      </c>
    </row>
    <row r="19" customHeight="1" spans="1:3">
      <c r="A19" s="274" t="s">
        <v>108</v>
      </c>
      <c r="B19" s="275" t="s">
        <v>87</v>
      </c>
      <c r="C19" s="276">
        <v>497.01</v>
      </c>
    </row>
    <row r="20" customHeight="1" spans="1:3">
      <c r="A20" s="274" t="s">
        <v>109</v>
      </c>
      <c r="B20" s="275" t="s">
        <v>110</v>
      </c>
      <c r="C20" s="276">
        <v>2779.36</v>
      </c>
    </row>
    <row r="21" customHeight="1" spans="1:3">
      <c r="A21" s="274" t="s">
        <v>111</v>
      </c>
      <c r="B21" s="275" t="s">
        <v>87</v>
      </c>
      <c r="C21" s="276">
        <v>2779.36</v>
      </c>
    </row>
    <row r="22" customHeight="1" spans="1:3">
      <c r="A22" s="274" t="s">
        <v>112</v>
      </c>
      <c r="B22" s="275" t="s">
        <v>113</v>
      </c>
      <c r="C22" s="276">
        <v>941.38</v>
      </c>
    </row>
    <row r="23" customHeight="1" spans="1:3">
      <c r="A23" s="274" t="s">
        <v>114</v>
      </c>
      <c r="B23" s="275" t="s">
        <v>115</v>
      </c>
      <c r="C23" s="276">
        <v>941.38</v>
      </c>
    </row>
    <row r="24" customHeight="1" spans="1:3">
      <c r="A24" s="274" t="s">
        <v>116</v>
      </c>
      <c r="B24" s="275" t="s">
        <v>117</v>
      </c>
      <c r="C24" s="276">
        <v>305.46</v>
      </c>
    </row>
    <row r="25" customHeight="1" spans="1:3">
      <c r="A25" s="274" t="s">
        <v>118</v>
      </c>
      <c r="B25" s="275" t="s">
        <v>119</v>
      </c>
      <c r="C25" s="276">
        <v>305.46</v>
      </c>
    </row>
    <row r="26" customHeight="1" spans="1:3">
      <c r="A26" s="274" t="s">
        <v>120</v>
      </c>
      <c r="B26" s="275" t="s">
        <v>121</v>
      </c>
      <c r="C26" s="276">
        <v>133.36</v>
      </c>
    </row>
    <row r="27" customHeight="1" spans="1:3">
      <c r="A27" s="274" t="s">
        <v>122</v>
      </c>
      <c r="B27" s="275" t="s">
        <v>87</v>
      </c>
      <c r="C27" s="276">
        <v>133.36</v>
      </c>
    </row>
    <row r="28" customHeight="1" spans="1:3">
      <c r="A28" s="274" t="s">
        <v>123</v>
      </c>
      <c r="B28" s="275" t="s">
        <v>124</v>
      </c>
      <c r="C28" s="276">
        <v>376.78</v>
      </c>
    </row>
    <row r="29" customHeight="1" spans="1:3">
      <c r="A29" s="274" t="s">
        <v>125</v>
      </c>
      <c r="B29" s="275" t="s">
        <v>87</v>
      </c>
      <c r="C29" s="276">
        <v>376.78</v>
      </c>
    </row>
    <row r="30" customHeight="1" spans="1:3">
      <c r="A30" s="274" t="s">
        <v>126</v>
      </c>
      <c r="B30" s="275" t="s">
        <v>127</v>
      </c>
      <c r="C30" s="276">
        <v>792.96</v>
      </c>
    </row>
    <row r="31" customHeight="1" spans="1:3">
      <c r="A31" s="274" t="s">
        <v>128</v>
      </c>
      <c r="B31" s="275" t="s">
        <v>87</v>
      </c>
      <c r="C31" s="276">
        <v>792.96</v>
      </c>
    </row>
    <row r="32" customHeight="1" spans="1:3">
      <c r="A32" s="274" t="s">
        <v>129</v>
      </c>
      <c r="B32" s="275" t="s">
        <v>130</v>
      </c>
      <c r="C32" s="276">
        <v>964.9</v>
      </c>
    </row>
    <row r="33" customHeight="1" spans="1:3">
      <c r="A33" s="274" t="s">
        <v>131</v>
      </c>
      <c r="B33" s="275" t="s">
        <v>87</v>
      </c>
      <c r="C33" s="276">
        <v>964.9</v>
      </c>
    </row>
    <row r="34" customHeight="1" spans="1:3">
      <c r="A34" s="274" t="s">
        <v>132</v>
      </c>
      <c r="B34" s="275" t="s">
        <v>133</v>
      </c>
      <c r="C34" s="276">
        <v>426.96</v>
      </c>
    </row>
    <row r="35" customHeight="1" spans="1:3">
      <c r="A35" s="274" t="s">
        <v>134</v>
      </c>
      <c r="B35" s="275" t="s">
        <v>87</v>
      </c>
      <c r="C35" s="276">
        <v>426.96</v>
      </c>
    </row>
    <row r="36" customHeight="1" spans="1:3">
      <c r="A36" s="274" t="s">
        <v>135</v>
      </c>
      <c r="B36" s="275" t="s">
        <v>136</v>
      </c>
      <c r="C36" s="276">
        <v>374.61</v>
      </c>
    </row>
    <row r="37" customHeight="1" spans="1:3">
      <c r="A37" s="274" t="s">
        <v>137</v>
      </c>
      <c r="B37" s="275" t="s">
        <v>87</v>
      </c>
      <c r="C37" s="276">
        <v>374.61</v>
      </c>
    </row>
    <row r="38" customHeight="1" spans="1:3">
      <c r="A38" s="274" t="s">
        <v>138</v>
      </c>
      <c r="B38" s="275" t="s">
        <v>139</v>
      </c>
      <c r="C38" s="276">
        <v>810.19</v>
      </c>
    </row>
    <row r="39" customHeight="1" spans="1:3">
      <c r="A39" s="274" t="s">
        <v>140</v>
      </c>
      <c r="B39" s="275" t="s">
        <v>95</v>
      </c>
      <c r="C39" s="276">
        <v>810.19</v>
      </c>
    </row>
    <row r="40" customHeight="1" spans="1:3">
      <c r="A40" s="274" t="s">
        <v>141</v>
      </c>
      <c r="B40" s="275" t="s">
        <v>142</v>
      </c>
      <c r="C40" s="276">
        <v>3253.3</v>
      </c>
    </row>
    <row r="41" customHeight="1" spans="1:3">
      <c r="A41" s="274" t="s">
        <v>143</v>
      </c>
      <c r="B41" s="275" t="s">
        <v>144</v>
      </c>
      <c r="C41" s="276">
        <v>3253.3</v>
      </c>
    </row>
    <row r="42" customHeight="1" spans="1:3">
      <c r="A42" s="274" t="s">
        <v>145</v>
      </c>
      <c r="B42" s="275" t="s">
        <v>146</v>
      </c>
      <c r="C42" s="276">
        <v>102562.31</v>
      </c>
    </row>
    <row r="43" customHeight="1" spans="1:3">
      <c r="A43" s="274" t="s">
        <v>147</v>
      </c>
      <c r="B43" s="275" t="s">
        <v>148</v>
      </c>
      <c r="C43" s="276">
        <v>102562.31</v>
      </c>
    </row>
    <row r="44" customHeight="1" spans="1:3">
      <c r="A44" s="274" t="s">
        <v>149</v>
      </c>
      <c r="B44" s="275" t="s">
        <v>150</v>
      </c>
      <c r="C44" s="276">
        <v>323</v>
      </c>
    </row>
    <row r="45" customHeight="1" spans="1:3">
      <c r="A45" s="274" t="s">
        <v>151</v>
      </c>
      <c r="B45" s="275" t="s">
        <v>152</v>
      </c>
      <c r="C45" s="276">
        <v>315</v>
      </c>
    </row>
    <row r="46" customHeight="1" spans="1:3">
      <c r="A46" s="274" t="s">
        <v>153</v>
      </c>
      <c r="B46" s="275" t="s">
        <v>154</v>
      </c>
      <c r="C46" s="276">
        <v>315</v>
      </c>
    </row>
    <row r="47" customHeight="1" spans="1:3">
      <c r="A47" s="274" t="s">
        <v>155</v>
      </c>
      <c r="B47" s="275" t="s">
        <v>156</v>
      </c>
      <c r="C47" s="276">
        <v>8</v>
      </c>
    </row>
    <row r="48" customHeight="1" spans="1:3">
      <c r="A48" s="274" t="s">
        <v>157</v>
      </c>
      <c r="B48" s="275" t="s">
        <v>158</v>
      </c>
      <c r="C48" s="276">
        <v>8</v>
      </c>
    </row>
    <row r="49" customHeight="1" spans="1:3">
      <c r="A49" s="274" t="s">
        <v>159</v>
      </c>
      <c r="B49" s="275" t="s">
        <v>160</v>
      </c>
      <c r="C49" s="276">
        <v>20956.28</v>
      </c>
    </row>
    <row r="50" customHeight="1" spans="1:3">
      <c r="A50" s="274" t="s">
        <v>161</v>
      </c>
      <c r="B50" s="275" t="s">
        <v>162</v>
      </c>
      <c r="C50" s="276">
        <v>30</v>
      </c>
    </row>
    <row r="51" customHeight="1" spans="1:3">
      <c r="A51" s="274" t="s">
        <v>163</v>
      </c>
      <c r="B51" s="275" t="s">
        <v>164</v>
      </c>
      <c r="C51" s="276">
        <v>30</v>
      </c>
    </row>
    <row r="52" customHeight="1" spans="1:3">
      <c r="A52" s="274" t="s">
        <v>165</v>
      </c>
      <c r="B52" s="275" t="s">
        <v>166</v>
      </c>
      <c r="C52" s="276">
        <v>13951.6</v>
      </c>
    </row>
    <row r="53" customHeight="1" spans="1:3">
      <c r="A53" s="274" t="s">
        <v>167</v>
      </c>
      <c r="B53" s="275" t="s">
        <v>168</v>
      </c>
      <c r="C53" s="276">
        <v>13951.6</v>
      </c>
    </row>
    <row r="54" customHeight="1" spans="1:3">
      <c r="A54" s="274" t="s">
        <v>169</v>
      </c>
      <c r="B54" s="275" t="s">
        <v>170</v>
      </c>
      <c r="C54" s="276">
        <v>5</v>
      </c>
    </row>
    <row r="55" customHeight="1" spans="1:3">
      <c r="A55" s="274" t="s">
        <v>171</v>
      </c>
      <c r="B55" s="275" t="s">
        <v>95</v>
      </c>
      <c r="C55" s="276">
        <v>5</v>
      </c>
    </row>
    <row r="56" customHeight="1" spans="1:3">
      <c r="A56" s="274" t="s">
        <v>172</v>
      </c>
      <c r="B56" s="275" t="s">
        <v>173</v>
      </c>
      <c r="C56" s="276">
        <v>5</v>
      </c>
    </row>
    <row r="57" customHeight="1" spans="1:3">
      <c r="A57" s="274" t="s">
        <v>174</v>
      </c>
      <c r="B57" s="275" t="s">
        <v>95</v>
      </c>
      <c r="C57" s="276">
        <v>5</v>
      </c>
    </row>
    <row r="58" customHeight="1" spans="1:3">
      <c r="A58" s="274" t="s">
        <v>175</v>
      </c>
      <c r="B58" s="275" t="s">
        <v>176</v>
      </c>
      <c r="C58" s="276">
        <v>539.64</v>
      </c>
    </row>
    <row r="59" customHeight="1" spans="1:3">
      <c r="A59" s="274" t="s">
        <v>177</v>
      </c>
      <c r="B59" s="275" t="s">
        <v>87</v>
      </c>
      <c r="C59" s="276">
        <v>539.64</v>
      </c>
    </row>
    <row r="60" customHeight="1" spans="1:3">
      <c r="A60" s="274" t="s">
        <v>178</v>
      </c>
      <c r="B60" s="275" t="s">
        <v>179</v>
      </c>
      <c r="C60" s="276">
        <v>145</v>
      </c>
    </row>
    <row r="61" customHeight="1" spans="1:3">
      <c r="A61" s="274" t="s">
        <v>180</v>
      </c>
      <c r="B61" s="275" t="s">
        <v>181</v>
      </c>
      <c r="C61" s="276">
        <v>145</v>
      </c>
    </row>
    <row r="62" customHeight="1" spans="1:3">
      <c r="A62" s="274" t="s">
        <v>182</v>
      </c>
      <c r="B62" s="275" t="s">
        <v>183</v>
      </c>
      <c r="C62" s="276">
        <v>6280.04</v>
      </c>
    </row>
    <row r="63" customHeight="1" spans="1:3">
      <c r="A63" s="274" t="s">
        <v>184</v>
      </c>
      <c r="B63" s="275" t="s">
        <v>185</v>
      </c>
      <c r="C63" s="276">
        <v>6280.04</v>
      </c>
    </row>
    <row r="64" customHeight="1" spans="1:3">
      <c r="A64" s="274" t="s">
        <v>186</v>
      </c>
      <c r="B64" s="275" t="s">
        <v>187</v>
      </c>
      <c r="C64" s="276">
        <v>102850.64</v>
      </c>
    </row>
    <row r="65" customHeight="1" spans="1:3">
      <c r="A65" s="274" t="s">
        <v>188</v>
      </c>
      <c r="B65" s="275" t="s">
        <v>189</v>
      </c>
      <c r="C65" s="276">
        <v>2330.33</v>
      </c>
    </row>
    <row r="66" customHeight="1" spans="1:3">
      <c r="A66" s="274" t="s">
        <v>190</v>
      </c>
      <c r="B66" s="275" t="s">
        <v>87</v>
      </c>
      <c r="C66" s="276">
        <v>2330.33</v>
      </c>
    </row>
    <row r="67" customHeight="1" spans="1:3">
      <c r="A67" s="274" t="s">
        <v>191</v>
      </c>
      <c r="B67" s="275" t="s">
        <v>192</v>
      </c>
      <c r="C67" s="276">
        <v>89743.06</v>
      </c>
    </row>
    <row r="68" customHeight="1" spans="1:3">
      <c r="A68" s="274" t="s">
        <v>193</v>
      </c>
      <c r="B68" s="275" t="s">
        <v>194</v>
      </c>
      <c r="C68" s="276">
        <v>89743.06</v>
      </c>
    </row>
    <row r="69" customHeight="1" spans="1:3">
      <c r="A69" s="274" t="s">
        <v>195</v>
      </c>
      <c r="B69" s="275" t="s">
        <v>196</v>
      </c>
      <c r="C69" s="276">
        <v>3359.61</v>
      </c>
    </row>
    <row r="70" customHeight="1" spans="1:3">
      <c r="A70" s="274" t="s">
        <v>197</v>
      </c>
      <c r="B70" s="275" t="s">
        <v>198</v>
      </c>
      <c r="C70" s="276">
        <v>3359.61</v>
      </c>
    </row>
    <row r="71" customHeight="1" spans="1:3">
      <c r="A71" s="274" t="s">
        <v>199</v>
      </c>
      <c r="B71" s="275" t="s">
        <v>200</v>
      </c>
      <c r="C71" s="276">
        <v>17</v>
      </c>
    </row>
    <row r="72" customHeight="1" spans="1:3">
      <c r="A72" s="274" t="s">
        <v>201</v>
      </c>
      <c r="B72" s="275" t="s">
        <v>202</v>
      </c>
      <c r="C72" s="276">
        <v>17</v>
      </c>
    </row>
    <row r="73" customHeight="1" spans="1:3">
      <c r="A73" s="274" t="s">
        <v>203</v>
      </c>
      <c r="B73" s="275" t="s">
        <v>204</v>
      </c>
      <c r="C73" s="276">
        <v>388.69</v>
      </c>
    </row>
    <row r="74" customHeight="1" spans="1:3">
      <c r="A74" s="274" t="s">
        <v>205</v>
      </c>
      <c r="B74" s="275" t="s">
        <v>206</v>
      </c>
      <c r="C74" s="276">
        <v>388.69</v>
      </c>
    </row>
    <row r="75" customHeight="1" spans="1:3">
      <c r="A75" s="274" t="s">
        <v>207</v>
      </c>
      <c r="B75" s="275" t="s">
        <v>208</v>
      </c>
      <c r="C75" s="276">
        <v>311.95</v>
      </c>
    </row>
    <row r="76" customHeight="1" spans="1:3">
      <c r="A76" s="274" t="s">
        <v>209</v>
      </c>
      <c r="B76" s="275" t="s">
        <v>210</v>
      </c>
      <c r="C76" s="276">
        <v>311.95</v>
      </c>
    </row>
    <row r="77" customHeight="1" spans="1:3">
      <c r="A77" s="274" t="s">
        <v>211</v>
      </c>
      <c r="B77" s="275" t="s">
        <v>212</v>
      </c>
      <c r="C77" s="276">
        <v>6700</v>
      </c>
    </row>
    <row r="78" customHeight="1" spans="1:3">
      <c r="A78" s="274" t="s">
        <v>213</v>
      </c>
      <c r="B78" s="275" t="s">
        <v>214</v>
      </c>
      <c r="C78" s="276">
        <v>6700</v>
      </c>
    </row>
    <row r="79" customHeight="1" spans="1:3">
      <c r="A79" s="274" t="s">
        <v>215</v>
      </c>
      <c r="B79" s="275" t="s">
        <v>216</v>
      </c>
      <c r="C79" s="276">
        <v>0</v>
      </c>
    </row>
    <row r="80" customHeight="1" spans="1:3">
      <c r="A80" s="274" t="s">
        <v>217</v>
      </c>
      <c r="B80" s="275" t="s">
        <v>218</v>
      </c>
      <c r="C80" s="276">
        <v>0</v>
      </c>
    </row>
    <row r="81" customHeight="1" spans="1:3">
      <c r="A81" s="274" t="s">
        <v>219</v>
      </c>
      <c r="B81" s="275" t="s">
        <v>220</v>
      </c>
      <c r="C81" s="276">
        <v>30135</v>
      </c>
    </row>
    <row r="82" customHeight="1" spans="1:3">
      <c r="A82" s="274" t="s">
        <v>221</v>
      </c>
      <c r="B82" s="275" t="s">
        <v>222</v>
      </c>
      <c r="C82" s="276">
        <v>29951.66</v>
      </c>
    </row>
    <row r="83" customHeight="1" spans="1:3">
      <c r="A83" s="274" t="s">
        <v>223</v>
      </c>
      <c r="B83" s="275" t="s">
        <v>224</v>
      </c>
      <c r="C83" s="276">
        <v>29951.66</v>
      </c>
    </row>
    <row r="84" customHeight="1" spans="1:3">
      <c r="A84" s="274" t="s">
        <v>225</v>
      </c>
      <c r="B84" s="275" t="s">
        <v>226</v>
      </c>
      <c r="C84" s="276">
        <v>30</v>
      </c>
    </row>
    <row r="85" customHeight="1" spans="1:3">
      <c r="A85" s="274" t="s">
        <v>227</v>
      </c>
      <c r="B85" s="275" t="s">
        <v>228</v>
      </c>
      <c r="C85" s="276">
        <v>30</v>
      </c>
    </row>
    <row r="86" customHeight="1" spans="1:3">
      <c r="A86" s="274" t="s">
        <v>229</v>
      </c>
      <c r="B86" s="275" t="s">
        <v>230</v>
      </c>
      <c r="C86" s="276">
        <v>153.34</v>
      </c>
    </row>
    <row r="87" customHeight="1" spans="1:3">
      <c r="A87" s="274" t="s">
        <v>231</v>
      </c>
      <c r="B87" s="275" t="s">
        <v>232</v>
      </c>
      <c r="C87" s="276">
        <v>153.34</v>
      </c>
    </row>
    <row r="88" customHeight="1" spans="1:3">
      <c r="A88" s="274" t="s">
        <v>233</v>
      </c>
      <c r="B88" s="275" t="s">
        <v>234</v>
      </c>
      <c r="C88" s="276">
        <v>3016.53</v>
      </c>
    </row>
    <row r="89" customHeight="1" spans="1:3">
      <c r="A89" s="274" t="s">
        <v>235</v>
      </c>
      <c r="B89" s="275" t="s">
        <v>236</v>
      </c>
      <c r="C89" s="276">
        <v>860.05</v>
      </c>
    </row>
    <row r="90" customHeight="1" spans="1:3">
      <c r="A90" s="274" t="s">
        <v>237</v>
      </c>
      <c r="B90" s="275" t="s">
        <v>238</v>
      </c>
      <c r="C90" s="276">
        <v>860.05</v>
      </c>
    </row>
    <row r="91" customHeight="1" spans="1:3">
      <c r="A91" s="274" t="s">
        <v>239</v>
      </c>
      <c r="B91" s="275" t="s">
        <v>240</v>
      </c>
      <c r="C91" s="276">
        <v>1153.78</v>
      </c>
    </row>
    <row r="92" customHeight="1" spans="1:3">
      <c r="A92" s="274" t="s">
        <v>241</v>
      </c>
      <c r="B92" s="275" t="s">
        <v>87</v>
      </c>
      <c r="C92" s="276">
        <v>1153.78</v>
      </c>
    </row>
    <row r="93" customHeight="1" spans="1:3">
      <c r="A93" s="274" t="s">
        <v>242</v>
      </c>
      <c r="B93" s="275" t="s">
        <v>243</v>
      </c>
      <c r="C93" s="276">
        <v>106.47</v>
      </c>
    </row>
    <row r="94" customHeight="1" spans="1:3">
      <c r="A94" s="274" t="s">
        <v>244</v>
      </c>
      <c r="B94" s="275" t="s">
        <v>245</v>
      </c>
      <c r="C94" s="276">
        <v>106.47</v>
      </c>
    </row>
    <row r="95" customHeight="1" spans="1:3">
      <c r="A95" s="274" t="s">
        <v>246</v>
      </c>
      <c r="B95" s="275" t="s">
        <v>247</v>
      </c>
      <c r="C95" s="276">
        <v>16</v>
      </c>
    </row>
    <row r="96" customHeight="1" spans="1:3">
      <c r="A96" s="274" t="s">
        <v>248</v>
      </c>
      <c r="B96" s="275" t="s">
        <v>249</v>
      </c>
      <c r="C96" s="276">
        <v>16</v>
      </c>
    </row>
    <row r="97" customHeight="1" spans="1:3">
      <c r="A97" s="274" t="s">
        <v>250</v>
      </c>
      <c r="B97" s="275" t="s">
        <v>251</v>
      </c>
      <c r="C97" s="276">
        <v>860.23</v>
      </c>
    </row>
    <row r="98" customHeight="1" spans="1:3">
      <c r="A98" s="274" t="s">
        <v>252</v>
      </c>
      <c r="B98" s="275" t="s">
        <v>87</v>
      </c>
      <c r="C98" s="276">
        <v>860.23</v>
      </c>
    </row>
    <row r="99" customHeight="1" spans="1:3">
      <c r="A99" s="274" t="s">
        <v>253</v>
      </c>
      <c r="B99" s="275" t="s">
        <v>254</v>
      </c>
      <c r="C99" s="276">
        <v>20</v>
      </c>
    </row>
    <row r="100" customHeight="1" spans="1:3">
      <c r="A100" s="274" t="s">
        <v>255</v>
      </c>
      <c r="B100" s="275" t="s">
        <v>256</v>
      </c>
      <c r="C100" s="276">
        <v>20</v>
      </c>
    </row>
    <row r="101" customHeight="1" spans="1:3">
      <c r="A101" s="274" t="s">
        <v>257</v>
      </c>
      <c r="B101" s="275" t="s">
        <v>258</v>
      </c>
      <c r="C101" s="276">
        <v>80612.42</v>
      </c>
    </row>
    <row r="102" customHeight="1" spans="1:3">
      <c r="A102" s="274" t="s">
        <v>259</v>
      </c>
      <c r="B102" s="275" t="s">
        <v>260</v>
      </c>
      <c r="C102" s="276">
        <v>1390.14</v>
      </c>
    </row>
    <row r="103" customHeight="1" spans="1:3">
      <c r="A103" s="274" t="s">
        <v>261</v>
      </c>
      <c r="B103" s="275" t="s">
        <v>262</v>
      </c>
      <c r="C103" s="276">
        <v>1390.14</v>
      </c>
    </row>
    <row r="104" customHeight="1" spans="1:3">
      <c r="A104" s="274" t="s">
        <v>263</v>
      </c>
      <c r="B104" s="275" t="s">
        <v>264</v>
      </c>
      <c r="C104" s="276">
        <v>1606.75</v>
      </c>
    </row>
    <row r="105" customHeight="1" spans="1:3">
      <c r="A105" s="274" t="s">
        <v>265</v>
      </c>
      <c r="B105" s="275" t="s">
        <v>266</v>
      </c>
      <c r="C105" s="276">
        <v>1606.75</v>
      </c>
    </row>
    <row r="106" customHeight="1" spans="1:3">
      <c r="A106" s="274" t="s">
        <v>267</v>
      </c>
      <c r="B106" s="275" t="s">
        <v>268</v>
      </c>
      <c r="C106" s="276">
        <v>37090.33</v>
      </c>
    </row>
    <row r="107" customHeight="1" spans="1:3">
      <c r="A107" s="274" t="s">
        <v>269</v>
      </c>
      <c r="B107" s="275" t="s">
        <v>270</v>
      </c>
      <c r="C107" s="276">
        <v>37090.33</v>
      </c>
    </row>
    <row r="108" customHeight="1" spans="1:3">
      <c r="A108" s="274" t="s">
        <v>271</v>
      </c>
      <c r="B108" s="275" t="s">
        <v>272</v>
      </c>
      <c r="C108" s="276">
        <v>0</v>
      </c>
    </row>
    <row r="109" customHeight="1" spans="1:3">
      <c r="A109" s="274" t="s">
        <v>273</v>
      </c>
      <c r="B109" s="275" t="s">
        <v>274</v>
      </c>
      <c r="C109" s="276">
        <v>0</v>
      </c>
    </row>
    <row r="110" customHeight="1" spans="1:3">
      <c r="A110" s="274" t="s">
        <v>275</v>
      </c>
      <c r="B110" s="275" t="s">
        <v>276</v>
      </c>
      <c r="C110" s="276">
        <v>3461.46</v>
      </c>
    </row>
    <row r="111" customHeight="1" spans="1:3">
      <c r="A111" s="274" t="s">
        <v>277</v>
      </c>
      <c r="B111" s="275" t="s">
        <v>278</v>
      </c>
      <c r="C111" s="276">
        <v>3461.46</v>
      </c>
    </row>
    <row r="112" customHeight="1" spans="1:3">
      <c r="A112" s="274" t="s">
        <v>279</v>
      </c>
      <c r="B112" s="275" t="s">
        <v>280</v>
      </c>
      <c r="C112" s="276">
        <v>1585.01</v>
      </c>
    </row>
    <row r="113" customHeight="1" spans="1:3">
      <c r="A113" s="274" t="s">
        <v>281</v>
      </c>
      <c r="B113" s="275" t="s">
        <v>282</v>
      </c>
      <c r="C113" s="276">
        <v>1585.01</v>
      </c>
    </row>
    <row r="114" customHeight="1" spans="1:3">
      <c r="A114" s="274" t="s">
        <v>283</v>
      </c>
      <c r="B114" s="275" t="s">
        <v>284</v>
      </c>
      <c r="C114" s="276">
        <v>2105.36</v>
      </c>
    </row>
    <row r="115" customHeight="1" spans="1:3">
      <c r="A115" s="274" t="s">
        <v>285</v>
      </c>
      <c r="B115" s="275" t="s">
        <v>286</v>
      </c>
      <c r="C115" s="276">
        <v>2105.36</v>
      </c>
    </row>
    <row r="116" customHeight="1" spans="1:3">
      <c r="A116" s="274" t="s">
        <v>287</v>
      </c>
      <c r="B116" s="275" t="s">
        <v>288</v>
      </c>
      <c r="C116" s="276">
        <v>1873.53</v>
      </c>
    </row>
    <row r="117" customHeight="1" spans="1:3">
      <c r="A117" s="274" t="s">
        <v>289</v>
      </c>
      <c r="B117" s="275" t="s">
        <v>290</v>
      </c>
      <c r="C117" s="276">
        <v>1873.53</v>
      </c>
    </row>
    <row r="118" customHeight="1" spans="1:3">
      <c r="A118" s="274" t="s">
        <v>291</v>
      </c>
      <c r="B118" s="275" t="s">
        <v>292</v>
      </c>
      <c r="C118" s="276">
        <v>4064.2</v>
      </c>
    </row>
    <row r="119" customHeight="1" spans="1:3">
      <c r="A119" s="274" t="s">
        <v>293</v>
      </c>
      <c r="B119" s="275" t="s">
        <v>294</v>
      </c>
      <c r="C119" s="276">
        <v>4064.2</v>
      </c>
    </row>
    <row r="120" customHeight="1" spans="1:3">
      <c r="A120" s="274" t="s">
        <v>295</v>
      </c>
      <c r="B120" s="275" t="s">
        <v>296</v>
      </c>
      <c r="C120" s="276">
        <v>75.63</v>
      </c>
    </row>
    <row r="121" customHeight="1" spans="1:3">
      <c r="A121" s="274" t="s">
        <v>297</v>
      </c>
      <c r="B121" s="275" t="s">
        <v>298</v>
      </c>
      <c r="C121" s="276">
        <v>75.63</v>
      </c>
    </row>
    <row r="122" customHeight="1" spans="1:3">
      <c r="A122" s="274" t="s">
        <v>299</v>
      </c>
      <c r="B122" s="275" t="s">
        <v>300</v>
      </c>
      <c r="C122" s="276">
        <v>5.2</v>
      </c>
    </row>
    <row r="123" customHeight="1" spans="1:3">
      <c r="A123" s="274" t="s">
        <v>301</v>
      </c>
      <c r="B123" s="275" t="s">
        <v>302</v>
      </c>
      <c r="C123" s="276">
        <v>5.2</v>
      </c>
    </row>
    <row r="124" customHeight="1" spans="1:3">
      <c r="A124" s="274" t="s">
        <v>303</v>
      </c>
      <c r="B124" s="275" t="s">
        <v>304</v>
      </c>
      <c r="C124" s="276">
        <v>0</v>
      </c>
    </row>
    <row r="125" customHeight="1" spans="1:3">
      <c r="A125" s="274" t="s">
        <v>305</v>
      </c>
      <c r="B125" s="275" t="s">
        <v>306</v>
      </c>
      <c r="C125" s="276">
        <v>0</v>
      </c>
    </row>
    <row r="126" customHeight="1" spans="1:3">
      <c r="A126" s="274" t="s">
        <v>307</v>
      </c>
      <c r="B126" s="275" t="s">
        <v>308</v>
      </c>
      <c r="C126" s="276">
        <v>6788</v>
      </c>
    </row>
    <row r="127" customHeight="1" spans="1:3">
      <c r="A127" s="274" t="s">
        <v>309</v>
      </c>
      <c r="B127" s="275" t="s">
        <v>310</v>
      </c>
      <c r="C127" s="276">
        <v>6788</v>
      </c>
    </row>
    <row r="128" customHeight="1" spans="1:3">
      <c r="A128" s="274" t="s">
        <v>311</v>
      </c>
      <c r="B128" s="275" t="s">
        <v>312</v>
      </c>
      <c r="C128" s="276">
        <v>297.01</v>
      </c>
    </row>
    <row r="129" customHeight="1" spans="1:3">
      <c r="A129" s="274" t="s">
        <v>313</v>
      </c>
      <c r="B129" s="275" t="s">
        <v>87</v>
      </c>
      <c r="C129" s="276">
        <v>297.01</v>
      </c>
    </row>
    <row r="130" customHeight="1" spans="1:3">
      <c r="A130" s="274" t="s">
        <v>314</v>
      </c>
      <c r="B130" s="275" t="s">
        <v>315</v>
      </c>
      <c r="C130" s="276">
        <v>3442</v>
      </c>
    </row>
    <row r="131" customHeight="1" spans="1:3">
      <c r="A131" s="274" t="s">
        <v>316</v>
      </c>
      <c r="B131" s="275" t="s">
        <v>317</v>
      </c>
      <c r="C131" s="276">
        <v>3442</v>
      </c>
    </row>
    <row r="132" customHeight="1" spans="1:3">
      <c r="A132" s="274" t="s">
        <v>318</v>
      </c>
      <c r="B132" s="275" t="s">
        <v>319</v>
      </c>
      <c r="C132" s="276">
        <v>16827.8</v>
      </c>
    </row>
    <row r="133" customHeight="1" spans="1:3">
      <c r="A133" s="274" t="s">
        <v>320</v>
      </c>
      <c r="B133" s="275" t="s">
        <v>321</v>
      </c>
      <c r="C133" s="276">
        <v>16827.8</v>
      </c>
    </row>
    <row r="134" customHeight="1" spans="1:3">
      <c r="A134" s="274" t="s">
        <v>322</v>
      </c>
      <c r="B134" s="275" t="s">
        <v>323</v>
      </c>
      <c r="C134" s="276">
        <v>38480.14</v>
      </c>
    </row>
    <row r="135" customHeight="1" spans="1:3">
      <c r="A135" s="274" t="s">
        <v>324</v>
      </c>
      <c r="B135" s="275" t="s">
        <v>325</v>
      </c>
      <c r="C135" s="276">
        <v>2110.96</v>
      </c>
    </row>
    <row r="136" customHeight="1" spans="1:3">
      <c r="A136" s="274" t="s">
        <v>326</v>
      </c>
      <c r="B136" s="275" t="s">
        <v>327</v>
      </c>
      <c r="C136" s="276">
        <v>2110.96</v>
      </c>
    </row>
    <row r="137" customHeight="1" spans="1:3">
      <c r="A137" s="274" t="s">
        <v>328</v>
      </c>
      <c r="B137" s="275" t="s">
        <v>329</v>
      </c>
      <c r="C137" s="276">
        <v>438</v>
      </c>
    </row>
    <row r="138" customHeight="1" spans="1:3">
      <c r="A138" s="274" t="s">
        <v>330</v>
      </c>
      <c r="B138" s="275" t="s">
        <v>331</v>
      </c>
      <c r="C138" s="276">
        <v>438</v>
      </c>
    </row>
    <row r="139" customHeight="1" spans="1:3">
      <c r="A139" s="274" t="s">
        <v>332</v>
      </c>
      <c r="B139" s="275" t="s">
        <v>333</v>
      </c>
      <c r="C139" s="276">
        <v>4063.9</v>
      </c>
    </row>
    <row r="140" customHeight="1" spans="1:3">
      <c r="A140" s="274" t="s">
        <v>334</v>
      </c>
      <c r="B140" s="275" t="s">
        <v>335</v>
      </c>
      <c r="C140" s="276">
        <v>4063.9</v>
      </c>
    </row>
    <row r="141" customHeight="1" spans="1:3">
      <c r="A141" s="274" t="s">
        <v>336</v>
      </c>
      <c r="B141" s="275" t="s">
        <v>337</v>
      </c>
      <c r="C141" s="276">
        <v>9858.67</v>
      </c>
    </row>
    <row r="142" customHeight="1" spans="1:3">
      <c r="A142" s="274" t="s">
        <v>338</v>
      </c>
      <c r="B142" s="275" t="s">
        <v>339</v>
      </c>
      <c r="C142" s="276">
        <v>9858.67</v>
      </c>
    </row>
    <row r="143" customHeight="1" spans="1:3">
      <c r="A143" s="274" t="s">
        <v>340</v>
      </c>
      <c r="B143" s="275" t="s">
        <v>341</v>
      </c>
      <c r="C143" s="276">
        <v>200</v>
      </c>
    </row>
    <row r="144" customHeight="1" spans="1:3">
      <c r="A144" s="274" t="s">
        <v>342</v>
      </c>
      <c r="B144" s="275" t="s">
        <v>343</v>
      </c>
      <c r="C144" s="276">
        <v>200</v>
      </c>
    </row>
    <row r="145" customHeight="1" spans="1:3">
      <c r="A145" s="274" t="s">
        <v>344</v>
      </c>
      <c r="B145" s="275" t="s">
        <v>345</v>
      </c>
      <c r="C145" s="276">
        <v>1868.35</v>
      </c>
    </row>
    <row r="146" customHeight="1" spans="1:3">
      <c r="A146" s="274" t="s">
        <v>346</v>
      </c>
      <c r="B146" s="275" t="s">
        <v>347</v>
      </c>
      <c r="C146" s="276">
        <v>1868.35</v>
      </c>
    </row>
    <row r="147" customHeight="1" spans="1:3">
      <c r="A147" s="274" t="s">
        <v>348</v>
      </c>
      <c r="B147" s="275" t="s">
        <v>349</v>
      </c>
      <c r="C147" s="276">
        <v>4855.87</v>
      </c>
    </row>
    <row r="148" customHeight="1" spans="1:3">
      <c r="A148" s="274" t="s">
        <v>350</v>
      </c>
      <c r="B148" s="275" t="s">
        <v>351</v>
      </c>
      <c r="C148" s="276">
        <v>4855.87</v>
      </c>
    </row>
    <row r="149" customHeight="1" spans="1:3">
      <c r="A149" s="274" t="s">
        <v>352</v>
      </c>
      <c r="B149" s="275" t="s">
        <v>353</v>
      </c>
      <c r="C149" s="276">
        <v>8890.4</v>
      </c>
    </row>
    <row r="150" customHeight="1" spans="1:3">
      <c r="A150" s="274" t="s">
        <v>354</v>
      </c>
      <c r="B150" s="275" t="s">
        <v>355</v>
      </c>
      <c r="C150" s="276">
        <v>8890.4</v>
      </c>
    </row>
    <row r="151" customHeight="1" spans="1:3">
      <c r="A151" s="274" t="s">
        <v>356</v>
      </c>
      <c r="B151" s="275" t="s">
        <v>357</v>
      </c>
      <c r="C151" s="276">
        <v>2246</v>
      </c>
    </row>
    <row r="152" customHeight="1" spans="1:3">
      <c r="A152" s="274" t="s">
        <v>358</v>
      </c>
      <c r="B152" s="275" t="s">
        <v>359</v>
      </c>
      <c r="C152" s="276">
        <v>2246</v>
      </c>
    </row>
    <row r="153" customHeight="1" spans="1:3">
      <c r="A153" s="274" t="s">
        <v>360</v>
      </c>
      <c r="B153" s="275" t="s">
        <v>361</v>
      </c>
      <c r="C153" s="276">
        <v>271.5</v>
      </c>
    </row>
    <row r="154" customHeight="1" spans="1:3">
      <c r="A154" s="274" t="s">
        <v>362</v>
      </c>
      <c r="B154" s="275" t="s">
        <v>363</v>
      </c>
      <c r="C154" s="276">
        <v>271.5</v>
      </c>
    </row>
    <row r="155" customHeight="1" spans="1:3">
      <c r="A155" s="274" t="s">
        <v>364</v>
      </c>
      <c r="B155" s="275" t="s">
        <v>365</v>
      </c>
      <c r="C155" s="276">
        <v>803.81</v>
      </c>
    </row>
    <row r="156" customHeight="1" spans="1:3">
      <c r="A156" s="274" t="s">
        <v>366</v>
      </c>
      <c r="B156" s="275" t="s">
        <v>87</v>
      </c>
      <c r="C156" s="276">
        <v>803.81</v>
      </c>
    </row>
    <row r="157" customHeight="1" spans="1:3">
      <c r="A157" s="274" t="s">
        <v>367</v>
      </c>
      <c r="B157" s="275" t="s">
        <v>368</v>
      </c>
      <c r="C157" s="276">
        <v>14.4</v>
      </c>
    </row>
    <row r="158" customHeight="1" spans="1:3">
      <c r="A158" s="274" t="s">
        <v>369</v>
      </c>
      <c r="B158" s="275" t="s">
        <v>370</v>
      </c>
      <c r="C158" s="276">
        <v>14.4</v>
      </c>
    </row>
    <row r="159" customHeight="1" spans="1:3">
      <c r="A159" s="274" t="s">
        <v>371</v>
      </c>
      <c r="B159" s="275" t="s">
        <v>372</v>
      </c>
      <c r="C159" s="276">
        <v>2858.28</v>
      </c>
    </row>
    <row r="160" customHeight="1" spans="1:3">
      <c r="A160" s="274" t="s">
        <v>373</v>
      </c>
      <c r="B160" s="275" t="s">
        <v>374</v>
      </c>
      <c r="C160" s="276">
        <v>2858.28</v>
      </c>
    </row>
    <row r="161" customHeight="1" spans="1:3">
      <c r="A161" s="274" t="s">
        <v>375</v>
      </c>
      <c r="B161" s="275" t="s">
        <v>376</v>
      </c>
      <c r="C161" s="276">
        <v>10156</v>
      </c>
    </row>
    <row r="162" customHeight="1" spans="1:3">
      <c r="A162" s="274" t="s">
        <v>377</v>
      </c>
      <c r="B162" s="275" t="s">
        <v>378</v>
      </c>
      <c r="C162" s="276">
        <v>7327</v>
      </c>
    </row>
    <row r="163" customHeight="1" spans="1:3">
      <c r="A163" s="274" t="s">
        <v>379</v>
      </c>
      <c r="B163" s="275" t="s">
        <v>87</v>
      </c>
      <c r="C163" s="276">
        <v>7327</v>
      </c>
    </row>
    <row r="164" customHeight="1" spans="1:3">
      <c r="A164" s="274" t="s">
        <v>380</v>
      </c>
      <c r="B164" s="275" t="s">
        <v>381</v>
      </c>
      <c r="C164" s="276">
        <v>25</v>
      </c>
    </row>
    <row r="165" customHeight="1" spans="1:3">
      <c r="A165" s="274" t="s">
        <v>382</v>
      </c>
      <c r="B165" s="275" t="s">
        <v>383</v>
      </c>
      <c r="C165" s="276">
        <v>25</v>
      </c>
    </row>
    <row r="166" customHeight="1" spans="1:3">
      <c r="A166" s="274" t="s">
        <v>384</v>
      </c>
      <c r="B166" s="275" t="s">
        <v>385</v>
      </c>
      <c r="C166" s="276">
        <v>2804</v>
      </c>
    </row>
    <row r="167" customHeight="1" spans="1:3">
      <c r="A167" s="274" t="s">
        <v>386</v>
      </c>
      <c r="B167" s="275" t="s">
        <v>387</v>
      </c>
      <c r="C167" s="276">
        <v>2804</v>
      </c>
    </row>
    <row r="168" customHeight="1" spans="1:3">
      <c r="A168" s="274" t="s">
        <v>388</v>
      </c>
      <c r="B168" s="275" t="s">
        <v>389</v>
      </c>
      <c r="C168" s="276">
        <v>95111</v>
      </c>
    </row>
    <row r="169" customHeight="1" spans="1:3">
      <c r="A169" s="274" t="s">
        <v>390</v>
      </c>
      <c r="B169" s="275" t="s">
        <v>391</v>
      </c>
      <c r="C169" s="276">
        <v>6472.76</v>
      </c>
    </row>
    <row r="170" customHeight="1" spans="1:3">
      <c r="A170" s="274" t="s">
        <v>392</v>
      </c>
      <c r="B170" s="275" t="s">
        <v>87</v>
      </c>
      <c r="C170" s="276">
        <v>6472.76</v>
      </c>
    </row>
    <row r="171" customHeight="1" spans="1:3">
      <c r="A171" s="274" t="s">
        <v>393</v>
      </c>
      <c r="B171" s="275" t="s">
        <v>394</v>
      </c>
      <c r="C171" s="276">
        <v>72710.76</v>
      </c>
    </row>
    <row r="172" customHeight="1" spans="1:3">
      <c r="A172" s="274" t="s">
        <v>395</v>
      </c>
      <c r="B172" s="275" t="s">
        <v>396</v>
      </c>
      <c r="C172" s="276">
        <v>72710.76</v>
      </c>
    </row>
    <row r="173" customHeight="1" spans="1:3">
      <c r="A173" s="274" t="s">
        <v>397</v>
      </c>
      <c r="B173" s="275" t="s">
        <v>398</v>
      </c>
      <c r="C173" s="276">
        <v>9007.6</v>
      </c>
    </row>
    <row r="174" customHeight="1" spans="1:3">
      <c r="A174" s="274" t="s">
        <v>399</v>
      </c>
      <c r="B174" s="275" t="s">
        <v>400</v>
      </c>
      <c r="C174" s="276">
        <v>9007.6</v>
      </c>
    </row>
    <row r="175" customHeight="1" spans="1:3">
      <c r="A175" s="274" t="s">
        <v>401</v>
      </c>
      <c r="B175" s="275" t="s">
        <v>402</v>
      </c>
      <c r="C175" s="276">
        <v>499.62</v>
      </c>
    </row>
    <row r="176" customHeight="1" spans="1:3">
      <c r="A176" s="274" t="s">
        <v>403</v>
      </c>
      <c r="B176" s="275" t="s">
        <v>404</v>
      </c>
      <c r="C176" s="276">
        <v>499.62</v>
      </c>
    </row>
    <row r="177" customHeight="1" spans="1:3">
      <c r="A177" s="274" t="s">
        <v>405</v>
      </c>
      <c r="B177" s="275" t="s">
        <v>406</v>
      </c>
      <c r="C177" s="276">
        <v>6420.26</v>
      </c>
    </row>
    <row r="178" customHeight="1" spans="1:3">
      <c r="A178" s="274" t="s">
        <v>407</v>
      </c>
      <c r="B178" s="275" t="s">
        <v>408</v>
      </c>
      <c r="C178" s="276">
        <v>6420.26</v>
      </c>
    </row>
    <row r="179" customHeight="1" spans="1:3">
      <c r="A179" s="274" t="s">
        <v>409</v>
      </c>
      <c r="B179" s="275" t="s">
        <v>410</v>
      </c>
      <c r="C179" s="276">
        <v>32628.17</v>
      </c>
    </row>
    <row r="180" customHeight="1" spans="1:3">
      <c r="A180" s="274" t="s">
        <v>411</v>
      </c>
      <c r="B180" s="275" t="s">
        <v>412</v>
      </c>
      <c r="C180" s="276">
        <v>4527.25</v>
      </c>
    </row>
    <row r="181" customHeight="1" spans="1:3">
      <c r="A181" s="274" t="s">
        <v>413</v>
      </c>
      <c r="B181" s="275" t="s">
        <v>87</v>
      </c>
      <c r="C181" s="276">
        <v>4527.25</v>
      </c>
    </row>
    <row r="182" customHeight="1" spans="1:3">
      <c r="A182" s="274" t="s">
        <v>414</v>
      </c>
      <c r="B182" s="275" t="s">
        <v>415</v>
      </c>
      <c r="C182" s="276">
        <v>2866.22</v>
      </c>
    </row>
    <row r="183" customHeight="1" spans="1:3">
      <c r="A183" s="274" t="s">
        <v>416</v>
      </c>
      <c r="B183" s="275" t="s">
        <v>87</v>
      </c>
      <c r="C183" s="276">
        <v>2866.22</v>
      </c>
    </row>
    <row r="184" customHeight="1" spans="1:3">
      <c r="A184" s="274" t="s">
        <v>417</v>
      </c>
      <c r="B184" s="275" t="s">
        <v>418</v>
      </c>
      <c r="C184" s="276">
        <v>2487.99</v>
      </c>
    </row>
    <row r="185" customHeight="1" spans="1:3">
      <c r="A185" s="274" t="s">
        <v>419</v>
      </c>
      <c r="B185" s="275" t="s">
        <v>420</v>
      </c>
      <c r="C185" s="276">
        <v>2487.99</v>
      </c>
    </row>
    <row r="186" customHeight="1" spans="1:3">
      <c r="A186" s="274" t="s">
        <v>421</v>
      </c>
      <c r="B186" s="275" t="s">
        <v>422</v>
      </c>
      <c r="C186" s="276">
        <v>1881.5</v>
      </c>
    </row>
    <row r="187" customHeight="1" spans="1:3">
      <c r="A187" s="274" t="s">
        <v>423</v>
      </c>
      <c r="B187" s="275" t="s">
        <v>424</v>
      </c>
      <c r="C187" s="276">
        <v>1881.5</v>
      </c>
    </row>
    <row r="188" customHeight="1" spans="1:3">
      <c r="A188" s="274" t="s">
        <v>425</v>
      </c>
      <c r="B188" s="275" t="s">
        <v>426</v>
      </c>
      <c r="C188" s="276">
        <v>9154.7</v>
      </c>
    </row>
    <row r="189" customHeight="1" spans="1:3">
      <c r="A189" s="274" t="s">
        <v>427</v>
      </c>
      <c r="B189" s="275" t="s">
        <v>428</v>
      </c>
      <c r="C189" s="276">
        <v>9154.7</v>
      </c>
    </row>
    <row r="190" customHeight="1" spans="1:3">
      <c r="A190" s="274" t="s">
        <v>429</v>
      </c>
      <c r="B190" s="275" t="s">
        <v>430</v>
      </c>
      <c r="C190" s="276">
        <v>280</v>
      </c>
    </row>
    <row r="191" customHeight="1" spans="1:3">
      <c r="A191" s="274" t="s">
        <v>431</v>
      </c>
      <c r="B191" s="275" t="s">
        <v>432</v>
      </c>
      <c r="C191" s="276">
        <v>280</v>
      </c>
    </row>
    <row r="192" customHeight="1" spans="1:3">
      <c r="A192" s="274" t="s">
        <v>433</v>
      </c>
      <c r="B192" s="275" t="s">
        <v>434</v>
      </c>
      <c r="C192" s="276">
        <v>11430.51</v>
      </c>
    </row>
    <row r="193" customHeight="1" spans="1:3">
      <c r="A193" s="274" t="s">
        <v>435</v>
      </c>
      <c r="B193" s="275" t="s">
        <v>436</v>
      </c>
      <c r="C193" s="276">
        <v>11430.51</v>
      </c>
    </row>
    <row r="194" customHeight="1" spans="1:3">
      <c r="A194" s="274" t="s">
        <v>437</v>
      </c>
      <c r="B194" s="275" t="s">
        <v>438</v>
      </c>
      <c r="C194" s="276">
        <v>13335.52</v>
      </c>
    </row>
    <row r="195" customHeight="1" spans="1:3">
      <c r="A195" s="274" t="s">
        <v>439</v>
      </c>
      <c r="B195" s="275" t="s">
        <v>440</v>
      </c>
      <c r="C195" s="276">
        <v>13335.52</v>
      </c>
    </row>
    <row r="196" customHeight="1" spans="1:3">
      <c r="A196" s="274" t="s">
        <v>538</v>
      </c>
      <c r="B196" s="275" t="s">
        <v>442</v>
      </c>
      <c r="C196" s="276">
        <v>13335.52</v>
      </c>
    </row>
    <row r="197" customHeight="1" spans="1:3">
      <c r="A197" s="274" t="s">
        <v>443</v>
      </c>
      <c r="B197" s="275" t="s">
        <v>444</v>
      </c>
      <c r="C197" s="276">
        <v>3617</v>
      </c>
    </row>
    <row r="198" customHeight="1" spans="1:3">
      <c r="A198" s="274" t="s">
        <v>445</v>
      </c>
      <c r="B198" s="275" t="s">
        <v>446</v>
      </c>
      <c r="C198" s="276">
        <v>3078.94</v>
      </c>
    </row>
    <row r="199" customHeight="1" spans="1:3">
      <c r="A199" s="274" t="s">
        <v>539</v>
      </c>
      <c r="B199" s="275" t="s">
        <v>448</v>
      </c>
      <c r="C199" s="276">
        <v>3078.94</v>
      </c>
    </row>
    <row r="200" customHeight="1" spans="1:3">
      <c r="A200" s="274" t="s">
        <v>449</v>
      </c>
      <c r="B200" s="275" t="s">
        <v>450</v>
      </c>
      <c r="C200" s="276">
        <v>423.06</v>
      </c>
    </row>
    <row r="201" customHeight="1" spans="1:3">
      <c r="A201" s="274" t="s">
        <v>540</v>
      </c>
      <c r="B201" s="275" t="s">
        <v>95</v>
      </c>
      <c r="C201" s="276">
        <v>423.06</v>
      </c>
    </row>
    <row r="202" customHeight="1" spans="1:3">
      <c r="A202" s="274" t="s">
        <v>452</v>
      </c>
      <c r="B202" s="275" t="s">
        <v>453</v>
      </c>
      <c r="C202" s="276">
        <v>0</v>
      </c>
    </row>
    <row r="203" customHeight="1" spans="1:3">
      <c r="A203" s="274" t="s">
        <v>541</v>
      </c>
      <c r="B203" s="275" t="s">
        <v>455</v>
      </c>
      <c r="C203" s="276">
        <v>0</v>
      </c>
    </row>
    <row r="204" customHeight="1" spans="1:3">
      <c r="A204" s="274" t="s">
        <v>456</v>
      </c>
      <c r="B204" s="275" t="s">
        <v>457</v>
      </c>
      <c r="C204" s="276">
        <v>115</v>
      </c>
    </row>
    <row r="205" customHeight="1" spans="1:3">
      <c r="A205" s="274" t="s">
        <v>542</v>
      </c>
      <c r="B205" s="275" t="s">
        <v>459</v>
      </c>
      <c r="C205" s="276">
        <v>115</v>
      </c>
    </row>
    <row r="206" customHeight="1" spans="1:3">
      <c r="A206" s="274" t="s">
        <v>460</v>
      </c>
      <c r="B206" s="275" t="s">
        <v>461</v>
      </c>
      <c r="C206" s="276">
        <v>0</v>
      </c>
    </row>
    <row r="207" customHeight="1" spans="1:3">
      <c r="A207" s="274" t="s">
        <v>462</v>
      </c>
      <c r="B207" s="275" t="s">
        <v>463</v>
      </c>
      <c r="C207" s="276">
        <v>0</v>
      </c>
    </row>
    <row r="208" customHeight="1" spans="1:3">
      <c r="A208" s="274" t="s">
        <v>464</v>
      </c>
      <c r="B208" s="275" t="s">
        <v>465</v>
      </c>
      <c r="C208" s="276">
        <v>0</v>
      </c>
    </row>
    <row r="209" customHeight="1" spans="1:3">
      <c r="A209" s="274" t="s">
        <v>466</v>
      </c>
      <c r="B209" s="275" t="s">
        <v>467</v>
      </c>
      <c r="C209" s="276">
        <v>0</v>
      </c>
    </row>
    <row r="210" customHeight="1" spans="1:3">
      <c r="A210" s="274" t="s">
        <v>468</v>
      </c>
      <c r="B210" s="275" t="s">
        <v>469</v>
      </c>
      <c r="C210" s="276">
        <v>0</v>
      </c>
    </row>
    <row r="211" customHeight="1" spans="1:3">
      <c r="A211" s="274" t="s">
        <v>543</v>
      </c>
      <c r="B211" s="275" t="s">
        <v>471</v>
      </c>
      <c r="C211" s="276">
        <v>0</v>
      </c>
    </row>
    <row r="212" customHeight="1" spans="1:3">
      <c r="A212" s="274" t="s">
        <v>472</v>
      </c>
      <c r="B212" s="275" t="s">
        <v>473</v>
      </c>
      <c r="C212" s="276">
        <v>5721.62</v>
      </c>
    </row>
    <row r="213" customHeight="1" spans="1:3">
      <c r="A213" s="274" t="s">
        <v>474</v>
      </c>
      <c r="B213" s="275" t="s">
        <v>475</v>
      </c>
      <c r="C213" s="276">
        <v>5649.62</v>
      </c>
    </row>
    <row r="214" customHeight="1" spans="1:3">
      <c r="A214" s="274" t="s">
        <v>544</v>
      </c>
      <c r="B214" s="275" t="s">
        <v>477</v>
      </c>
      <c r="C214" s="276">
        <v>5649.62</v>
      </c>
    </row>
    <row r="215" customHeight="1" spans="1:3">
      <c r="A215" s="274" t="s">
        <v>478</v>
      </c>
      <c r="B215" s="275" t="s">
        <v>479</v>
      </c>
      <c r="C215" s="276">
        <v>72</v>
      </c>
    </row>
    <row r="216" customHeight="1" spans="1:3">
      <c r="A216" s="274" t="s">
        <v>545</v>
      </c>
      <c r="B216" s="275" t="s">
        <v>481</v>
      </c>
      <c r="C216" s="276">
        <v>72</v>
      </c>
    </row>
    <row r="217" customHeight="1" spans="1:3">
      <c r="A217" s="274" t="s">
        <v>482</v>
      </c>
      <c r="B217" s="275" t="s">
        <v>483</v>
      </c>
      <c r="C217" s="276">
        <v>14924.93</v>
      </c>
    </row>
    <row r="218" customHeight="1" spans="1:3">
      <c r="A218" s="274" t="s">
        <v>484</v>
      </c>
      <c r="B218" s="275" t="s">
        <v>485</v>
      </c>
      <c r="C218" s="276">
        <v>4213.55</v>
      </c>
    </row>
    <row r="219" customHeight="1" spans="1:3">
      <c r="A219" s="274" t="s">
        <v>546</v>
      </c>
      <c r="B219" s="275" t="s">
        <v>487</v>
      </c>
      <c r="C219" s="276">
        <v>4213.55</v>
      </c>
    </row>
    <row r="220" customHeight="1" spans="1:3">
      <c r="A220" s="274" t="s">
        <v>488</v>
      </c>
      <c r="B220" s="275" t="s">
        <v>489</v>
      </c>
      <c r="C220" s="276">
        <v>5737.44</v>
      </c>
    </row>
    <row r="221" customHeight="1" spans="1:3">
      <c r="A221" s="274" t="s">
        <v>547</v>
      </c>
      <c r="B221" s="275" t="s">
        <v>491</v>
      </c>
      <c r="C221" s="276">
        <v>5737.44</v>
      </c>
    </row>
    <row r="222" customHeight="1" spans="1:3">
      <c r="A222" s="274" t="s">
        <v>492</v>
      </c>
      <c r="B222" s="275" t="s">
        <v>493</v>
      </c>
      <c r="C222" s="276">
        <v>4973.94</v>
      </c>
    </row>
    <row r="223" customHeight="1" spans="1:3">
      <c r="A223" s="277">
        <v>2210399</v>
      </c>
      <c r="B223" s="277" t="s">
        <v>494</v>
      </c>
      <c r="C223" s="278">
        <v>4973.94</v>
      </c>
    </row>
    <row r="224" customHeight="1" spans="1:3">
      <c r="A224" s="277" t="s">
        <v>495</v>
      </c>
      <c r="B224" s="277" t="s">
        <v>496</v>
      </c>
      <c r="C224" s="278">
        <v>1724</v>
      </c>
    </row>
    <row r="225" customHeight="1" spans="1:3">
      <c r="A225" s="279" t="s">
        <v>497</v>
      </c>
      <c r="B225" s="277" t="s">
        <v>498</v>
      </c>
      <c r="C225" s="278">
        <v>1724</v>
      </c>
    </row>
    <row r="226" customHeight="1" spans="1:3">
      <c r="A226" s="279" t="s">
        <v>499</v>
      </c>
      <c r="B226" s="277" t="s">
        <v>500</v>
      </c>
      <c r="C226" s="278">
        <v>1724</v>
      </c>
    </row>
    <row r="227" customHeight="1" spans="1:3">
      <c r="A227" s="277" t="s">
        <v>501</v>
      </c>
      <c r="B227" s="277" t="s">
        <v>502</v>
      </c>
      <c r="C227" s="278">
        <v>4299</v>
      </c>
    </row>
    <row r="228" customHeight="1" spans="1:3">
      <c r="A228" s="279" t="s">
        <v>503</v>
      </c>
      <c r="B228" s="277" t="s">
        <v>504</v>
      </c>
      <c r="C228" s="278">
        <v>2647.5</v>
      </c>
    </row>
    <row r="229" customHeight="1" spans="1:3">
      <c r="A229" s="279" t="s">
        <v>505</v>
      </c>
      <c r="B229" s="277" t="s">
        <v>506</v>
      </c>
      <c r="C229" s="278">
        <v>2647.5</v>
      </c>
    </row>
    <row r="230" customHeight="1" spans="1:3">
      <c r="A230" s="279" t="s">
        <v>507</v>
      </c>
      <c r="B230" s="277" t="s">
        <v>508</v>
      </c>
      <c r="C230" s="278">
        <v>1350.51</v>
      </c>
    </row>
    <row r="231" customHeight="1" spans="1:3">
      <c r="A231" s="279" t="s">
        <v>509</v>
      </c>
      <c r="B231" s="277" t="s">
        <v>510</v>
      </c>
      <c r="C231" s="278">
        <v>1350.51</v>
      </c>
    </row>
    <row r="232" customHeight="1" spans="1:3">
      <c r="A232" s="279" t="s">
        <v>511</v>
      </c>
      <c r="B232" s="277" t="s">
        <v>512</v>
      </c>
      <c r="C232" s="278">
        <v>50</v>
      </c>
    </row>
    <row r="233" customHeight="1" spans="1:3">
      <c r="A233" s="279" t="s">
        <v>513</v>
      </c>
      <c r="B233" s="277" t="s">
        <v>514</v>
      </c>
      <c r="C233" s="278">
        <v>50</v>
      </c>
    </row>
    <row r="234" customHeight="1" spans="1:3">
      <c r="A234" s="279" t="s">
        <v>515</v>
      </c>
      <c r="B234" s="277" t="s">
        <v>516</v>
      </c>
      <c r="C234" s="278">
        <v>250.99</v>
      </c>
    </row>
    <row r="235" customHeight="1" spans="1:3">
      <c r="A235" s="279" t="s">
        <v>517</v>
      </c>
      <c r="B235" s="277" t="s">
        <v>518</v>
      </c>
      <c r="C235" s="278">
        <v>250.99</v>
      </c>
    </row>
    <row r="236" customHeight="1" spans="1:3">
      <c r="A236" s="279" t="s">
        <v>519</v>
      </c>
      <c r="B236" s="277" t="s">
        <v>520</v>
      </c>
      <c r="C236" s="278">
        <v>20000</v>
      </c>
    </row>
    <row r="237" customHeight="1" spans="1:3">
      <c r="A237" s="279" t="s">
        <v>521</v>
      </c>
      <c r="B237" s="277" t="s">
        <v>522</v>
      </c>
      <c r="C237" s="278">
        <v>20000</v>
      </c>
    </row>
    <row r="238" customHeight="1" spans="1:3">
      <c r="A238" s="279" t="s">
        <v>523</v>
      </c>
      <c r="B238" s="277" t="s">
        <v>524</v>
      </c>
      <c r="C238" s="278">
        <v>20000</v>
      </c>
    </row>
    <row r="239" customHeight="1" spans="1:3">
      <c r="A239" s="279" t="s">
        <v>525</v>
      </c>
      <c r="B239" s="277" t="s">
        <v>526</v>
      </c>
      <c r="C239" s="278">
        <v>0</v>
      </c>
    </row>
    <row r="240" customHeight="1" spans="1:3">
      <c r="A240" s="279" t="s">
        <v>527</v>
      </c>
      <c r="B240" s="277" t="s">
        <v>528</v>
      </c>
      <c r="C240" s="278">
        <v>0</v>
      </c>
    </row>
    <row r="241" customHeight="1" spans="1:3">
      <c r="A241" s="279" t="s">
        <v>529</v>
      </c>
      <c r="B241" s="277" t="s">
        <v>530</v>
      </c>
      <c r="C241" s="278">
        <v>0</v>
      </c>
    </row>
    <row r="242" customHeight="1" spans="1:3">
      <c r="A242" s="279" t="s">
        <v>531</v>
      </c>
      <c r="B242" s="277" t="s">
        <v>532</v>
      </c>
      <c r="C242" s="278">
        <v>32800</v>
      </c>
    </row>
    <row r="243" customHeight="1" spans="1:3">
      <c r="A243" s="279" t="s">
        <v>533</v>
      </c>
      <c r="B243" s="277" t="s">
        <v>534</v>
      </c>
      <c r="C243" s="278">
        <v>32800</v>
      </c>
    </row>
    <row r="244" customHeight="1" spans="1:3">
      <c r="A244" s="279" t="s">
        <v>535</v>
      </c>
      <c r="B244" s="277" t="s">
        <v>536</v>
      </c>
      <c r="C244" s="278">
        <v>32800</v>
      </c>
    </row>
  </sheetData>
  <sheetProtection formatCells="0" formatColumns="0" formatRows="0"/>
  <mergeCells count="1">
    <mergeCell ref="A1:C1"/>
  </mergeCells>
  <printOptions horizontalCentered="1"/>
  <pageMargins left="0.748031496062992" right="0.748031496062992" top="0.57" bottom="0.7" header="0.511811023622047" footer="0.511811023622047"/>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C37"/>
  <sheetViews>
    <sheetView topLeftCell="A20" workbookViewId="0">
      <selection activeCell="I3" sqref="I3"/>
    </sheetView>
  </sheetViews>
  <sheetFormatPr defaultColWidth="9" defaultRowHeight="27.75" customHeight="1" outlineLevelCol="2"/>
  <cols>
    <col min="1" max="1" width="21.625" style="254" customWidth="1"/>
    <col min="2" max="2" width="34.625" style="254" customWidth="1"/>
    <col min="3" max="3" width="25.5" style="254" customWidth="1"/>
    <col min="4" max="16384" width="9" style="254"/>
  </cols>
  <sheetData>
    <row r="1" s="254" customFormat="1" ht="36.75" customHeight="1" spans="1:3">
      <c r="A1" s="256" t="s">
        <v>548</v>
      </c>
      <c r="B1" s="256"/>
      <c r="C1" s="256"/>
    </row>
    <row r="2" s="254" customFormat="1" customHeight="1" spans="1:3">
      <c r="C2" s="254" t="s">
        <v>1</v>
      </c>
    </row>
    <row r="3" s="254" customFormat="1" ht="38.25" customHeight="1" spans="1:3">
      <c r="A3" s="257" t="s">
        <v>549</v>
      </c>
      <c r="B3" s="258" t="s">
        <v>550</v>
      </c>
      <c r="C3" s="258" t="s">
        <v>51</v>
      </c>
    </row>
    <row r="4" s="255" customFormat="1" ht="23.25" customHeight="1" spans="1:3">
      <c r="A4" s="259"/>
      <c r="B4" s="259" t="s">
        <v>81</v>
      </c>
      <c r="C4" s="260">
        <f>C5+C10+C20+C24+C27+C30+C33+C36</f>
        <v>223989.013948</v>
      </c>
    </row>
    <row r="5" s="255" customFormat="1" ht="23.25" customHeight="1" spans="1:3">
      <c r="A5" s="261" t="s">
        <v>551</v>
      </c>
      <c r="B5" s="261" t="s">
        <v>552</v>
      </c>
      <c r="C5" s="260">
        <f>SUM(C6:C9)</f>
        <v>100051.37</v>
      </c>
    </row>
    <row r="6" s="255" customFormat="1" ht="23.25" customHeight="1" spans="1:3">
      <c r="A6" s="262" t="s">
        <v>553</v>
      </c>
      <c r="B6" s="262" t="s">
        <v>554</v>
      </c>
      <c r="C6" s="263">
        <v>58919.76</v>
      </c>
    </row>
    <row r="7" s="255" customFormat="1" ht="23.25" customHeight="1" spans="1:3">
      <c r="A7" s="262" t="s">
        <v>555</v>
      </c>
      <c r="B7" s="262" t="s">
        <v>556</v>
      </c>
      <c r="C7" s="263">
        <v>322.84</v>
      </c>
    </row>
    <row r="8" s="255" customFormat="1" ht="23.25" customHeight="1" spans="1:3">
      <c r="A8" s="262" t="s">
        <v>557</v>
      </c>
      <c r="B8" s="262" t="s">
        <v>558</v>
      </c>
      <c r="C8" s="263">
        <v>35753.1</v>
      </c>
    </row>
    <row r="9" s="255" customFormat="1" ht="23.25" customHeight="1" spans="1:3">
      <c r="A9" s="262" t="s">
        <v>559</v>
      </c>
      <c r="B9" s="262" t="s">
        <v>560</v>
      </c>
      <c r="C9" s="263">
        <v>5055.67</v>
      </c>
    </row>
    <row r="10" s="255" customFormat="1" ht="23.25" customHeight="1" spans="1:3">
      <c r="A10" s="261" t="s">
        <v>561</v>
      </c>
      <c r="B10" s="261" t="s">
        <v>562</v>
      </c>
      <c r="C10" s="260">
        <f>SUM(C11:C19)</f>
        <v>24378.654948</v>
      </c>
    </row>
    <row r="11" s="255" customFormat="1" ht="23.25" customHeight="1" spans="1:3">
      <c r="A11" s="262" t="s">
        <v>563</v>
      </c>
      <c r="B11" s="262" t="s">
        <v>564</v>
      </c>
      <c r="C11" s="263">
        <v>7810.724948</v>
      </c>
    </row>
    <row r="12" s="255" customFormat="1" ht="23.25" customHeight="1" spans="1:3">
      <c r="A12" s="262" t="s">
        <v>565</v>
      </c>
      <c r="B12" s="262" t="s">
        <v>566</v>
      </c>
      <c r="C12" s="263">
        <v>674.1</v>
      </c>
    </row>
    <row r="13" s="255" customFormat="1" ht="23.25" customHeight="1" spans="1:3">
      <c r="A13" s="262" t="s">
        <v>567</v>
      </c>
      <c r="B13" s="262" t="s">
        <v>568</v>
      </c>
      <c r="C13" s="263">
        <v>197</v>
      </c>
    </row>
    <row r="14" s="255" customFormat="1" ht="23.25" customHeight="1" spans="1:3">
      <c r="A14" s="262" t="s">
        <v>569</v>
      </c>
      <c r="B14" s="262" t="s">
        <v>570</v>
      </c>
      <c r="C14" s="263">
        <v>241.2</v>
      </c>
    </row>
    <row r="15" s="255" customFormat="1" ht="23.25" customHeight="1" spans="1:3">
      <c r="A15" s="262" t="s">
        <v>571</v>
      </c>
      <c r="B15" s="262" t="s">
        <v>572</v>
      </c>
      <c r="C15" s="263">
        <v>151.72</v>
      </c>
    </row>
    <row r="16" s="255" customFormat="1" ht="23.25" customHeight="1" spans="1:3">
      <c r="A16" s="262" t="s">
        <v>573</v>
      </c>
      <c r="B16" s="262" t="s">
        <v>574</v>
      </c>
      <c r="C16" s="263">
        <v>326</v>
      </c>
    </row>
    <row r="17" s="255" customFormat="1" ht="23.25" customHeight="1" spans="1:3">
      <c r="A17" s="262" t="s">
        <v>575</v>
      </c>
      <c r="B17" s="262" t="s">
        <v>576</v>
      </c>
      <c r="C17" s="263">
        <v>1581.03</v>
      </c>
    </row>
    <row r="18" s="255" customFormat="1" ht="23.25" customHeight="1" spans="1:3">
      <c r="A18" s="262" t="s">
        <v>577</v>
      </c>
      <c r="B18" s="262" t="s">
        <v>578</v>
      </c>
      <c r="C18" s="263">
        <v>674.92</v>
      </c>
    </row>
    <row r="19" s="255" customFormat="1" ht="23.25" customHeight="1" spans="1:3">
      <c r="A19" s="262" t="s">
        <v>579</v>
      </c>
      <c r="B19" s="262" t="s">
        <v>580</v>
      </c>
      <c r="C19" s="263">
        <v>12721.96</v>
      </c>
    </row>
    <row r="20" s="255" customFormat="1" ht="23.25" customHeight="1" spans="1:3">
      <c r="A20" s="261" t="s">
        <v>581</v>
      </c>
      <c r="B20" s="261" t="s">
        <v>582</v>
      </c>
      <c r="C20" s="260">
        <f>SUM(C21:C23)</f>
        <v>1049.045</v>
      </c>
    </row>
    <row r="21" s="255" customFormat="1" ht="23.25" customHeight="1" spans="1:3">
      <c r="A21" s="262" t="s">
        <v>583</v>
      </c>
      <c r="B21" s="262" t="s">
        <v>584</v>
      </c>
      <c r="C21" s="263">
        <v>714.66</v>
      </c>
    </row>
    <row r="22" s="255" customFormat="1" ht="23.25" customHeight="1" spans="1:3">
      <c r="A22" s="262" t="s">
        <v>585</v>
      </c>
      <c r="B22" s="262" t="s">
        <v>586</v>
      </c>
      <c r="C22" s="263">
        <v>199.87</v>
      </c>
    </row>
    <row r="23" s="255" customFormat="1" ht="23.25" customHeight="1" spans="1:3">
      <c r="A23" s="262" t="s">
        <v>587</v>
      </c>
      <c r="B23" s="262" t="s">
        <v>588</v>
      </c>
      <c r="C23" s="263">
        <v>134.515</v>
      </c>
    </row>
    <row r="24" s="255" customFormat="1" ht="23.25" customHeight="1" spans="1:3">
      <c r="A24" s="261" t="s">
        <v>589</v>
      </c>
      <c r="B24" s="261" t="s">
        <v>590</v>
      </c>
      <c r="C24" s="260">
        <f>SUM(C25:C26)</f>
        <v>106.8</v>
      </c>
    </row>
    <row r="25" s="255" customFormat="1" ht="23.25" customHeight="1" spans="1:3">
      <c r="A25" s="262" t="s">
        <v>591</v>
      </c>
      <c r="B25" s="262" t="s">
        <v>592</v>
      </c>
      <c r="C25" s="263">
        <v>56.8</v>
      </c>
    </row>
    <row r="26" s="255" customFormat="1" ht="23.25" customHeight="1" spans="1:3">
      <c r="A26" s="262" t="s">
        <v>593</v>
      </c>
      <c r="B26" s="262" t="s">
        <v>594</v>
      </c>
      <c r="C26" s="263">
        <v>50</v>
      </c>
    </row>
    <row r="27" s="255" customFormat="1" ht="23.25" customHeight="1" spans="1:3">
      <c r="A27" s="261" t="s">
        <v>595</v>
      </c>
      <c r="B27" s="261" t="s">
        <v>596</v>
      </c>
      <c r="C27" s="260">
        <f>SUM(C28:C29)</f>
        <v>357.984</v>
      </c>
    </row>
    <row r="28" s="255" customFormat="1" ht="23.25" customHeight="1" spans="1:3">
      <c r="A28" s="262" t="s">
        <v>597</v>
      </c>
      <c r="B28" s="262" t="s">
        <v>592</v>
      </c>
      <c r="C28" s="263">
        <v>60</v>
      </c>
    </row>
    <row r="29" s="255" customFormat="1" ht="23.25" customHeight="1" spans="1:3">
      <c r="A29" s="262" t="s">
        <v>598</v>
      </c>
      <c r="B29" s="262" t="s">
        <v>599</v>
      </c>
      <c r="C29" s="263">
        <v>297.984</v>
      </c>
    </row>
    <row r="30" s="255" customFormat="1" ht="23.25" customHeight="1" spans="1:3">
      <c r="A30" s="261" t="s">
        <v>600</v>
      </c>
      <c r="B30" s="261" t="s">
        <v>601</v>
      </c>
      <c r="C30" s="260">
        <f>SUM(C31:C32)</f>
        <v>97961.16</v>
      </c>
    </row>
    <row r="31" s="255" customFormat="1" ht="23.25" customHeight="1" spans="1:3">
      <c r="A31" s="262" t="s">
        <v>602</v>
      </c>
      <c r="B31" s="262" t="s">
        <v>603</v>
      </c>
      <c r="C31" s="263">
        <v>92076.54</v>
      </c>
    </row>
    <row r="32" s="255" customFormat="1" ht="23.25" customHeight="1" spans="1:3">
      <c r="A32" s="262" t="s">
        <v>604</v>
      </c>
      <c r="B32" s="262" t="s">
        <v>605</v>
      </c>
      <c r="C32" s="263">
        <v>5884.62</v>
      </c>
    </row>
    <row r="33" s="255" customFormat="1" ht="23.25" customHeight="1" spans="1:3">
      <c r="A33" s="261" t="s">
        <v>606</v>
      </c>
      <c r="B33" s="261" t="s">
        <v>607</v>
      </c>
      <c r="C33" s="260">
        <f>SUM(C34:C35)</f>
        <v>79</v>
      </c>
    </row>
    <row r="34" s="255" customFormat="1" ht="23.25" customHeight="1" spans="1:3">
      <c r="A34" s="262" t="s">
        <v>608</v>
      </c>
      <c r="B34" s="262" t="s">
        <v>609</v>
      </c>
      <c r="C34" s="263">
        <v>1</v>
      </c>
    </row>
    <row r="35" s="255" customFormat="1" ht="23.25" customHeight="1" spans="1:3">
      <c r="A35" s="262" t="s">
        <v>610</v>
      </c>
      <c r="B35" s="262" t="s">
        <v>611</v>
      </c>
      <c r="C35" s="263">
        <v>78</v>
      </c>
    </row>
    <row r="36" s="255" customFormat="1" ht="23.25" customHeight="1" spans="1:3">
      <c r="A36" s="261" t="s">
        <v>612</v>
      </c>
      <c r="B36" s="261" t="s">
        <v>613</v>
      </c>
      <c r="C36" s="260">
        <f>SUM(C37)</f>
        <v>5</v>
      </c>
    </row>
    <row r="37" s="255" customFormat="1" ht="23.25" customHeight="1" spans="1:3">
      <c r="A37" s="262" t="s">
        <v>614</v>
      </c>
      <c r="B37" s="262" t="s">
        <v>615</v>
      </c>
      <c r="C37" s="263">
        <v>5</v>
      </c>
    </row>
  </sheetData>
  <mergeCells count="1">
    <mergeCell ref="A1:C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ID84"/>
  <sheetViews>
    <sheetView showZeros="0" workbookViewId="0">
      <pane xSplit="6" ySplit="3" topLeftCell="M63" activePane="bottomRight" state="frozen"/>
      <selection/>
      <selection pane="topRight"/>
      <selection pane="bottomLeft"/>
      <selection pane="bottomRight" activeCell="P49" sqref="P49"/>
    </sheetView>
  </sheetViews>
  <sheetFormatPr defaultColWidth="9" defaultRowHeight="14.25"/>
  <cols>
    <col min="1" max="1" width="36.25" style="223" customWidth="1"/>
    <col min="2" max="2" width="12.25" style="222" hidden="1" customWidth="1"/>
    <col min="3" max="3" width="12.375" style="222" hidden="1" customWidth="1"/>
    <col min="4" max="4" width="16.25" style="222" hidden="1" customWidth="1"/>
    <col min="5" max="5" width="13.375" style="222" hidden="1" customWidth="1"/>
    <col min="6" max="7" width="16.625" style="222" hidden="1" customWidth="1"/>
    <col min="8" max="10" width="14.25" style="222" hidden="1" customWidth="1"/>
    <col min="11" max="12" width="15.5" style="222" hidden="1" customWidth="1"/>
    <col min="13" max="14" width="15.5" style="222" customWidth="1"/>
    <col min="15" max="15" width="20.875" style="224" customWidth="1"/>
    <col min="16" max="16" width="12.875" style="222" customWidth="1"/>
    <col min="17" max="238" width="9" style="222"/>
    <col min="239" max="256" width="9" style="225"/>
    <col min="257" max="257" width="36.25" style="225" customWidth="1"/>
    <col min="258" max="268" width="9" style="225" hidden="1" customWidth="1"/>
    <col min="269" max="270" width="15.5" style="225" customWidth="1"/>
    <col min="271" max="271" width="20.875" style="225" customWidth="1"/>
    <col min="272" max="512" width="9" style="225"/>
    <col min="513" max="513" width="36.25" style="225" customWidth="1"/>
    <col min="514" max="524" width="9" style="225" hidden="1" customWidth="1"/>
    <col min="525" max="526" width="15.5" style="225" customWidth="1"/>
    <col min="527" max="527" width="20.875" style="225" customWidth="1"/>
    <col min="528" max="768" width="9" style="225"/>
    <col min="769" max="769" width="36.25" style="225" customWidth="1"/>
    <col min="770" max="780" width="9" style="225" hidden="1" customWidth="1"/>
    <col min="781" max="782" width="15.5" style="225" customWidth="1"/>
    <col min="783" max="783" width="20.875" style="225" customWidth="1"/>
    <col min="784" max="1024" width="9" style="225"/>
    <col min="1025" max="1025" width="36.25" style="225" customWidth="1"/>
    <col min="1026" max="1036" width="9" style="225" hidden="1" customWidth="1"/>
    <col min="1037" max="1038" width="15.5" style="225" customWidth="1"/>
    <col min="1039" max="1039" width="20.875" style="225" customWidth="1"/>
    <col min="1040" max="1280" width="9" style="225"/>
    <col min="1281" max="1281" width="36.25" style="225" customWidth="1"/>
    <col min="1282" max="1292" width="9" style="225" hidden="1" customWidth="1"/>
    <col min="1293" max="1294" width="15.5" style="225" customWidth="1"/>
    <col min="1295" max="1295" width="20.875" style="225" customWidth="1"/>
    <col min="1296" max="1536" width="9" style="225"/>
    <col min="1537" max="1537" width="36.25" style="225" customWidth="1"/>
    <col min="1538" max="1548" width="9" style="225" hidden="1" customWidth="1"/>
    <col min="1549" max="1550" width="15.5" style="225" customWidth="1"/>
    <col min="1551" max="1551" width="20.875" style="225" customWidth="1"/>
    <col min="1552" max="1792" width="9" style="225"/>
    <col min="1793" max="1793" width="36.25" style="225" customWidth="1"/>
    <col min="1794" max="1804" width="9" style="225" hidden="1" customWidth="1"/>
    <col min="1805" max="1806" width="15.5" style="225" customWidth="1"/>
    <col min="1807" max="1807" width="20.875" style="225" customWidth="1"/>
    <col min="1808" max="2048" width="9" style="225"/>
    <col min="2049" max="2049" width="36.25" style="225" customWidth="1"/>
    <col min="2050" max="2060" width="9" style="225" hidden="1" customWidth="1"/>
    <col min="2061" max="2062" width="15.5" style="225" customWidth="1"/>
    <col min="2063" max="2063" width="20.875" style="225" customWidth="1"/>
    <col min="2064" max="2304" width="9" style="225"/>
    <col min="2305" max="2305" width="36.25" style="225" customWidth="1"/>
    <col min="2306" max="2316" width="9" style="225" hidden="1" customWidth="1"/>
    <col min="2317" max="2318" width="15.5" style="225" customWidth="1"/>
    <col min="2319" max="2319" width="20.875" style="225" customWidth="1"/>
    <col min="2320" max="2560" width="9" style="225"/>
    <col min="2561" max="2561" width="36.25" style="225" customWidth="1"/>
    <col min="2562" max="2572" width="9" style="225" hidden="1" customWidth="1"/>
    <col min="2573" max="2574" width="15.5" style="225" customWidth="1"/>
    <col min="2575" max="2575" width="20.875" style="225" customWidth="1"/>
    <col min="2576" max="2816" width="9" style="225"/>
    <col min="2817" max="2817" width="36.25" style="225" customWidth="1"/>
    <col min="2818" max="2828" width="9" style="225" hidden="1" customWidth="1"/>
    <col min="2829" max="2830" width="15.5" style="225" customWidth="1"/>
    <col min="2831" max="2831" width="20.875" style="225" customWidth="1"/>
    <col min="2832" max="3072" width="9" style="225"/>
    <col min="3073" max="3073" width="36.25" style="225" customWidth="1"/>
    <col min="3074" max="3084" width="9" style="225" hidden="1" customWidth="1"/>
    <col min="3085" max="3086" width="15.5" style="225" customWidth="1"/>
    <col min="3087" max="3087" width="20.875" style="225" customWidth="1"/>
    <col min="3088" max="3328" width="9" style="225"/>
    <col min="3329" max="3329" width="36.25" style="225" customWidth="1"/>
    <col min="3330" max="3340" width="9" style="225" hidden="1" customWidth="1"/>
    <col min="3341" max="3342" width="15.5" style="225" customWidth="1"/>
    <col min="3343" max="3343" width="20.875" style="225" customWidth="1"/>
    <col min="3344" max="3584" width="9" style="225"/>
    <col min="3585" max="3585" width="36.25" style="225" customWidth="1"/>
    <col min="3586" max="3596" width="9" style="225" hidden="1" customWidth="1"/>
    <col min="3597" max="3598" width="15.5" style="225" customWidth="1"/>
    <col min="3599" max="3599" width="20.875" style="225" customWidth="1"/>
    <col min="3600" max="3840" width="9" style="225"/>
    <col min="3841" max="3841" width="36.25" style="225" customWidth="1"/>
    <col min="3842" max="3852" width="9" style="225" hidden="1" customWidth="1"/>
    <col min="3853" max="3854" width="15.5" style="225" customWidth="1"/>
    <col min="3855" max="3855" width="20.875" style="225" customWidth="1"/>
    <col min="3856" max="4096" width="9" style="225"/>
    <col min="4097" max="4097" width="36.25" style="225" customWidth="1"/>
    <col min="4098" max="4108" width="9" style="225" hidden="1" customWidth="1"/>
    <col min="4109" max="4110" width="15.5" style="225" customWidth="1"/>
    <col min="4111" max="4111" width="20.875" style="225" customWidth="1"/>
    <col min="4112" max="4352" width="9" style="225"/>
    <col min="4353" max="4353" width="36.25" style="225" customWidth="1"/>
    <col min="4354" max="4364" width="9" style="225" hidden="1" customWidth="1"/>
    <col min="4365" max="4366" width="15.5" style="225" customWidth="1"/>
    <col min="4367" max="4367" width="20.875" style="225" customWidth="1"/>
    <col min="4368" max="4608" width="9" style="225"/>
    <col min="4609" max="4609" width="36.25" style="225" customWidth="1"/>
    <col min="4610" max="4620" width="9" style="225" hidden="1" customWidth="1"/>
    <col min="4621" max="4622" width="15.5" style="225" customWidth="1"/>
    <col min="4623" max="4623" width="20.875" style="225" customWidth="1"/>
    <col min="4624" max="4864" width="9" style="225"/>
    <col min="4865" max="4865" width="36.25" style="225" customWidth="1"/>
    <col min="4866" max="4876" width="9" style="225" hidden="1" customWidth="1"/>
    <col min="4877" max="4878" width="15.5" style="225" customWidth="1"/>
    <col min="4879" max="4879" width="20.875" style="225" customWidth="1"/>
    <col min="4880" max="5120" width="9" style="225"/>
    <col min="5121" max="5121" width="36.25" style="225" customWidth="1"/>
    <col min="5122" max="5132" width="9" style="225" hidden="1" customWidth="1"/>
    <col min="5133" max="5134" width="15.5" style="225" customWidth="1"/>
    <col min="5135" max="5135" width="20.875" style="225" customWidth="1"/>
    <col min="5136" max="5376" width="9" style="225"/>
    <col min="5377" max="5377" width="36.25" style="225" customWidth="1"/>
    <col min="5378" max="5388" width="9" style="225" hidden="1" customWidth="1"/>
    <col min="5389" max="5390" width="15.5" style="225" customWidth="1"/>
    <col min="5391" max="5391" width="20.875" style="225" customWidth="1"/>
    <col min="5392" max="5632" width="9" style="225"/>
    <col min="5633" max="5633" width="36.25" style="225" customWidth="1"/>
    <col min="5634" max="5644" width="9" style="225" hidden="1" customWidth="1"/>
    <col min="5645" max="5646" width="15.5" style="225" customWidth="1"/>
    <col min="5647" max="5647" width="20.875" style="225" customWidth="1"/>
    <col min="5648" max="5888" width="9" style="225"/>
    <col min="5889" max="5889" width="36.25" style="225" customWidth="1"/>
    <col min="5890" max="5900" width="9" style="225" hidden="1" customWidth="1"/>
    <col min="5901" max="5902" width="15.5" style="225" customWidth="1"/>
    <col min="5903" max="5903" width="20.875" style="225" customWidth="1"/>
    <col min="5904" max="6144" width="9" style="225"/>
    <col min="6145" max="6145" width="36.25" style="225" customWidth="1"/>
    <col min="6146" max="6156" width="9" style="225" hidden="1" customWidth="1"/>
    <col min="6157" max="6158" width="15.5" style="225" customWidth="1"/>
    <col min="6159" max="6159" width="20.875" style="225" customWidth="1"/>
    <col min="6160" max="6400" width="9" style="225"/>
    <col min="6401" max="6401" width="36.25" style="225" customWidth="1"/>
    <col min="6402" max="6412" width="9" style="225" hidden="1" customWidth="1"/>
    <col min="6413" max="6414" width="15.5" style="225" customWidth="1"/>
    <col min="6415" max="6415" width="20.875" style="225" customWidth="1"/>
    <col min="6416" max="6656" width="9" style="225"/>
    <col min="6657" max="6657" width="36.25" style="225" customWidth="1"/>
    <col min="6658" max="6668" width="9" style="225" hidden="1" customWidth="1"/>
    <col min="6669" max="6670" width="15.5" style="225" customWidth="1"/>
    <col min="6671" max="6671" width="20.875" style="225" customWidth="1"/>
    <col min="6672" max="6912" width="9" style="225"/>
    <col min="6913" max="6913" width="36.25" style="225" customWidth="1"/>
    <col min="6914" max="6924" width="9" style="225" hidden="1" customWidth="1"/>
    <col min="6925" max="6926" width="15.5" style="225" customWidth="1"/>
    <col min="6927" max="6927" width="20.875" style="225" customWidth="1"/>
    <col min="6928" max="7168" width="9" style="225"/>
    <col min="7169" max="7169" width="36.25" style="225" customWidth="1"/>
    <col min="7170" max="7180" width="9" style="225" hidden="1" customWidth="1"/>
    <col min="7181" max="7182" width="15.5" style="225" customWidth="1"/>
    <col min="7183" max="7183" width="20.875" style="225" customWidth="1"/>
    <col min="7184" max="7424" width="9" style="225"/>
    <col min="7425" max="7425" width="36.25" style="225" customWidth="1"/>
    <col min="7426" max="7436" width="9" style="225" hidden="1" customWidth="1"/>
    <col min="7437" max="7438" width="15.5" style="225" customWidth="1"/>
    <col min="7439" max="7439" width="20.875" style="225" customWidth="1"/>
    <col min="7440" max="7680" width="9" style="225"/>
    <col min="7681" max="7681" width="36.25" style="225" customWidth="1"/>
    <col min="7682" max="7692" width="9" style="225" hidden="1" customWidth="1"/>
    <col min="7693" max="7694" width="15.5" style="225" customWidth="1"/>
    <col min="7695" max="7695" width="20.875" style="225" customWidth="1"/>
    <col min="7696" max="7936" width="9" style="225"/>
    <col min="7937" max="7937" width="36.25" style="225" customWidth="1"/>
    <col min="7938" max="7948" width="9" style="225" hidden="1" customWidth="1"/>
    <col min="7949" max="7950" width="15.5" style="225" customWidth="1"/>
    <col min="7951" max="7951" width="20.875" style="225" customWidth="1"/>
    <col min="7952" max="8192" width="9" style="225"/>
    <col min="8193" max="8193" width="36.25" style="225" customWidth="1"/>
    <col min="8194" max="8204" width="9" style="225" hidden="1" customWidth="1"/>
    <col min="8205" max="8206" width="15.5" style="225" customWidth="1"/>
    <col min="8207" max="8207" width="20.875" style="225" customWidth="1"/>
    <col min="8208" max="8448" width="9" style="225"/>
    <col min="8449" max="8449" width="36.25" style="225" customWidth="1"/>
    <col min="8450" max="8460" width="9" style="225" hidden="1" customWidth="1"/>
    <col min="8461" max="8462" width="15.5" style="225" customWidth="1"/>
    <col min="8463" max="8463" width="20.875" style="225" customWidth="1"/>
    <col min="8464" max="8704" width="9" style="225"/>
    <col min="8705" max="8705" width="36.25" style="225" customWidth="1"/>
    <col min="8706" max="8716" width="9" style="225" hidden="1" customWidth="1"/>
    <col min="8717" max="8718" width="15.5" style="225" customWidth="1"/>
    <col min="8719" max="8719" width="20.875" style="225" customWidth="1"/>
    <col min="8720" max="8960" width="9" style="225"/>
    <col min="8961" max="8961" width="36.25" style="225" customWidth="1"/>
    <col min="8962" max="8972" width="9" style="225" hidden="1" customWidth="1"/>
    <col min="8973" max="8974" width="15.5" style="225" customWidth="1"/>
    <col min="8975" max="8975" width="20.875" style="225" customWidth="1"/>
    <col min="8976" max="9216" width="9" style="225"/>
    <col min="9217" max="9217" width="36.25" style="225" customWidth="1"/>
    <col min="9218" max="9228" width="9" style="225" hidden="1" customWidth="1"/>
    <col min="9229" max="9230" width="15.5" style="225" customWidth="1"/>
    <col min="9231" max="9231" width="20.875" style="225" customWidth="1"/>
    <col min="9232" max="9472" width="9" style="225"/>
    <col min="9473" max="9473" width="36.25" style="225" customWidth="1"/>
    <col min="9474" max="9484" width="9" style="225" hidden="1" customWidth="1"/>
    <col min="9485" max="9486" width="15.5" style="225" customWidth="1"/>
    <col min="9487" max="9487" width="20.875" style="225" customWidth="1"/>
    <col min="9488" max="9728" width="9" style="225"/>
    <col min="9729" max="9729" width="36.25" style="225" customWidth="1"/>
    <col min="9730" max="9740" width="9" style="225" hidden="1" customWidth="1"/>
    <col min="9741" max="9742" width="15.5" style="225" customWidth="1"/>
    <col min="9743" max="9743" width="20.875" style="225" customWidth="1"/>
    <col min="9744" max="9984" width="9" style="225"/>
    <col min="9985" max="9985" width="36.25" style="225" customWidth="1"/>
    <col min="9986" max="9996" width="9" style="225" hidden="1" customWidth="1"/>
    <col min="9997" max="9998" width="15.5" style="225" customWidth="1"/>
    <col min="9999" max="9999" width="20.875" style="225" customWidth="1"/>
    <col min="10000" max="10240" width="9" style="225"/>
    <col min="10241" max="10241" width="36.25" style="225" customWidth="1"/>
    <col min="10242" max="10252" width="9" style="225" hidden="1" customWidth="1"/>
    <col min="10253" max="10254" width="15.5" style="225" customWidth="1"/>
    <col min="10255" max="10255" width="20.875" style="225" customWidth="1"/>
    <col min="10256" max="10496" width="9" style="225"/>
    <col min="10497" max="10497" width="36.25" style="225" customWidth="1"/>
    <col min="10498" max="10508" width="9" style="225" hidden="1" customWidth="1"/>
    <col min="10509" max="10510" width="15.5" style="225" customWidth="1"/>
    <col min="10511" max="10511" width="20.875" style="225" customWidth="1"/>
    <col min="10512" max="10752" width="9" style="225"/>
    <col min="10753" max="10753" width="36.25" style="225" customWidth="1"/>
    <col min="10754" max="10764" width="9" style="225" hidden="1" customWidth="1"/>
    <col min="10765" max="10766" width="15.5" style="225" customWidth="1"/>
    <col min="10767" max="10767" width="20.875" style="225" customWidth="1"/>
    <col min="10768" max="11008" width="9" style="225"/>
    <col min="11009" max="11009" width="36.25" style="225" customWidth="1"/>
    <col min="11010" max="11020" width="9" style="225" hidden="1" customWidth="1"/>
    <col min="11021" max="11022" width="15.5" style="225" customWidth="1"/>
    <col min="11023" max="11023" width="20.875" style="225" customWidth="1"/>
    <col min="11024" max="11264" width="9" style="225"/>
    <col min="11265" max="11265" width="36.25" style="225" customWidth="1"/>
    <col min="11266" max="11276" width="9" style="225" hidden="1" customWidth="1"/>
    <col min="11277" max="11278" width="15.5" style="225" customWidth="1"/>
    <col min="11279" max="11279" width="20.875" style="225" customWidth="1"/>
    <col min="11280" max="11520" width="9" style="225"/>
    <col min="11521" max="11521" width="36.25" style="225" customWidth="1"/>
    <col min="11522" max="11532" width="9" style="225" hidden="1" customWidth="1"/>
    <col min="11533" max="11534" width="15.5" style="225" customWidth="1"/>
    <col min="11535" max="11535" width="20.875" style="225" customWidth="1"/>
    <col min="11536" max="11776" width="9" style="225"/>
    <col min="11777" max="11777" width="36.25" style="225" customWidth="1"/>
    <col min="11778" max="11788" width="9" style="225" hidden="1" customWidth="1"/>
    <col min="11789" max="11790" width="15.5" style="225" customWidth="1"/>
    <col min="11791" max="11791" width="20.875" style="225" customWidth="1"/>
    <col min="11792" max="12032" width="9" style="225"/>
    <col min="12033" max="12033" width="36.25" style="225" customWidth="1"/>
    <col min="12034" max="12044" width="9" style="225" hidden="1" customWidth="1"/>
    <col min="12045" max="12046" width="15.5" style="225" customWidth="1"/>
    <col min="12047" max="12047" width="20.875" style="225" customWidth="1"/>
    <col min="12048" max="12288" width="9" style="225"/>
    <col min="12289" max="12289" width="36.25" style="225" customWidth="1"/>
    <col min="12290" max="12300" width="9" style="225" hidden="1" customWidth="1"/>
    <col min="12301" max="12302" width="15.5" style="225" customWidth="1"/>
    <col min="12303" max="12303" width="20.875" style="225" customWidth="1"/>
    <col min="12304" max="12544" width="9" style="225"/>
    <col min="12545" max="12545" width="36.25" style="225" customWidth="1"/>
    <col min="12546" max="12556" width="9" style="225" hidden="1" customWidth="1"/>
    <col min="12557" max="12558" width="15.5" style="225" customWidth="1"/>
    <col min="12559" max="12559" width="20.875" style="225" customWidth="1"/>
    <col min="12560" max="12800" width="9" style="225"/>
    <col min="12801" max="12801" width="36.25" style="225" customWidth="1"/>
    <col min="12802" max="12812" width="9" style="225" hidden="1" customWidth="1"/>
    <col min="12813" max="12814" width="15.5" style="225" customWidth="1"/>
    <col min="12815" max="12815" width="20.875" style="225" customWidth="1"/>
    <col min="12816" max="13056" width="9" style="225"/>
    <col min="13057" max="13057" width="36.25" style="225" customWidth="1"/>
    <col min="13058" max="13068" width="9" style="225" hidden="1" customWidth="1"/>
    <col min="13069" max="13070" width="15.5" style="225" customWidth="1"/>
    <col min="13071" max="13071" width="20.875" style="225" customWidth="1"/>
    <col min="13072" max="13312" width="9" style="225"/>
    <col min="13313" max="13313" width="36.25" style="225" customWidth="1"/>
    <col min="13314" max="13324" width="9" style="225" hidden="1" customWidth="1"/>
    <col min="13325" max="13326" width="15.5" style="225" customWidth="1"/>
    <col min="13327" max="13327" width="20.875" style="225" customWidth="1"/>
    <col min="13328" max="13568" width="9" style="225"/>
    <col min="13569" max="13569" width="36.25" style="225" customWidth="1"/>
    <col min="13570" max="13580" width="9" style="225" hidden="1" customWidth="1"/>
    <col min="13581" max="13582" width="15.5" style="225" customWidth="1"/>
    <col min="13583" max="13583" width="20.875" style="225" customWidth="1"/>
    <col min="13584" max="13824" width="9" style="225"/>
    <col min="13825" max="13825" width="36.25" style="225" customWidth="1"/>
    <col min="13826" max="13836" width="9" style="225" hidden="1" customWidth="1"/>
    <col min="13837" max="13838" width="15.5" style="225" customWidth="1"/>
    <col min="13839" max="13839" width="20.875" style="225" customWidth="1"/>
    <col min="13840" max="14080" width="9" style="225"/>
    <col min="14081" max="14081" width="36.25" style="225" customWidth="1"/>
    <col min="14082" max="14092" width="9" style="225" hidden="1" customWidth="1"/>
    <col min="14093" max="14094" width="15.5" style="225" customWidth="1"/>
    <col min="14095" max="14095" width="20.875" style="225" customWidth="1"/>
    <col min="14096" max="14336" width="9" style="225"/>
    <col min="14337" max="14337" width="36.25" style="225" customWidth="1"/>
    <col min="14338" max="14348" width="9" style="225" hidden="1" customWidth="1"/>
    <col min="14349" max="14350" width="15.5" style="225" customWidth="1"/>
    <col min="14351" max="14351" width="20.875" style="225" customWidth="1"/>
    <col min="14352" max="14592" width="9" style="225"/>
    <col min="14593" max="14593" width="36.25" style="225" customWidth="1"/>
    <col min="14594" max="14604" width="9" style="225" hidden="1" customWidth="1"/>
    <col min="14605" max="14606" width="15.5" style="225" customWidth="1"/>
    <col min="14607" max="14607" width="20.875" style="225" customWidth="1"/>
    <col min="14608" max="14848" width="9" style="225"/>
    <col min="14849" max="14849" width="36.25" style="225" customWidth="1"/>
    <col min="14850" max="14860" width="9" style="225" hidden="1" customWidth="1"/>
    <col min="14861" max="14862" width="15.5" style="225" customWidth="1"/>
    <col min="14863" max="14863" width="20.875" style="225" customWidth="1"/>
    <col min="14864" max="15104" width="9" style="225"/>
    <col min="15105" max="15105" width="36.25" style="225" customWidth="1"/>
    <col min="15106" max="15116" width="9" style="225" hidden="1" customWidth="1"/>
    <col min="15117" max="15118" width="15.5" style="225" customWidth="1"/>
    <col min="15119" max="15119" width="20.875" style="225" customWidth="1"/>
    <col min="15120" max="15360" width="9" style="225"/>
    <col min="15361" max="15361" width="36.25" style="225" customWidth="1"/>
    <col min="15362" max="15372" width="9" style="225" hidden="1" customWidth="1"/>
    <col min="15373" max="15374" width="15.5" style="225" customWidth="1"/>
    <col min="15375" max="15375" width="20.875" style="225" customWidth="1"/>
    <col min="15376" max="15616" width="9" style="225"/>
    <col min="15617" max="15617" width="36.25" style="225" customWidth="1"/>
    <col min="15618" max="15628" width="9" style="225" hidden="1" customWidth="1"/>
    <col min="15629" max="15630" width="15.5" style="225" customWidth="1"/>
    <col min="15631" max="15631" width="20.875" style="225" customWidth="1"/>
    <col min="15632" max="15872" width="9" style="225"/>
    <col min="15873" max="15873" width="36.25" style="225" customWidth="1"/>
    <col min="15874" max="15884" width="9" style="225" hidden="1" customWidth="1"/>
    <col min="15885" max="15886" width="15.5" style="225" customWidth="1"/>
    <col min="15887" max="15887" width="20.875" style="225" customWidth="1"/>
    <col min="15888" max="16128" width="9" style="225"/>
    <col min="16129" max="16129" width="36.25" style="225" customWidth="1"/>
    <col min="16130" max="16140" width="9" style="225" hidden="1" customWidth="1"/>
    <col min="16141" max="16142" width="15.5" style="225" customWidth="1"/>
    <col min="16143" max="16143" width="20.875" style="225" customWidth="1"/>
    <col min="16144" max="16384" width="9" style="225"/>
  </cols>
  <sheetData>
    <row r="1" s="220" customFormat="1" ht="32.25" customHeight="1" spans="1:238">
      <c r="A1" s="226" t="s">
        <v>616</v>
      </c>
      <c r="B1" s="226"/>
      <c r="C1" s="226"/>
      <c r="D1" s="226"/>
      <c r="E1" s="226"/>
      <c r="F1" s="226"/>
      <c r="G1" s="226"/>
      <c r="H1" s="226"/>
      <c r="I1" s="226"/>
      <c r="J1" s="226"/>
      <c r="K1" s="226"/>
      <c r="L1" s="226"/>
      <c r="M1" s="226"/>
      <c r="N1" s="226"/>
      <c r="O1" s="226"/>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c r="BQ1" s="227"/>
      <c r="BR1" s="227"/>
      <c r="BS1" s="227"/>
      <c r="BT1" s="227"/>
      <c r="BU1" s="227"/>
      <c r="BV1" s="227"/>
      <c r="BW1" s="227"/>
      <c r="BX1" s="227"/>
      <c r="BY1" s="227"/>
      <c r="BZ1" s="227"/>
      <c r="CA1" s="227"/>
      <c r="CB1" s="227"/>
      <c r="CC1" s="227"/>
      <c r="CD1" s="227"/>
      <c r="CE1" s="227"/>
      <c r="CF1" s="227"/>
      <c r="CG1" s="227"/>
      <c r="CH1" s="227"/>
      <c r="CI1" s="227"/>
      <c r="CJ1" s="227"/>
      <c r="CK1" s="227"/>
      <c r="CL1" s="227"/>
      <c r="CM1" s="227"/>
      <c r="CN1" s="227"/>
      <c r="CO1" s="227"/>
      <c r="CP1" s="227"/>
      <c r="CQ1" s="227"/>
      <c r="CR1" s="227"/>
      <c r="CS1" s="227"/>
      <c r="CT1" s="227"/>
      <c r="CU1" s="227"/>
      <c r="CV1" s="227"/>
      <c r="CW1" s="227"/>
      <c r="CX1" s="227"/>
      <c r="CY1" s="227"/>
      <c r="CZ1" s="227"/>
      <c r="DA1" s="227"/>
      <c r="DB1" s="227"/>
      <c r="DC1" s="227"/>
      <c r="DD1" s="227"/>
      <c r="DE1" s="227"/>
      <c r="DF1" s="227"/>
      <c r="DG1" s="227"/>
      <c r="DH1" s="227"/>
      <c r="DI1" s="227"/>
      <c r="DJ1" s="227"/>
      <c r="DK1" s="227"/>
      <c r="DL1" s="227"/>
      <c r="DM1" s="227"/>
      <c r="DN1" s="227"/>
      <c r="DO1" s="227"/>
      <c r="DP1" s="227"/>
      <c r="DQ1" s="227"/>
      <c r="DR1" s="227"/>
      <c r="DS1" s="227"/>
      <c r="DT1" s="227"/>
      <c r="DU1" s="227"/>
      <c r="DV1" s="227"/>
      <c r="DW1" s="227"/>
      <c r="DX1" s="227"/>
      <c r="DY1" s="227"/>
      <c r="DZ1" s="227"/>
      <c r="EA1" s="227"/>
      <c r="EB1" s="227"/>
      <c r="EC1" s="227"/>
      <c r="ED1" s="227"/>
      <c r="EE1" s="227"/>
      <c r="EF1" s="227"/>
      <c r="EG1" s="227"/>
      <c r="EH1" s="227"/>
      <c r="EI1" s="227"/>
      <c r="EJ1" s="227"/>
      <c r="EK1" s="227"/>
      <c r="EL1" s="227"/>
      <c r="EM1" s="227"/>
      <c r="EN1" s="227"/>
      <c r="EO1" s="227"/>
      <c r="EP1" s="227"/>
      <c r="EQ1" s="227"/>
      <c r="ER1" s="227"/>
      <c r="ES1" s="227"/>
      <c r="ET1" s="227"/>
      <c r="EU1" s="227"/>
      <c r="EV1" s="227"/>
      <c r="EW1" s="227"/>
      <c r="EX1" s="227"/>
      <c r="EY1" s="227"/>
      <c r="EZ1" s="227"/>
      <c r="FA1" s="227"/>
      <c r="FB1" s="227"/>
      <c r="FC1" s="227"/>
      <c r="FD1" s="227"/>
      <c r="FE1" s="227"/>
      <c r="FF1" s="227"/>
      <c r="FG1" s="227"/>
      <c r="FH1" s="227"/>
      <c r="FI1" s="227"/>
      <c r="FJ1" s="227"/>
      <c r="FK1" s="227"/>
      <c r="FL1" s="227"/>
      <c r="FM1" s="227"/>
      <c r="FN1" s="227"/>
      <c r="FO1" s="227"/>
      <c r="FP1" s="227"/>
      <c r="FQ1" s="227"/>
      <c r="FR1" s="227"/>
      <c r="FS1" s="227"/>
      <c r="FT1" s="227"/>
      <c r="FU1" s="227"/>
      <c r="FV1" s="227"/>
      <c r="FW1" s="227"/>
      <c r="FX1" s="227"/>
      <c r="FY1" s="227"/>
      <c r="FZ1" s="227"/>
      <c r="GA1" s="227"/>
      <c r="GB1" s="227"/>
      <c r="GC1" s="227"/>
      <c r="GD1" s="227"/>
      <c r="GE1" s="227"/>
      <c r="GF1" s="227"/>
      <c r="GG1" s="227"/>
      <c r="GH1" s="227"/>
      <c r="GI1" s="227"/>
      <c r="GJ1" s="227"/>
      <c r="GK1" s="227"/>
      <c r="GL1" s="227"/>
      <c r="GM1" s="227"/>
      <c r="GN1" s="227"/>
      <c r="GO1" s="227"/>
      <c r="GP1" s="227"/>
      <c r="GQ1" s="227"/>
      <c r="GR1" s="227"/>
      <c r="GS1" s="227"/>
      <c r="GT1" s="227"/>
      <c r="GU1" s="227"/>
      <c r="GV1" s="227"/>
      <c r="GW1" s="227"/>
      <c r="GX1" s="227"/>
      <c r="GY1" s="227"/>
      <c r="GZ1" s="227"/>
      <c r="HA1" s="227"/>
      <c r="HB1" s="227"/>
      <c r="HC1" s="227"/>
      <c r="HD1" s="227"/>
      <c r="HE1" s="227"/>
      <c r="HF1" s="227"/>
      <c r="HG1" s="227"/>
      <c r="HH1" s="227"/>
      <c r="HI1" s="227"/>
      <c r="HJ1" s="227"/>
      <c r="HK1" s="227"/>
      <c r="HL1" s="227"/>
      <c r="HM1" s="227"/>
      <c r="HN1" s="227"/>
      <c r="HO1" s="227"/>
      <c r="HP1" s="227"/>
      <c r="HQ1" s="227"/>
      <c r="HR1" s="227"/>
      <c r="HS1" s="227"/>
      <c r="HT1" s="227"/>
      <c r="HU1" s="227"/>
      <c r="HV1" s="227"/>
      <c r="HW1" s="227"/>
      <c r="HX1" s="227"/>
      <c r="HY1" s="227"/>
      <c r="HZ1" s="227"/>
      <c r="IA1" s="227"/>
      <c r="IB1" s="227"/>
      <c r="IC1" s="227"/>
      <c r="ID1" s="227"/>
    </row>
    <row r="2" ht="24" customHeight="1" spans="1:238">
      <c r="A2" s="228"/>
      <c r="C2" s="229"/>
      <c r="D2" s="229"/>
      <c r="E2" s="229"/>
      <c r="F2" s="229"/>
      <c r="G2" s="229"/>
      <c r="H2" s="230"/>
      <c r="I2" s="230"/>
      <c r="J2" s="230"/>
      <c r="K2" s="230"/>
      <c r="O2" s="231" t="s">
        <v>1</v>
      </c>
    </row>
    <row r="3" ht="59.25" customHeight="1" spans="1:238">
      <c r="A3" s="232" t="s">
        <v>617</v>
      </c>
      <c r="B3" s="232" t="s">
        <v>618</v>
      </c>
      <c r="C3" s="232" t="s">
        <v>619</v>
      </c>
      <c r="D3" s="232" t="s">
        <v>620</v>
      </c>
      <c r="E3" s="233" t="s">
        <v>621</v>
      </c>
      <c r="F3" s="232" t="s">
        <v>622</v>
      </c>
      <c r="G3" s="233" t="s">
        <v>623</v>
      </c>
      <c r="H3" s="234" t="s">
        <v>624</v>
      </c>
      <c r="I3" s="235" t="s">
        <v>625</v>
      </c>
      <c r="J3" s="233" t="s">
        <v>626</v>
      </c>
      <c r="K3" s="233" t="s">
        <v>627</v>
      </c>
      <c r="L3" s="233" t="s">
        <v>628</v>
      </c>
      <c r="M3" s="232" t="s">
        <v>3</v>
      </c>
      <c r="N3" s="232" t="s">
        <v>51</v>
      </c>
      <c r="O3" s="236" t="s">
        <v>629</v>
      </c>
    </row>
    <row r="4" s="221" customFormat="1" ht="28.5" customHeight="1" spans="1:238">
      <c r="A4" s="237" t="s">
        <v>630</v>
      </c>
      <c r="B4" s="238"/>
      <c r="C4" s="238"/>
      <c r="D4" s="238">
        <v>78747.451648</v>
      </c>
      <c r="E4" s="238">
        <v>81893</v>
      </c>
      <c r="F4" s="238">
        <v>83189.144</v>
      </c>
      <c r="G4" s="238">
        <f>SUM(G5,G8:G10)</f>
        <v>79437</v>
      </c>
      <c r="H4" s="239" t="e">
        <f>#REF!-#REF!</f>
        <v>#REF!</v>
      </c>
      <c r="I4" s="239" t="e">
        <f>G4-#REF!</f>
        <v>#REF!</v>
      </c>
      <c r="J4" s="239">
        <f>SUM(J5,J8:J10)</f>
        <v>79437</v>
      </c>
      <c r="K4" s="239">
        <f t="shared" ref="K4:K12" si="0">J4-G4</f>
        <v>0</v>
      </c>
      <c r="L4" s="239">
        <f>SUM(L5,L8:L10)</f>
        <v>79437</v>
      </c>
      <c r="M4" s="240">
        <f>SUM(M5:M10)</f>
        <v>20745</v>
      </c>
      <c r="N4" s="240">
        <f>SUM(N5:N10)</f>
        <v>20745</v>
      </c>
      <c r="O4" s="241">
        <f>N4/M4*100</f>
        <v>100</v>
      </c>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242"/>
      <c r="BG4" s="242"/>
      <c r="BH4" s="242"/>
      <c r="BI4" s="242"/>
      <c r="BJ4" s="242"/>
      <c r="BK4" s="242"/>
      <c r="BL4" s="242"/>
      <c r="BM4" s="242"/>
      <c r="BN4" s="242"/>
      <c r="BO4" s="242"/>
      <c r="BP4" s="242"/>
      <c r="BQ4" s="242"/>
      <c r="BR4" s="242"/>
      <c r="BS4" s="242"/>
      <c r="BT4" s="242"/>
      <c r="BU4" s="242"/>
      <c r="BV4" s="242"/>
      <c r="BW4" s="242"/>
      <c r="BX4" s="242"/>
      <c r="BY4" s="242"/>
      <c r="BZ4" s="242"/>
      <c r="CA4" s="242"/>
      <c r="CB4" s="242"/>
      <c r="CC4" s="242"/>
      <c r="CD4" s="242"/>
      <c r="CE4" s="242"/>
      <c r="CF4" s="242"/>
      <c r="CG4" s="242"/>
      <c r="CH4" s="242"/>
      <c r="CI4" s="242"/>
      <c r="CJ4" s="242"/>
      <c r="CK4" s="242"/>
      <c r="CL4" s="242"/>
      <c r="CM4" s="242"/>
      <c r="CN4" s="242"/>
      <c r="CO4" s="242"/>
      <c r="CP4" s="242"/>
      <c r="CQ4" s="242"/>
      <c r="CR4" s="242"/>
      <c r="CS4" s="242"/>
      <c r="CT4" s="242"/>
      <c r="CU4" s="242"/>
      <c r="CV4" s="242"/>
      <c r="CW4" s="242"/>
      <c r="CX4" s="242"/>
      <c r="CY4" s="242"/>
      <c r="CZ4" s="242"/>
      <c r="DA4" s="242"/>
      <c r="DB4" s="242"/>
      <c r="DC4" s="242"/>
      <c r="DD4" s="242"/>
      <c r="DE4" s="242"/>
      <c r="DF4" s="242"/>
      <c r="DG4" s="242"/>
      <c r="DH4" s="242"/>
      <c r="DI4" s="242"/>
      <c r="DJ4" s="242"/>
      <c r="DK4" s="242"/>
      <c r="DL4" s="242"/>
      <c r="DM4" s="242"/>
      <c r="DN4" s="242"/>
      <c r="DO4" s="242"/>
      <c r="DP4" s="242"/>
      <c r="DQ4" s="242"/>
      <c r="DR4" s="242"/>
      <c r="DS4" s="242"/>
      <c r="DT4" s="242"/>
      <c r="DU4" s="242"/>
      <c r="DV4" s="242"/>
      <c r="DW4" s="242"/>
      <c r="DX4" s="242"/>
      <c r="DY4" s="242"/>
      <c r="DZ4" s="242"/>
      <c r="EA4" s="242"/>
      <c r="EB4" s="242"/>
      <c r="EC4" s="242"/>
      <c r="ED4" s="242"/>
      <c r="EE4" s="242"/>
      <c r="EF4" s="242"/>
      <c r="EG4" s="242"/>
      <c r="EH4" s="242"/>
      <c r="EI4" s="242"/>
      <c r="EJ4" s="242"/>
      <c r="EK4" s="242"/>
      <c r="EL4" s="242"/>
      <c r="EM4" s="242"/>
      <c r="EN4" s="242"/>
      <c r="EO4" s="242"/>
      <c r="EP4" s="242"/>
      <c r="EQ4" s="242"/>
      <c r="ER4" s="242"/>
      <c r="ES4" s="242"/>
      <c r="ET4" s="242"/>
      <c r="EU4" s="242"/>
      <c r="EV4" s="242"/>
      <c r="EW4" s="242"/>
      <c r="EX4" s="242"/>
      <c r="EY4" s="242"/>
      <c r="EZ4" s="242"/>
      <c r="FA4" s="242"/>
      <c r="FB4" s="242"/>
      <c r="FC4" s="242"/>
      <c r="FD4" s="242"/>
      <c r="FE4" s="242"/>
      <c r="FF4" s="242"/>
      <c r="FG4" s="242"/>
      <c r="FH4" s="242"/>
      <c r="FI4" s="242"/>
      <c r="FJ4" s="242"/>
      <c r="FK4" s="242"/>
      <c r="FL4" s="242"/>
      <c r="FM4" s="242"/>
      <c r="FN4" s="242"/>
      <c r="FO4" s="242"/>
      <c r="FP4" s="242"/>
      <c r="FQ4" s="242"/>
      <c r="FR4" s="242"/>
      <c r="FS4" s="242"/>
      <c r="FT4" s="242"/>
      <c r="FU4" s="242"/>
      <c r="FV4" s="242"/>
      <c r="FW4" s="242"/>
      <c r="FX4" s="242"/>
      <c r="FY4" s="242"/>
      <c r="FZ4" s="242"/>
      <c r="GA4" s="242"/>
      <c r="GB4" s="242"/>
      <c r="GC4" s="242"/>
      <c r="GD4" s="242"/>
      <c r="GE4" s="242"/>
      <c r="GF4" s="242"/>
      <c r="GG4" s="242"/>
      <c r="GH4" s="242"/>
      <c r="GI4" s="242"/>
      <c r="GJ4" s="242"/>
      <c r="GK4" s="242"/>
      <c r="GL4" s="242"/>
      <c r="GM4" s="242"/>
      <c r="GN4" s="242"/>
      <c r="GO4" s="242"/>
      <c r="GP4" s="242"/>
      <c r="GQ4" s="242"/>
      <c r="GR4" s="242"/>
      <c r="GS4" s="242"/>
      <c r="GT4" s="242"/>
      <c r="GU4" s="242"/>
      <c r="GV4" s="242"/>
      <c r="GW4" s="242"/>
      <c r="GX4" s="242"/>
      <c r="GY4" s="242"/>
      <c r="GZ4" s="242"/>
      <c r="HA4" s="242"/>
      <c r="HB4" s="242"/>
      <c r="HC4" s="242"/>
      <c r="HD4" s="242"/>
      <c r="HE4" s="242"/>
      <c r="HF4" s="242"/>
      <c r="HG4" s="242"/>
      <c r="HH4" s="242"/>
      <c r="HI4" s="242"/>
      <c r="HJ4" s="242"/>
      <c r="HK4" s="242"/>
      <c r="HL4" s="242"/>
      <c r="HM4" s="242"/>
      <c r="HN4" s="242"/>
      <c r="HO4" s="242"/>
      <c r="HP4" s="242"/>
      <c r="HQ4" s="242"/>
      <c r="HR4" s="242"/>
      <c r="HS4" s="242"/>
      <c r="HT4" s="242"/>
      <c r="HU4" s="242"/>
      <c r="HV4" s="242"/>
      <c r="HW4" s="242"/>
      <c r="HX4" s="242"/>
      <c r="HY4" s="242"/>
      <c r="HZ4" s="242"/>
      <c r="IA4" s="242"/>
      <c r="IB4" s="242"/>
      <c r="IC4" s="242"/>
      <c r="ID4" s="242"/>
    </row>
    <row r="5" ht="28.5" customHeight="1" spans="1:238">
      <c r="A5" s="243" t="s">
        <v>631</v>
      </c>
      <c r="B5" s="244">
        <v>50806.476</v>
      </c>
      <c r="C5" s="244">
        <v>52054.152</v>
      </c>
      <c r="D5" s="244">
        <v>53303.451648</v>
      </c>
      <c r="E5" s="244">
        <v>54006</v>
      </c>
      <c r="F5" s="245">
        <v>55302.144</v>
      </c>
      <c r="G5" s="245">
        <f>G6+G7</f>
        <v>53799</v>
      </c>
      <c r="H5" s="239" t="e">
        <f>#REF!-#REF!</f>
        <v>#REF!</v>
      </c>
      <c r="I5" s="239" t="e">
        <f>G5-#REF!</f>
        <v>#REF!</v>
      </c>
      <c r="J5" s="239">
        <f>J6+J7</f>
        <v>53799</v>
      </c>
      <c r="K5" s="239">
        <f t="shared" si="0"/>
        <v>0</v>
      </c>
      <c r="L5" s="239">
        <f>L6+L7</f>
        <v>53799</v>
      </c>
      <c r="M5" s="246">
        <v>2847</v>
      </c>
      <c r="N5" s="246">
        <v>2847</v>
      </c>
      <c r="O5" s="247">
        <f>N5/M5*100</f>
        <v>100</v>
      </c>
    </row>
    <row r="6" ht="28.5" customHeight="1" spans="1:238">
      <c r="A6" s="243" t="s">
        <v>632</v>
      </c>
      <c r="B6" s="244"/>
      <c r="C6" s="244"/>
      <c r="D6" s="244"/>
      <c r="E6" s="244"/>
      <c r="F6" s="245"/>
      <c r="G6" s="248">
        <v>46243</v>
      </c>
      <c r="H6" s="239" t="e">
        <f>#REF!-#REF!</f>
        <v>#REF!</v>
      </c>
      <c r="I6" s="239" t="e">
        <f>G6-#REF!</f>
        <v>#REF!</v>
      </c>
      <c r="J6" s="239">
        <v>46243</v>
      </c>
      <c r="K6" s="239">
        <f t="shared" si="0"/>
        <v>0</v>
      </c>
      <c r="L6" s="239">
        <v>46243</v>
      </c>
      <c r="M6" s="246">
        <v>1383</v>
      </c>
      <c r="N6" s="246">
        <v>1383</v>
      </c>
      <c r="O6" s="247">
        <f t="shared" ref="O6:O11" si="1">N6/M6*100</f>
        <v>100</v>
      </c>
    </row>
    <row r="7" ht="28.5" customHeight="1" spans="1:238">
      <c r="A7" s="243" t="s">
        <v>633</v>
      </c>
      <c r="B7" s="244"/>
      <c r="C7" s="244"/>
      <c r="D7" s="244"/>
      <c r="E7" s="244"/>
      <c r="F7" s="245"/>
      <c r="G7" s="245">
        <v>7556</v>
      </c>
      <c r="H7" s="239" t="e">
        <f>#REF!-#REF!</f>
        <v>#REF!</v>
      </c>
      <c r="I7" s="239" t="e">
        <f>G7-#REF!</f>
        <v>#REF!</v>
      </c>
      <c r="J7" s="239">
        <v>7556</v>
      </c>
      <c r="K7" s="239">
        <f t="shared" si="0"/>
        <v>0</v>
      </c>
      <c r="L7" s="239">
        <v>7556</v>
      </c>
      <c r="M7" s="246">
        <v>10142</v>
      </c>
      <c r="N7" s="246">
        <v>10142</v>
      </c>
      <c r="O7" s="247">
        <f t="shared" si="1"/>
        <v>100</v>
      </c>
    </row>
    <row r="8" ht="28.5" customHeight="1" spans="1:238">
      <c r="A8" s="243" t="s">
        <v>634</v>
      </c>
      <c r="B8" s="244">
        <v>14198</v>
      </c>
      <c r="C8" s="244">
        <v>14198</v>
      </c>
      <c r="D8" s="244">
        <v>14198</v>
      </c>
      <c r="E8" s="244">
        <v>14198</v>
      </c>
      <c r="F8" s="244">
        <v>14198</v>
      </c>
      <c r="G8" s="244">
        <v>14198</v>
      </c>
      <c r="H8" s="239" t="e">
        <f>#REF!-#REF!</f>
        <v>#REF!</v>
      </c>
      <c r="I8" s="239" t="e">
        <f>G8-#REF!</f>
        <v>#REF!</v>
      </c>
      <c r="J8" s="239">
        <v>14198</v>
      </c>
      <c r="K8" s="239">
        <f t="shared" si="0"/>
        <v>0</v>
      </c>
      <c r="L8" s="239">
        <v>14198</v>
      </c>
      <c r="M8" s="246">
        <v>1996</v>
      </c>
      <c r="N8" s="246">
        <v>1996</v>
      </c>
      <c r="O8" s="247">
        <f t="shared" si="1"/>
        <v>100</v>
      </c>
    </row>
    <row r="9" ht="28.5" customHeight="1" spans="1:238">
      <c r="A9" s="249" t="s">
        <v>635</v>
      </c>
      <c r="B9" s="250">
        <v>9000</v>
      </c>
      <c r="C9" s="250">
        <v>9000</v>
      </c>
      <c r="D9" s="250">
        <v>9087</v>
      </c>
      <c r="E9" s="244">
        <v>9087</v>
      </c>
      <c r="F9" s="244">
        <v>9087</v>
      </c>
      <c r="G9" s="244">
        <v>9281</v>
      </c>
      <c r="H9" s="239" t="e">
        <f>#REF!-#REF!</f>
        <v>#REF!</v>
      </c>
      <c r="I9" s="239" t="e">
        <f>G9-#REF!</f>
        <v>#REF!</v>
      </c>
      <c r="J9" s="239">
        <v>9281</v>
      </c>
      <c r="K9" s="239">
        <f t="shared" si="0"/>
        <v>0</v>
      </c>
      <c r="L9" s="239">
        <v>9281</v>
      </c>
      <c r="M9" s="246">
        <v>-59</v>
      </c>
      <c r="N9" s="246">
        <v>-59</v>
      </c>
      <c r="O9" s="247">
        <f t="shared" si="1"/>
        <v>100</v>
      </c>
    </row>
    <row r="10" ht="28.5" customHeight="1" spans="1:238">
      <c r="A10" s="243" t="s">
        <v>636</v>
      </c>
      <c r="B10" s="244">
        <v>2159</v>
      </c>
      <c r="C10" s="244">
        <v>2159</v>
      </c>
      <c r="D10" s="244">
        <v>2159</v>
      </c>
      <c r="E10" s="244">
        <v>2159</v>
      </c>
      <c r="F10" s="244">
        <v>2159</v>
      </c>
      <c r="G10" s="244">
        <v>2159</v>
      </c>
      <c r="H10" s="239" t="e">
        <f>#REF!-#REF!</f>
        <v>#REF!</v>
      </c>
      <c r="I10" s="239" t="e">
        <f>G10-#REF!</f>
        <v>#REF!</v>
      </c>
      <c r="J10" s="239">
        <v>2159</v>
      </c>
      <c r="K10" s="239">
        <f t="shared" si="0"/>
        <v>0</v>
      </c>
      <c r="L10" s="239">
        <v>2159</v>
      </c>
      <c r="M10" s="246">
        <v>4436</v>
      </c>
      <c r="N10" s="246">
        <v>4436</v>
      </c>
      <c r="O10" s="247">
        <f t="shared" si="1"/>
        <v>100</v>
      </c>
    </row>
    <row r="11" ht="28.5" customHeight="1" spans="1:238">
      <c r="A11" s="251" t="s">
        <v>637</v>
      </c>
      <c r="B11" s="250"/>
      <c r="C11" s="250"/>
      <c r="D11" s="250">
        <v>40352</v>
      </c>
      <c r="E11" s="250">
        <v>40352</v>
      </c>
      <c r="F11" s="250">
        <v>40557</v>
      </c>
      <c r="G11" s="250">
        <f>SUM(G12:G70)</f>
        <v>47700</v>
      </c>
      <c r="H11" s="239" t="e">
        <f>#REF!-#REF!</f>
        <v>#REF!</v>
      </c>
      <c r="I11" s="239" t="e">
        <f>G11-#REF!</f>
        <v>#REF!</v>
      </c>
      <c r="J11" s="239">
        <f>SUM(J12:J70)</f>
        <v>54175</v>
      </c>
      <c r="K11" s="239">
        <f t="shared" si="0"/>
        <v>6475</v>
      </c>
      <c r="L11" s="239">
        <f>SUM(L12:L70)</f>
        <v>54175</v>
      </c>
      <c r="M11" s="240">
        <f>SUM(M12:M49)</f>
        <v>270190</v>
      </c>
      <c r="N11" s="240">
        <f>SUM(N12:N49)</f>
        <v>257655</v>
      </c>
      <c r="O11" s="241">
        <f t="shared" si="1"/>
        <v>95.3606721196195</v>
      </c>
    </row>
    <row r="12" ht="28.5" customHeight="1" spans="1:238">
      <c r="A12" s="243" t="s">
        <v>638</v>
      </c>
      <c r="B12" s="244">
        <v>5051</v>
      </c>
      <c r="C12" s="244">
        <v>4720</v>
      </c>
      <c r="D12" s="244">
        <v>4421</v>
      </c>
      <c r="E12" s="244">
        <v>4421</v>
      </c>
      <c r="F12" s="244">
        <v>4421</v>
      </c>
      <c r="G12" s="244">
        <f>4421</f>
        <v>4421</v>
      </c>
      <c r="H12" s="239" t="e">
        <f>#REF!-#REF!</f>
        <v>#REF!</v>
      </c>
      <c r="I12" s="239" t="e">
        <f>G12-#REF!</f>
        <v>#REF!</v>
      </c>
      <c r="J12" s="239">
        <f>21216-7821-2499</f>
        <v>10896</v>
      </c>
      <c r="K12" s="239">
        <f t="shared" si="0"/>
        <v>6475</v>
      </c>
      <c r="L12" s="239">
        <f>21216-7821-2499</f>
        <v>10896</v>
      </c>
      <c r="M12" s="246"/>
      <c r="N12" s="246"/>
      <c r="O12" s="247"/>
    </row>
    <row r="13" ht="28.5" customHeight="1" spans="1:238">
      <c r="A13" s="243" t="s">
        <v>639</v>
      </c>
      <c r="B13" s="244"/>
      <c r="C13" s="244"/>
      <c r="D13" s="244"/>
      <c r="E13" s="244"/>
      <c r="F13" s="244"/>
      <c r="G13" s="244"/>
      <c r="H13" s="239"/>
      <c r="I13" s="239"/>
      <c r="J13" s="239"/>
      <c r="K13" s="239"/>
      <c r="L13" s="239"/>
      <c r="M13" s="246">
        <v>41142</v>
      </c>
      <c r="N13" s="246">
        <v>35610</v>
      </c>
      <c r="O13" s="247">
        <f t="shared" ref="O13:O70" si="2">N13/M13*100</f>
        <v>86.5538865393029</v>
      </c>
    </row>
    <row r="14" ht="28.5" customHeight="1" spans="1:238">
      <c r="A14" s="243" t="s">
        <v>640</v>
      </c>
      <c r="B14" s="244"/>
      <c r="C14" s="244"/>
      <c r="D14" s="244"/>
      <c r="E14" s="244"/>
      <c r="F14" s="244"/>
      <c r="G14" s="244"/>
      <c r="H14" s="239"/>
      <c r="I14" s="239"/>
      <c r="J14" s="239"/>
      <c r="K14" s="239"/>
      <c r="L14" s="239"/>
      <c r="M14" s="246">
        <v>2618</v>
      </c>
      <c r="N14" s="246">
        <v>3001</v>
      </c>
      <c r="O14" s="247">
        <f t="shared" si="2"/>
        <v>114.6294881589</v>
      </c>
    </row>
    <row r="15" ht="28.5" customHeight="1" spans="1:238">
      <c r="A15" s="243" t="s">
        <v>641</v>
      </c>
      <c r="B15" s="244"/>
      <c r="C15" s="244"/>
      <c r="D15" s="244"/>
      <c r="E15" s="244"/>
      <c r="F15" s="244"/>
      <c r="G15" s="244"/>
      <c r="H15" s="239"/>
      <c r="I15" s="239"/>
      <c r="J15" s="239"/>
      <c r="K15" s="239"/>
      <c r="L15" s="239"/>
      <c r="M15" s="246">
        <v>4410</v>
      </c>
      <c r="N15" s="246">
        <v>4199</v>
      </c>
      <c r="O15" s="247">
        <f t="shared" si="2"/>
        <v>95.2154195011338</v>
      </c>
    </row>
    <row r="16" s="222" customFormat="1" ht="28.5" customHeight="1" spans="1:238">
      <c r="A16" s="243" t="s">
        <v>642</v>
      </c>
      <c r="B16" s="244"/>
      <c r="C16" s="244"/>
      <c r="D16" s="244"/>
      <c r="E16" s="244"/>
      <c r="F16" s="244"/>
      <c r="G16" s="244"/>
      <c r="H16" s="239"/>
      <c r="I16" s="239"/>
      <c r="J16" s="239"/>
      <c r="K16" s="239"/>
      <c r="L16" s="239"/>
      <c r="M16" s="246">
        <v>501</v>
      </c>
      <c r="N16" s="246">
        <v>515</v>
      </c>
      <c r="O16" s="247">
        <f t="shared" si="2"/>
        <v>102.794411177645</v>
      </c>
    </row>
    <row r="17" s="222" customFormat="1" ht="28.5" customHeight="1" spans="1:15">
      <c r="A17" s="243" t="s">
        <v>643</v>
      </c>
      <c r="B17" s="244"/>
      <c r="C17" s="244"/>
      <c r="D17" s="244"/>
      <c r="E17" s="244"/>
      <c r="F17" s="244"/>
      <c r="G17" s="244"/>
      <c r="H17" s="239"/>
      <c r="I17" s="239"/>
      <c r="J17" s="239"/>
      <c r="K17" s="239"/>
      <c r="L17" s="239"/>
      <c r="M17" s="246">
        <v>268</v>
      </c>
      <c r="N17" s="246">
        <v>268</v>
      </c>
      <c r="O17" s="247">
        <f t="shared" si="2"/>
        <v>100</v>
      </c>
    </row>
    <row r="18" s="222" customFormat="1" ht="28.5" customHeight="1" spans="1:15">
      <c r="A18" s="243" t="s">
        <v>644</v>
      </c>
      <c r="B18" s="244"/>
      <c r="C18" s="244"/>
      <c r="D18" s="244"/>
      <c r="E18" s="244"/>
      <c r="F18" s="244"/>
      <c r="G18" s="244"/>
      <c r="H18" s="239"/>
      <c r="I18" s="239"/>
      <c r="J18" s="239"/>
      <c r="K18" s="239"/>
      <c r="L18" s="239"/>
      <c r="M18" s="246">
        <v>5003</v>
      </c>
      <c r="N18" s="246">
        <v>4610</v>
      </c>
      <c r="O18" s="247">
        <f t="shared" si="2"/>
        <v>92.1447131720967</v>
      </c>
    </row>
    <row r="19" s="222" customFormat="1" ht="28.5" customHeight="1" spans="1:15">
      <c r="A19" s="243" t="s">
        <v>645</v>
      </c>
      <c r="B19" s="244"/>
      <c r="C19" s="244"/>
      <c r="D19" s="244"/>
      <c r="E19" s="244"/>
      <c r="F19" s="244"/>
      <c r="G19" s="244"/>
      <c r="H19" s="239"/>
      <c r="I19" s="239"/>
      <c r="J19" s="239"/>
      <c r="K19" s="239"/>
      <c r="L19" s="239"/>
      <c r="M19" s="246"/>
      <c r="N19" s="246"/>
      <c r="O19" s="247"/>
    </row>
    <row r="20" s="222" customFormat="1" ht="28.5" customHeight="1" spans="1:15">
      <c r="A20" s="243" t="s">
        <v>646</v>
      </c>
      <c r="B20" s="244"/>
      <c r="C20" s="244"/>
      <c r="D20" s="244"/>
      <c r="E20" s="244"/>
      <c r="F20" s="244"/>
      <c r="G20" s="244"/>
      <c r="H20" s="239"/>
      <c r="I20" s="239"/>
      <c r="J20" s="239"/>
      <c r="K20" s="239"/>
      <c r="L20" s="239"/>
      <c r="M20" s="246">
        <v>17500</v>
      </c>
      <c r="N20" s="246">
        <v>17857</v>
      </c>
      <c r="O20" s="247">
        <f t="shared" si="2"/>
        <v>102.04</v>
      </c>
    </row>
    <row r="21" s="222" customFormat="1" ht="28.5" customHeight="1" spans="1:15">
      <c r="A21" s="243" t="s">
        <v>647</v>
      </c>
      <c r="B21" s="244"/>
      <c r="C21" s="244"/>
      <c r="D21" s="244"/>
      <c r="E21" s="244"/>
      <c r="F21" s="244"/>
      <c r="G21" s="244"/>
      <c r="H21" s="239"/>
      <c r="I21" s="239"/>
      <c r="J21" s="239"/>
      <c r="K21" s="239"/>
      <c r="L21" s="239"/>
      <c r="M21" s="246">
        <v>2728</v>
      </c>
      <c r="N21" s="246">
        <v>2363</v>
      </c>
      <c r="O21" s="247">
        <f t="shared" si="2"/>
        <v>86.6202346041056</v>
      </c>
    </row>
    <row r="22" s="222" customFormat="1" ht="28.5" customHeight="1" spans="1:15">
      <c r="A22" s="243" t="s">
        <v>648</v>
      </c>
      <c r="B22" s="244"/>
      <c r="C22" s="244"/>
      <c r="D22" s="244"/>
      <c r="E22" s="244"/>
      <c r="F22" s="244"/>
      <c r="G22" s="244"/>
      <c r="H22" s="239"/>
      <c r="I22" s="239"/>
      <c r="J22" s="239"/>
      <c r="K22" s="239"/>
      <c r="L22" s="239"/>
      <c r="M22" s="246"/>
      <c r="N22" s="246"/>
      <c r="O22" s="247"/>
    </row>
    <row r="23" s="222" customFormat="1" ht="28.5" customHeight="1" spans="1:15">
      <c r="A23" s="243" t="s">
        <v>649</v>
      </c>
      <c r="B23" s="244"/>
      <c r="C23" s="244"/>
      <c r="D23" s="244"/>
      <c r="E23" s="244"/>
      <c r="F23" s="244"/>
      <c r="G23" s="244"/>
      <c r="H23" s="239"/>
      <c r="I23" s="239"/>
      <c r="J23" s="239"/>
      <c r="K23" s="239"/>
      <c r="L23" s="239"/>
      <c r="M23" s="246"/>
      <c r="N23" s="246"/>
      <c r="O23" s="247"/>
    </row>
    <row r="24" s="222" customFormat="1" ht="28.5" customHeight="1" spans="1:15">
      <c r="A24" s="243" t="s">
        <v>650</v>
      </c>
      <c r="B24" s="244"/>
      <c r="C24" s="244"/>
      <c r="D24" s="244"/>
      <c r="E24" s="244"/>
      <c r="F24" s="244"/>
      <c r="G24" s="244"/>
      <c r="H24" s="239"/>
      <c r="I24" s="239"/>
      <c r="J24" s="239"/>
      <c r="K24" s="239"/>
      <c r="L24" s="239"/>
      <c r="M24" s="246">
        <v>7543</v>
      </c>
      <c r="N24" s="246">
        <v>6844</v>
      </c>
      <c r="O24" s="247">
        <f t="shared" si="2"/>
        <v>90.733130054355</v>
      </c>
    </row>
    <row r="25" s="222" customFormat="1" ht="28.5" customHeight="1" spans="1:15">
      <c r="A25" s="243" t="s">
        <v>651</v>
      </c>
      <c r="B25" s="244"/>
      <c r="C25" s="244"/>
      <c r="D25" s="244"/>
      <c r="E25" s="244"/>
      <c r="F25" s="244"/>
      <c r="G25" s="244"/>
      <c r="H25" s="239"/>
      <c r="I25" s="239"/>
      <c r="J25" s="239"/>
      <c r="K25" s="239"/>
      <c r="L25" s="239"/>
      <c r="M25" s="246"/>
      <c r="N25" s="246"/>
      <c r="O25" s="247"/>
    </row>
    <row r="26" s="222" customFormat="1" ht="28.5" customHeight="1" spans="1:15">
      <c r="A26" s="243" t="s">
        <v>652</v>
      </c>
      <c r="B26" s="244"/>
      <c r="C26" s="244"/>
      <c r="D26" s="244"/>
      <c r="E26" s="244"/>
      <c r="F26" s="244"/>
      <c r="G26" s="244"/>
      <c r="H26" s="239"/>
      <c r="I26" s="239"/>
      <c r="J26" s="239"/>
      <c r="K26" s="239"/>
      <c r="L26" s="239"/>
      <c r="M26" s="246"/>
      <c r="N26" s="246"/>
      <c r="O26" s="247"/>
    </row>
    <row r="27" s="222" customFormat="1" ht="28.5" customHeight="1" spans="1:15">
      <c r="A27" s="243" t="s">
        <v>653</v>
      </c>
      <c r="B27" s="244"/>
      <c r="C27" s="244"/>
      <c r="D27" s="244"/>
      <c r="E27" s="244"/>
      <c r="F27" s="244"/>
      <c r="G27" s="244"/>
      <c r="H27" s="239"/>
      <c r="I27" s="239"/>
      <c r="J27" s="239"/>
      <c r="K27" s="239"/>
      <c r="L27" s="239"/>
      <c r="M27" s="246"/>
      <c r="N27" s="246"/>
      <c r="O27" s="247"/>
    </row>
    <row r="28" s="222" customFormat="1" ht="28.5" customHeight="1" spans="1:15">
      <c r="A28" s="243" t="s">
        <v>654</v>
      </c>
      <c r="B28" s="244"/>
      <c r="C28" s="244"/>
      <c r="D28" s="244"/>
      <c r="E28" s="244"/>
      <c r="F28" s="244"/>
      <c r="G28" s="244"/>
      <c r="H28" s="239"/>
      <c r="I28" s="239"/>
      <c r="J28" s="239"/>
      <c r="K28" s="239"/>
      <c r="L28" s="239"/>
      <c r="M28" s="246">
        <v>1120</v>
      </c>
      <c r="N28" s="246">
        <v>1420</v>
      </c>
      <c r="O28" s="247">
        <f t="shared" si="2"/>
        <v>126.785714285714</v>
      </c>
    </row>
    <row r="29" s="222" customFormat="1" ht="28.5" customHeight="1" spans="1:15">
      <c r="A29" s="243" t="s">
        <v>655</v>
      </c>
      <c r="B29" s="244"/>
      <c r="C29" s="244"/>
      <c r="D29" s="244"/>
      <c r="E29" s="244"/>
      <c r="F29" s="244"/>
      <c r="G29" s="244"/>
      <c r="H29" s="239"/>
      <c r="I29" s="239"/>
      <c r="J29" s="239"/>
      <c r="K29" s="239"/>
      <c r="L29" s="239"/>
      <c r="M29" s="246">
        <v>22976</v>
      </c>
      <c r="N29" s="246">
        <v>22689</v>
      </c>
      <c r="O29" s="247">
        <f t="shared" si="2"/>
        <v>98.7508704735376</v>
      </c>
    </row>
    <row r="30" s="222" customFormat="1" ht="28.5" customHeight="1" spans="1:15">
      <c r="A30" s="243" t="s">
        <v>656</v>
      </c>
      <c r="B30" s="244"/>
      <c r="C30" s="244"/>
      <c r="D30" s="244"/>
      <c r="E30" s="244"/>
      <c r="F30" s="244"/>
      <c r="G30" s="244"/>
      <c r="H30" s="239"/>
      <c r="I30" s="239"/>
      <c r="J30" s="239"/>
      <c r="K30" s="239"/>
      <c r="L30" s="239"/>
      <c r="M30" s="246">
        <v>50</v>
      </c>
      <c r="N30" s="246"/>
      <c r="O30" s="247"/>
    </row>
    <row r="31" s="222" customFormat="1" ht="28.5" customHeight="1" spans="1:15">
      <c r="A31" s="243" t="s">
        <v>657</v>
      </c>
      <c r="B31" s="244"/>
      <c r="C31" s="244"/>
      <c r="D31" s="244"/>
      <c r="E31" s="244"/>
      <c r="F31" s="244"/>
      <c r="G31" s="244"/>
      <c r="H31" s="239"/>
      <c r="I31" s="239"/>
      <c r="J31" s="239"/>
      <c r="K31" s="239"/>
      <c r="L31" s="239"/>
      <c r="M31" s="246">
        <v>2285</v>
      </c>
      <c r="N31" s="246">
        <v>2348</v>
      </c>
      <c r="O31" s="247">
        <f t="shared" si="2"/>
        <v>102.757111597374</v>
      </c>
    </row>
    <row r="32" s="222" customFormat="1" ht="28.5" customHeight="1" spans="1:15">
      <c r="A32" s="243" t="s">
        <v>658</v>
      </c>
      <c r="B32" s="244"/>
      <c r="C32" s="244"/>
      <c r="D32" s="244"/>
      <c r="E32" s="244"/>
      <c r="F32" s="244"/>
      <c r="G32" s="244"/>
      <c r="H32" s="239"/>
      <c r="I32" s="239"/>
      <c r="J32" s="239"/>
      <c r="K32" s="239"/>
      <c r="L32" s="239"/>
      <c r="M32" s="246">
        <v>46336</v>
      </c>
      <c r="N32" s="246">
        <v>50013</v>
      </c>
      <c r="O32" s="247">
        <f t="shared" si="2"/>
        <v>107.935514502762</v>
      </c>
    </row>
    <row r="33" s="222" customFormat="1" ht="28.5" customHeight="1" spans="1:15">
      <c r="A33" s="243" t="s">
        <v>659</v>
      </c>
      <c r="B33" s="244"/>
      <c r="C33" s="244"/>
      <c r="D33" s="244"/>
      <c r="E33" s="244"/>
      <c r="F33" s="244"/>
      <c r="G33" s="244"/>
      <c r="H33" s="239"/>
      <c r="I33" s="239"/>
      <c r="J33" s="239"/>
      <c r="K33" s="239"/>
      <c r="L33" s="239"/>
      <c r="M33" s="246">
        <v>53036</v>
      </c>
      <c r="N33" s="246">
        <v>53078</v>
      </c>
      <c r="O33" s="247">
        <f t="shared" si="2"/>
        <v>100.079191492571</v>
      </c>
    </row>
    <row r="34" s="222" customFormat="1" ht="28.5" customHeight="1" spans="1:15">
      <c r="A34" s="243" t="s">
        <v>660</v>
      </c>
      <c r="B34" s="244"/>
      <c r="C34" s="244"/>
      <c r="D34" s="244"/>
      <c r="E34" s="244"/>
      <c r="F34" s="244"/>
      <c r="G34" s="244"/>
      <c r="H34" s="239"/>
      <c r="I34" s="239"/>
      <c r="J34" s="239"/>
      <c r="K34" s="239"/>
      <c r="L34" s="239"/>
      <c r="M34" s="246">
        <v>59</v>
      </c>
      <c r="N34" s="246">
        <v>78</v>
      </c>
      <c r="O34" s="247">
        <f t="shared" si="2"/>
        <v>132.203389830508</v>
      </c>
    </row>
    <row r="35" s="222" customFormat="1" ht="28.5" customHeight="1" spans="1:15">
      <c r="A35" s="243" t="s">
        <v>661</v>
      </c>
      <c r="B35" s="244"/>
      <c r="C35" s="244"/>
      <c r="D35" s="244"/>
      <c r="E35" s="244"/>
      <c r="F35" s="244"/>
      <c r="G35" s="244"/>
      <c r="H35" s="239"/>
      <c r="I35" s="239"/>
      <c r="J35" s="239"/>
      <c r="K35" s="239"/>
      <c r="L35" s="239"/>
      <c r="M35" s="246">
        <v>0</v>
      </c>
      <c r="N35" s="246"/>
      <c r="O35" s="247"/>
    </row>
    <row r="36" s="222" customFormat="1" ht="28.5" customHeight="1" spans="1:15">
      <c r="A36" s="243" t="s">
        <v>662</v>
      </c>
      <c r="B36" s="244"/>
      <c r="C36" s="244"/>
      <c r="D36" s="244"/>
      <c r="E36" s="244"/>
      <c r="F36" s="244"/>
      <c r="G36" s="244"/>
      <c r="H36" s="239"/>
      <c r="I36" s="239"/>
      <c r="J36" s="239"/>
      <c r="K36" s="239"/>
      <c r="L36" s="239"/>
      <c r="M36" s="246">
        <v>37069</v>
      </c>
      <c r="N36" s="246">
        <v>37158</v>
      </c>
      <c r="O36" s="247">
        <f t="shared" si="2"/>
        <v>100.240092799914</v>
      </c>
    </row>
    <row r="37" s="222" customFormat="1" ht="28.5" customHeight="1" spans="1:15">
      <c r="A37" s="243" t="s">
        <v>663</v>
      </c>
      <c r="B37" s="244"/>
      <c r="C37" s="244"/>
      <c r="D37" s="244"/>
      <c r="E37" s="244"/>
      <c r="F37" s="244"/>
      <c r="G37" s="244"/>
      <c r="H37" s="239"/>
      <c r="I37" s="239"/>
      <c r="J37" s="239"/>
      <c r="K37" s="239"/>
      <c r="L37" s="239"/>
      <c r="M37" s="246">
        <v>7888</v>
      </c>
      <c r="N37" s="246">
        <v>8774</v>
      </c>
      <c r="O37" s="247">
        <f t="shared" si="2"/>
        <v>111.232251521298</v>
      </c>
    </row>
    <row r="38" s="222" customFormat="1" ht="28.5" customHeight="1" spans="1:15">
      <c r="A38" s="243" t="s">
        <v>664</v>
      </c>
      <c r="B38" s="244"/>
      <c r="C38" s="244"/>
      <c r="D38" s="244"/>
      <c r="E38" s="244"/>
      <c r="F38" s="244"/>
      <c r="G38" s="244"/>
      <c r="H38" s="239"/>
      <c r="I38" s="239"/>
      <c r="J38" s="239"/>
      <c r="K38" s="239"/>
      <c r="L38" s="239"/>
      <c r="M38" s="246"/>
      <c r="N38" s="246"/>
      <c r="O38" s="247"/>
    </row>
    <row r="39" s="222" customFormat="1" ht="28.5" customHeight="1" spans="1:15">
      <c r="A39" s="243" t="s">
        <v>665</v>
      </c>
      <c r="B39" s="244"/>
      <c r="C39" s="244"/>
      <c r="D39" s="244"/>
      <c r="E39" s="244"/>
      <c r="F39" s="244"/>
      <c r="G39" s="244"/>
      <c r="H39" s="239"/>
      <c r="I39" s="239"/>
      <c r="J39" s="239"/>
      <c r="K39" s="239"/>
      <c r="L39" s="239"/>
      <c r="M39" s="246"/>
      <c r="N39" s="246"/>
      <c r="O39" s="247"/>
    </row>
    <row r="40" s="222" customFormat="1" ht="28.5" customHeight="1" spans="1:15">
      <c r="A40" s="243" t="s">
        <v>666</v>
      </c>
      <c r="B40" s="244"/>
      <c r="C40" s="244"/>
      <c r="D40" s="244"/>
      <c r="E40" s="244"/>
      <c r="F40" s="244"/>
      <c r="G40" s="244"/>
      <c r="H40" s="239"/>
      <c r="I40" s="239"/>
      <c r="J40" s="239"/>
      <c r="K40" s="239"/>
      <c r="L40" s="239"/>
      <c r="M40" s="246"/>
      <c r="N40" s="246"/>
      <c r="O40" s="247"/>
    </row>
    <row r="41" s="222" customFormat="1" ht="28.5" customHeight="1" spans="1:15">
      <c r="A41" s="243" t="s">
        <v>667</v>
      </c>
      <c r="B41" s="244"/>
      <c r="C41" s="244"/>
      <c r="D41" s="244"/>
      <c r="E41" s="244"/>
      <c r="F41" s="244"/>
      <c r="G41" s="244"/>
      <c r="H41" s="239"/>
      <c r="I41" s="239"/>
      <c r="J41" s="239"/>
      <c r="K41" s="239"/>
      <c r="L41" s="239"/>
      <c r="M41" s="246"/>
      <c r="N41" s="246"/>
      <c r="O41" s="247"/>
    </row>
    <row r="42" s="222" customFormat="1" ht="28.5" customHeight="1" spans="1:15">
      <c r="A42" s="243" t="s">
        <v>668</v>
      </c>
      <c r="B42" s="244"/>
      <c r="C42" s="244"/>
      <c r="D42" s="244"/>
      <c r="E42" s="244"/>
      <c r="F42" s="244"/>
      <c r="G42" s="244"/>
      <c r="H42" s="239"/>
      <c r="I42" s="239"/>
      <c r="J42" s="239"/>
      <c r="K42" s="239"/>
      <c r="L42" s="239"/>
      <c r="M42" s="246">
        <v>2173</v>
      </c>
      <c r="N42" s="246">
        <v>2215</v>
      </c>
      <c r="O42" s="247">
        <f t="shared" si="2"/>
        <v>101.932811780948</v>
      </c>
    </row>
    <row r="43" s="222" customFormat="1" ht="28.5" customHeight="1" spans="1:15">
      <c r="A43" s="243" t="s">
        <v>669</v>
      </c>
      <c r="B43" s="244"/>
      <c r="C43" s="244"/>
      <c r="D43" s="244"/>
      <c r="E43" s="244"/>
      <c r="F43" s="244"/>
      <c r="G43" s="244"/>
      <c r="H43" s="239"/>
      <c r="I43" s="239"/>
      <c r="J43" s="239"/>
      <c r="K43" s="239"/>
      <c r="L43" s="239"/>
      <c r="M43" s="246">
        <v>162</v>
      </c>
      <c r="N43" s="246">
        <v>191</v>
      </c>
      <c r="O43" s="247">
        <f t="shared" si="2"/>
        <v>117.901234567901</v>
      </c>
    </row>
    <row r="44" s="222" customFormat="1" ht="28.5" customHeight="1" spans="1:15">
      <c r="A44" s="243" t="s">
        <v>670</v>
      </c>
      <c r="B44" s="244"/>
      <c r="C44" s="244"/>
      <c r="D44" s="244"/>
      <c r="E44" s="244"/>
      <c r="F44" s="244"/>
      <c r="G44" s="244"/>
      <c r="H44" s="239"/>
      <c r="I44" s="239"/>
      <c r="J44" s="239"/>
      <c r="K44" s="239"/>
      <c r="L44" s="239"/>
      <c r="M44" s="246">
        <v>402</v>
      </c>
      <c r="N44" s="246"/>
      <c r="O44" s="247"/>
    </row>
    <row r="45" s="222" customFormat="1" ht="28.5" customHeight="1" spans="1:15">
      <c r="A45" s="243" t="s">
        <v>671</v>
      </c>
      <c r="B45" s="244"/>
      <c r="C45" s="244"/>
      <c r="D45" s="244"/>
      <c r="E45" s="244"/>
      <c r="F45" s="244"/>
      <c r="G45" s="244"/>
      <c r="H45" s="239"/>
      <c r="I45" s="239"/>
      <c r="J45" s="239"/>
      <c r="K45" s="239"/>
      <c r="L45" s="239"/>
      <c r="M45" s="246"/>
      <c r="N45" s="246"/>
      <c r="O45" s="247"/>
    </row>
    <row r="46" s="222" customFormat="1" ht="28.5" customHeight="1" spans="1:15">
      <c r="A46" s="243" t="s">
        <v>672</v>
      </c>
      <c r="B46" s="244"/>
      <c r="C46" s="244"/>
      <c r="D46" s="244"/>
      <c r="E46" s="244"/>
      <c r="F46" s="244"/>
      <c r="G46" s="244"/>
      <c r="H46" s="239"/>
      <c r="I46" s="239"/>
      <c r="J46" s="239"/>
      <c r="K46" s="239"/>
      <c r="L46" s="239"/>
      <c r="M46" s="246">
        <v>4560</v>
      </c>
      <c r="N46" s="246">
        <v>4424</v>
      </c>
      <c r="O46" s="247">
        <f t="shared" si="2"/>
        <v>97.0175438596491</v>
      </c>
    </row>
    <row r="47" s="222" customFormat="1" ht="28.5" customHeight="1" spans="1:15">
      <c r="A47" s="243" t="s">
        <v>673</v>
      </c>
      <c r="B47" s="244"/>
      <c r="C47" s="244"/>
      <c r="D47" s="244"/>
      <c r="E47" s="244"/>
      <c r="F47" s="244"/>
      <c r="G47" s="244"/>
      <c r="H47" s="239"/>
      <c r="I47" s="239"/>
      <c r="J47" s="239"/>
      <c r="K47" s="239"/>
      <c r="L47" s="239"/>
      <c r="M47" s="246">
        <v>4083</v>
      </c>
      <c r="N47" s="246"/>
      <c r="O47" s="247">
        <f t="shared" si="2"/>
        <v>0</v>
      </c>
    </row>
    <row r="48" s="222" customFormat="1" ht="28.5" customHeight="1" spans="1:15">
      <c r="A48" s="243" t="s">
        <v>674</v>
      </c>
      <c r="B48" s="244"/>
      <c r="C48" s="244"/>
      <c r="D48" s="244"/>
      <c r="E48" s="244"/>
      <c r="F48" s="244"/>
      <c r="G48" s="244"/>
      <c r="H48" s="239"/>
      <c r="I48" s="239"/>
      <c r="J48" s="239"/>
      <c r="K48" s="239"/>
      <c r="L48" s="239"/>
      <c r="M48" s="246">
        <v>4057</v>
      </c>
      <c r="N48" s="246"/>
      <c r="O48" s="247">
        <f t="shared" si="2"/>
        <v>0</v>
      </c>
    </row>
    <row r="49" s="222" customFormat="1" ht="28.5" customHeight="1" spans="1:15">
      <c r="A49" s="243" t="s">
        <v>675</v>
      </c>
      <c r="B49" s="244"/>
      <c r="C49" s="244"/>
      <c r="D49" s="244"/>
      <c r="E49" s="244"/>
      <c r="F49" s="244"/>
      <c r="G49" s="244"/>
      <c r="H49" s="239"/>
      <c r="I49" s="239"/>
      <c r="J49" s="239"/>
      <c r="K49" s="239"/>
      <c r="L49" s="239"/>
      <c r="M49" s="246">
        <v>2221</v>
      </c>
      <c r="N49" s="246"/>
      <c r="O49" s="247">
        <f t="shared" si="2"/>
        <v>0</v>
      </c>
    </row>
    <row r="50" s="222" customFormat="1" ht="28.5" customHeight="1" spans="1:15">
      <c r="A50" s="251" t="s">
        <v>676</v>
      </c>
      <c r="B50" s="244"/>
      <c r="C50" s="244"/>
      <c r="D50" s="244"/>
      <c r="E50" s="244"/>
      <c r="F50" s="244"/>
      <c r="G50" s="244"/>
      <c r="H50" s="239"/>
      <c r="I50" s="239"/>
      <c r="J50" s="239"/>
      <c r="K50" s="239"/>
      <c r="L50" s="239"/>
      <c r="M50" s="240">
        <f>SUM(M51:M70)</f>
        <v>72417</v>
      </c>
      <c r="N50" s="240">
        <f>SUM(N51:N70)</f>
        <v>70000</v>
      </c>
      <c r="O50" s="241">
        <f t="shared" si="2"/>
        <v>96.6623859038624</v>
      </c>
    </row>
    <row r="51" s="222" customFormat="1" ht="28.5" customHeight="1" spans="1:15">
      <c r="A51" s="252" t="s">
        <v>677</v>
      </c>
      <c r="B51" s="244"/>
      <c r="C51" s="244"/>
      <c r="D51" s="244"/>
      <c r="E51" s="244"/>
      <c r="F51" s="244"/>
      <c r="G51" s="244"/>
      <c r="H51" s="239"/>
      <c r="I51" s="239"/>
      <c r="J51" s="239"/>
      <c r="K51" s="239"/>
      <c r="L51" s="239"/>
      <c r="M51" s="246">
        <v>2867</v>
      </c>
      <c r="N51" s="246">
        <v>2845</v>
      </c>
      <c r="O51" s="247">
        <f t="shared" si="2"/>
        <v>99.2326473665853</v>
      </c>
    </row>
    <row r="52" s="222" customFormat="1" ht="28.5" customHeight="1" spans="1:15">
      <c r="A52" s="252" t="s">
        <v>678</v>
      </c>
      <c r="B52" s="244"/>
      <c r="C52" s="244"/>
      <c r="D52" s="244"/>
      <c r="E52" s="244"/>
      <c r="F52" s="244"/>
      <c r="G52" s="244"/>
      <c r="H52" s="239"/>
      <c r="I52" s="239"/>
      <c r="J52" s="239"/>
      <c r="K52" s="239"/>
      <c r="L52" s="239"/>
      <c r="M52" s="246">
        <v>0</v>
      </c>
      <c r="N52" s="246"/>
      <c r="O52" s="247"/>
    </row>
    <row r="53" s="222" customFormat="1" ht="28.5" customHeight="1" spans="1:15">
      <c r="A53" s="252" t="s">
        <v>679</v>
      </c>
      <c r="B53" s="244"/>
      <c r="C53" s="244"/>
      <c r="D53" s="244"/>
      <c r="E53" s="244"/>
      <c r="F53" s="244"/>
      <c r="G53" s="244"/>
      <c r="H53" s="239"/>
      <c r="I53" s="239"/>
      <c r="J53" s="239"/>
      <c r="K53" s="239"/>
      <c r="L53" s="239"/>
      <c r="M53" s="246">
        <v>23</v>
      </c>
      <c r="N53" s="246">
        <v>21</v>
      </c>
      <c r="O53" s="247">
        <f t="shared" si="2"/>
        <v>91.304347826087</v>
      </c>
    </row>
    <row r="54" s="222" customFormat="1" ht="28.5" customHeight="1" spans="1:15">
      <c r="A54" s="252" t="s">
        <v>680</v>
      </c>
      <c r="B54" s="244"/>
      <c r="C54" s="244"/>
      <c r="D54" s="244"/>
      <c r="E54" s="244"/>
      <c r="F54" s="244"/>
      <c r="G54" s="244"/>
      <c r="H54" s="239"/>
      <c r="I54" s="239"/>
      <c r="J54" s="239"/>
      <c r="K54" s="239"/>
      <c r="L54" s="239"/>
      <c r="M54" s="246">
        <v>165</v>
      </c>
      <c r="N54" s="246">
        <v>170</v>
      </c>
      <c r="O54" s="247">
        <f t="shared" si="2"/>
        <v>103.030303030303</v>
      </c>
    </row>
    <row r="55" s="222" customFormat="1" ht="28.5" customHeight="1" spans="1:15">
      <c r="A55" s="252" t="s">
        <v>681</v>
      </c>
      <c r="B55" s="244"/>
      <c r="C55" s="244"/>
      <c r="D55" s="244"/>
      <c r="E55" s="244"/>
      <c r="F55" s="244"/>
      <c r="G55" s="244"/>
      <c r="H55" s="239"/>
      <c r="I55" s="239"/>
      <c r="J55" s="239"/>
      <c r="K55" s="239"/>
      <c r="L55" s="239"/>
      <c r="M55" s="246">
        <v>783</v>
      </c>
      <c r="N55" s="246">
        <v>800</v>
      </c>
      <c r="O55" s="247">
        <f t="shared" si="2"/>
        <v>102.171136653895</v>
      </c>
    </row>
    <row r="56" s="222" customFormat="1" ht="28.5" customHeight="1" spans="1:15">
      <c r="A56" s="252" t="s">
        <v>682</v>
      </c>
      <c r="B56" s="244"/>
      <c r="C56" s="244"/>
      <c r="D56" s="244"/>
      <c r="E56" s="244"/>
      <c r="F56" s="244"/>
      <c r="G56" s="244"/>
      <c r="H56" s="239"/>
      <c r="I56" s="239"/>
      <c r="J56" s="239"/>
      <c r="K56" s="239"/>
      <c r="L56" s="239"/>
      <c r="M56" s="246">
        <v>3512</v>
      </c>
      <c r="N56" s="246">
        <v>3678</v>
      </c>
      <c r="O56" s="247">
        <f t="shared" si="2"/>
        <v>104.726651480638</v>
      </c>
    </row>
    <row r="57" s="222" customFormat="1" ht="28.5" customHeight="1" spans="1:15">
      <c r="A57" s="252" t="s">
        <v>683</v>
      </c>
      <c r="B57" s="244"/>
      <c r="C57" s="244"/>
      <c r="D57" s="244"/>
      <c r="E57" s="244"/>
      <c r="F57" s="244"/>
      <c r="G57" s="244"/>
      <c r="H57" s="239"/>
      <c r="I57" s="239"/>
      <c r="J57" s="239"/>
      <c r="K57" s="239"/>
      <c r="L57" s="239"/>
      <c r="M57" s="246">
        <v>1366</v>
      </c>
      <c r="N57" s="246">
        <v>1487</v>
      </c>
      <c r="O57" s="247">
        <f t="shared" si="2"/>
        <v>108.857979502196</v>
      </c>
    </row>
    <row r="58" s="222" customFormat="1" ht="28.5" customHeight="1" spans="1:15">
      <c r="A58" s="252" t="s">
        <v>684</v>
      </c>
      <c r="B58" s="244"/>
      <c r="C58" s="244"/>
      <c r="D58" s="244"/>
      <c r="E58" s="244"/>
      <c r="F58" s="244"/>
      <c r="G58" s="244"/>
      <c r="H58" s="239"/>
      <c r="I58" s="239"/>
      <c r="J58" s="239"/>
      <c r="K58" s="239"/>
      <c r="L58" s="239"/>
      <c r="M58" s="246">
        <v>2190</v>
      </c>
      <c r="N58" s="246">
        <v>2389</v>
      </c>
      <c r="O58" s="247">
        <f t="shared" si="2"/>
        <v>109.086757990868</v>
      </c>
    </row>
    <row r="59" s="222" customFormat="1" ht="28.5" customHeight="1" spans="1:15">
      <c r="A59" s="252" t="s">
        <v>685</v>
      </c>
      <c r="B59" s="244"/>
      <c r="C59" s="244"/>
      <c r="D59" s="244"/>
      <c r="E59" s="244"/>
      <c r="F59" s="244"/>
      <c r="G59" s="244"/>
      <c r="H59" s="239"/>
      <c r="I59" s="239"/>
      <c r="J59" s="239"/>
      <c r="K59" s="239"/>
      <c r="L59" s="239"/>
      <c r="M59" s="246">
        <v>1840</v>
      </c>
      <c r="N59" s="246">
        <v>1851</v>
      </c>
      <c r="O59" s="247">
        <f t="shared" si="2"/>
        <v>100.597826086957</v>
      </c>
    </row>
    <row r="60" s="222" customFormat="1" ht="28.5" customHeight="1" spans="1:15">
      <c r="A60" s="252" t="s">
        <v>686</v>
      </c>
      <c r="B60" s="244"/>
      <c r="C60" s="244"/>
      <c r="D60" s="244"/>
      <c r="E60" s="244"/>
      <c r="F60" s="244"/>
      <c r="G60" s="244"/>
      <c r="H60" s="239"/>
      <c r="I60" s="239"/>
      <c r="J60" s="239"/>
      <c r="K60" s="239"/>
      <c r="L60" s="239"/>
      <c r="M60" s="246">
        <v>12320</v>
      </c>
      <c r="N60" s="246">
        <v>8855</v>
      </c>
      <c r="O60" s="247">
        <f t="shared" si="2"/>
        <v>71.875</v>
      </c>
    </row>
    <row r="61" s="222" customFormat="1" ht="28.5" customHeight="1" spans="1:15">
      <c r="A61" s="252" t="s">
        <v>687</v>
      </c>
      <c r="B61" s="244"/>
      <c r="C61" s="244"/>
      <c r="D61" s="244"/>
      <c r="E61" s="244"/>
      <c r="F61" s="244"/>
      <c r="G61" s="244"/>
      <c r="H61" s="239"/>
      <c r="I61" s="239"/>
      <c r="J61" s="239"/>
      <c r="K61" s="239"/>
      <c r="L61" s="239"/>
      <c r="M61" s="246">
        <v>402</v>
      </c>
      <c r="N61" s="246">
        <v>423</v>
      </c>
      <c r="O61" s="247">
        <f t="shared" si="2"/>
        <v>105.223880597015</v>
      </c>
    </row>
    <row r="62" s="222" customFormat="1" ht="28.5" customHeight="1" spans="1:15">
      <c r="A62" s="252" t="s">
        <v>688</v>
      </c>
      <c r="B62" s="244"/>
      <c r="C62" s="244"/>
      <c r="D62" s="244"/>
      <c r="E62" s="244"/>
      <c r="F62" s="244"/>
      <c r="G62" s="244"/>
      <c r="H62" s="239"/>
      <c r="I62" s="239"/>
      <c r="J62" s="239"/>
      <c r="K62" s="239"/>
      <c r="L62" s="239"/>
      <c r="M62" s="246">
        <v>19557</v>
      </c>
      <c r="N62" s="246">
        <v>19578</v>
      </c>
      <c r="O62" s="247">
        <f t="shared" si="2"/>
        <v>100.107378432275</v>
      </c>
    </row>
    <row r="63" s="222" customFormat="1" ht="28.5" customHeight="1" spans="1:15">
      <c r="A63" s="243" t="s">
        <v>689</v>
      </c>
      <c r="B63" s="244"/>
      <c r="C63" s="244"/>
      <c r="D63" s="244"/>
      <c r="E63" s="244"/>
      <c r="F63" s="244"/>
      <c r="G63" s="244"/>
      <c r="H63" s="239"/>
      <c r="I63" s="239"/>
      <c r="J63" s="239"/>
      <c r="K63" s="239"/>
      <c r="L63" s="239"/>
      <c r="M63" s="246">
        <v>12351</v>
      </c>
      <c r="N63" s="246">
        <v>14813</v>
      </c>
      <c r="O63" s="247">
        <f t="shared" si="2"/>
        <v>119.933608614687</v>
      </c>
    </row>
    <row r="64" s="222" customFormat="1" ht="28.5" customHeight="1" spans="1:15">
      <c r="A64" s="243" t="s">
        <v>690</v>
      </c>
      <c r="B64" s="244"/>
      <c r="C64" s="244"/>
      <c r="D64" s="244"/>
      <c r="E64" s="244"/>
      <c r="F64" s="244"/>
      <c r="G64" s="244"/>
      <c r="H64" s="239"/>
      <c r="I64" s="239"/>
      <c r="J64" s="239"/>
      <c r="K64" s="239"/>
      <c r="L64" s="239"/>
      <c r="M64" s="246">
        <v>4729</v>
      </c>
      <c r="N64" s="246">
        <v>4528</v>
      </c>
      <c r="O64" s="247">
        <f t="shared" si="2"/>
        <v>95.7496299429055</v>
      </c>
    </row>
    <row r="65" s="222" customFormat="1" ht="28.5" customHeight="1" spans="1:15">
      <c r="A65" s="243" t="s">
        <v>691</v>
      </c>
      <c r="B65" s="244"/>
      <c r="C65" s="244"/>
      <c r="D65" s="244"/>
      <c r="E65" s="244"/>
      <c r="F65" s="244"/>
      <c r="G65" s="244"/>
      <c r="H65" s="239"/>
      <c r="I65" s="239"/>
      <c r="J65" s="239"/>
      <c r="K65" s="239"/>
      <c r="L65" s="239"/>
      <c r="M65" s="246">
        <v>1714</v>
      </c>
      <c r="N65" s="246">
        <v>1611</v>
      </c>
      <c r="O65" s="247">
        <f t="shared" si="2"/>
        <v>93.9906651108518</v>
      </c>
    </row>
    <row r="66" s="222" customFormat="1" ht="28.5" customHeight="1" spans="1:15">
      <c r="A66" s="243" t="s">
        <v>692</v>
      </c>
      <c r="B66" s="244"/>
      <c r="C66" s="244"/>
      <c r="D66" s="244"/>
      <c r="E66" s="244"/>
      <c r="F66" s="244"/>
      <c r="G66" s="244"/>
      <c r="H66" s="239"/>
      <c r="I66" s="239"/>
      <c r="J66" s="239"/>
      <c r="K66" s="239"/>
      <c r="L66" s="239"/>
      <c r="M66" s="246">
        <v>10</v>
      </c>
      <c r="N66" s="246">
        <v>210</v>
      </c>
      <c r="O66" s="247">
        <f t="shared" si="2"/>
        <v>2100</v>
      </c>
    </row>
    <row r="67" s="222" customFormat="1" ht="28.5" customHeight="1" spans="1:15">
      <c r="A67" s="243" t="s">
        <v>693</v>
      </c>
      <c r="B67" s="244">
        <v>12452</v>
      </c>
      <c r="C67" s="244">
        <v>12452</v>
      </c>
      <c r="D67" s="244">
        <v>12452</v>
      </c>
      <c r="E67" s="244">
        <v>12452</v>
      </c>
      <c r="F67" s="244">
        <v>12452</v>
      </c>
      <c r="G67" s="244">
        <f>12452+7821+2499</f>
        <v>22772</v>
      </c>
      <c r="H67" s="239" t="e">
        <f>#REF!-#REF!</f>
        <v>#REF!</v>
      </c>
      <c r="I67" s="239" t="e">
        <f>G67-#REF!</f>
        <v>#REF!</v>
      </c>
      <c r="J67" s="239">
        <f>12452+7821+2499</f>
        <v>22772</v>
      </c>
      <c r="K67" s="239">
        <f>J67-G67</f>
        <v>0</v>
      </c>
      <c r="L67" s="239">
        <f>12452+7821+2499</f>
        <v>22772</v>
      </c>
      <c r="M67" s="246">
        <v>351</v>
      </c>
      <c r="N67" s="246">
        <v>350</v>
      </c>
      <c r="O67" s="247">
        <f t="shared" si="2"/>
        <v>99.7150997150997</v>
      </c>
    </row>
    <row r="68" s="222" customFormat="1" ht="28.5" customHeight="1" spans="1:15">
      <c r="A68" s="253" t="s">
        <v>694</v>
      </c>
      <c r="B68" s="250">
        <v>154</v>
      </c>
      <c r="C68" s="250">
        <v>154</v>
      </c>
      <c r="D68" s="250">
        <v>-83</v>
      </c>
      <c r="E68" s="244">
        <v>-83</v>
      </c>
      <c r="F68" s="244">
        <v>-83</v>
      </c>
      <c r="G68" s="244">
        <v>-83</v>
      </c>
      <c r="H68" s="239" t="e">
        <f>#REF!-#REF!</f>
        <v>#REF!</v>
      </c>
      <c r="I68" s="239" t="e">
        <f>G68-#REF!</f>
        <v>#REF!</v>
      </c>
      <c r="J68" s="239">
        <v>-83</v>
      </c>
      <c r="K68" s="239">
        <f>J68-G68</f>
        <v>0</v>
      </c>
      <c r="L68" s="239">
        <v>-83</v>
      </c>
      <c r="M68" s="246">
        <v>6992</v>
      </c>
      <c r="N68" s="246">
        <v>5878</v>
      </c>
      <c r="O68" s="247">
        <f t="shared" si="2"/>
        <v>84.0675057208238</v>
      </c>
    </row>
    <row r="69" s="222" customFormat="1" ht="28.5" customHeight="1" spans="1:15">
      <c r="A69" s="253" t="s">
        <v>695</v>
      </c>
      <c r="B69" s="250"/>
      <c r="C69" s="250"/>
      <c r="D69" s="250">
        <v>1961</v>
      </c>
      <c r="E69" s="244">
        <v>1961</v>
      </c>
      <c r="F69" s="244">
        <v>2166</v>
      </c>
      <c r="G69" s="244">
        <v>2166</v>
      </c>
      <c r="H69" s="239" t="e">
        <f>#REF!-#REF!</f>
        <v>#REF!</v>
      </c>
      <c r="I69" s="239" t="e">
        <f>G69-#REF!</f>
        <v>#REF!</v>
      </c>
      <c r="J69" s="239">
        <v>2166</v>
      </c>
      <c r="K69" s="239">
        <f>J69-G69</f>
        <v>0</v>
      </c>
      <c r="L69" s="239">
        <v>2166</v>
      </c>
      <c r="M69" s="246">
        <v>100</v>
      </c>
      <c r="N69" s="246"/>
      <c r="O69" s="247">
        <f t="shared" si="2"/>
        <v>0</v>
      </c>
    </row>
    <row r="70" s="222" customFormat="1" ht="28.5" customHeight="1" spans="1:15">
      <c r="A70" s="243" t="s">
        <v>696</v>
      </c>
      <c r="B70" s="244">
        <v>18424</v>
      </c>
      <c r="C70" s="244">
        <v>18424</v>
      </c>
      <c r="D70" s="244">
        <v>18424</v>
      </c>
      <c r="E70" s="244">
        <v>18424</v>
      </c>
      <c r="F70" s="244">
        <v>18424</v>
      </c>
      <c r="G70" s="244">
        <v>18424</v>
      </c>
      <c r="H70" s="239" t="e">
        <f>#REF!-#REF!</f>
        <v>#REF!</v>
      </c>
      <c r="I70" s="239" t="e">
        <f>G70-#REF!</f>
        <v>#REF!</v>
      </c>
      <c r="J70" s="239">
        <v>18424</v>
      </c>
      <c r="K70" s="239">
        <f>J70-G70</f>
        <v>0</v>
      </c>
      <c r="L70" s="239">
        <v>18424</v>
      </c>
      <c r="M70" s="246">
        <v>1145</v>
      </c>
      <c r="N70" s="246">
        <v>513</v>
      </c>
      <c r="O70" s="247">
        <f t="shared" si="2"/>
        <v>44.8034934497817</v>
      </c>
    </row>
    <row r="84" s="223" customFormat="1" ht="13.7" customHeight="1" spans="2:238">
      <c r="B84" s="222"/>
      <c r="C84" s="222"/>
      <c r="D84" s="222"/>
      <c r="E84" s="222"/>
      <c r="F84" s="222"/>
      <c r="G84" s="222"/>
      <c r="H84" s="222"/>
      <c r="I84" s="222"/>
      <c r="J84" s="222"/>
      <c r="K84" s="222"/>
      <c r="L84" s="222"/>
      <c r="M84" s="222"/>
      <c r="N84" s="222"/>
      <c r="O84" s="224"/>
      <c r="P84" s="222"/>
      <c r="Q84" s="222"/>
      <c r="R84" s="222"/>
      <c r="S84" s="222"/>
      <c r="T84" s="222"/>
      <c r="U84" s="222"/>
      <c r="V84" s="222"/>
      <c r="W84" s="222"/>
      <c r="X84" s="222"/>
      <c r="Y84" s="222"/>
      <c r="Z84" s="222"/>
      <c r="AA84" s="222"/>
      <c r="AB84" s="222"/>
      <c r="AC84" s="222"/>
      <c r="AD84" s="222"/>
      <c r="AE84" s="222"/>
      <c r="AF84" s="222"/>
      <c r="AG84" s="222"/>
      <c r="AH84" s="222"/>
      <c r="AI84" s="222"/>
      <c r="AJ84" s="222"/>
      <c r="AK84" s="222"/>
      <c r="AL84" s="222"/>
      <c r="AM84" s="222"/>
      <c r="AN84" s="222"/>
      <c r="AO84" s="222"/>
      <c r="AP84" s="222"/>
      <c r="AQ84" s="222"/>
      <c r="AR84" s="222"/>
      <c r="AS84" s="222"/>
      <c r="AT84" s="222"/>
      <c r="AU84" s="222"/>
      <c r="AV84" s="222"/>
      <c r="AW84" s="222"/>
      <c r="AX84" s="222"/>
      <c r="AY84" s="222"/>
      <c r="AZ84" s="222"/>
      <c r="BA84" s="222"/>
      <c r="BB84" s="222"/>
      <c r="BC84" s="222"/>
      <c r="BD84" s="222"/>
      <c r="BE84" s="222"/>
      <c r="BF84" s="222"/>
      <c r="BG84" s="222"/>
      <c r="BH84" s="222"/>
      <c r="BI84" s="222"/>
      <c r="BJ84" s="222"/>
      <c r="BK84" s="222"/>
      <c r="BL84" s="222"/>
      <c r="BM84" s="222"/>
      <c r="BN84" s="222"/>
      <c r="BO84" s="222"/>
      <c r="BP84" s="222"/>
      <c r="BQ84" s="222"/>
      <c r="BR84" s="222"/>
      <c r="BS84" s="222"/>
      <c r="BT84" s="222"/>
      <c r="BU84" s="222"/>
      <c r="BV84" s="222"/>
      <c r="BW84" s="222"/>
      <c r="BX84" s="222"/>
      <c r="BY84" s="222"/>
      <c r="BZ84" s="222"/>
      <c r="CA84" s="222"/>
      <c r="CB84" s="222"/>
      <c r="CC84" s="222"/>
      <c r="CD84" s="222"/>
      <c r="CE84" s="222"/>
      <c r="CF84" s="222"/>
      <c r="CG84" s="222"/>
      <c r="CH84" s="222"/>
      <c r="CI84" s="222"/>
      <c r="CJ84" s="222"/>
      <c r="CK84" s="222"/>
      <c r="CL84" s="222"/>
      <c r="CM84" s="222"/>
      <c r="CN84" s="222"/>
      <c r="CO84" s="222"/>
      <c r="CP84" s="222"/>
      <c r="CQ84" s="222"/>
      <c r="CR84" s="222"/>
      <c r="CS84" s="222"/>
      <c r="CT84" s="222"/>
      <c r="CU84" s="222"/>
      <c r="CV84" s="222"/>
      <c r="CW84" s="222"/>
      <c r="CX84" s="222"/>
      <c r="CY84" s="222"/>
      <c r="CZ84" s="222"/>
      <c r="DA84" s="222"/>
      <c r="DB84" s="222"/>
      <c r="DC84" s="222"/>
      <c r="DD84" s="222"/>
      <c r="DE84" s="222"/>
      <c r="DF84" s="222"/>
      <c r="DG84" s="222"/>
      <c r="DH84" s="222"/>
      <c r="DI84" s="222"/>
      <c r="DJ84" s="222"/>
      <c r="DK84" s="222"/>
      <c r="DL84" s="222"/>
      <c r="DM84" s="222"/>
      <c r="DN84" s="222"/>
      <c r="DO84" s="222"/>
      <c r="DP84" s="222"/>
      <c r="DQ84" s="222"/>
      <c r="DR84" s="222"/>
      <c r="DS84" s="222"/>
      <c r="DT84" s="222"/>
      <c r="DU84" s="222"/>
      <c r="DV84" s="222"/>
      <c r="DW84" s="222"/>
      <c r="DX84" s="222"/>
      <c r="DY84" s="222"/>
      <c r="DZ84" s="222"/>
      <c r="EA84" s="222"/>
      <c r="EB84" s="222"/>
      <c r="EC84" s="222"/>
      <c r="ED84" s="222"/>
      <c r="EE84" s="222"/>
      <c r="EF84" s="222"/>
      <c r="EG84" s="222"/>
      <c r="EH84" s="222"/>
      <c r="EI84" s="222"/>
      <c r="EJ84" s="222"/>
      <c r="EK84" s="222"/>
      <c r="EL84" s="222"/>
      <c r="EM84" s="222"/>
      <c r="EN84" s="222"/>
      <c r="EO84" s="222"/>
      <c r="EP84" s="222"/>
      <c r="EQ84" s="222"/>
      <c r="ER84" s="222"/>
      <c r="ES84" s="222"/>
      <c r="ET84" s="222"/>
      <c r="EU84" s="222"/>
      <c r="EV84" s="222"/>
      <c r="EW84" s="222"/>
      <c r="EX84" s="222"/>
      <c r="EY84" s="222"/>
      <c r="EZ84" s="222"/>
      <c r="FA84" s="222"/>
      <c r="FB84" s="222"/>
      <c r="FC84" s="222"/>
      <c r="FD84" s="222"/>
      <c r="FE84" s="222"/>
      <c r="FF84" s="222"/>
      <c r="FG84" s="222"/>
      <c r="FH84" s="222"/>
      <c r="FI84" s="222"/>
      <c r="FJ84" s="222"/>
      <c r="FK84" s="222"/>
      <c r="FL84" s="222"/>
      <c r="FM84" s="222"/>
      <c r="FN84" s="222"/>
      <c r="FO84" s="222"/>
      <c r="FP84" s="222"/>
      <c r="FQ84" s="222"/>
      <c r="FR84" s="222"/>
      <c r="FS84" s="222"/>
      <c r="FT84" s="222"/>
      <c r="FU84" s="222"/>
      <c r="FV84" s="222"/>
      <c r="FW84" s="222"/>
      <c r="FX84" s="222"/>
      <c r="FY84" s="222"/>
      <c r="FZ84" s="222"/>
      <c r="GA84" s="222"/>
      <c r="GB84" s="222"/>
      <c r="GC84" s="222"/>
      <c r="GD84" s="222"/>
      <c r="GE84" s="222"/>
      <c r="GF84" s="222"/>
      <c r="GG84" s="222"/>
      <c r="GH84" s="222"/>
      <c r="GI84" s="222"/>
      <c r="GJ84" s="222"/>
      <c r="GK84" s="222"/>
      <c r="GL84" s="222"/>
      <c r="GM84" s="222"/>
      <c r="GN84" s="222"/>
      <c r="GO84" s="222"/>
      <c r="GP84" s="222"/>
      <c r="GQ84" s="222"/>
      <c r="GR84" s="222"/>
      <c r="GS84" s="222"/>
      <c r="GT84" s="222"/>
      <c r="GU84" s="222"/>
      <c r="GV84" s="222"/>
      <c r="GW84" s="222"/>
      <c r="GX84" s="222"/>
      <c r="GY84" s="222"/>
      <c r="GZ84" s="222"/>
      <c r="HA84" s="222"/>
      <c r="HB84" s="222"/>
      <c r="HC84" s="222"/>
      <c r="HD84" s="222"/>
      <c r="HE84" s="222"/>
      <c r="HF84" s="222"/>
      <c r="HG84" s="222"/>
      <c r="HH84" s="222"/>
      <c r="HI84" s="222"/>
      <c r="HJ84" s="222"/>
      <c r="HK84" s="222"/>
      <c r="HL84" s="222"/>
      <c r="HM84" s="222"/>
      <c r="HN84" s="222"/>
      <c r="HO84" s="222"/>
      <c r="HP84" s="222"/>
      <c r="HQ84" s="222"/>
      <c r="HR84" s="222"/>
      <c r="HS84" s="222"/>
      <c r="HT84" s="222"/>
      <c r="HU84" s="222"/>
      <c r="HV84" s="222"/>
      <c r="HW84" s="222"/>
      <c r="HX84" s="222"/>
      <c r="HY84" s="222"/>
      <c r="HZ84" s="222"/>
      <c r="IA84" s="222"/>
      <c r="IB84" s="222"/>
      <c r="IC84" s="222"/>
      <c r="ID84" s="222"/>
    </row>
  </sheetData>
  <mergeCells count="1">
    <mergeCell ref="A1:O1"/>
  </mergeCells>
  <printOptions horizontalCentered="1"/>
  <pageMargins left="0.15748031496063" right="0.15748031496063" top="0.511811023622047" bottom="0.354330708661417" header="0.393700787401575" footer="0.196850393700787"/>
  <pageSetup paperSize="9" scale="95" orientation="portrait"/>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G8"/>
  <sheetViews>
    <sheetView showGridLines="0" workbookViewId="0">
      <selection activeCell="I20" sqref="I20"/>
    </sheetView>
  </sheetViews>
  <sheetFormatPr defaultColWidth="8" defaultRowHeight="12.75" customHeight="1" outlineLevelRow="7" outlineLevelCol="6"/>
  <cols>
    <col min="1" max="1" width="9.875" style="202" customWidth="1"/>
    <col min="2" max="2" width="24.875" style="202" customWidth="1"/>
    <col min="3" max="3" width="22.5" style="202" customWidth="1"/>
    <col min="4" max="4" width="11.375" style="202" customWidth="1"/>
    <col min="5" max="5" width="11.25" style="202" customWidth="1"/>
    <col min="6" max="6" width="9.5" style="202" customWidth="1"/>
    <col min="7" max="7" width="5.875" style="202" customWidth="1"/>
    <col min="8" max="8" width="8" style="202" customWidth="1"/>
    <col min="9" max="256" width="8" style="203"/>
    <col min="257" max="257" width="9.875" style="203" customWidth="1"/>
    <col min="258" max="258" width="24.875" style="203" customWidth="1"/>
    <col min="259" max="259" width="22.5" style="203" customWidth="1"/>
    <col min="260" max="260" width="11.375" style="203" customWidth="1"/>
    <col min="261" max="261" width="11.25" style="203" customWidth="1"/>
    <col min="262" max="262" width="9.5" style="203" customWidth="1"/>
    <col min="263" max="263" width="5.875" style="203" customWidth="1"/>
    <col min="264" max="264" width="8" style="203" customWidth="1"/>
    <col min="265" max="512" width="8" style="203"/>
    <col min="513" max="513" width="9.875" style="203" customWidth="1"/>
    <col min="514" max="514" width="24.875" style="203" customWidth="1"/>
    <col min="515" max="515" width="22.5" style="203" customWidth="1"/>
    <col min="516" max="516" width="11.375" style="203" customWidth="1"/>
    <col min="517" max="517" width="11.25" style="203" customWidth="1"/>
    <col min="518" max="518" width="9.5" style="203" customWidth="1"/>
    <col min="519" max="519" width="5.875" style="203" customWidth="1"/>
    <col min="520" max="520" width="8" style="203" customWidth="1"/>
    <col min="521" max="768" width="8" style="203"/>
    <col min="769" max="769" width="9.875" style="203" customWidth="1"/>
    <col min="770" max="770" width="24.875" style="203" customWidth="1"/>
    <col min="771" max="771" width="22.5" style="203" customWidth="1"/>
    <col min="772" max="772" width="11.375" style="203" customWidth="1"/>
    <col min="773" max="773" width="11.25" style="203" customWidth="1"/>
    <col min="774" max="774" width="9.5" style="203" customWidth="1"/>
    <col min="775" max="775" width="5.875" style="203" customWidth="1"/>
    <col min="776" max="776" width="8" style="203" customWidth="1"/>
    <col min="777" max="1024" width="8" style="203"/>
    <col min="1025" max="1025" width="9.875" style="203" customWidth="1"/>
    <col min="1026" max="1026" width="24.875" style="203" customWidth="1"/>
    <col min="1027" max="1027" width="22.5" style="203" customWidth="1"/>
    <col min="1028" max="1028" width="11.375" style="203" customWidth="1"/>
    <col min="1029" max="1029" width="11.25" style="203" customWidth="1"/>
    <col min="1030" max="1030" width="9.5" style="203" customWidth="1"/>
    <col min="1031" max="1031" width="5.875" style="203" customWidth="1"/>
    <col min="1032" max="1032" width="8" style="203" customWidth="1"/>
    <col min="1033" max="1280" width="8" style="203"/>
    <col min="1281" max="1281" width="9.875" style="203" customWidth="1"/>
    <col min="1282" max="1282" width="24.875" style="203" customWidth="1"/>
    <col min="1283" max="1283" width="22.5" style="203" customWidth="1"/>
    <col min="1284" max="1284" width="11.375" style="203" customWidth="1"/>
    <col min="1285" max="1285" width="11.25" style="203" customWidth="1"/>
    <col min="1286" max="1286" width="9.5" style="203" customWidth="1"/>
    <col min="1287" max="1287" width="5.875" style="203" customWidth="1"/>
    <col min="1288" max="1288" width="8" style="203" customWidth="1"/>
    <col min="1289" max="1536" width="8" style="203"/>
    <col min="1537" max="1537" width="9.875" style="203" customWidth="1"/>
    <col min="1538" max="1538" width="24.875" style="203" customWidth="1"/>
    <col min="1539" max="1539" width="22.5" style="203" customWidth="1"/>
    <col min="1540" max="1540" width="11.375" style="203" customWidth="1"/>
    <col min="1541" max="1541" width="11.25" style="203" customWidth="1"/>
    <col min="1542" max="1542" width="9.5" style="203" customWidth="1"/>
    <col min="1543" max="1543" width="5.875" style="203" customWidth="1"/>
    <col min="1544" max="1544" width="8" style="203" customWidth="1"/>
    <col min="1545" max="1792" width="8" style="203"/>
    <col min="1793" max="1793" width="9.875" style="203" customWidth="1"/>
    <col min="1794" max="1794" width="24.875" style="203" customWidth="1"/>
    <col min="1795" max="1795" width="22.5" style="203" customWidth="1"/>
    <col min="1796" max="1796" width="11.375" style="203" customWidth="1"/>
    <col min="1797" max="1797" width="11.25" style="203" customWidth="1"/>
    <col min="1798" max="1798" width="9.5" style="203" customWidth="1"/>
    <col min="1799" max="1799" width="5.875" style="203" customWidth="1"/>
    <col min="1800" max="1800" width="8" style="203" customWidth="1"/>
    <col min="1801" max="2048" width="8" style="203"/>
    <col min="2049" max="2049" width="9.875" style="203" customWidth="1"/>
    <col min="2050" max="2050" width="24.875" style="203" customWidth="1"/>
    <col min="2051" max="2051" width="22.5" style="203" customWidth="1"/>
    <col min="2052" max="2052" width="11.375" style="203" customWidth="1"/>
    <col min="2053" max="2053" width="11.25" style="203" customWidth="1"/>
    <col min="2054" max="2054" width="9.5" style="203" customWidth="1"/>
    <col min="2055" max="2055" width="5.875" style="203" customWidth="1"/>
    <col min="2056" max="2056" width="8" style="203" customWidth="1"/>
    <col min="2057" max="2304" width="8" style="203"/>
    <col min="2305" max="2305" width="9.875" style="203" customWidth="1"/>
    <col min="2306" max="2306" width="24.875" style="203" customWidth="1"/>
    <col min="2307" max="2307" width="22.5" style="203" customWidth="1"/>
    <col min="2308" max="2308" width="11.375" style="203" customWidth="1"/>
    <col min="2309" max="2309" width="11.25" style="203" customWidth="1"/>
    <col min="2310" max="2310" width="9.5" style="203" customWidth="1"/>
    <col min="2311" max="2311" width="5.875" style="203" customWidth="1"/>
    <col min="2312" max="2312" width="8" style="203" customWidth="1"/>
    <col min="2313" max="2560" width="8" style="203"/>
    <col min="2561" max="2561" width="9.875" style="203" customWidth="1"/>
    <col min="2562" max="2562" width="24.875" style="203" customWidth="1"/>
    <col min="2563" max="2563" width="22.5" style="203" customWidth="1"/>
    <col min="2564" max="2564" width="11.375" style="203" customWidth="1"/>
    <col min="2565" max="2565" width="11.25" style="203" customWidth="1"/>
    <col min="2566" max="2566" width="9.5" style="203" customWidth="1"/>
    <col min="2567" max="2567" width="5.875" style="203" customWidth="1"/>
    <col min="2568" max="2568" width="8" style="203" customWidth="1"/>
    <col min="2569" max="2816" width="8" style="203"/>
    <col min="2817" max="2817" width="9.875" style="203" customWidth="1"/>
    <col min="2818" max="2818" width="24.875" style="203" customWidth="1"/>
    <col min="2819" max="2819" width="22.5" style="203" customWidth="1"/>
    <col min="2820" max="2820" width="11.375" style="203" customWidth="1"/>
    <col min="2821" max="2821" width="11.25" style="203" customWidth="1"/>
    <col min="2822" max="2822" width="9.5" style="203" customWidth="1"/>
    <col min="2823" max="2823" width="5.875" style="203" customWidth="1"/>
    <col min="2824" max="2824" width="8" style="203" customWidth="1"/>
    <col min="2825" max="3072" width="8" style="203"/>
    <col min="3073" max="3073" width="9.875" style="203" customWidth="1"/>
    <col min="3074" max="3074" width="24.875" style="203" customWidth="1"/>
    <col min="3075" max="3075" width="22.5" style="203" customWidth="1"/>
    <col min="3076" max="3076" width="11.375" style="203" customWidth="1"/>
    <col min="3077" max="3077" width="11.25" style="203" customWidth="1"/>
    <col min="3078" max="3078" width="9.5" style="203" customWidth="1"/>
    <col min="3079" max="3079" width="5.875" style="203" customWidth="1"/>
    <col min="3080" max="3080" width="8" style="203" customWidth="1"/>
    <col min="3081" max="3328" width="8" style="203"/>
    <col min="3329" max="3329" width="9.875" style="203" customWidth="1"/>
    <col min="3330" max="3330" width="24.875" style="203" customWidth="1"/>
    <col min="3331" max="3331" width="22.5" style="203" customWidth="1"/>
    <col min="3332" max="3332" width="11.375" style="203" customWidth="1"/>
    <col min="3333" max="3333" width="11.25" style="203" customWidth="1"/>
    <col min="3334" max="3334" width="9.5" style="203" customWidth="1"/>
    <col min="3335" max="3335" width="5.875" style="203" customWidth="1"/>
    <col min="3336" max="3336" width="8" style="203" customWidth="1"/>
    <col min="3337" max="3584" width="8" style="203"/>
    <col min="3585" max="3585" width="9.875" style="203" customWidth="1"/>
    <col min="3586" max="3586" width="24.875" style="203" customWidth="1"/>
    <col min="3587" max="3587" width="22.5" style="203" customWidth="1"/>
    <col min="3588" max="3588" width="11.375" style="203" customWidth="1"/>
    <col min="3589" max="3589" width="11.25" style="203" customWidth="1"/>
    <col min="3590" max="3590" width="9.5" style="203" customWidth="1"/>
    <col min="3591" max="3591" width="5.875" style="203" customWidth="1"/>
    <col min="3592" max="3592" width="8" style="203" customWidth="1"/>
    <col min="3593" max="3840" width="8" style="203"/>
    <col min="3841" max="3841" width="9.875" style="203" customWidth="1"/>
    <col min="3842" max="3842" width="24.875" style="203" customWidth="1"/>
    <col min="3843" max="3843" width="22.5" style="203" customWidth="1"/>
    <col min="3844" max="3844" width="11.375" style="203" customWidth="1"/>
    <col min="3845" max="3845" width="11.25" style="203" customWidth="1"/>
    <col min="3846" max="3846" width="9.5" style="203" customWidth="1"/>
    <col min="3847" max="3847" width="5.875" style="203" customWidth="1"/>
    <col min="3848" max="3848" width="8" style="203" customWidth="1"/>
    <col min="3849" max="4096" width="8" style="203"/>
    <col min="4097" max="4097" width="9.875" style="203" customWidth="1"/>
    <col min="4098" max="4098" width="24.875" style="203" customWidth="1"/>
    <col min="4099" max="4099" width="22.5" style="203" customWidth="1"/>
    <col min="4100" max="4100" width="11.375" style="203" customWidth="1"/>
    <col min="4101" max="4101" width="11.25" style="203" customWidth="1"/>
    <col min="4102" max="4102" width="9.5" style="203" customWidth="1"/>
    <col min="4103" max="4103" width="5.875" style="203" customWidth="1"/>
    <col min="4104" max="4104" width="8" style="203" customWidth="1"/>
    <col min="4105" max="4352" width="8" style="203"/>
    <col min="4353" max="4353" width="9.875" style="203" customWidth="1"/>
    <col min="4354" max="4354" width="24.875" style="203" customWidth="1"/>
    <col min="4355" max="4355" width="22.5" style="203" customWidth="1"/>
    <col min="4356" max="4356" width="11.375" style="203" customWidth="1"/>
    <col min="4357" max="4357" width="11.25" style="203" customWidth="1"/>
    <col min="4358" max="4358" width="9.5" style="203" customWidth="1"/>
    <col min="4359" max="4359" width="5.875" style="203" customWidth="1"/>
    <col min="4360" max="4360" width="8" style="203" customWidth="1"/>
    <col min="4361" max="4608" width="8" style="203"/>
    <col min="4609" max="4609" width="9.875" style="203" customWidth="1"/>
    <col min="4610" max="4610" width="24.875" style="203" customWidth="1"/>
    <col min="4611" max="4611" width="22.5" style="203" customWidth="1"/>
    <col min="4612" max="4612" width="11.375" style="203" customWidth="1"/>
    <col min="4613" max="4613" width="11.25" style="203" customWidth="1"/>
    <col min="4614" max="4614" width="9.5" style="203" customWidth="1"/>
    <col min="4615" max="4615" width="5.875" style="203" customWidth="1"/>
    <col min="4616" max="4616" width="8" style="203" customWidth="1"/>
    <col min="4617" max="4864" width="8" style="203"/>
    <col min="4865" max="4865" width="9.875" style="203" customWidth="1"/>
    <col min="4866" max="4866" width="24.875" style="203" customWidth="1"/>
    <col min="4867" max="4867" width="22.5" style="203" customWidth="1"/>
    <col min="4868" max="4868" width="11.375" style="203" customWidth="1"/>
    <col min="4869" max="4869" width="11.25" style="203" customWidth="1"/>
    <col min="4870" max="4870" width="9.5" style="203" customWidth="1"/>
    <col min="4871" max="4871" width="5.875" style="203" customWidth="1"/>
    <col min="4872" max="4872" width="8" style="203" customWidth="1"/>
    <col min="4873" max="5120" width="8" style="203"/>
    <col min="5121" max="5121" width="9.875" style="203" customWidth="1"/>
    <col min="5122" max="5122" width="24.875" style="203" customWidth="1"/>
    <col min="5123" max="5123" width="22.5" style="203" customWidth="1"/>
    <col min="5124" max="5124" width="11.375" style="203" customWidth="1"/>
    <col min="5125" max="5125" width="11.25" style="203" customWidth="1"/>
    <col min="5126" max="5126" width="9.5" style="203" customWidth="1"/>
    <col min="5127" max="5127" width="5.875" style="203" customWidth="1"/>
    <col min="5128" max="5128" width="8" style="203" customWidth="1"/>
    <col min="5129" max="5376" width="8" style="203"/>
    <col min="5377" max="5377" width="9.875" style="203" customWidth="1"/>
    <col min="5378" max="5378" width="24.875" style="203" customWidth="1"/>
    <col min="5379" max="5379" width="22.5" style="203" customWidth="1"/>
    <col min="5380" max="5380" width="11.375" style="203" customWidth="1"/>
    <col min="5381" max="5381" width="11.25" style="203" customWidth="1"/>
    <col min="5382" max="5382" width="9.5" style="203" customWidth="1"/>
    <col min="5383" max="5383" width="5.875" style="203" customWidth="1"/>
    <col min="5384" max="5384" width="8" style="203" customWidth="1"/>
    <col min="5385" max="5632" width="8" style="203"/>
    <col min="5633" max="5633" width="9.875" style="203" customWidth="1"/>
    <col min="5634" max="5634" width="24.875" style="203" customWidth="1"/>
    <col min="5635" max="5635" width="22.5" style="203" customWidth="1"/>
    <col min="5636" max="5636" width="11.375" style="203" customWidth="1"/>
    <col min="5637" max="5637" width="11.25" style="203" customWidth="1"/>
    <col min="5638" max="5638" width="9.5" style="203" customWidth="1"/>
    <col min="5639" max="5639" width="5.875" style="203" customWidth="1"/>
    <col min="5640" max="5640" width="8" style="203" customWidth="1"/>
    <col min="5641" max="5888" width="8" style="203"/>
    <col min="5889" max="5889" width="9.875" style="203" customWidth="1"/>
    <col min="5890" max="5890" width="24.875" style="203" customWidth="1"/>
    <col min="5891" max="5891" width="22.5" style="203" customWidth="1"/>
    <col min="5892" max="5892" width="11.375" style="203" customWidth="1"/>
    <col min="5893" max="5893" width="11.25" style="203" customWidth="1"/>
    <col min="5894" max="5894" width="9.5" style="203" customWidth="1"/>
    <col min="5895" max="5895" width="5.875" style="203" customWidth="1"/>
    <col min="5896" max="5896" width="8" style="203" customWidth="1"/>
    <col min="5897" max="6144" width="8" style="203"/>
    <col min="6145" max="6145" width="9.875" style="203" customWidth="1"/>
    <col min="6146" max="6146" width="24.875" style="203" customWidth="1"/>
    <col min="6147" max="6147" width="22.5" style="203" customWidth="1"/>
    <col min="6148" max="6148" width="11.375" style="203" customWidth="1"/>
    <col min="6149" max="6149" width="11.25" style="203" customWidth="1"/>
    <col min="6150" max="6150" width="9.5" style="203" customWidth="1"/>
    <col min="6151" max="6151" width="5.875" style="203" customWidth="1"/>
    <col min="6152" max="6152" width="8" style="203" customWidth="1"/>
    <col min="6153" max="6400" width="8" style="203"/>
    <col min="6401" max="6401" width="9.875" style="203" customWidth="1"/>
    <col min="6402" max="6402" width="24.875" style="203" customWidth="1"/>
    <col min="6403" max="6403" width="22.5" style="203" customWidth="1"/>
    <col min="6404" max="6404" width="11.375" style="203" customWidth="1"/>
    <col min="6405" max="6405" width="11.25" style="203" customWidth="1"/>
    <col min="6406" max="6406" width="9.5" style="203" customWidth="1"/>
    <col min="6407" max="6407" width="5.875" style="203" customWidth="1"/>
    <col min="6408" max="6408" width="8" style="203" customWidth="1"/>
    <col min="6409" max="6656" width="8" style="203"/>
    <col min="6657" max="6657" width="9.875" style="203" customWidth="1"/>
    <col min="6658" max="6658" width="24.875" style="203" customWidth="1"/>
    <col min="6659" max="6659" width="22.5" style="203" customWidth="1"/>
    <col min="6660" max="6660" width="11.375" style="203" customWidth="1"/>
    <col min="6661" max="6661" width="11.25" style="203" customWidth="1"/>
    <col min="6662" max="6662" width="9.5" style="203" customWidth="1"/>
    <col min="6663" max="6663" width="5.875" style="203" customWidth="1"/>
    <col min="6664" max="6664" width="8" style="203" customWidth="1"/>
    <col min="6665" max="6912" width="8" style="203"/>
    <col min="6913" max="6913" width="9.875" style="203" customWidth="1"/>
    <col min="6914" max="6914" width="24.875" style="203" customWidth="1"/>
    <col min="6915" max="6915" width="22.5" style="203" customWidth="1"/>
    <col min="6916" max="6916" width="11.375" style="203" customWidth="1"/>
    <col min="6917" max="6917" width="11.25" style="203" customWidth="1"/>
    <col min="6918" max="6918" width="9.5" style="203" customWidth="1"/>
    <col min="6919" max="6919" width="5.875" style="203" customWidth="1"/>
    <col min="6920" max="6920" width="8" style="203" customWidth="1"/>
    <col min="6921" max="7168" width="8" style="203"/>
    <col min="7169" max="7169" width="9.875" style="203" customWidth="1"/>
    <col min="7170" max="7170" width="24.875" style="203" customWidth="1"/>
    <col min="7171" max="7171" width="22.5" style="203" customWidth="1"/>
    <col min="7172" max="7172" width="11.375" style="203" customWidth="1"/>
    <col min="7173" max="7173" width="11.25" style="203" customWidth="1"/>
    <col min="7174" max="7174" width="9.5" style="203" customWidth="1"/>
    <col min="7175" max="7175" width="5.875" style="203" customWidth="1"/>
    <col min="7176" max="7176" width="8" style="203" customWidth="1"/>
    <col min="7177" max="7424" width="8" style="203"/>
    <col min="7425" max="7425" width="9.875" style="203" customWidth="1"/>
    <col min="7426" max="7426" width="24.875" style="203" customWidth="1"/>
    <col min="7427" max="7427" width="22.5" style="203" customWidth="1"/>
    <col min="7428" max="7428" width="11.375" style="203" customWidth="1"/>
    <col min="7429" max="7429" width="11.25" style="203" customWidth="1"/>
    <col min="7430" max="7430" width="9.5" style="203" customWidth="1"/>
    <col min="7431" max="7431" width="5.875" style="203" customWidth="1"/>
    <col min="7432" max="7432" width="8" style="203" customWidth="1"/>
    <col min="7433" max="7680" width="8" style="203"/>
    <col min="7681" max="7681" width="9.875" style="203" customWidth="1"/>
    <col min="7682" max="7682" width="24.875" style="203" customWidth="1"/>
    <col min="7683" max="7683" width="22.5" style="203" customWidth="1"/>
    <col min="7684" max="7684" width="11.375" style="203" customWidth="1"/>
    <col min="7685" max="7685" width="11.25" style="203" customWidth="1"/>
    <col min="7686" max="7686" width="9.5" style="203" customWidth="1"/>
    <col min="7687" max="7687" width="5.875" style="203" customWidth="1"/>
    <col min="7688" max="7688" width="8" style="203" customWidth="1"/>
    <col min="7689" max="7936" width="8" style="203"/>
    <col min="7937" max="7937" width="9.875" style="203" customWidth="1"/>
    <col min="7938" max="7938" width="24.875" style="203" customWidth="1"/>
    <col min="7939" max="7939" width="22.5" style="203" customWidth="1"/>
    <col min="7940" max="7940" width="11.375" style="203" customWidth="1"/>
    <col min="7941" max="7941" width="11.25" style="203" customWidth="1"/>
    <col min="7942" max="7942" width="9.5" style="203" customWidth="1"/>
    <col min="7943" max="7943" width="5.875" style="203" customWidth="1"/>
    <col min="7944" max="7944" width="8" style="203" customWidth="1"/>
    <col min="7945" max="8192" width="8" style="203"/>
    <col min="8193" max="8193" width="9.875" style="203" customWidth="1"/>
    <col min="8194" max="8194" width="24.875" style="203" customWidth="1"/>
    <col min="8195" max="8195" width="22.5" style="203" customWidth="1"/>
    <col min="8196" max="8196" width="11.375" style="203" customWidth="1"/>
    <col min="8197" max="8197" width="11.25" style="203" customWidth="1"/>
    <col min="8198" max="8198" width="9.5" style="203" customWidth="1"/>
    <col min="8199" max="8199" width="5.875" style="203" customWidth="1"/>
    <col min="8200" max="8200" width="8" style="203" customWidth="1"/>
    <col min="8201" max="8448" width="8" style="203"/>
    <col min="8449" max="8449" width="9.875" style="203" customWidth="1"/>
    <col min="8450" max="8450" width="24.875" style="203" customWidth="1"/>
    <col min="8451" max="8451" width="22.5" style="203" customWidth="1"/>
    <col min="8452" max="8452" width="11.375" style="203" customWidth="1"/>
    <col min="8453" max="8453" width="11.25" style="203" customWidth="1"/>
    <col min="8454" max="8454" width="9.5" style="203" customWidth="1"/>
    <col min="8455" max="8455" width="5.875" style="203" customWidth="1"/>
    <col min="8456" max="8456" width="8" style="203" customWidth="1"/>
    <col min="8457" max="8704" width="8" style="203"/>
    <col min="8705" max="8705" width="9.875" style="203" customWidth="1"/>
    <col min="8706" max="8706" width="24.875" style="203" customWidth="1"/>
    <col min="8707" max="8707" width="22.5" style="203" customWidth="1"/>
    <col min="8708" max="8708" width="11.375" style="203" customWidth="1"/>
    <col min="8709" max="8709" width="11.25" style="203" customWidth="1"/>
    <col min="8710" max="8710" width="9.5" style="203" customWidth="1"/>
    <col min="8711" max="8711" width="5.875" style="203" customWidth="1"/>
    <col min="8712" max="8712" width="8" style="203" customWidth="1"/>
    <col min="8713" max="8960" width="8" style="203"/>
    <col min="8961" max="8961" width="9.875" style="203" customWidth="1"/>
    <col min="8962" max="8962" width="24.875" style="203" customWidth="1"/>
    <col min="8963" max="8963" width="22.5" style="203" customWidth="1"/>
    <col min="8964" max="8964" width="11.375" style="203" customWidth="1"/>
    <col min="8965" max="8965" width="11.25" style="203" customWidth="1"/>
    <col min="8966" max="8966" width="9.5" style="203" customWidth="1"/>
    <col min="8967" max="8967" width="5.875" style="203" customWidth="1"/>
    <col min="8968" max="8968" width="8" style="203" customWidth="1"/>
    <col min="8969" max="9216" width="8" style="203"/>
    <col min="9217" max="9217" width="9.875" style="203" customWidth="1"/>
    <col min="9218" max="9218" width="24.875" style="203" customWidth="1"/>
    <col min="9219" max="9219" width="22.5" style="203" customWidth="1"/>
    <col min="9220" max="9220" width="11.375" style="203" customWidth="1"/>
    <col min="9221" max="9221" width="11.25" style="203" customWidth="1"/>
    <col min="9222" max="9222" width="9.5" style="203" customWidth="1"/>
    <col min="9223" max="9223" width="5.875" style="203" customWidth="1"/>
    <col min="9224" max="9224" width="8" style="203" customWidth="1"/>
    <col min="9225" max="9472" width="8" style="203"/>
    <col min="9473" max="9473" width="9.875" style="203" customWidth="1"/>
    <col min="9474" max="9474" width="24.875" style="203" customWidth="1"/>
    <col min="9475" max="9475" width="22.5" style="203" customWidth="1"/>
    <col min="9476" max="9476" width="11.375" style="203" customWidth="1"/>
    <col min="9477" max="9477" width="11.25" style="203" customWidth="1"/>
    <col min="9478" max="9478" width="9.5" style="203" customWidth="1"/>
    <col min="9479" max="9479" width="5.875" style="203" customWidth="1"/>
    <col min="9480" max="9480" width="8" style="203" customWidth="1"/>
    <col min="9481" max="9728" width="8" style="203"/>
    <col min="9729" max="9729" width="9.875" style="203" customWidth="1"/>
    <col min="9730" max="9730" width="24.875" style="203" customWidth="1"/>
    <col min="9731" max="9731" width="22.5" style="203" customWidth="1"/>
    <col min="9732" max="9732" width="11.375" style="203" customWidth="1"/>
    <col min="9733" max="9733" width="11.25" style="203" customWidth="1"/>
    <col min="9734" max="9734" width="9.5" style="203" customWidth="1"/>
    <col min="9735" max="9735" width="5.875" style="203" customWidth="1"/>
    <col min="9736" max="9736" width="8" style="203" customWidth="1"/>
    <col min="9737" max="9984" width="8" style="203"/>
    <col min="9985" max="9985" width="9.875" style="203" customWidth="1"/>
    <col min="9986" max="9986" width="24.875" style="203" customWidth="1"/>
    <col min="9987" max="9987" width="22.5" style="203" customWidth="1"/>
    <col min="9988" max="9988" width="11.375" style="203" customWidth="1"/>
    <col min="9989" max="9989" width="11.25" style="203" customWidth="1"/>
    <col min="9990" max="9990" width="9.5" style="203" customWidth="1"/>
    <col min="9991" max="9991" width="5.875" style="203" customWidth="1"/>
    <col min="9992" max="9992" width="8" style="203" customWidth="1"/>
    <col min="9993" max="10240" width="8" style="203"/>
    <col min="10241" max="10241" width="9.875" style="203" customWidth="1"/>
    <col min="10242" max="10242" width="24.875" style="203" customWidth="1"/>
    <col min="10243" max="10243" width="22.5" style="203" customWidth="1"/>
    <col min="10244" max="10244" width="11.375" style="203" customWidth="1"/>
    <col min="10245" max="10245" width="11.25" style="203" customWidth="1"/>
    <col min="10246" max="10246" width="9.5" style="203" customWidth="1"/>
    <col min="10247" max="10247" width="5.875" style="203" customWidth="1"/>
    <col min="10248" max="10248" width="8" style="203" customWidth="1"/>
    <col min="10249" max="10496" width="8" style="203"/>
    <col min="10497" max="10497" width="9.875" style="203" customWidth="1"/>
    <col min="10498" max="10498" width="24.875" style="203" customWidth="1"/>
    <col min="10499" max="10499" width="22.5" style="203" customWidth="1"/>
    <col min="10500" max="10500" width="11.375" style="203" customWidth="1"/>
    <col min="10501" max="10501" width="11.25" style="203" customWidth="1"/>
    <col min="10502" max="10502" width="9.5" style="203" customWidth="1"/>
    <col min="10503" max="10503" width="5.875" style="203" customWidth="1"/>
    <col min="10504" max="10504" width="8" style="203" customWidth="1"/>
    <col min="10505" max="10752" width="8" style="203"/>
    <col min="10753" max="10753" width="9.875" style="203" customWidth="1"/>
    <col min="10754" max="10754" width="24.875" style="203" customWidth="1"/>
    <col min="10755" max="10755" width="22.5" style="203" customWidth="1"/>
    <col min="10756" max="10756" width="11.375" style="203" customWidth="1"/>
    <col min="10757" max="10757" width="11.25" style="203" customWidth="1"/>
    <col min="10758" max="10758" width="9.5" style="203" customWidth="1"/>
    <col min="10759" max="10759" width="5.875" style="203" customWidth="1"/>
    <col min="10760" max="10760" width="8" style="203" customWidth="1"/>
    <col min="10761" max="11008" width="8" style="203"/>
    <col min="11009" max="11009" width="9.875" style="203" customWidth="1"/>
    <col min="11010" max="11010" width="24.875" style="203" customWidth="1"/>
    <col min="11011" max="11011" width="22.5" style="203" customWidth="1"/>
    <col min="11012" max="11012" width="11.375" style="203" customWidth="1"/>
    <col min="11013" max="11013" width="11.25" style="203" customWidth="1"/>
    <col min="11014" max="11014" width="9.5" style="203" customWidth="1"/>
    <col min="11015" max="11015" width="5.875" style="203" customWidth="1"/>
    <col min="11016" max="11016" width="8" style="203" customWidth="1"/>
    <col min="11017" max="11264" width="8" style="203"/>
    <col min="11265" max="11265" width="9.875" style="203" customWidth="1"/>
    <col min="11266" max="11266" width="24.875" style="203" customWidth="1"/>
    <col min="11267" max="11267" width="22.5" style="203" customWidth="1"/>
    <col min="11268" max="11268" width="11.375" style="203" customWidth="1"/>
    <col min="11269" max="11269" width="11.25" style="203" customWidth="1"/>
    <col min="11270" max="11270" width="9.5" style="203" customWidth="1"/>
    <col min="11271" max="11271" width="5.875" style="203" customWidth="1"/>
    <col min="11272" max="11272" width="8" style="203" customWidth="1"/>
    <col min="11273" max="11520" width="8" style="203"/>
    <col min="11521" max="11521" width="9.875" style="203" customWidth="1"/>
    <col min="11522" max="11522" width="24.875" style="203" customWidth="1"/>
    <col min="11523" max="11523" width="22.5" style="203" customWidth="1"/>
    <col min="11524" max="11524" width="11.375" style="203" customWidth="1"/>
    <col min="11525" max="11525" width="11.25" style="203" customWidth="1"/>
    <col min="11526" max="11526" width="9.5" style="203" customWidth="1"/>
    <col min="11527" max="11527" width="5.875" style="203" customWidth="1"/>
    <col min="11528" max="11528" width="8" style="203" customWidth="1"/>
    <col min="11529" max="11776" width="8" style="203"/>
    <col min="11777" max="11777" width="9.875" style="203" customWidth="1"/>
    <col min="11778" max="11778" width="24.875" style="203" customWidth="1"/>
    <col min="11779" max="11779" width="22.5" style="203" customWidth="1"/>
    <col min="11780" max="11780" width="11.375" style="203" customWidth="1"/>
    <col min="11781" max="11781" width="11.25" style="203" customWidth="1"/>
    <col min="11782" max="11782" width="9.5" style="203" customWidth="1"/>
    <col min="11783" max="11783" width="5.875" style="203" customWidth="1"/>
    <col min="11784" max="11784" width="8" style="203" customWidth="1"/>
    <col min="11785" max="12032" width="8" style="203"/>
    <col min="12033" max="12033" width="9.875" style="203" customWidth="1"/>
    <col min="12034" max="12034" width="24.875" style="203" customWidth="1"/>
    <col min="12035" max="12035" width="22.5" style="203" customWidth="1"/>
    <col min="12036" max="12036" width="11.375" style="203" customWidth="1"/>
    <col min="12037" max="12037" width="11.25" style="203" customWidth="1"/>
    <col min="12038" max="12038" width="9.5" style="203" customWidth="1"/>
    <col min="12039" max="12039" width="5.875" style="203" customWidth="1"/>
    <col min="12040" max="12040" width="8" style="203" customWidth="1"/>
    <col min="12041" max="12288" width="8" style="203"/>
    <col min="12289" max="12289" width="9.875" style="203" customWidth="1"/>
    <col min="12290" max="12290" width="24.875" style="203" customWidth="1"/>
    <col min="12291" max="12291" width="22.5" style="203" customWidth="1"/>
    <col min="12292" max="12292" width="11.375" style="203" customWidth="1"/>
    <col min="12293" max="12293" width="11.25" style="203" customWidth="1"/>
    <col min="12294" max="12294" width="9.5" style="203" customWidth="1"/>
    <col min="12295" max="12295" width="5.875" style="203" customWidth="1"/>
    <col min="12296" max="12296" width="8" style="203" customWidth="1"/>
    <col min="12297" max="12544" width="8" style="203"/>
    <col min="12545" max="12545" width="9.875" style="203" customWidth="1"/>
    <col min="12546" max="12546" width="24.875" style="203" customWidth="1"/>
    <col min="12547" max="12547" width="22.5" style="203" customWidth="1"/>
    <col min="12548" max="12548" width="11.375" style="203" customWidth="1"/>
    <col min="12549" max="12549" width="11.25" style="203" customWidth="1"/>
    <col min="12550" max="12550" width="9.5" style="203" customWidth="1"/>
    <col min="12551" max="12551" width="5.875" style="203" customWidth="1"/>
    <col min="12552" max="12552" width="8" style="203" customWidth="1"/>
    <col min="12553" max="12800" width="8" style="203"/>
    <col min="12801" max="12801" width="9.875" style="203" customWidth="1"/>
    <col min="12802" max="12802" width="24.875" style="203" customWidth="1"/>
    <col min="12803" max="12803" width="22.5" style="203" customWidth="1"/>
    <col min="12804" max="12804" width="11.375" style="203" customWidth="1"/>
    <col min="12805" max="12805" width="11.25" style="203" customWidth="1"/>
    <col min="12806" max="12806" width="9.5" style="203" customWidth="1"/>
    <col min="12807" max="12807" width="5.875" style="203" customWidth="1"/>
    <col min="12808" max="12808" width="8" style="203" customWidth="1"/>
    <col min="12809" max="13056" width="8" style="203"/>
    <col min="13057" max="13057" width="9.875" style="203" customWidth="1"/>
    <col min="13058" max="13058" width="24.875" style="203" customWidth="1"/>
    <col min="13059" max="13059" width="22.5" style="203" customWidth="1"/>
    <col min="13060" max="13060" width="11.375" style="203" customWidth="1"/>
    <col min="13061" max="13061" width="11.25" style="203" customWidth="1"/>
    <col min="13062" max="13062" width="9.5" style="203" customWidth="1"/>
    <col min="13063" max="13063" width="5.875" style="203" customWidth="1"/>
    <col min="13064" max="13064" width="8" style="203" customWidth="1"/>
    <col min="13065" max="13312" width="8" style="203"/>
    <col min="13313" max="13313" width="9.875" style="203" customWidth="1"/>
    <col min="13314" max="13314" width="24.875" style="203" customWidth="1"/>
    <col min="13315" max="13315" width="22.5" style="203" customWidth="1"/>
    <col min="13316" max="13316" width="11.375" style="203" customWidth="1"/>
    <col min="13317" max="13317" width="11.25" style="203" customWidth="1"/>
    <col min="13318" max="13318" width="9.5" style="203" customWidth="1"/>
    <col min="13319" max="13319" width="5.875" style="203" customWidth="1"/>
    <col min="13320" max="13320" width="8" style="203" customWidth="1"/>
    <col min="13321" max="13568" width="8" style="203"/>
    <col min="13569" max="13569" width="9.875" style="203" customWidth="1"/>
    <col min="13570" max="13570" width="24.875" style="203" customWidth="1"/>
    <col min="13571" max="13571" width="22.5" style="203" customWidth="1"/>
    <col min="13572" max="13572" width="11.375" style="203" customWidth="1"/>
    <col min="13573" max="13573" width="11.25" style="203" customWidth="1"/>
    <col min="13574" max="13574" width="9.5" style="203" customWidth="1"/>
    <col min="13575" max="13575" width="5.875" style="203" customWidth="1"/>
    <col min="13576" max="13576" width="8" style="203" customWidth="1"/>
    <col min="13577" max="13824" width="8" style="203"/>
    <col min="13825" max="13825" width="9.875" style="203" customWidth="1"/>
    <col min="13826" max="13826" width="24.875" style="203" customWidth="1"/>
    <col min="13827" max="13827" width="22.5" style="203" customWidth="1"/>
    <col min="13828" max="13828" width="11.375" style="203" customWidth="1"/>
    <col min="13829" max="13829" width="11.25" style="203" customWidth="1"/>
    <col min="13830" max="13830" width="9.5" style="203" customWidth="1"/>
    <col min="13831" max="13831" width="5.875" style="203" customWidth="1"/>
    <col min="13832" max="13832" width="8" style="203" customWidth="1"/>
    <col min="13833" max="14080" width="8" style="203"/>
    <col min="14081" max="14081" width="9.875" style="203" customWidth="1"/>
    <col min="14082" max="14082" width="24.875" style="203" customWidth="1"/>
    <col min="14083" max="14083" width="22.5" style="203" customWidth="1"/>
    <col min="14084" max="14084" width="11.375" style="203" customWidth="1"/>
    <col min="14085" max="14085" width="11.25" style="203" customWidth="1"/>
    <col min="14086" max="14086" width="9.5" style="203" customWidth="1"/>
    <col min="14087" max="14087" width="5.875" style="203" customWidth="1"/>
    <col min="14088" max="14088" width="8" style="203" customWidth="1"/>
    <col min="14089" max="14336" width="8" style="203"/>
    <col min="14337" max="14337" width="9.875" style="203" customWidth="1"/>
    <col min="14338" max="14338" width="24.875" style="203" customWidth="1"/>
    <col min="14339" max="14339" width="22.5" style="203" customWidth="1"/>
    <col min="14340" max="14340" width="11.375" style="203" customWidth="1"/>
    <col min="14341" max="14341" width="11.25" style="203" customWidth="1"/>
    <col min="14342" max="14342" width="9.5" style="203" customWidth="1"/>
    <col min="14343" max="14343" width="5.875" style="203" customWidth="1"/>
    <col min="14344" max="14344" width="8" style="203" customWidth="1"/>
    <col min="14345" max="14592" width="8" style="203"/>
    <col min="14593" max="14593" width="9.875" style="203" customWidth="1"/>
    <col min="14594" max="14594" width="24.875" style="203" customWidth="1"/>
    <col min="14595" max="14595" width="22.5" style="203" customWidth="1"/>
    <col min="14596" max="14596" width="11.375" style="203" customWidth="1"/>
    <col min="14597" max="14597" width="11.25" style="203" customWidth="1"/>
    <col min="14598" max="14598" width="9.5" style="203" customWidth="1"/>
    <col min="14599" max="14599" width="5.875" style="203" customWidth="1"/>
    <col min="14600" max="14600" width="8" style="203" customWidth="1"/>
    <col min="14601" max="14848" width="8" style="203"/>
    <col min="14849" max="14849" width="9.875" style="203" customWidth="1"/>
    <col min="14850" max="14850" width="24.875" style="203" customWidth="1"/>
    <col min="14851" max="14851" width="22.5" style="203" customWidth="1"/>
    <col min="14852" max="14852" width="11.375" style="203" customWidth="1"/>
    <col min="14853" max="14853" width="11.25" style="203" customWidth="1"/>
    <col min="14854" max="14854" width="9.5" style="203" customWidth="1"/>
    <col min="14855" max="14855" width="5.875" style="203" customWidth="1"/>
    <col min="14856" max="14856" width="8" style="203" customWidth="1"/>
    <col min="14857" max="15104" width="8" style="203"/>
    <col min="15105" max="15105" width="9.875" style="203" customWidth="1"/>
    <col min="15106" max="15106" width="24.875" style="203" customWidth="1"/>
    <col min="15107" max="15107" width="22.5" style="203" customWidth="1"/>
    <col min="15108" max="15108" width="11.375" style="203" customWidth="1"/>
    <col min="15109" max="15109" width="11.25" style="203" customWidth="1"/>
    <col min="15110" max="15110" width="9.5" style="203" customWidth="1"/>
    <col min="15111" max="15111" width="5.875" style="203" customWidth="1"/>
    <col min="15112" max="15112" width="8" style="203" customWidth="1"/>
    <col min="15113" max="15360" width="8" style="203"/>
    <col min="15361" max="15361" width="9.875" style="203" customWidth="1"/>
    <col min="15362" max="15362" width="24.875" style="203" customWidth="1"/>
    <col min="15363" max="15363" width="22.5" style="203" customWidth="1"/>
    <col min="15364" max="15364" width="11.375" style="203" customWidth="1"/>
    <col min="15365" max="15365" width="11.25" style="203" customWidth="1"/>
    <col min="15366" max="15366" width="9.5" style="203" customWidth="1"/>
    <col min="15367" max="15367" width="5.875" style="203" customWidth="1"/>
    <col min="15368" max="15368" width="8" style="203" customWidth="1"/>
    <col min="15369" max="15616" width="8" style="203"/>
    <col min="15617" max="15617" width="9.875" style="203" customWidth="1"/>
    <col min="15618" max="15618" width="24.875" style="203" customWidth="1"/>
    <col min="15619" max="15619" width="22.5" style="203" customWidth="1"/>
    <col min="15620" max="15620" width="11.375" style="203" customWidth="1"/>
    <col min="15621" max="15621" width="11.25" style="203" customWidth="1"/>
    <col min="15622" max="15622" width="9.5" style="203" customWidth="1"/>
    <col min="15623" max="15623" width="5.875" style="203" customWidth="1"/>
    <col min="15624" max="15624" width="8" style="203" customWidth="1"/>
    <col min="15625" max="15872" width="8" style="203"/>
    <col min="15873" max="15873" width="9.875" style="203" customWidth="1"/>
    <col min="15874" max="15874" width="24.875" style="203" customWidth="1"/>
    <col min="15875" max="15875" width="22.5" style="203" customWidth="1"/>
    <col min="15876" max="15876" width="11.375" style="203" customWidth="1"/>
    <col min="15877" max="15877" width="11.25" style="203" customWidth="1"/>
    <col min="15878" max="15878" width="9.5" style="203" customWidth="1"/>
    <col min="15879" max="15879" width="5.875" style="203" customWidth="1"/>
    <col min="15880" max="15880" width="8" style="203" customWidth="1"/>
    <col min="15881" max="16128" width="8" style="203"/>
    <col min="16129" max="16129" width="9.875" style="203" customWidth="1"/>
    <col min="16130" max="16130" width="24.875" style="203" customWidth="1"/>
    <col min="16131" max="16131" width="22.5" style="203" customWidth="1"/>
    <col min="16132" max="16132" width="11.375" style="203" customWidth="1"/>
    <col min="16133" max="16133" width="11.25" style="203" customWidth="1"/>
    <col min="16134" max="16134" width="9.5" style="203" customWidth="1"/>
    <col min="16135" max="16135" width="5.875" style="203" customWidth="1"/>
    <col min="16136" max="16136" width="8" style="203" customWidth="1"/>
    <col min="16137" max="16384" width="8" style="203"/>
  </cols>
  <sheetData>
    <row r="1" s="202" customFormat="1" ht="35.25" customHeight="1" spans="1:7">
      <c r="A1" s="204" t="s">
        <v>697</v>
      </c>
      <c r="B1" s="204"/>
      <c r="C1" s="204"/>
      <c r="D1" s="204"/>
      <c r="E1" s="204"/>
      <c r="F1" s="204"/>
      <c r="G1" s="205"/>
    </row>
    <row r="2" s="202" customFormat="1" ht="19.5" customHeight="1" spans="1:7">
      <c r="A2" s="206"/>
      <c r="B2" s="207"/>
      <c r="C2" s="207"/>
      <c r="D2" s="207"/>
      <c r="E2" s="207"/>
      <c r="F2" s="208" t="s">
        <v>1</v>
      </c>
      <c r="G2" s="205"/>
    </row>
    <row r="3" s="202" customFormat="1" ht="19.5" customHeight="1" spans="1:7">
      <c r="A3" s="209" t="s">
        <v>698</v>
      </c>
      <c r="B3" s="209" t="s">
        <v>699</v>
      </c>
      <c r="C3" s="209" t="s">
        <v>700</v>
      </c>
      <c r="D3" s="209" t="s">
        <v>81</v>
      </c>
      <c r="E3" s="209" t="s">
        <v>701</v>
      </c>
      <c r="F3" s="210"/>
      <c r="G3" s="211"/>
    </row>
    <row r="4" s="202" customFormat="1" ht="19.5" customHeight="1" spans="1:7">
      <c r="A4" s="209"/>
      <c r="B4" s="209"/>
      <c r="C4" s="209"/>
      <c r="D4" s="209"/>
      <c r="E4" s="209"/>
      <c r="F4" s="210"/>
      <c r="G4" s="211"/>
    </row>
    <row r="5" s="202" customFormat="1" ht="43.5" customHeight="1" spans="1:7">
      <c r="A5" s="209"/>
      <c r="B5" s="209"/>
      <c r="C5" s="209"/>
      <c r="D5" s="209"/>
      <c r="E5" s="209"/>
      <c r="F5" s="210"/>
      <c r="G5" s="211"/>
    </row>
    <row r="6" s="202" customFormat="1" ht="19.5" customHeight="1" spans="1:7">
      <c r="A6" s="212" t="s">
        <v>702</v>
      </c>
      <c r="B6" s="212" t="s">
        <v>702</v>
      </c>
      <c r="C6" s="212" t="s">
        <v>702</v>
      </c>
      <c r="D6" s="213">
        <v>1</v>
      </c>
      <c r="E6" s="213">
        <v>2</v>
      </c>
      <c r="F6" s="214">
        <v>13</v>
      </c>
      <c r="G6" s="205"/>
    </row>
    <row r="7" s="202" customFormat="1" ht="31.5" customHeight="1" spans="1:7">
      <c r="A7" s="215"/>
      <c r="B7" s="215"/>
      <c r="C7" s="215"/>
      <c r="D7" s="216">
        <v>0</v>
      </c>
      <c r="E7" s="217">
        <v>0</v>
      </c>
      <c r="F7" s="218"/>
    </row>
    <row r="8" ht="65.25" customHeight="1" spans="1:7">
      <c r="A8" s="219" t="s">
        <v>703</v>
      </c>
      <c r="B8" s="219"/>
      <c r="C8" s="219"/>
      <c r="D8" s="219"/>
      <c r="E8" s="219"/>
      <c r="F8" s="219"/>
    </row>
  </sheetData>
  <sheetProtection formatCells="0" formatColumns="0" formatRows="0" insertRows="0" insertColumns="0" insertHyperlinks="0" deleteColumns="0" deleteRows="0" sort="0" autoFilter="0" pivotTables="0"/>
  <mergeCells count="8">
    <mergeCell ref="A1:F1"/>
    <mergeCell ref="A8:F8"/>
    <mergeCell ref="A3:A5"/>
    <mergeCell ref="B3:B5"/>
    <mergeCell ref="C3:C5"/>
    <mergeCell ref="D3:D5"/>
    <mergeCell ref="E3:E5"/>
    <mergeCell ref="F3:F5"/>
  </mergeCells>
  <printOptions horizontalCentered="1"/>
  <pageMargins left="0.748031496062992" right="0.748031496062992" top="0.984251968503937" bottom="0.984251968503937" header="0.511811023622047" footer="0.511811023622047"/>
  <pageSetup paperSize="1" orientation="landscape"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D38"/>
  <sheetViews>
    <sheetView showGridLines="0" showZeros="0" zoomScale="70" zoomScaleNormal="70" workbookViewId="0">
      <pane xSplit="1" ySplit="5" topLeftCell="B22" activePane="bottomRight" state="frozen"/>
      <selection/>
      <selection pane="topRight"/>
      <selection pane="bottomLeft"/>
      <selection pane="bottomRight" activeCell="G27" sqref="G27"/>
    </sheetView>
  </sheetViews>
  <sheetFormatPr defaultColWidth="9" defaultRowHeight="14.25" outlineLevelCol="3"/>
  <cols>
    <col min="1" max="1" width="36.25" style="183" customWidth="1"/>
    <col min="2" max="4" width="23.5666666666667" style="183" customWidth="1"/>
    <col min="5" max="252" width="9" style="183"/>
    <col min="253" max="253" width="36.25" style="183" customWidth="1"/>
    <col min="254" max="256" width="13.625" style="183" customWidth="1"/>
    <col min="257" max="257" width="42.625" style="183" customWidth="1"/>
    <col min="258" max="260" width="13.625" style="183" customWidth="1"/>
    <col min="261" max="508" width="9" style="183"/>
    <col min="509" max="509" width="36.25" style="183" customWidth="1"/>
    <col min="510" max="512" width="13.625" style="183" customWidth="1"/>
    <col min="513" max="513" width="42.625" style="183" customWidth="1"/>
    <col min="514" max="516" width="13.625" style="183" customWidth="1"/>
    <col min="517" max="764" width="9" style="183"/>
    <col min="765" max="765" width="36.25" style="183" customWidth="1"/>
    <col min="766" max="768" width="13.625" style="183" customWidth="1"/>
    <col min="769" max="769" width="42.625" style="183" customWidth="1"/>
    <col min="770" max="772" width="13.625" style="183" customWidth="1"/>
    <col min="773" max="1020" width="9" style="183"/>
    <col min="1021" max="1021" width="36.25" style="183" customWidth="1"/>
    <col min="1022" max="1024" width="13.625" style="183" customWidth="1"/>
    <col min="1025" max="1025" width="42.625" style="183" customWidth="1"/>
    <col min="1026" max="1028" width="13.625" style="183" customWidth="1"/>
    <col min="1029" max="1276" width="9" style="183"/>
    <col min="1277" max="1277" width="36.25" style="183" customWidth="1"/>
    <col min="1278" max="1280" width="13.625" style="183" customWidth="1"/>
    <col min="1281" max="1281" width="42.625" style="183" customWidth="1"/>
    <col min="1282" max="1284" width="13.625" style="183" customWidth="1"/>
    <col min="1285" max="1532" width="9" style="183"/>
    <col min="1533" max="1533" width="36.25" style="183" customWidth="1"/>
    <col min="1534" max="1536" width="13.625" style="183" customWidth="1"/>
    <col min="1537" max="1537" width="42.625" style="183" customWidth="1"/>
    <col min="1538" max="1540" width="13.625" style="183" customWidth="1"/>
    <col min="1541" max="1788" width="9" style="183"/>
    <col min="1789" max="1789" width="36.25" style="183" customWidth="1"/>
    <col min="1790" max="1792" width="13.625" style="183" customWidth="1"/>
    <col min="1793" max="1793" width="42.625" style="183" customWidth="1"/>
    <col min="1794" max="1796" width="13.625" style="183" customWidth="1"/>
    <col min="1797" max="2044" width="9" style="183"/>
    <col min="2045" max="2045" width="36.25" style="183" customWidth="1"/>
    <col min="2046" max="2048" width="13.625" style="183" customWidth="1"/>
    <col min="2049" max="2049" width="42.625" style="183" customWidth="1"/>
    <col min="2050" max="2052" width="13.625" style="183" customWidth="1"/>
    <col min="2053" max="2300" width="9" style="183"/>
    <col min="2301" max="2301" width="36.25" style="183" customWidth="1"/>
    <col min="2302" max="2304" width="13.625" style="183" customWidth="1"/>
    <col min="2305" max="2305" width="42.625" style="183" customWidth="1"/>
    <col min="2306" max="2308" width="13.625" style="183" customWidth="1"/>
    <col min="2309" max="2556" width="9" style="183"/>
    <col min="2557" max="2557" width="36.25" style="183" customWidth="1"/>
    <col min="2558" max="2560" width="13.625" style="183" customWidth="1"/>
    <col min="2561" max="2561" width="42.625" style="183" customWidth="1"/>
    <col min="2562" max="2564" width="13.625" style="183" customWidth="1"/>
    <col min="2565" max="2812" width="9" style="183"/>
    <col min="2813" max="2813" width="36.25" style="183" customWidth="1"/>
    <col min="2814" max="2816" width="13.625" style="183" customWidth="1"/>
    <col min="2817" max="2817" width="42.625" style="183" customWidth="1"/>
    <col min="2818" max="2820" width="13.625" style="183" customWidth="1"/>
    <col min="2821" max="3068" width="9" style="183"/>
    <col min="3069" max="3069" width="36.25" style="183" customWidth="1"/>
    <col min="3070" max="3072" width="13.625" style="183" customWidth="1"/>
    <col min="3073" max="3073" width="42.625" style="183" customWidth="1"/>
    <col min="3074" max="3076" width="13.625" style="183" customWidth="1"/>
    <col min="3077" max="3324" width="9" style="183"/>
    <col min="3325" max="3325" width="36.25" style="183" customWidth="1"/>
    <col min="3326" max="3328" width="13.625" style="183" customWidth="1"/>
    <col min="3329" max="3329" width="42.625" style="183" customWidth="1"/>
    <col min="3330" max="3332" width="13.625" style="183" customWidth="1"/>
    <col min="3333" max="3580" width="9" style="183"/>
    <col min="3581" max="3581" width="36.25" style="183" customWidth="1"/>
    <col min="3582" max="3584" width="13.625" style="183" customWidth="1"/>
    <col min="3585" max="3585" width="42.625" style="183" customWidth="1"/>
    <col min="3586" max="3588" width="13.625" style="183" customWidth="1"/>
    <col min="3589" max="3836" width="9" style="183"/>
    <col min="3837" max="3837" width="36.25" style="183" customWidth="1"/>
    <col min="3838" max="3840" width="13.625" style="183" customWidth="1"/>
    <col min="3841" max="3841" width="42.625" style="183" customWidth="1"/>
    <col min="3842" max="3844" width="13.625" style="183" customWidth="1"/>
    <col min="3845" max="4092" width="9" style="183"/>
    <col min="4093" max="4093" width="36.25" style="183" customWidth="1"/>
    <col min="4094" max="4096" width="13.625" style="183" customWidth="1"/>
    <col min="4097" max="4097" width="42.625" style="183" customWidth="1"/>
    <col min="4098" max="4100" width="13.625" style="183" customWidth="1"/>
    <col min="4101" max="4348" width="9" style="183"/>
    <col min="4349" max="4349" width="36.25" style="183" customWidth="1"/>
    <col min="4350" max="4352" width="13.625" style="183" customWidth="1"/>
    <col min="4353" max="4353" width="42.625" style="183" customWidth="1"/>
    <col min="4354" max="4356" width="13.625" style="183" customWidth="1"/>
    <col min="4357" max="4604" width="9" style="183"/>
    <col min="4605" max="4605" width="36.25" style="183" customWidth="1"/>
    <col min="4606" max="4608" width="13.625" style="183" customWidth="1"/>
    <col min="4609" max="4609" width="42.625" style="183" customWidth="1"/>
    <col min="4610" max="4612" width="13.625" style="183" customWidth="1"/>
    <col min="4613" max="4860" width="9" style="183"/>
    <col min="4861" max="4861" width="36.25" style="183" customWidth="1"/>
    <col min="4862" max="4864" width="13.625" style="183" customWidth="1"/>
    <col min="4865" max="4865" width="42.625" style="183" customWidth="1"/>
    <col min="4866" max="4868" width="13.625" style="183" customWidth="1"/>
    <col min="4869" max="5116" width="9" style="183"/>
    <col min="5117" max="5117" width="36.25" style="183" customWidth="1"/>
    <col min="5118" max="5120" width="13.625" style="183" customWidth="1"/>
    <col min="5121" max="5121" width="42.625" style="183" customWidth="1"/>
    <col min="5122" max="5124" width="13.625" style="183" customWidth="1"/>
    <col min="5125" max="5372" width="9" style="183"/>
    <col min="5373" max="5373" width="36.25" style="183" customWidth="1"/>
    <col min="5374" max="5376" width="13.625" style="183" customWidth="1"/>
    <col min="5377" max="5377" width="42.625" style="183" customWidth="1"/>
    <col min="5378" max="5380" width="13.625" style="183" customWidth="1"/>
    <col min="5381" max="5628" width="9" style="183"/>
    <col min="5629" max="5629" width="36.25" style="183" customWidth="1"/>
    <col min="5630" max="5632" width="13.625" style="183" customWidth="1"/>
    <col min="5633" max="5633" width="42.625" style="183" customWidth="1"/>
    <col min="5634" max="5636" width="13.625" style="183" customWidth="1"/>
    <col min="5637" max="5884" width="9" style="183"/>
    <col min="5885" max="5885" width="36.25" style="183" customWidth="1"/>
    <col min="5886" max="5888" width="13.625" style="183" customWidth="1"/>
    <col min="5889" max="5889" width="42.625" style="183" customWidth="1"/>
    <col min="5890" max="5892" width="13.625" style="183" customWidth="1"/>
    <col min="5893" max="6140" width="9" style="183"/>
    <col min="6141" max="6141" width="36.25" style="183" customWidth="1"/>
    <col min="6142" max="6144" width="13.625" style="183" customWidth="1"/>
    <col min="6145" max="6145" width="42.625" style="183" customWidth="1"/>
    <col min="6146" max="6148" width="13.625" style="183" customWidth="1"/>
    <col min="6149" max="6396" width="9" style="183"/>
    <col min="6397" max="6397" width="36.25" style="183" customWidth="1"/>
    <col min="6398" max="6400" width="13.625" style="183" customWidth="1"/>
    <col min="6401" max="6401" width="42.625" style="183" customWidth="1"/>
    <col min="6402" max="6404" width="13.625" style="183" customWidth="1"/>
    <col min="6405" max="6652" width="9" style="183"/>
    <col min="6653" max="6653" width="36.25" style="183" customWidth="1"/>
    <col min="6654" max="6656" width="13.625" style="183" customWidth="1"/>
    <col min="6657" max="6657" width="42.625" style="183" customWidth="1"/>
    <col min="6658" max="6660" width="13.625" style="183" customWidth="1"/>
    <col min="6661" max="6908" width="9" style="183"/>
    <col min="6909" max="6909" width="36.25" style="183" customWidth="1"/>
    <col min="6910" max="6912" width="13.625" style="183" customWidth="1"/>
    <col min="6913" max="6913" width="42.625" style="183" customWidth="1"/>
    <col min="6914" max="6916" width="13.625" style="183" customWidth="1"/>
    <col min="6917" max="7164" width="9" style="183"/>
    <col min="7165" max="7165" width="36.25" style="183" customWidth="1"/>
    <col min="7166" max="7168" width="13.625" style="183" customWidth="1"/>
    <col min="7169" max="7169" width="42.625" style="183" customWidth="1"/>
    <col min="7170" max="7172" width="13.625" style="183" customWidth="1"/>
    <col min="7173" max="7420" width="9" style="183"/>
    <col min="7421" max="7421" width="36.25" style="183" customWidth="1"/>
    <col min="7422" max="7424" width="13.625" style="183" customWidth="1"/>
    <col min="7425" max="7425" width="42.625" style="183" customWidth="1"/>
    <col min="7426" max="7428" width="13.625" style="183" customWidth="1"/>
    <col min="7429" max="7676" width="9" style="183"/>
    <col min="7677" max="7677" width="36.25" style="183" customWidth="1"/>
    <col min="7678" max="7680" width="13.625" style="183" customWidth="1"/>
    <col min="7681" max="7681" width="42.625" style="183" customWidth="1"/>
    <col min="7682" max="7684" width="13.625" style="183" customWidth="1"/>
    <col min="7685" max="7932" width="9" style="183"/>
    <col min="7933" max="7933" width="36.25" style="183" customWidth="1"/>
    <col min="7934" max="7936" width="13.625" style="183" customWidth="1"/>
    <col min="7937" max="7937" width="42.625" style="183" customWidth="1"/>
    <col min="7938" max="7940" width="13.625" style="183" customWidth="1"/>
    <col min="7941" max="8188" width="9" style="183"/>
    <col min="8189" max="8189" width="36.25" style="183" customWidth="1"/>
    <col min="8190" max="8192" width="13.625" style="183" customWidth="1"/>
    <col min="8193" max="8193" width="42.625" style="183" customWidth="1"/>
    <col min="8194" max="8196" width="13.625" style="183" customWidth="1"/>
    <col min="8197" max="8444" width="9" style="183"/>
    <col min="8445" max="8445" width="36.25" style="183" customWidth="1"/>
    <col min="8446" max="8448" width="13.625" style="183" customWidth="1"/>
    <col min="8449" max="8449" width="42.625" style="183" customWidth="1"/>
    <col min="8450" max="8452" width="13.625" style="183" customWidth="1"/>
    <col min="8453" max="8700" width="9" style="183"/>
    <col min="8701" max="8701" width="36.25" style="183" customWidth="1"/>
    <col min="8702" max="8704" width="13.625" style="183" customWidth="1"/>
    <col min="8705" max="8705" width="42.625" style="183" customWidth="1"/>
    <col min="8706" max="8708" width="13.625" style="183" customWidth="1"/>
    <col min="8709" max="8956" width="9" style="183"/>
    <col min="8957" max="8957" width="36.25" style="183" customWidth="1"/>
    <col min="8958" max="8960" width="13.625" style="183" customWidth="1"/>
    <col min="8961" max="8961" width="42.625" style="183" customWidth="1"/>
    <col min="8962" max="8964" width="13.625" style="183" customWidth="1"/>
    <col min="8965" max="9212" width="9" style="183"/>
    <col min="9213" max="9213" width="36.25" style="183" customWidth="1"/>
    <col min="9214" max="9216" width="13.625" style="183" customWidth="1"/>
    <col min="9217" max="9217" width="42.625" style="183" customWidth="1"/>
    <col min="9218" max="9220" width="13.625" style="183" customWidth="1"/>
    <col min="9221" max="9468" width="9" style="183"/>
    <col min="9469" max="9469" width="36.25" style="183" customWidth="1"/>
    <col min="9470" max="9472" width="13.625" style="183" customWidth="1"/>
    <col min="9473" max="9473" width="42.625" style="183" customWidth="1"/>
    <col min="9474" max="9476" width="13.625" style="183" customWidth="1"/>
    <col min="9477" max="9724" width="9" style="183"/>
    <col min="9725" max="9725" width="36.25" style="183" customWidth="1"/>
    <col min="9726" max="9728" width="13.625" style="183" customWidth="1"/>
    <col min="9729" max="9729" width="42.625" style="183" customWidth="1"/>
    <col min="9730" max="9732" width="13.625" style="183" customWidth="1"/>
    <col min="9733" max="9980" width="9" style="183"/>
    <col min="9981" max="9981" width="36.25" style="183" customWidth="1"/>
    <col min="9982" max="9984" width="13.625" style="183" customWidth="1"/>
    <col min="9985" max="9985" width="42.625" style="183" customWidth="1"/>
    <col min="9986" max="9988" width="13.625" style="183" customWidth="1"/>
    <col min="9989" max="10236" width="9" style="183"/>
    <col min="10237" max="10237" width="36.25" style="183" customWidth="1"/>
    <col min="10238" max="10240" width="13.625" style="183" customWidth="1"/>
    <col min="10241" max="10241" width="42.625" style="183" customWidth="1"/>
    <col min="10242" max="10244" width="13.625" style="183" customWidth="1"/>
    <col min="10245" max="10492" width="9" style="183"/>
    <col min="10493" max="10493" width="36.25" style="183" customWidth="1"/>
    <col min="10494" max="10496" width="13.625" style="183" customWidth="1"/>
    <col min="10497" max="10497" width="42.625" style="183" customWidth="1"/>
    <col min="10498" max="10500" width="13.625" style="183" customWidth="1"/>
    <col min="10501" max="10748" width="9" style="183"/>
    <col min="10749" max="10749" width="36.25" style="183" customWidth="1"/>
    <col min="10750" max="10752" width="13.625" style="183" customWidth="1"/>
    <col min="10753" max="10753" width="42.625" style="183" customWidth="1"/>
    <col min="10754" max="10756" width="13.625" style="183" customWidth="1"/>
    <col min="10757" max="11004" width="9" style="183"/>
    <col min="11005" max="11005" width="36.25" style="183" customWidth="1"/>
    <col min="11006" max="11008" width="13.625" style="183" customWidth="1"/>
    <col min="11009" max="11009" width="42.625" style="183" customWidth="1"/>
    <col min="11010" max="11012" width="13.625" style="183" customWidth="1"/>
    <col min="11013" max="11260" width="9" style="183"/>
    <col min="11261" max="11261" width="36.25" style="183" customWidth="1"/>
    <col min="11262" max="11264" width="13.625" style="183" customWidth="1"/>
    <col min="11265" max="11265" width="42.625" style="183" customWidth="1"/>
    <col min="11266" max="11268" width="13.625" style="183" customWidth="1"/>
    <col min="11269" max="11516" width="9" style="183"/>
    <col min="11517" max="11517" width="36.25" style="183" customWidth="1"/>
    <col min="11518" max="11520" width="13.625" style="183" customWidth="1"/>
    <col min="11521" max="11521" width="42.625" style="183" customWidth="1"/>
    <col min="11522" max="11524" width="13.625" style="183" customWidth="1"/>
    <col min="11525" max="11772" width="9" style="183"/>
    <col min="11773" max="11773" width="36.25" style="183" customWidth="1"/>
    <col min="11774" max="11776" width="13.625" style="183" customWidth="1"/>
    <col min="11777" max="11777" width="42.625" style="183" customWidth="1"/>
    <col min="11778" max="11780" width="13.625" style="183" customWidth="1"/>
    <col min="11781" max="12028" width="9" style="183"/>
    <col min="12029" max="12029" width="36.25" style="183" customWidth="1"/>
    <col min="12030" max="12032" width="13.625" style="183" customWidth="1"/>
    <col min="12033" max="12033" width="42.625" style="183" customWidth="1"/>
    <col min="12034" max="12036" width="13.625" style="183" customWidth="1"/>
    <col min="12037" max="12284" width="9" style="183"/>
    <col min="12285" max="12285" width="36.25" style="183" customWidth="1"/>
    <col min="12286" max="12288" width="13.625" style="183" customWidth="1"/>
    <col min="12289" max="12289" width="42.625" style="183" customWidth="1"/>
    <col min="12290" max="12292" width="13.625" style="183" customWidth="1"/>
    <col min="12293" max="12540" width="9" style="183"/>
    <col min="12541" max="12541" width="36.25" style="183" customWidth="1"/>
    <col min="12542" max="12544" width="13.625" style="183" customWidth="1"/>
    <col min="12545" max="12545" width="42.625" style="183" customWidth="1"/>
    <col min="12546" max="12548" width="13.625" style="183" customWidth="1"/>
    <col min="12549" max="12796" width="9" style="183"/>
    <col min="12797" max="12797" width="36.25" style="183" customWidth="1"/>
    <col min="12798" max="12800" width="13.625" style="183" customWidth="1"/>
    <col min="12801" max="12801" width="42.625" style="183" customWidth="1"/>
    <col min="12802" max="12804" width="13.625" style="183" customWidth="1"/>
    <col min="12805" max="13052" width="9" style="183"/>
    <col min="13053" max="13053" width="36.25" style="183" customWidth="1"/>
    <col min="13054" max="13056" width="13.625" style="183" customWidth="1"/>
    <col min="13057" max="13057" width="42.625" style="183" customWidth="1"/>
    <col min="13058" max="13060" width="13.625" style="183" customWidth="1"/>
    <col min="13061" max="13308" width="9" style="183"/>
    <col min="13309" max="13309" width="36.25" style="183" customWidth="1"/>
    <col min="13310" max="13312" width="13.625" style="183" customWidth="1"/>
    <col min="13313" max="13313" width="42.625" style="183" customWidth="1"/>
    <col min="13314" max="13316" width="13.625" style="183" customWidth="1"/>
    <col min="13317" max="13564" width="9" style="183"/>
    <col min="13565" max="13565" width="36.25" style="183" customWidth="1"/>
    <col min="13566" max="13568" width="13.625" style="183" customWidth="1"/>
    <col min="13569" max="13569" width="42.625" style="183" customWidth="1"/>
    <col min="13570" max="13572" width="13.625" style="183" customWidth="1"/>
    <col min="13573" max="13820" width="9" style="183"/>
    <col min="13821" max="13821" width="36.25" style="183" customWidth="1"/>
    <col min="13822" max="13824" width="13.625" style="183" customWidth="1"/>
    <col min="13825" max="13825" width="42.625" style="183" customWidth="1"/>
    <col min="13826" max="13828" width="13.625" style="183" customWidth="1"/>
    <col min="13829" max="14076" width="9" style="183"/>
    <col min="14077" max="14077" width="36.25" style="183" customWidth="1"/>
    <col min="14078" max="14080" width="13.625" style="183" customWidth="1"/>
    <col min="14081" max="14081" width="42.625" style="183" customWidth="1"/>
    <col min="14082" max="14084" width="13.625" style="183" customWidth="1"/>
    <col min="14085" max="14332" width="9" style="183"/>
    <col min="14333" max="14333" width="36.25" style="183" customWidth="1"/>
    <col min="14334" max="14336" width="13.625" style="183" customWidth="1"/>
    <col min="14337" max="14337" width="42.625" style="183" customWidth="1"/>
    <col min="14338" max="14340" width="13.625" style="183" customWidth="1"/>
    <col min="14341" max="14588" width="9" style="183"/>
    <col min="14589" max="14589" width="36.25" style="183" customWidth="1"/>
    <col min="14590" max="14592" width="13.625" style="183" customWidth="1"/>
    <col min="14593" max="14593" width="42.625" style="183" customWidth="1"/>
    <col min="14594" max="14596" width="13.625" style="183" customWidth="1"/>
    <col min="14597" max="14844" width="9" style="183"/>
    <col min="14845" max="14845" width="36.25" style="183" customWidth="1"/>
    <col min="14846" max="14848" width="13.625" style="183" customWidth="1"/>
    <col min="14849" max="14849" width="42.625" style="183" customWidth="1"/>
    <col min="14850" max="14852" width="13.625" style="183" customWidth="1"/>
    <col min="14853" max="15100" width="9" style="183"/>
    <col min="15101" max="15101" width="36.25" style="183" customWidth="1"/>
    <col min="15102" max="15104" width="13.625" style="183" customWidth="1"/>
    <col min="15105" max="15105" width="42.625" style="183" customWidth="1"/>
    <col min="15106" max="15108" width="13.625" style="183" customWidth="1"/>
    <col min="15109" max="15356" width="9" style="183"/>
    <col min="15357" max="15357" width="36.25" style="183" customWidth="1"/>
    <col min="15358" max="15360" width="13.625" style="183" customWidth="1"/>
    <col min="15361" max="15361" width="42.625" style="183" customWidth="1"/>
    <col min="15362" max="15364" width="13.625" style="183" customWidth="1"/>
    <col min="15365" max="15612" width="9" style="183"/>
    <col min="15613" max="15613" width="36.25" style="183" customWidth="1"/>
    <col min="15614" max="15616" width="13.625" style="183" customWidth="1"/>
    <col min="15617" max="15617" width="42.625" style="183" customWidth="1"/>
    <col min="15618" max="15620" width="13.625" style="183" customWidth="1"/>
    <col min="15621" max="15868" width="9" style="183"/>
    <col min="15869" max="15869" width="36.25" style="183" customWidth="1"/>
    <col min="15870" max="15872" width="13.625" style="183" customWidth="1"/>
    <col min="15873" max="15873" width="42.625" style="183" customWidth="1"/>
    <col min="15874" max="15876" width="13.625" style="183" customWidth="1"/>
    <col min="15877" max="16124" width="9" style="183"/>
    <col min="16125" max="16125" width="36.25" style="183" customWidth="1"/>
    <col min="16126" max="16128" width="13.625" style="183" customWidth="1"/>
    <col min="16129" max="16129" width="42.625" style="183" customWidth="1"/>
    <col min="16130" max="16132" width="13.625" style="183" customWidth="1"/>
    <col min="16133" max="16384" width="9" style="183"/>
  </cols>
  <sheetData>
    <row r="1" ht="33" customHeight="1" spans="1:4">
      <c r="A1" s="186" t="s">
        <v>704</v>
      </c>
      <c r="B1" s="186"/>
      <c r="C1" s="186"/>
      <c r="D1" s="186"/>
    </row>
    <row r="2" ht="18" customHeight="1" spans="1:4">
      <c r="A2" s="200"/>
      <c r="B2" s="200"/>
    </row>
    <row r="3" ht="18" customHeight="1" spans="1:4">
      <c r="A3" s="200"/>
      <c r="B3" s="200"/>
      <c r="D3" s="187" t="s">
        <v>1</v>
      </c>
    </row>
    <row r="4" s="184" customFormat="1" ht="28.5" customHeight="1" spans="1:4">
      <c r="A4" s="191" t="s">
        <v>705</v>
      </c>
      <c r="B4" s="191"/>
      <c r="C4" s="191"/>
      <c r="D4" s="191"/>
    </row>
    <row r="5" s="184" customFormat="1" ht="28.5" customHeight="1" spans="1:4">
      <c r="A5" s="191" t="s">
        <v>706</v>
      </c>
      <c r="B5" s="191" t="s">
        <v>3</v>
      </c>
      <c r="C5" s="191" t="s">
        <v>707</v>
      </c>
      <c r="D5" s="191" t="s">
        <v>708</v>
      </c>
    </row>
    <row r="6" s="184" customFormat="1" ht="28.5" customHeight="1" spans="1:4">
      <c r="A6" s="192" t="s">
        <v>709</v>
      </c>
      <c r="B6" s="192"/>
      <c r="C6" s="193"/>
      <c r="D6" s="194"/>
    </row>
    <row r="7" s="184" customFormat="1" ht="28.5" customHeight="1" spans="1:4">
      <c r="A7" s="192" t="s">
        <v>710</v>
      </c>
      <c r="B7" s="192"/>
      <c r="C7" s="193"/>
      <c r="D7" s="194"/>
    </row>
    <row r="8" s="184" customFormat="1" ht="28.5" customHeight="1" spans="1:4">
      <c r="A8" s="192" t="s">
        <v>711</v>
      </c>
      <c r="B8" s="192"/>
      <c r="C8" s="193"/>
      <c r="D8" s="194"/>
    </row>
    <row r="9" s="184" customFormat="1" ht="28.5" customHeight="1" spans="1:4">
      <c r="A9" s="192" t="s">
        <v>712</v>
      </c>
      <c r="B9" s="192"/>
      <c r="C9" s="193"/>
      <c r="D9" s="194"/>
    </row>
    <row r="10" s="184" customFormat="1" ht="28.5" customHeight="1" spans="1:4">
      <c r="A10" s="192" t="s">
        <v>713</v>
      </c>
      <c r="B10" s="192"/>
      <c r="C10" s="193"/>
      <c r="D10" s="194"/>
    </row>
    <row r="11" s="184" customFormat="1" ht="28.5" customHeight="1" spans="1:4">
      <c r="A11" s="192" t="s">
        <v>714</v>
      </c>
      <c r="B11" s="192"/>
      <c r="C11" s="193"/>
      <c r="D11" s="194"/>
    </row>
    <row r="12" s="184" customFormat="1" ht="28.5" customHeight="1" spans="1:4">
      <c r="A12" s="192" t="s">
        <v>715</v>
      </c>
      <c r="B12" s="192"/>
      <c r="C12" s="193"/>
      <c r="D12" s="194"/>
    </row>
    <row r="13" s="184" customFormat="1" ht="28.5" customHeight="1" spans="1:4">
      <c r="A13" s="192" t="s">
        <v>716</v>
      </c>
      <c r="B13" s="192"/>
      <c r="C13" s="193"/>
      <c r="D13" s="194"/>
    </row>
    <row r="14" s="184" customFormat="1" ht="28.5" customHeight="1" spans="1:4">
      <c r="A14" s="192" t="s">
        <v>717</v>
      </c>
      <c r="B14" s="192"/>
      <c r="C14" s="193"/>
      <c r="D14" s="194"/>
    </row>
    <row r="15" s="184" customFormat="1" ht="28.5" customHeight="1" spans="1:4">
      <c r="A15" s="192" t="s">
        <v>718</v>
      </c>
      <c r="B15" s="192"/>
      <c r="C15" s="193"/>
      <c r="D15" s="194"/>
    </row>
    <row r="16" s="184" customFormat="1" ht="28.5" customHeight="1" spans="1:4">
      <c r="A16" s="192" t="s">
        <v>719</v>
      </c>
      <c r="B16" s="192"/>
      <c r="C16" s="193"/>
      <c r="D16" s="194"/>
    </row>
    <row r="17" s="184" customFormat="1" ht="28.5" customHeight="1" spans="1:4">
      <c r="A17" s="192" t="s">
        <v>720</v>
      </c>
      <c r="B17" s="192"/>
      <c r="C17" s="193">
        <v>1000</v>
      </c>
      <c r="D17" s="194"/>
    </row>
    <row r="18" s="184" customFormat="1" ht="28.5" customHeight="1" spans="1:4">
      <c r="A18" s="192" t="s">
        <v>721</v>
      </c>
      <c r="B18" s="192"/>
      <c r="C18" s="193">
        <v>900</v>
      </c>
      <c r="D18" s="194"/>
    </row>
    <row r="19" s="184" customFormat="1" ht="28.5" customHeight="1" spans="1:4">
      <c r="A19" s="192" t="s">
        <v>722</v>
      </c>
      <c r="B19" s="192">
        <v>471791</v>
      </c>
      <c r="C19" s="193">
        <v>526600</v>
      </c>
      <c r="D19" s="194">
        <f>C19/B19*100</f>
        <v>111.617220336971</v>
      </c>
    </row>
    <row r="20" s="184" customFormat="1" ht="28.5" customHeight="1" spans="1:4">
      <c r="A20" s="192" t="s">
        <v>723</v>
      </c>
      <c r="B20" s="192"/>
      <c r="C20" s="193"/>
      <c r="D20" s="194"/>
    </row>
    <row r="21" s="184" customFormat="1" ht="28.5" customHeight="1" spans="1:4">
      <c r="A21" s="192" t="s">
        <v>724</v>
      </c>
      <c r="B21" s="192"/>
      <c r="C21" s="193"/>
      <c r="D21" s="194"/>
    </row>
    <row r="22" s="184" customFormat="1" ht="28.5" customHeight="1" spans="1:4">
      <c r="A22" s="192" t="s">
        <v>725</v>
      </c>
      <c r="B22" s="192">
        <v>1864</v>
      </c>
      <c r="C22" s="193">
        <v>3000</v>
      </c>
      <c r="D22" s="194">
        <f>C22/B22*100</f>
        <v>160.944206008584</v>
      </c>
    </row>
    <row r="23" s="184" customFormat="1" ht="28.5" customHeight="1" spans="1:4">
      <c r="A23" s="192" t="s">
        <v>726</v>
      </c>
      <c r="B23" s="192"/>
      <c r="C23" s="193"/>
      <c r="D23" s="194"/>
    </row>
    <row r="24" s="184" customFormat="1" ht="28.5" customHeight="1" spans="1:4">
      <c r="A24" s="192" t="s">
        <v>727</v>
      </c>
      <c r="B24" s="192"/>
      <c r="C24" s="193"/>
      <c r="D24" s="194"/>
    </row>
    <row r="25" s="184" customFormat="1" ht="28.5" customHeight="1" spans="1:4">
      <c r="A25" s="192" t="s">
        <v>728</v>
      </c>
      <c r="B25" s="192"/>
      <c r="C25" s="193"/>
      <c r="D25" s="194"/>
    </row>
    <row r="26" s="184" customFormat="1" ht="28.5" customHeight="1" spans="1:4">
      <c r="A26" s="192" t="s">
        <v>729</v>
      </c>
      <c r="B26" s="192"/>
      <c r="C26" s="193"/>
      <c r="D26" s="194"/>
    </row>
    <row r="27" s="184" customFormat="1" ht="28.5" customHeight="1" spans="1:4">
      <c r="A27" s="195" t="s">
        <v>730</v>
      </c>
      <c r="B27" s="195">
        <v>1654</v>
      </c>
      <c r="C27" s="193">
        <v>1600</v>
      </c>
      <c r="D27" s="194">
        <f>C27/B27*100</f>
        <v>96.7351874244256</v>
      </c>
    </row>
    <row r="28" s="184" customFormat="1" ht="28.5" customHeight="1" spans="1:4">
      <c r="A28" s="192" t="s">
        <v>731</v>
      </c>
      <c r="B28" s="192"/>
      <c r="C28" s="193"/>
      <c r="D28" s="194"/>
    </row>
    <row r="29" s="185" customFormat="1" ht="28.5" customHeight="1" spans="1:4">
      <c r="A29" s="191" t="s">
        <v>732</v>
      </c>
      <c r="B29" s="191">
        <f>SUM(B6:B28)</f>
        <v>475309</v>
      </c>
      <c r="C29" s="191">
        <f>SUM(C6:C28)</f>
        <v>533100</v>
      </c>
      <c r="D29" s="197">
        <f>C29/B29*100</f>
        <v>112.158616815587</v>
      </c>
    </row>
    <row r="30" s="184" customFormat="1" ht="28.5" customHeight="1" spans="1:4">
      <c r="A30" s="198" t="s">
        <v>733</v>
      </c>
      <c r="B30" s="193">
        <f>SUM(B31,B34:B36)</f>
        <v>104248</v>
      </c>
      <c r="C30" s="193">
        <f>SUM(C31,C35:C36)</f>
        <v>10800</v>
      </c>
      <c r="D30" s="194">
        <f>C30/B30*100</f>
        <v>10.3599109815056</v>
      </c>
    </row>
    <row r="31" s="184" customFormat="1" ht="28.5" customHeight="1" spans="1:4">
      <c r="A31" s="201" t="s">
        <v>734</v>
      </c>
      <c r="B31" s="193">
        <f>SUM(B32:B33)</f>
        <v>5776</v>
      </c>
      <c r="C31" s="193">
        <f>SUM(C32:C33)</f>
        <v>5600</v>
      </c>
      <c r="D31" s="194">
        <f>C31/B31*100</f>
        <v>96.9529085872576</v>
      </c>
    </row>
    <row r="32" s="184" customFormat="1" ht="28.5" customHeight="1" spans="1:4">
      <c r="A32" s="201" t="s">
        <v>735</v>
      </c>
      <c r="B32" s="193">
        <v>5776</v>
      </c>
      <c r="C32" s="193">
        <v>5600</v>
      </c>
      <c r="D32" s="194">
        <f>C32/B32*100</f>
        <v>96.9529085872576</v>
      </c>
    </row>
    <row r="33" s="184" customFormat="1" ht="28.5" customHeight="1" spans="1:4">
      <c r="A33" s="201" t="s">
        <v>736</v>
      </c>
      <c r="B33" s="193"/>
      <c r="C33" s="193"/>
      <c r="D33" s="193"/>
    </row>
    <row r="34" s="184" customFormat="1" ht="28.5" customHeight="1" spans="1:4">
      <c r="A34" s="201" t="s">
        <v>737</v>
      </c>
      <c r="B34" s="193">
        <v>89200</v>
      </c>
      <c r="C34" s="193"/>
      <c r="D34" s="194">
        <f>C34/B34*100</f>
        <v>0</v>
      </c>
    </row>
    <row r="35" s="184" customFormat="1" ht="28.5" customHeight="1" spans="1:4">
      <c r="A35" s="201" t="s">
        <v>738</v>
      </c>
      <c r="B35" s="193">
        <v>9272</v>
      </c>
      <c r="C35" s="193">
        <v>5200</v>
      </c>
      <c r="D35" s="194">
        <f>C35/B35*100</f>
        <v>56.0828300258844</v>
      </c>
    </row>
    <row r="36" s="184" customFormat="1" ht="28.5" customHeight="1" spans="1:4">
      <c r="A36" s="201" t="s">
        <v>739</v>
      </c>
      <c r="B36" s="193"/>
      <c r="C36" s="193"/>
      <c r="D36" s="193"/>
    </row>
    <row r="37" s="185" customFormat="1" ht="28.5" customHeight="1" spans="1:4">
      <c r="A37" s="191" t="s">
        <v>740</v>
      </c>
      <c r="B37" s="191">
        <f>SUM(B29:B30)</f>
        <v>579557</v>
      </c>
      <c r="C37" s="191">
        <f>SUM(C29:C30)</f>
        <v>543900</v>
      </c>
      <c r="D37" s="197">
        <f>C37/B37*100</f>
        <v>93.8475421744539</v>
      </c>
    </row>
    <row r="38" ht="42.75" customHeight="1" spans="1:4">
      <c r="A38" s="199" t="s">
        <v>741</v>
      </c>
      <c r="B38" s="199"/>
      <c r="C38" s="199"/>
      <c r="D38" s="199"/>
    </row>
  </sheetData>
  <protectedRanges>
    <protectedRange password="CE28" sqref="A4:D4" name="区域1_5"/>
  </protectedRanges>
  <mergeCells count="3">
    <mergeCell ref="A1:D1"/>
    <mergeCell ref="A4:D4"/>
    <mergeCell ref="A38:D38"/>
  </mergeCells>
  <printOptions horizontalCentered="1"/>
  <pageMargins left="0.590551181102362" right="0.433070866141732" top="0.354330708661417" bottom="0.433070866141732" header="0.196850393700787" footer="0.15748031496063"/>
  <pageSetup paperSize="9" scale="78" orientation="landscape" useFirstPageNumber="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D60"/>
  <sheetViews>
    <sheetView zoomScale="70" zoomScaleNormal="70" topLeftCell="A39" workbookViewId="0">
      <selection activeCell="M19" sqref="M19"/>
    </sheetView>
  </sheetViews>
  <sheetFormatPr defaultColWidth="9" defaultRowHeight="14.25" outlineLevelCol="3"/>
  <cols>
    <col min="1" max="1" width="42.625" style="183" customWidth="1"/>
    <col min="2" max="4" width="23" style="183" customWidth="1"/>
    <col min="5" max="252" width="9" style="183"/>
    <col min="253" max="253" width="36.25" style="183" customWidth="1"/>
    <col min="254" max="256" width="13.625" style="183" customWidth="1"/>
    <col min="257" max="257" width="42.625" style="183" customWidth="1"/>
    <col min="258" max="260" width="13.625" style="183" customWidth="1"/>
    <col min="261" max="508" width="9" style="183"/>
    <col min="509" max="509" width="36.25" style="183" customWidth="1"/>
    <col min="510" max="512" width="13.625" style="183" customWidth="1"/>
    <col min="513" max="513" width="42.625" style="183" customWidth="1"/>
    <col min="514" max="516" width="13.625" style="183" customWidth="1"/>
    <col min="517" max="764" width="9" style="183"/>
    <col min="765" max="765" width="36.25" style="183" customWidth="1"/>
    <col min="766" max="768" width="13.625" style="183" customWidth="1"/>
    <col min="769" max="769" width="42.625" style="183" customWidth="1"/>
    <col min="770" max="772" width="13.625" style="183" customWidth="1"/>
    <col min="773" max="1020" width="9" style="183"/>
    <col min="1021" max="1021" width="36.25" style="183" customWidth="1"/>
    <col min="1022" max="1024" width="13.625" style="183" customWidth="1"/>
    <col min="1025" max="1025" width="42.625" style="183" customWidth="1"/>
    <col min="1026" max="1028" width="13.625" style="183" customWidth="1"/>
    <col min="1029" max="1276" width="9" style="183"/>
    <col min="1277" max="1277" width="36.25" style="183" customWidth="1"/>
    <col min="1278" max="1280" width="13.625" style="183" customWidth="1"/>
    <col min="1281" max="1281" width="42.625" style="183" customWidth="1"/>
    <col min="1282" max="1284" width="13.625" style="183" customWidth="1"/>
    <col min="1285" max="1532" width="9" style="183"/>
    <col min="1533" max="1533" width="36.25" style="183" customWidth="1"/>
    <col min="1534" max="1536" width="13.625" style="183" customWidth="1"/>
    <col min="1537" max="1537" width="42.625" style="183" customWidth="1"/>
    <col min="1538" max="1540" width="13.625" style="183" customWidth="1"/>
    <col min="1541" max="1788" width="9" style="183"/>
    <col min="1789" max="1789" width="36.25" style="183" customWidth="1"/>
    <col min="1790" max="1792" width="13.625" style="183" customWidth="1"/>
    <col min="1793" max="1793" width="42.625" style="183" customWidth="1"/>
    <col min="1794" max="1796" width="13.625" style="183" customWidth="1"/>
    <col min="1797" max="2044" width="9" style="183"/>
    <col min="2045" max="2045" width="36.25" style="183" customWidth="1"/>
    <col min="2046" max="2048" width="13.625" style="183" customWidth="1"/>
    <col min="2049" max="2049" width="42.625" style="183" customWidth="1"/>
    <col min="2050" max="2052" width="13.625" style="183" customWidth="1"/>
    <col min="2053" max="2300" width="9" style="183"/>
    <col min="2301" max="2301" width="36.25" style="183" customWidth="1"/>
    <col min="2302" max="2304" width="13.625" style="183" customWidth="1"/>
    <col min="2305" max="2305" width="42.625" style="183" customWidth="1"/>
    <col min="2306" max="2308" width="13.625" style="183" customWidth="1"/>
    <col min="2309" max="2556" width="9" style="183"/>
    <col min="2557" max="2557" width="36.25" style="183" customWidth="1"/>
    <col min="2558" max="2560" width="13.625" style="183" customWidth="1"/>
    <col min="2561" max="2561" width="42.625" style="183" customWidth="1"/>
    <col min="2562" max="2564" width="13.625" style="183" customWidth="1"/>
    <col min="2565" max="2812" width="9" style="183"/>
    <col min="2813" max="2813" width="36.25" style="183" customWidth="1"/>
    <col min="2814" max="2816" width="13.625" style="183" customWidth="1"/>
    <col min="2817" max="2817" width="42.625" style="183" customWidth="1"/>
    <col min="2818" max="2820" width="13.625" style="183" customWidth="1"/>
    <col min="2821" max="3068" width="9" style="183"/>
    <col min="3069" max="3069" width="36.25" style="183" customWidth="1"/>
    <col min="3070" max="3072" width="13.625" style="183" customWidth="1"/>
    <col min="3073" max="3073" width="42.625" style="183" customWidth="1"/>
    <col min="3074" max="3076" width="13.625" style="183" customWidth="1"/>
    <col min="3077" max="3324" width="9" style="183"/>
    <col min="3325" max="3325" width="36.25" style="183" customWidth="1"/>
    <col min="3326" max="3328" width="13.625" style="183" customWidth="1"/>
    <col min="3329" max="3329" width="42.625" style="183" customWidth="1"/>
    <col min="3330" max="3332" width="13.625" style="183" customWidth="1"/>
    <col min="3333" max="3580" width="9" style="183"/>
    <col min="3581" max="3581" width="36.25" style="183" customWidth="1"/>
    <col min="3582" max="3584" width="13.625" style="183" customWidth="1"/>
    <col min="3585" max="3585" width="42.625" style="183" customWidth="1"/>
    <col min="3586" max="3588" width="13.625" style="183" customWidth="1"/>
    <col min="3589" max="3836" width="9" style="183"/>
    <col min="3837" max="3837" width="36.25" style="183" customWidth="1"/>
    <col min="3838" max="3840" width="13.625" style="183" customWidth="1"/>
    <col min="3841" max="3841" width="42.625" style="183" customWidth="1"/>
    <col min="3842" max="3844" width="13.625" style="183" customWidth="1"/>
    <col min="3845" max="4092" width="9" style="183"/>
    <col min="4093" max="4093" width="36.25" style="183" customWidth="1"/>
    <col min="4094" max="4096" width="13.625" style="183" customWidth="1"/>
    <col min="4097" max="4097" width="42.625" style="183" customWidth="1"/>
    <col min="4098" max="4100" width="13.625" style="183" customWidth="1"/>
    <col min="4101" max="4348" width="9" style="183"/>
    <col min="4349" max="4349" width="36.25" style="183" customWidth="1"/>
    <col min="4350" max="4352" width="13.625" style="183" customWidth="1"/>
    <col min="4353" max="4353" width="42.625" style="183" customWidth="1"/>
    <col min="4354" max="4356" width="13.625" style="183" customWidth="1"/>
    <col min="4357" max="4604" width="9" style="183"/>
    <col min="4605" max="4605" width="36.25" style="183" customWidth="1"/>
    <col min="4606" max="4608" width="13.625" style="183" customWidth="1"/>
    <col min="4609" max="4609" width="42.625" style="183" customWidth="1"/>
    <col min="4610" max="4612" width="13.625" style="183" customWidth="1"/>
    <col min="4613" max="4860" width="9" style="183"/>
    <col min="4861" max="4861" width="36.25" style="183" customWidth="1"/>
    <col min="4862" max="4864" width="13.625" style="183" customWidth="1"/>
    <col min="4865" max="4865" width="42.625" style="183" customWidth="1"/>
    <col min="4866" max="4868" width="13.625" style="183" customWidth="1"/>
    <col min="4869" max="5116" width="9" style="183"/>
    <col min="5117" max="5117" width="36.25" style="183" customWidth="1"/>
    <col min="5118" max="5120" width="13.625" style="183" customWidth="1"/>
    <col min="5121" max="5121" width="42.625" style="183" customWidth="1"/>
    <col min="5122" max="5124" width="13.625" style="183" customWidth="1"/>
    <col min="5125" max="5372" width="9" style="183"/>
    <col min="5373" max="5373" width="36.25" style="183" customWidth="1"/>
    <col min="5374" max="5376" width="13.625" style="183" customWidth="1"/>
    <col min="5377" max="5377" width="42.625" style="183" customWidth="1"/>
    <col min="5378" max="5380" width="13.625" style="183" customWidth="1"/>
    <col min="5381" max="5628" width="9" style="183"/>
    <col min="5629" max="5629" width="36.25" style="183" customWidth="1"/>
    <col min="5630" max="5632" width="13.625" style="183" customWidth="1"/>
    <col min="5633" max="5633" width="42.625" style="183" customWidth="1"/>
    <col min="5634" max="5636" width="13.625" style="183" customWidth="1"/>
    <col min="5637" max="5884" width="9" style="183"/>
    <col min="5885" max="5885" width="36.25" style="183" customWidth="1"/>
    <col min="5886" max="5888" width="13.625" style="183" customWidth="1"/>
    <col min="5889" max="5889" width="42.625" style="183" customWidth="1"/>
    <col min="5890" max="5892" width="13.625" style="183" customWidth="1"/>
    <col min="5893" max="6140" width="9" style="183"/>
    <col min="6141" max="6141" width="36.25" style="183" customWidth="1"/>
    <col min="6142" max="6144" width="13.625" style="183" customWidth="1"/>
    <col min="6145" max="6145" width="42.625" style="183" customWidth="1"/>
    <col min="6146" max="6148" width="13.625" style="183" customWidth="1"/>
    <col min="6149" max="6396" width="9" style="183"/>
    <col min="6397" max="6397" width="36.25" style="183" customWidth="1"/>
    <col min="6398" max="6400" width="13.625" style="183" customWidth="1"/>
    <col min="6401" max="6401" width="42.625" style="183" customWidth="1"/>
    <col min="6402" max="6404" width="13.625" style="183" customWidth="1"/>
    <col min="6405" max="6652" width="9" style="183"/>
    <col min="6653" max="6653" width="36.25" style="183" customWidth="1"/>
    <col min="6654" max="6656" width="13.625" style="183" customWidth="1"/>
    <col min="6657" max="6657" width="42.625" style="183" customWidth="1"/>
    <col min="6658" max="6660" width="13.625" style="183" customWidth="1"/>
    <col min="6661" max="6908" width="9" style="183"/>
    <col min="6909" max="6909" width="36.25" style="183" customWidth="1"/>
    <col min="6910" max="6912" width="13.625" style="183" customWidth="1"/>
    <col min="6913" max="6913" width="42.625" style="183" customWidth="1"/>
    <col min="6914" max="6916" width="13.625" style="183" customWidth="1"/>
    <col min="6917" max="7164" width="9" style="183"/>
    <col min="7165" max="7165" width="36.25" style="183" customWidth="1"/>
    <col min="7166" max="7168" width="13.625" style="183" customWidth="1"/>
    <col min="7169" max="7169" width="42.625" style="183" customWidth="1"/>
    <col min="7170" max="7172" width="13.625" style="183" customWidth="1"/>
    <col min="7173" max="7420" width="9" style="183"/>
    <col min="7421" max="7421" width="36.25" style="183" customWidth="1"/>
    <col min="7422" max="7424" width="13.625" style="183" customWidth="1"/>
    <col min="7425" max="7425" width="42.625" style="183" customWidth="1"/>
    <col min="7426" max="7428" width="13.625" style="183" customWidth="1"/>
    <col min="7429" max="7676" width="9" style="183"/>
    <col min="7677" max="7677" width="36.25" style="183" customWidth="1"/>
    <col min="7678" max="7680" width="13.625" style="183" customWidth="1"/>
    <col min="7681" max="7681" width="42.625" style="183" customWidth="1"/>
    <col min="7682" max="7684" width="13.625" style="183" customWidth="1"/>
    <col min="7685" max="7932" width="9" style="183"/>
    <col min="7933" max="7933" width="36.25" style="183" customWidth="1"/>
    <col min="7934" max="7936" width="13.625" style="183" customWidth="1"/>
    <col min="7937" max="7937" width="42.625" style="183" customWidth="1"/>
    <col min="7938" max="7940" width="13.625" style="183" customWidth="1"/>
    <col min="7941" max="8188" width="9" style="183"/>
    <col min="8189" max="8189" width="36.25" style="183" customWidth="1"/>
    <col min="8190" max="8192" width="13.625" style="183" customWidth="1"/>
    <col min="8193" max="8193" width="42.625" style="183" customWidth="1"/>
    <col min="8194" max="8196" width="13.625" style="183" customWidth="1"/>
    <col min="8197" max="8444" width="9" style="183"/>
    <col min="8445" max="8445" width="36.25" style="183" customWidth="1"/>
    <col min="8446" max="8448" width="13.625" style="183" customWidth="1"/>
    <col min="8449" max="8449" width="42.625" style="183" customWidth="1"/>
    <col min="8450" max="8452" width="13.625" style="183" customWidth="1"/>
    <col min="8453" max="8700" width="9" style="183"/>
    <col min="8701" max="8701" width="36.25" style="183" customWidth="1"/>
    <col min="8702" max="8704" width="13.625" style="183" customWidth="1"/>
    <col min="8705" max="8705" width="42.625" style="183" customWidth="1"/>
    <col min="8706" max="8708" width="13.625" style="183" customWidth="1"/>
    <col min="8709" max="8956" width="9" style="183"/>
    <col min="8957" max="8957" width="36.25" style="183" customWidth="1"/>
    <col min="8958" max="8960" width="13.625" style="183" customWidth="1"/>
    <col min="8961" max="8961" width="42.625" style="183" customWidth="1"/>
    <col min="8962" max="8964" width="13.625" style="183" customWidth="1"/>
    <col min="8965" max="9212" width="9" style="183"/>
    <col min="9213" max="9213" width="36.25" style="183" customWidth="1"/>
    <col min="9214" max="9216" width="13.625" style="183" customWidth="1"/>
    <col min="9217" max="9217" width="42.625" style="183" customWidth="1"/>
    <col min="9218" max="9220" width="13.625" style="183" customWidth="1"/>
    <col min="9221" max="9468" width="9" style="183"/>
    <col min="9469" max="9469" width="36.25" style="183" customWidth="1"/>
    <col min="9470" max="9472" width="13.625" style="183" customWidth="1"/>
    <col min="9473" max="9473" width="42.625" style="183" customWidth="1"/>
    <col min="9474" max="9476" width="13.625" style="183" customWidth="1"/>
    <col min="9477" max="9724" width="9" style="183"/>
    <col min="9725" max="9725" width="36.25" style="183" customWidth="1"/>
    <col min="9726" max="9728" width="13.625" style="183" customWidth="1"/>
    <col min="9729" max="9729" width="42.625" style="183" customWidth="1"/>
    <col min="9730" max="9732" width="13.625" style="183" customWidth="1"/>
    <col min="9733" max="9980" width="9" style="183"/>
    <col min="9981" max="9981" width="36.25" style="183" customWidth="1"/>
    <col min="9982" max="9984" width="13.625" style="183" customWidth="1"/>
    <col min="9985" max="9985" width="42.625" style="183" customWidth="1"/>
    <col min="9986" max="9988" width="13.625" style="183" customWidth="1"/>
    <col min="9989" max="10236" width="9" style="183"/>
    <col min="10237" max="10237" width="36.25" style="183" customWidth="1"/>
    <col min="10238" max="10240" width="13.625" style="183" customWidth="1"/>
    <col min="10241" max="10241" width="42.625" style="183" customWidth="1"/>
    <col min="10242" max="10244" width="13.625" style="183" customWidth="1"/>
    <col min="10245" max="10492" width="9" style="183"/>
    <col min="10493" max="10493" width="36.25" style="183" customWidth="1"/>
    <col min="10494" max="10496" width="13.625" style="183" customWidth="1"/>
    <col min="10497" max="10497" width="42.625" style="183" customWidth="1"/>
    <col min="10498" max="10500" width="13.625" style="183" customWidth="1"/>
    <col min="10501" max="10748" width="9" style="183"/>
    <col min="10749" max="10749" width="36.25" style="183" customWidth="1"/>
    <col min="10750" max="10752" width="13.625" style="183" customWidth="1"/>
    <col min="10753" max="10753" width="42.625" style="183" customWidth="1"/>
    <col min="10754" max="10756" width="13.625" style="183" customWidth="1"/>
    <col min="10757" max="11004" width="9" style="183"/>
    <col min="11005" max="11005" width="36.25" style="183" customWidth="1"/>
    <col min="11006" max="11008" width="13.625" style="183" customWidth="1"/>
    <col min="11009" max="11009" width="42.625" style="183" customWidth="1"/>
    <col min="11010" max="11012" width="13.625" style="183" customWidth="1"/>
    <col min="11013" max="11260" width="9" style="183"/>
    <col min="11261" max="11261" width="36.25" style="183" customWidth="1"/>
    <col min="11262" max="11264" width="13.625" style="183" customWidth="1"/>
    <col min="11265" max="11265" width="42.625" style="183" customWidth="1"/>
    <col min="11266" max="11268" width="13.625" style="183" customWidth="1"/>
    <col min="11269" max="11516" width="9" style="183"/>
    <col min="11517" max="11517" width="36.25" style="183" customWidth="1"/>
    <col min="11518" max="11520" width="13.625" style="183" customWidth="1"/>
    <col min="11521" max="11521" width="42.625" style="183" customWidth="1"/>
    <col min="11522" max="11524" width="13.625" style="183" customWidth="1"/>
    <col min="11525" max="11772" width="9" style="183"/>
    <col min="11773" max="11773" width="36.25" style="183" customWidth="1"/>
    <col min="11774" max="11776" width="13.625" style="183" customWidth="1"/>
    <col min="11777" max="11777" width="42.625" style="183" customWidth="1"/>
    <col min="11778" max="11780" width="13.625" style="183" customWidth="1"/>
    <col min="11781" max="12028" width="9" style="183"/>
    <col min="12029" max="12029" width="36.25" style="183" customWidth="1"/>
    <col min="12030" max="12032" width="13.625" style="183" customWidth="1"/>
    <col min="12033" max="12033" width="42.625" style="183" customWidth="1"/>
    <col min="12034" max="12036" width="13.625" style="183" customWidth="1"/>
    <col min="12037" max="12284" width="9" style="183"/>
    <col min="12285" max="12285" width="36.25" style="183" customWidth="1"/>
    <col min="12286" max="12288" width="13.625" style="183" customWidth="1"/>
    <col min="12289" max="12289" width="42.625" style="183" customWidth="1"/>
    <col min="12290" max="12292" width="13.625" style="183" customWidth="1"/>
    <col min="12293" max="12540" width="9" style="183"/>
    <col min="12541" max="12541" width="36.25" style="183" customWidth="1"/>
    <col min="12542" max="12544" width="13.625" style="183" customWidth="1"/>
    <col min="12545" max="12545" width="42.625" style="183" customWidth="1"/>
    <col min="12546" max="12548" width="13.625" style="183" customWidth="1"/>
    <col min="12549" max="12796" width="9" style="183"/>
    <col min="12797" max="12797" width="36.25" style="183" customWidth="1"/>
    <col min="12798" max="12800" width="13.625" style="183" customWidth="1"/>
    <col min="12801" max="12801" width="42.625" style="183" customWidth="1"/>
    <col min="12802" max="12804" width="13.625" style="183" customWidth="1"/>
    <col min="12805" max="13052" width="9" style="183"/>
    <col min="13053" max="13053" width="36.25" style="183" customWidth="1"/>
    <col min="13054" max="13056" width="13.625" style="183" customWidth="1"/>
    <col min="13057" max="13057" width="42.625" style="183" customWidth="1"/>
    <col min="13058" max="13060" width="13.625" style="183" customWidth="1"/>
    <col min="13061" max="13308" width="9" style="183"/>
    <col min="13309" max="13309" width="36.25" style="183" customWidth="1"/>
    <col min="13310" max="13312" width="13.625" style="183" customWidth="1"/>
    <col min="13313" max="13313" width="42.625" style="183" customWidth="1"/>
    <col min="13314" max="13316" width="13.625" style="183" customWidth="1"/>
    <col min="13317" max="13564" width="9" style="183"/>
    <col min="13565" max="13565" width="36.25" style="183" customWidth="1"/>
    <col min="13566" max="13568" width="13.625" style="183" customWidth="1"/>
    <col min="13569" max="13569" width="42.625" style="183" customWidth="1"/>
    <col min="13570" max="13572" width="13.625" style="183" customWidth="1"/>
    <col min="13573" max="13820" width="9" style="183"/>
    <col min="13821" max="13821" width="36.25" style="183" customWidth="1"/>
    <col min="13822" max="13824" width="13.625" style="183" customWidth="1"/>
    <col min="13825" max="13825" width="42.625" style="183" customWidth="1"/>
    <col min="13826" max="13828" width="13.625" style="183" customWidth="1"/>
    <col min="13829" max="14076" width="9" style="183"/>
    <col min="14077" max="14077" width="36.25" style="183" customWidth="1"/>
    <col min="14078" max="14080" width="13.625" style="183" customWidth="1"/>
    <col min="14081" max="14081" width="42.625" style="183" customWidth="1"/>
    <col min="14082" max="14084" width="13.625" style="183" customWidth="1"/>
    <col min="14085" max="14332" width="9" style="183"/>
    <col min="14333" max="14333" width="36.25" style="183" customWidth="1"/>
    <col min="14334" max="14336" width="13.625" style="183" customWidth="1"/>
    <col min="14337" max="14337" width="42.625" style="183" customWidth="1"/>
    <col min="14338" max="14340" width="13.625" style="183" customWidth="1"/>
    <col min="14341" max="14588" width="9" style="183"/>
    <col min="14589" max="14589" width="36.25" style="183" customWidth="1"/>
    <col min="14590" max="14592" width="13.625" style="183" customWidth="1"/>
    <col min="14593" max="14593" width="42.625" style="183" customWidth="1"/>
    <col min="14594" max="14596" width="13.625" style="183" customWidth="1"/>
    <col min="14597" max="14844" width="9" style="183"/>
    <col min="14845" max="14845" width="36.25" style="183" customWidth="1"/>
    <col min="14846" max="14848" width="13.625" style="183" customWidth="1"/>
    <col min="14849" max="14849" width="42.625" style="183" customWidth="1"/>
    <col min="14850" max="14852" width="13.625" style="183" customWidth="1"/>
    <col min="14853" max="15100" width="9" style="183"/>
    <col min="15101" max="15101" width="36.25" style="183" customWidth="1"/>
    <col min="15102" max="15104" width="13.625" style="183" customWidth="1"/>
    <col min="15105" max="15105" width="42.625" style="183" customWidth="1"/>
    <col min="15106" max="15108" width="13.625" style="183" customWidth="1"/>
    <col min="15109" max="15356" width="9" style="183"/>
    <col min="15357" max="15357" width="36.25" style="183" customWidth="1"/>
    <col min="15358" max="15360" width="13.625" style="183" customWidth="1"/>
    <col min="15361" max="15361" width="42.625" style="183" customWidth="1"/>
    <col min="15362" max="15364" width="13.625" style="183" customWidth="1"/>
    <col min="15365" max="15612" width="9" style="183"/>
    <col min="15613" max="15613" width="36.25" style="183" customWidth="1"/>
    <col min="15614" max="15616" width="13.625" style="183" customWidth="1"/>
    <col min="15617" max="15617" width="42.625" style="183" customWidth="1"/>
    <col min="15618" max="15620" width="13.625" style="183" customWidth="1"/>
    <col min="15621" max="15868" width="9" style="183"/>
    <col min="15869" max="15869" width="36.25" style="183" customWidth="1"/>
    <col min="15870" max="15872" width="13.625" style="183" customWidth="1"/>
    <col min="15873" max="15873" width="42.625" style="183" customWidth="1"/>
    <col min="15874" max="15876" width="13.625" style="183" customWidth="1"/>
    <col min="15877" max="16124" width="9" style="183"/>
    <col min="16125" max="16125" width="36.25" style="183" customWidth="1"/>
    <col min="16126" max="16128" width="13.625" style="183" customWidth="1"/>
    <col min="16129" max="16129" width="42.625" style="183" customWidth="1"/>
    <col min="16130" max="16132" width="13.625" style="183" customWidth="1"/>
    <col min="16133" max="16384" width="9" style="183"/>
  </cols>
  <sheetData>
    <row r="1" s="183" customFormat="1" ht="33" customHeight="1" spans="1:4">
      <c r="A1" s="186" t="s">
        <v>742</v>
      </c>
      <c r="B1" s="186"/>
      <c r="C1" s="186"/>
      <c r="D1" s="186"/>
    </row>
    <row r="2" s="183" customFormat="1" ht="18" customHeight="1"/>
    <row r="3" s="183" customFormat="1" ht="18" customHeight="1" spans="1:4">
      <c r="C3" s="187" t="s">
        <v>1</v>
      </c>
      <c r="D3" s="187"/>
    </row>
    <row r="4" s="184" customFormat="1" ht="28.5" customHeight="1" spans="1:4">
      <c r="A4" s="188" t="s">
        <v>743</v>
      </c>
      <c r="B4" s="189"/>
      <c r="C4" s="189"/>
      <c r="D4" s="190"/>
    </row>
    <row r="5" s="184" customFormat="1" ht="28.5" customHeight="1" spans="1:4">
      <c r="A5" s="191" t="s">
        <v>706</v>
      </c>
      <c r="B5" s="191" t="s">
        <v>3</v>
      </c>
      <c r="C5" s="191" t="s">
        <v>707</v>
      </c>
      <c r="D5" s="191" t="s">
        <v>708</v>
      </c>
    </row>
    <row r="6" s="184" customFormat="1" ht="28.5" customHeight="1" spans="1:4">
      <c r="A6" s="192" t="s">
        <v>744</v>
      </c>
      <c r="B6" s="193">
        <f>SUM(B7)</f>
        <v>18</v>
      </c>
      <c r="C6" s="193">
        <f>SUM(C7)</f>
        <v>0</v>
      </c>
      <c r="D6" s="194">
        <f t="shared" ref="D6:D9" si="0">C6/B6*100</f>
        <v>0</v>
      </c>
    </row>
    <row r="7" s="184" customFormat="1" ht="28.5" customHeight="1" spans="1:4">
      <c r="A7" s="192" t="s">
        <v>745</v>
      </c>
      <c r="B7" s="193">
        <v>18</v>
      </c>
      <c r="C7" s="193"/>
      <c r="D7" s="194">
        <f t="shared" si="0"/>
        <v>0</v>
      </c>
    </row>
    <row r="8" s="184" customFormat="1" ht="28.5" customHeight="1" spans="1:4">
      <c r="A8" s="192" t="s">
        <v>746</v>
      </c>
      <c r="B8" s="193">
        <f>SUM(B9:B10)</f>
        <v>3195</v>
      </c>
      <c r="C8" s="193">
        <f>SUM(C9:C10)</f>
        <v>2610</v>
      </c>
      <c r="D8" s="194">
        <f t="shared" si="0"/>
        <v>81.6901408450704</v>
      </c>
    </row>
    <row r="9" s="184" customFormat="1" ht="28.5" customHeight="1" spans="1:4">
      <c r="A9" s="192" t="s">
        <v>747</v>
      </c>
      <c r="B9" s="193">
        <v>3145</v>
      </c>
      <c r="C9" s="193">
        <v>2500</v>
      </c>
      <c r="D9" s="194">
        <f t="shared" si="0"/>
        <v>79.4912559618442</v>
      </c>
    </row>
    <row r="10" s="184" customFormat="1" ht="28.5" customHeight="1" spans="1:4">
      <c r="A10" s="192" t="s">
        <v>748</v>
      </c>
      <c r="B10" s="193">
        <v>50</v>
      </c>
      <c r="C10" s="193">
        <v>110</v>
      </c>
      <c r="D10" s="194"/>
    </row>
    <row r="11" s="184" customFormat="1" ht="28.5" customHeight="1" spans="1:4">
      <c r="A11" s="192" t="s">
        <v>749</v>
      </c>
      <c r="B11" s="193"/>
      <c r="C11" s="193"/>
      <c r="D11" s="194"/>
    </row>
    <row r="12" s="184" customFormat="1" ht="28.5" customHeight="1" spans="1:4">
      <c r="A12" s="192" t="s">
        <v>750</v>
      </c>
      <c r="B12" s="193"/>
      <c r="C12" s="193"/>
      <c r="D12" s="194"/>
    </row>
    <row r="13" s="184" customFormat="1" ht="28.5" customHeight="1" spans="1:4">
      <c r="A13" s="192" t="s">
        <v>751</v>
      </c>
      <c r="B13" s="193"/>
      <c r="C13" s="193"/>
      <c r="D13" s="194"/>
    </row>
    <row r="14" s="184" customFormat="1" ht="28.5" customHeight="1" spans="1:4">
      <c r="A14" s="192" t="s">
        <v>752</v>
      </c>
      <c r="B14" s="193">
        <f>SUM(B15:B21)</f>
        <v>290420</v>
      </c>
      <c r="C14" s="193">
        <f>SUM(C15:C22)</f>
        <v>263590</v>
      </c>
      <c r="D14" s="194">
        <f t="shared" ref="D14:D19" si="1">C14/B14*100</f>
        <v>90.7616555333655</v>
      </c>
    </row>
    <row r="15" s="184" customFormat="1" ht="28.5" customHeight="1" spans="1:4">
      <c r="A15" s="192" t="s">
        <v>753</v>
      </c>
      <c r="B15" s="193"/>
      <c r="C15" s="193"/>
      <c r="D15" s="194"/>
    </row>
    <row r="16" s="184" customFormat="1" ht="28.5" customHeight="1" spans="1:4">
      <c r="A16" s="192" t="s">
        <v>754</v>
      </c>
      <c r="B16" s="193">
        <v>289838</v>
      </c>
      <c r="C16" s="193">
        <v>259790</v>
      </c>
      <c r="D16" s="194">
        <f t="shared" si="1"/>
        <v>89.6328293736501</v>
      </c>
    </row>
    <row r="17" s="184" customFormat="1" ht="28.5" customHeight="1" spans="1:4">
      <c r="A17" s="195" t="s">
        <v>755</v>
      </c>
      <c r="B17" s="193"/>
      <c r="C17" s="193">
        <v>1900</v>
      </c>
      <c r="D17" s="194"/>
    </row>
    <row r="18" s="184" customFormat="1" ht="28.5" customHeight="1" spans="1:4">
      <c r="A18" s="192" t="s">
        <v>756</v>
      </c>
      <c r="B18" s="193"/>
      <c r="C18" s="193">
        <v>1000</v>
      </c>
      <c r="D18" s="194"/>
    </row>
    <row r="19" s="184" customFormat="1" ht="28.5" customHeight="1" spans="1:4">
      <c r="A19" s="192" t="s">
        <v>757</v>
      </c>
      <c r="B19" s="193">
        <v>582</v>
      </c>
      <c r="C19" s="193">
        <v>900</v>
      </c>
      <c r="D19" s="194">
        <f t="shared" si="1"/>
        <v>154.639175257732</v>
      </c>
    </row>
    <row r="20" s="184" customFormat="1" ht="28.5" customHeight="1" spans="1:4">
      <c r="A20" s="192" t="s">
        <v>758</v>
      </c>
      <c r="B20" s="193"/>
      <c r="C20" s="193"/>
      <c r="D20" s="194"/>
    </row>
    <row r="21" s="184" customFormat="1" ht="28.5" customHeight="1" spans="1:4">
      <c r="A21" s="192" t="s">
        <v>759</v>
      </c>
      <c r="B21" s="193"/>
      <c r="C21" s="193"/>
      <c r="D21" s="194"/>
    </row>
    <row r="22" s="184" customFormat="1" ht="28.5" customHeight="1" spans="1:4">
      <c r="A22" s="192" t="s">
        <v>760</v>
      </c>
      <c r="B22" s="193">
        <f>SUM(B23:B28)</f>
        <v>172</v>
      </c>
      <c r="C22" s="193"/>
      <c r="D22" s="194">
        <f>C22/B22*100</f>
        <v>0</v>
      </c>
    </row>
    <row r="23" s="184" customFormat="1" ht="28.5" customHeight="1" spans="1:4">
      <c r="A23" s="192" t="s">
        <v>761</v>
      </c>
      <c r="B23" s="193"/>
      <c r="C23" s="193"/>
      <c r="D23" s="194"/>
    </row>
    <row r="24" s="184" customFormat="1" ht="28.5" customHeight="1" spans="1:4">
      <c r="A24" s="196" t="s">
        <v>762</v>
      </c>
      <c r="B24" s="193"/>
      <c r="C24" s="193"/>
      <c r="D24" s="194"/>
    </row>
    <row r="25" s="184" customFormat="1" ht="28.5" customHeight="1" spans="1:4">
      <c r="A25" s="196" t="s">
        <v>763</v>
      </c>
      <c r="B25" s="193"/>
      <c r="C25" s="193"/>
      <c r="D25" s="194"/>
    </row>
    <row r="26" s="184" customFormat="1" ht="28.5" customHeight="1" spans="1:4">
      <c r="A26" s="196" t="s">
        <v>764</v>
      </c>
      <c r="B26" s="193"/>
      <c r="C26" s="193"/>
      <c r="D26" s="194"/>
    </row>
    <row r="27" s="184" customFormat="1" ht="28.5" customHeight="1" spans="1:4">
      <c r="A27" s="196" t="s">
        <v>765</v>
      </c>
      <c r="B27" s="193">
        <v>172</v>
      </c>
      <c r="C27" s="193"/>
      <c r="D27" s="194">
        <f>C27/B27*100</f>
        <v>0</v>
      </c>
    </row>
    <row r="28" s="184" customFormat="1" ht="28.5" customHeight="1" spans="1:4">
      <c r="A28" s="192" t="s">
        <v>766</v>
      </c>
      <c r="B28" s="193"/>
      <c r="C28" s="193"/>
      <c r="D28" s="194"/>
    </row>
    <row r="29" s="184" customFormat="1" ht="28.5" customHeight="1" spans="1:4">
      <c r="A29" s="192" t="s">
        <v>767</v>
      </c>
      <c r="B29" s="193"/>
      <c r="C29" s="193"/>
      <c r="D29" s="194"/>
    </row>
    <row r="30" s="184" customFormat="1" ht="28.5" customHeight="1" spans="1:4">
      <c r="A30" s="196" t="s">
        <v>768</v>
      </c>
      <c r="B30" s="193"/>
      <c r="C30" s="193"/>
      <c r="D30" s="194"/>
    </row>
    <row r="31" s="184" customFormat="1" ht="28.5" customHeight="1" spans="1:4">
      <c r="A31" s="196" t="s">
        <v>769</v>
      </c>
      <c r="B31" s="193"/>
      <c r="C31" s="193"/>
      <c r="D31" s="194"/>
    </row>
    <row r="32" s="184" customFormat="1" ht="28.5" customHeight="1" spans="1:4">
      <c r="A32" s="196" t="s">
        <v>770</v>
      </c>
      <c r="B32" s="193"/>
      <c r="C32" s="193"/>
      <c r="D32" s="194"/>
    </row>
    <row r="33" s="184" customFormat="1" ht="28.5" customHeight="1" spans="1:4">
      <c r="A33" s="196" t="s">
        <v>771</v>
      </c>
      <c r="B33" s="193"/>
      <c r="C33" s="193"/>
      <c r="D33" s="194"/>
    </row>
    <row r="34" s="184" customFormat="1" ht="28.5" customHeight="1" spans="1:4">
      <c r="A34" s="196" t="s">
        <v>772</v>
      </c>
      <c r="B34" s="193"/>
      <c r="C34" s="193"/>
      <c r="D34" s="194"/>
    </row>
    <row r="35" s="184" customFormat="1" ht="28.5" customHeight="1" spans="1:4">
      <c r="A35" s="196" t="s">
        <v>773</v>
      </c>
      <c r="B35" s="193"/>
      <c r="C35" s="193"/>
      <c r="D35" s="194"/>
    </row>
    <row r="36" s="184" customFormat="1" ht="28.5" customHeight="1" spans="1:4">
      <c r="A36" s="196" t="s">
        <v>774</v>
      </c>
      <c r="B36" s="193"/>
      <c r="C36" s="193"/>
      <c r="D36" s="194"/>
    </row>
    <row r="37" s="184" customFormat="1" ht="28.5" customHeight="1" spans="1:4">
      <c r="A37" s="192" t="s">
        <v>775</v>
      </c>
      <c r="B37" s="193"/>
      <c r="C37" s="193">
        <f>SUM(C38:C42)</f>
        <v>0</v>
      </c>
      <c r="D37" s="194"/>
    </row>
    <row r="38" s="185" customFormat="1" ht="28.5" customHeight="1" spans="1:4">
      <c r="A38" s="196" t="s">
        <v>776</v>
      </c>
      <c r="B38" s="193"/>
      <c r="C38" s="193"/>
      <c r="D38" s="194"/>
    </row>
    <row r="39" s="184" customFormat="1" ht="28.5" customHeight="1" spans="1:4">
      <c r="A39" s="196" t="s">
        <v>777</v>
      </c>
      <c r="B39" s="193"/>
      <c r="C39" s="193"/>
      <c r="D39" s="194"/>
    </row>
    <row r="40" s="184" customFormat="1" ht="28.5" customHeight="1" spans="1:4">
      <c r="A40" s="196" t="s">
        <v>778</v>
      </c>
      <c r="B40" s="193"/>
      <c r="C40" s="193"/>
      <c r="D40" s="194"/>
    </row>
    <row r="41" s="184" customFormat="1" ht="28.5" customHeight="1" spans="1:4">
      <c r="A41" s="196" t="s">
        <v>779</v>
      </c>
      <c r="B41" s="193"/>
      <c r="C41" s="193"/>
      <c r="D41" s="194"/>
    </row>
    <row r="42" s="184" customFormat="1" ht="28.5" customHeight="1" spans="1:4">
      <c r="A42" s="196" t="s">
        <v>780</v>
      </c>
      <c r="B42" s="193"/>
      <c r="C42" s="193"/>
      <c r="D42" s="194"/>
    </row>
    <row r="43" s="184" customFormat="1" ht="28.5" customHeight="1" spans="1:4">
      <c r="A43" s="192" t="s">
        <v>781</v>
      </c>
      <c r="B43" s="193"/>
      <c r="C43" s="193"/>
      <c r="D43" s="194"/>
    </row>
    <row r="44" s="184" customFormat="1" ht="28.5" customHeight="1" spans="1:4">
      <c r="A44" s="192" t="s">
        <v>782</v>
      </c>
      <c r="B44" s="193"/>
      <c r="C44" s="193"/>
      <c r="D44" s="194"/>
    </row>
    <row r="45" s="184" customFormat="1" ht="28.5" customHeight="1" spans="1:4">
      <c r="A45" s="195" t="s">
        <v>783</v>
      </c>
      <c r="B45" s="193"/>
      <c r="C45" s="193">
        <v>29600</v>
      </c>
      <c r="D45" s="194"/>
    </row>
    <row r="46" s="184" customFormat="1" ht="28.5" customHeight="1" spans="1:4">
      <c r="A46" s="195" t="s">
        <v>784</v>
      </c>
      <c r="B46" s="193">
        <v>14675</v>
      </c>
      <c r="C46" s="193">
        <v>16100</v>
      </c>
      <c r="D46" s="194">
        <f t="shared" ref="D46:D53" si="2">C46/B46*100</f>
        <v>109.710391822828</v>
      </c>
    </row>
    <row r="47" s="184" customFormat="1" ht="28.5" customHeight="1" spans="1:4">
      <c r="A47" s="195" t="s">
        <v>785</v>
      </c>
      <c r="B47" s="193">
        <f>SUM(B48:B50)</f>
        <v>90190</v>
      </c>
      <c r="C47" s="193">
        <f>SUM(C48:C50)</f>
        <v>2800</v>
      </c>
      <c r="D47" s="194">
        <f t="shared" si="2"/>
        <v>3.10455704623572</v>
      </c>
    </row>
    <row r="48" s="184" customFormat="1" ht="28.5" customHeight="1" spans="1:4">
      <c r="A48" s="196" t="s">
        <v>786</v>
      </c>
      <c r="B48" s="193">
        <v>88598</v>
      </c>
      <c r="C48" s="193"/>
      <c r="D48" s="194">
        <f t="shared" si="2"/>
        <v>0</v>
      </c>
    </row>
    <row r="49" s="184" customFormat="1" ht="28.5" customHeight="1" spans="1:4">
      <c r="A49" s="196" t="s">
        <v>787</v>
      </c>
      <c r="B49" s="193">
        <v>17</v>
      </c>
      <c r="C49" s="193"/>
      <c r="D49" s="194">
        <f t="shared" si="2"/>
        <v>0</v>
      </c>
    </row>
    <row r="50" s="184" customFormat="1" ht="28.5" customHeight="1" spans="1:4">
      <c r="A50" s="196" t="s">
        <v>788</v>
      </c>
      <c r="B50" s="193">
        <v>1575</v>
      </c>
      <c r="C50" s="193">
        <v>2800</v>
      </c>
      <c r="D50" s="194">
        <f t="shared" si="2"/>
        <v>177.777777777778</v>
      </c>
    </row>
    <row r="51" s="185" customFormat="1" ht="28.5" customHeight="1" spans="1:4">
      <c r="A51" s="191" t="s">
        <v>789</v>
      </c>
      <c r="B51" s="191">
        <f>SUM(B6,B8,B11,B14,B22,B29,B37,B43,B46,B45,B47)</f>
        <v>398670</v>
      </c>
      <c r="C51" s="191">
        <f>SUM(C6,C8,C11,C14,C22,C29,C37,C43,C46,C45,C47)</f>
        <v>314700</v>
      </c>
      <c r="D51" s="197">
        <f t="shared" si="2"/>
        <v>78.9374670780345</v>
      </c>
    </row>
    <row r="52" s="184" customFormat="1" ht="28.5" customHeight="1" spans="1:4">
      <c r="A52" s="198" t="s">
        <v>790</v>
      </c>
      <c r="B52" s="193">
        <f>SUM(B53,B57:B58)</f>
        <v>180887</v>
      </c>
      <c r="C52" s="193">
        <f>SUM(C53,C57:C58)</f>
        <v>229200</v>
      </c>
      <c r="D52" s="194">
        <f t="shared" si="2"/>
        <v>126.708939835367</v>
      </c>
    </row>
    <row r="53" s="184" customFormat="1" ht="28.5" customHeight="1" spans="1:4">
      <c r="A53" s="192" t="s">
        <v>791</v>
      </c>
      <c r="B53" s="193">
        <f>SUM(B54:B55)</f>
        <v>78</v>
      </c>
      <c r="C53" s="193">
        <f>SUM(C54:C55)</f>
        <v>200</v>
      </c>
      <c r="D53" s="194">
        <f t="shared" si="2"/>
        <v>256.410256410256</v>
      </c>
    </row>
    <row r="54" s="184" customFormat="1" ht="28.5" customHeight="1" spans="1:4">
      <c r="A54" s="192" t="s">
        <v>792</v>
      </c>
      <c r="B54" s="193"/>
      <c r="C54" s="193"/>
      <c r="D54" s="194"/>
    </row>
    <row r="55" s="184" customFormat="1" ht="28.5" customHeight="1" spans="1:4">
      <c r="A55" s="192" t="s">
        <v>793</v>
      </c>
      <c r="B55" s="193">
        <v>78</v>
      </c>
      <c r="C55" s="193">
        <v>200</v>
      </c>
      <c r="D55" s="194">
        <f t="shared" ref="D55:D59" si="3">C55/B55*100</f>
        <v>256.410256410256</v>
      </c>
    </row>
    <row r="56" s="184" customFormat="1" ht="28.5" customHeight="1" spans="1:4">
      <c r="A56" s="192"/>
      <c r="B56" s="193"/>
      <c r="C56" s="193"/>
      <c r="D56" s="194"/>
    </row>
    <row r="57" s="184" customFormat="1" ht="28.5" customHeight="1" spans="1:4">
      <c r="A57" s="192" t="s">
        <v>794</v>
      </c>
      <c r="B57" s="193">
        <v>174518</v>
      </c>
      <c r="C57" s="193">
        <v>223900</v>
      </c>
      <c r="D57" s="194">
        <f t="shared" si="3"/>
        <v>128.296221593188</v>
      </c>
    </row>
    <row r="58" s="184" customFormat="1" ht="28.5" customHeight="1" spans="1:4">
      <c r="A58" s="192" t="s">
        <v>795</v>
      </c>
      <c r="B58" s="193">
        <v>6291</v>
      </c>
      <c r="C58" s="193">
        <v>5100</v>
      </c>
      <c r="D58" s="194">
        <f t="shared" si="3"/>
        <v>81.0681926561755</v>
      </c>
    </row>
    <row r="59" s="185" customFormat="1" ht="28.5" customHeight="1" spans="1:4">
      <c r="A59" s="191" t="s">
        <v>796</v>
      </c>
      <c r="B59" s="191">
        <f>SUM(B51:B52)</f>
        <v>579557</v>
      </c>
      <c r="C59" s="191">
        <f>SUM(C51:C52)</f>
        <v>543900</v>
      </c>
      <c r="D59" s="197">
        <f t="shared" si="3"/>
        <v>93.8475421744539</v>
      </c>
    </row>
    <row r="60" s="183" customFormat="1" ht="42.75" customHeight="1" spans="1:4">
      <c r="A60" s="199"/>
      <c r="B60" s="199"/>
      <c r="C60" s="199"/>
      <c r="D60" s="199"/>
    </row>
  </sheetData>
  <mergeCells count="3">
    <mergeCell ref="A1:D1"/>
    <mergeCell ref="A4:D4"/>
    <mergeCell ref="A60:C60"/>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rangeList sheetStid="5" master="" otherUserPermission="visible"/>
  <rangeList sheetStid="6" master="" otherUserPermission="visible"/>
  <rangeList sheetStid="7" master="" otherUserPermission="visible"/>
  <rangeList sheetStid="20" master="" otherUserPermission="visible"/>
  <rangeList sheetStid="17" master="" otherUserPermission="visible"/>
  <rangeList sheetStid="18" master="" otherUserPermission="visible"/>
  <rangeList sheetStid="8" master="" otherUserPermission="visible">
    <arrUserId title="区域1_5" rangeCreator="" othersAccessPermission="edit"/>
  </rangeList>
  <rangeList sheetStid="21" master="" otherUserPermission="visible"/>
  <rangeList sheetStid="9" master="" otherUserPermission="visible"/>
  <rangeList sheetStid="10" master="" otherUserPermission="visible"/>
  <rangeList sheetStid="11" master="" otherUserPermission="visible"/>
  <rangeList sheetStid="22" master="" otherUserPermission="visible"/>
  <rangeList sheetStid="23" master="" otherUserPermission="visible"/>
  <rangeList sheetStid="24" master="" otherUserPermission="visible"/>
  <rangeList sheetStid="12" master="" otherUserPermission="visible"/>
  <rangeList sheetStid="25" master="" otherUserPermission="visible"/>
  <rangeList sheetStid="1" master="" otherUserPermission="visible"/>
  <rangeList sheetStid="2" master="" otherUserPermission="visible"/>
  <rangeList sheetStid="26" master="" otherUserPermission="visible"/>
  <rangeList sheetStid="27" master="" otherUserPermission="visible"/>
  <rangeList sheetStid="15" master="" otherUserPermission="visible"/>
  <rangeList sheetStid="16" master="" otherUserPermission="visible"/>
  <rangeList sheetStid="19" master="" otherUserPermission="visible"/>
  <rangeList sheetStid="28" master="" otherUserPermission="visible"/>
  <rangeList sheetStid="29" master="" otherUserPermission="visible"/>
  <rangeList sheetStid="3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27</vt:i4>
      </vt:variant>
    </vt:vector>
  </HeadingPairs>
  <TitlesOfParts>
    <vt:vector size="27" baseType="lpstr">
      <vt:lpstr>（表一）一般公共财政预算收入表</vt:lpstr>
      <vt:lpstr>（表二）一般公共财政预算支出表</vt:lpstr>
      <vt:lpstr>（表三）一般公共财政预算支出表（按功能科目）</vt:lpstr>
      <vt:lpstr>（表四）一般公共财政预算本级支出预算</vt:lpstr>
      <vt:lpstr>（表五）一般公共预算本级基本支出预算表</vt:lpstr>
      <vt:lpstr>（表六）一般公共预算税收返还和转移支付表</vt:lpstr>
      <vt:lpstr>（表七）分项目分地区转移支付</vt:lpstr>
      <vt:lpstr>（表八）政府性基金收入预算表</vt:lpstr>
      <vt:lpstr>（表九）政府性基金支出预算表</vt:lpstr>
      <vt:lpstr>（表十）政府性基金本级支出预算表</vt:lpstr>
      <vt:lpstr>（表十一）政府性基金转移支付预算表</vt:lpstr>
      <vt:lpstr>（表十二）国有资本经营收入预算</vt:lpstr>
      <vt:lpstr>（表十三）国有资本经营支出预算</vt:lpstr>
      <vt:lpstr>（表十四）本级国有资本经营支出预算</vt:lpstr>
      <vt:lpstr>（表十五）国有资本经营预算对下转移支付预算表</vt:lpstr>
      <vt:lpstr>（表十六）社保基金收入预算</vt:lpstr>
      <vt:lpstr>（表十七）社保基金支出预算</vt:lpstr>
      <vt:lpstr>（表十八）乡村振兴衔接资金</vt:lpstr>
      <vt:lpstr>（表十九）三公经费预算表</vt:lpstr>
      <vt:lpstr>（表二十）政府一般债务限额和余额情况表</vt:lpstr>
      <vt:lpstr>（表二十一）政府专项债务限额和余额情况表</vt:lpstr>
      <vt:lpstr>（表二十二）2023年地方政府债券还本付息预算表</vt:lpstr>
      <vt:lpstr>（表二十三）2023年本级地方政府债券新增情况表</vt:lpstr>
      <vt:lpstr>（表二十四）2023年本级地方政府新增一般债券使用情况表</vt:lpstr>
      <vt:lpstr>（表二十五）醴陵市2023年本级地方政府新增专项债券基本情况表</vt:lpstr>
      <vt:lpstr>（表二十六）醴陵市2023年专项转移支付分项目情况表</vt:lpstr>
      <vt:lpstr>（表二十七）醴陵市2023年专项转移支付分地区情况表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null,null,总收发</dc:creator>
  <cp:lastModifiedBy>响客</cp:lastModifiedBy>
  <dcterms:created xsi:type="dcterms:W3CDTF">2023-02-16T03:05:00Z</dcterms:created>
  <cp:lastPrinted>2023-03-16T09:10:00Z</cp:lastPrinted>
  <dcterms:modified xsi:type="dcterms:W3CDTF">2026-02-03T07:04:27Z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AA4F7F406DB1470CAD92189C4BB4FFED_13</vt:lpwstr>
  </property>
  <property fmtid="{D5CDD505-2E9C-101B-9397-08002B2CF9AE}" pid="3" name="KSOProductBuildVer">
    <vt:lpwstr>2052-12.1.0.24657</vt:lpwstr>
  </property>
  <property fmtid="{D5CDD505-2E9C-101B-9397-08002B2CF9AE}" pid="4" name="CalculationRule">
    <vt:i4>0</vt:i4>
  </property>
</Properties>
</file>