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5" sheetId="1" r:id="rId1"/>
  </sheets>
  <definedNames>
    <definedName name="_xlnm._FilterDatabase" localSheetId="0" hidden="1">Sheet5!$A$3:$I$51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<sst xmlns="http://schemas.openxmlformats.org/spreadsheetml/2006/main" count="56" uniqueCount="54">
  <si>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茶陵县农业生产社会化服务项目验收面积认定情况及补助资金表</t>
  </si>
  <si>
    <t>序号</t>
  </si>
  <si>
    <t>名称</t>
  </si>
  <si>
    <t>集中育秧验收面积（亩）</t>
  </si>
  <si>
    <t>对应补助资金（元）</t>
  </si>
  <si>
    <t>机插机抛验收面积</t>
  </si>
  <si>
    <t>病虫害防控验收面积</t>
  </si>
  <si>
    <t>合计资金（元）</t>
  </si>
  <si>
    <t>茶陵县界首白沙农机农民专业合作社</t>
  </si>
  <si>
    <t>茶陵县铭妍种养农民专业合作社</t>
  </si>
  <si>
    <t>茶陵县祠湾惠民种养种养专业合作社</t>
  </si>
  <si>
    <t>茶陵县雩工农机服务专业合作社</t>
  </si>
  <si>
    <t>茶陵县家兴农机农民专业合作社</t>
  </si>
  <si>
    <t>茶陵县金穗农机专业合作社</t>
  </si>
  <si>
    <t>茶陵县招伟农机专业合作社</t>
  </si>
  <si>
    <t>茶陵恒炫种养家庭农场</t>
  </si>
  <si>
    <t>茶陵县民丰生态种养农民专业合作社</t>
  </si>
  <si>
    <t>茶陵县田野飞防植保专业合作社</t>
  </si>
  <si>
    <t>茶陵县辉娥种植家庭农场</t>
  </si>
  <si>
    <t>茶陵县时卓利种养家庭农场</t>
  </si>
  <si>
    <t>茶陵县长义岭农机农民专业合作社</t>
  </si>
  <si>
    <t>茶陵县新富农机农民专业合作社</t>
  </si>
  <si>
    <t>茶陵县鑫农农机专业合作社</t>
  </si>
  <si>
    <t>茶陵县阳阳农机农民专业合作社</t>
  </si>
  <si>
    <t>株洲山水谷源农业科技有限公司</t>
  </si>
  <si>
    <t>茶陵县农旺农机专业合作社</t>
  </si>
  <si>
    <t>茶陵明丰农机专业合作社</t>
  </si>
  <si>
    <t>茶陵县瑶发农机农民专业合作社</t>
  </si>
  <si>
    <t>茶陵县湘诚种养农民专业合作社</t>
  </si>
  <si>
    <t>湖南雩安农业有限公司</t>
  </si>
  <si>
    <t>茶陵县帅丰农业种植有限公司</t>
  </si>
  <si>
    <t>茶陵县益农农机专业合作社</t>
  </si>
  <si>
    <t>茶陵县龙溪种养农民专业合作社</t>
  </si>
  <si>
    <t>茶陵县逸丰种植农民专业合作社</t>
  </si>
  <si>
    <t>茶陵县联星种养专业合作社</t>
  </si>
  <si>
    <t>茶陵县良隽农机农民专业合作社</t>
  </si>
  <si>
    <t>茶陵县北岸农机农民专业合作社</t>
  </si>
  <si>
    <t>茶陵县东塘生态种养农机农民专业合作社</t>
  </si>
  <si>
    <t>茶陵县建强农机农民专业合作社</t>
  </si>
  <si>
    <t>茶陵县宏宇农机农民专业合作社</t>
  </si>
  <si>
    <t>茶陵县鑫农种养农民专业合作社</t>
  </si>
  <si>
    <t>株洲市农富农机农民专业合作社</t>
  </si>
  <si>
    <t>茶陵县枣市实干农机农民专业合作社</t>
  </si>
  <si>
    <t>茶陵县塘冲种养专业合作社</t>
  </si>
  <si>
    <t>茶陵县东阳裕农种养农民专业合作社</t>
  </si>
  <si>
    <t>茶陵县三兄同创农机专业合作社</t>
  </si>
  <si>
    <t>茶陵县顺旺农机专业合作社</t>
  </si>
  <si>
    <t>茶陵县宸田种养农民专业合作社</t>
  </si>
  <si>
    <t>茶陵县吉寿种植养殖农场</t>
  </si>
  <si>
    <t>株洲市万民种植农民专业合作社</t>
  </si>
  <si>
    <t>茶陵县竹君香农民专业合作社</t>
  </si>
  <si>
    <t>茶陵县耕记种植专业合作社</t>
  </si>
  <si>
    <t>茶陵县金穗供销惠农服务有限公司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</si>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</sst>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workbookViewId="0">
      <pane ySplit="3" topLeftCell="A4" activePane="bottomLeft" state="frozen"/>
      <selection/>
      <selection pane="bottomLeft" activeCell="E29" sqref="E29"/>
    </sheetView>
  </sheetViews>
  <sheetFormatPr defaultColWidth="9" defaultRowHeight="13.5"/>
  <cols>
    <col min="1" max="1" width="6.36666666666667" customWidth="1"/>
    <col min="2" max="2" width="34.2666666666667" customWidth="1"/>
    <col min="3" max="3" width="10.375"/>
    <col min="4" max="5" width="12.625"/>
    <col min="6" max="6" width="14.125"/>
    <col min="7" max="7" width="9.90833333333333" customWidth="1"/>
    <col min="9" max="9" width="14.2666666666667" customWidth="1"/>
    <col min="12" max="12" width="11.625"/>
  </cols>
  <sheetData>
    <row r="1" ht="32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4</v>
      </c>
      <c r="G2" s="4" t="s">
        <v>6</v>
      </c>
      <c r="H2" s="4" t="s">
        <v>4</v>
      </c>
      <c r="I2" s="24" t="s">
        <v>7</v>
      </c>
    </row>
    <row r="3" ht="31" customHeight="1" spans="1:9">
      <c r="A3" s="6"/>
      <c r="B3" s="7"/>
      <c r="C3" s="7"/>
      <c r="D3" s="8"/>
      <c r="E3" s="7"/>
      <c r="F3" s="8"/>
      <c r="G3" s="7"/>
      <c r="H3" s="7"/>
      <c r="I3" s="25"/>
    </row>
    <row r="4" ht="18" customHeight="1" spans="1:9">
      <c r="A4" s="9">
        <v>1</v>
      </c>
      <c r="B4" s="10" t="s">
        <v>8</v>
      </c>
      <c r="C4" s="11">
        <v>2000</v>
      </c>
      <c r="D4" s="11">
        <f>+C4*9</f>
        <v>18000</v>
      </c>
      <c r="E4" s="12">
        <v>1769.4</v>
      </c>
      <c r="F4" s="12">
        <f>E4*28.98</f>
        <v>51277.212</v>
      </c>
      <c r="G4" s="12"/>
      <c r="H4" s="13">
        <f>G4*25</f>
        <v>0</v>
      </c>
      <c r="I4" s="13">
        <f>+H4+F4+D4</f>
        <v>69277.212</v>
      </c>
    </row>
    <row r="5" ht="18" customHeight="1" spans="1:9">
      <c r="A5" s="9">
        <v>2</v>
      </c>
      <c r="B5" s="10" t="s">
        <v>9</v>
      </c>
      <c r="C5" s="11">
        <v>1000</v>
      </c>
      <c r="D5" s="11">
        <f>+C5*9</f>
        <v>9000</v>
      </c>
      <c r="E5" s="12">
        <v>2998.86</v>
      </c>
      <c r="F5" s="12">
        <f t="shared" ref="F5:F48" si="0">E5*28.98</f>
        <v>86906.9628</v>
      </c>
      <c r="G5" s="12"/>
      <c r="H5" s="13">
        <f t="shared" ref="H5:H11" si="1">G5*25</f>
        <v>0</v>
      </c>
      <c r="I5" s="13">
        <f t="shared" ref="I5:I40" si="2">+H5+F5+D5</f>
        <v>95906.9628</v>
      </c>
    </row>
    <row r="6" ht="18" customHeight="1" spans="1:9">
      <c r="A6" s="9">
        <v>3</v>
      </c>
      <c r="B6" s="10" t="s">
        <v>10</v>
      </c>
      <c r="C6" s="11"/>
      <c r="D6" s="11"/>
      <c r="E6" s="12">
        <v>800.94</v>
      </c>
      <c r="F6" s="12">
        <f t="shared" si="0"/>
        <v>23211.2412</v>
      </c>
      <c r="G6" s="12"/>
      <c r="H6" s="13">
        <f t="shared" si="1"/>
        <v>0</v>
      </c>
      <c r="I6" s="13">
        <f t="shared" si="2"/>
        <v>23211.2412</v>
      </c>
    </row>
    <row r="7" ht="18" customHeight="1" spans="1:9">
      <c r="A7" s="9">
        <v>4</v>
      </c>
      <c r="B7" s="10" t="s">
        <v>11</v>
      </c>
      <c r="C7" s="11"/>
      <c r="D7" s="11"/>
      <c r="E7" s="12">
        <v>2705.2</v>
      </c>
      <c r="F7" s="12">
        <f t="shared" si="0"/>
        <v>78396.696</v>
      </c>
      <c r="G7" s="12"/>
      <c r="H7" s="13">
        <f t="shared" si="1"/>
        <v>0</v>
      </c>
      <c r="I7" s="13">
        <f t="shared" si="2"/>
        <v>78396.696</v>
      </c>
    </row>
    <row r="8" ht="18" customHeight="1" spans="1:9">
      <c r="A8" s="9">
        <v>5</v>
      </c>
      <c r="B8" s="10" t="s">
        <v>12</v>
      </c>
      <c r="C8" s="11">
        <v>600</v>
      </c>
      <c r="D8" s="11">
        <f>+C8*9</f>
        <v>5400</v>
      </c>
      <c r="E8" s="12">
        <v>2086.75</v>
      </c>
      <c r="F8" s="12">
        <f t="shared" si="0"/>
        <v>60474.015</v>
      </c>
      <c r="G8" s="12"/>
      <c r="H8" s="13">
        <f t="shared" si="1"/>
        <v>0</v>
      </c>
      <c r="I8" s="13">
        <f t="shared" si="2"/>
        <v>65874.015</v>
      </c>
    </row>
    <row r="9" ht="18" customHeight="1" spans="1:9">
      <c r="A9" s="9">
        <v>6</v>
      </c>
      <c r="B9" s="10" t="s">
        <v>13</v>
      </c>
      <c r="C9" s="11">
        <v>300</v>
      </c>
      <c r="D9" s="11">
        <f>+C9*9</f>
        <v>2700</v>
      </c>
      <c r="E9" s="12">
        <v>1719.07</v>
      </c>
      <c r="F9" s="12">
        <f t="shared" si="0"/>
        <v>49818.6486</v>
      </c>
      <c r="G9" s="12"/>
      <c r="H9" s="13">
        <f t="shared" si="1"/>
        <v>0</v>
      </c>
      <c r="I9" s="13">
        <f t="shared" si="2"/>
        <v>52518.6486</v>
      </c>
    </row>
    <row r="10" ht="18" customHeight="1" spans="1:9">
      <c r="A10" s="9">
        <v>7</v>
      </c>
      <c r="B10" s="10" t="s">
        <v>14</v>
      </c>
      <c r="C10" s="11">
        <v>1400</v>
      </c>
      <c r="D10" s="11">
        <f>+C10*9</f>
        <v>12600</v>
      </c>
      <c r="E10" s="12">
        <v>5024.43</v>
      </c>
      <c r="F10" s="12">
        <f t="shared" si="0"/>
        <v>145607.9814</v>
      </c>
      <c r="G10" s="12"/>
      <c r="H10" s="13">
        <f t="shared" si="1"/>
        <v>0</v>
      </c>
      <c r="I10" s="13">
        <f t="shared" si="2"/>
        <v>158207.9814</v>
      </c>
    </row>
    <row r="11" ht="18" customHeight="1" spans="1:9">
      <c r="A11" s="9">
        <v>8</v>
      </c>
      <c r="B11" s="10" t="s">
        <v>15</v>
      </c>
      <c r="C11" s="11"/>
      <c r="D11" s="11"/>
      <c r="E11" s="12"/>
      <c r="F11" s="12">
        <f t="shared" si="0"/>
        <v>0</v>
      </c>
      <c r="G11" s="12">
        <v>3500</v>
      </c>
      <c r="H11" s="13">
        <f t="shared" si="1"/>
        <v>87500</v>
      </c>
      <c r="I11" s="13">
        <f t="shared" si="2"/>
        <v>87500</v>
      </c>
    </row>
    <row r="12" ht="18" customHeight="1" spans="1:9">
      <c r="A12" s="9">
        <v>9</v>
      </c>
      <c r="B12" s="10" t="s">
        <v>16</v>
      </c>
      <c r="C12" s="11"/>
      <c r="D12" s="11"/>
      <c r="E12" s="12"/>
      <c r="F12" s="12">
        <f t="shared" si="0"/>
        <v>0</v>
      </c>
      <c r="G12" s="12">
        <v>4000</v>
      </c>
      <c r="H12" s="13">
        <f t="shared" ref="H12:H32" si="3">G12*25</f>
        <v>100000</v>
      </c>
      <c r="I12" s="13">
        <f t="shared" si="2"/>
        <v>100000</v>
      </c>
    </row>
    <row r="13" ht="18" customHeight="1" spans="1:9">
      <c r="A13" s="9">
        <v>10</v>
      </c>
      <c r="B13" s="10" t="s">
        <v>17</v>
      </c>
      <c r="C13" s="11">
        <v>2000</v>
      </c>
      <c r="D13" s="11">
        <f t="shared" ref="D13:D22" si="4">+C13*9</f>
        <v>18000</v>
      </c>
      <c r="E13" s="12">
        <v>82.15</v>
      </c>
      <c r="F13" s="12">
        <f t="shared" si="0"/>
        <v>2380.707</v>
      </c>
      <c r="G13" s="12">
        <v>4000</v>
      </c>
      <c r="H13" s="13">
        <f t="shared" si="3"/>
        <v>100000</v>
      </c>
      <c r="I13" s="13">
        <f t="shared" si="2"/>
        <v>120380.707</v>
      </c>
    </row>
    <row r="14" ht="18" customHeight="1" spans="1:9">
      <c r="A14" s="9">
        <v>11</v>
      </c>
      <c r="B14" s="10" t="s">
        <v>18</v>
      </c>
      <c r="C14" s="11">
        <v>2000</v>
      </c>
      <c r="D14" s="11">
        <f t="shared" si="4"/>
        <v>18000</v>
      </c>
      <c r="E14" s="12">
        <v>7263.61</v>
      </c>
      <c r="F14" s="12">
        <f t="shared" si="0"/>
        <v>210499.4178</v>
      </c>
      <c r="G14" s="12"/>
      <c r="H14" s="13">
        <f t="shared" si="3"/>
        <v>0</v>
      </c>
      <c r="I14" s="13">
        <f t="shared" si="2"/>
        <v>228499.4178</v>
      </c>
    </row>
    <row r="15" ht="18" customHeight="1" spans="1:9">
      <c r="A15" s="9">
        <v>12</v>
      </c>
      <c r="B15" s="10" t="s">
        <v>19</v>
      </c>
      <c r="C15" s="11">
        <v>1500</v>
      </c>
      <c r="D15" s="11">
        <f t="shared" si="4"/>
        <v>13500</v>
      </c>
      <c r="E15" s="12">
        <v>6569.27</v>
      </c>
      <c r="F15" s="12">
        <f t="shared" si="0"/>
        <v>190377.4446</v>
      </c>
      <c r="G15" s="12"/>
      <c r="H15" s="13">
        <f t="shared" si="3"/>
        <v>0</v>
      </c>
      <c r="I15" s="13">
        <f t="shared" si="2"/>
        <v>203877.4446</v>
      </c>
    </row>
    <row r="16" ht="18" customHeight="1" spans="1:9">
      <c r="A16" s="9">
        <v>13</v>
      </c>
      <c r="B16" s="14" t="s">
        <v>20</v>
      </c>
      <c r="C16" s="11">
        <v>1600</v>
      </c>
      <c r="D16" s="11">
        <f t="shared" si="4"/>
        <v>14400</v>
      </c>
      <c r="E16" s="12">
        <v>4227.62</v>
      </c>
      <c r="F16" s="12">
        <f t="shared" si="0"/>
        <v>122516.4276</v>
      </c>
      <c r="G16" s="12"/>
      <c r="H16" s="13">
        <f t="shared" si="3"/>
        <v>0</v>
      </c>
      <c r="I16" s="13">
        <f t="shared" si="2"/>
        <v>136916.4276</v>
      </c>
    </row>
    <row r="17" ht="18" customHeight="1" spans="1:9">
      <c r="A17" s="9">
        <v>14</v>
      </c>
      <c r="B17" s="14" t="s">
        <v>21</v>
      </c>
      <c r="C17" s="11">
        <v>2000</v>
      </c>
      <c r="D17" s="11">
        <f t="shared" si="4"/>
        <v>18000</v>
      </c>
      <c r="E17" s="12">
        <v>5493.65</v>
      </c>
      <c r="F17" s="12">
        <f t="shared" si="0"/>
        <v>159205.977</v>
      </c>
      <c r="G17" s="12"/>
      <c r="H17" s="13">
        <f t="shared" si="3"/>
        <v>0</v>
      </c>
      <c r="I17" s="13">
        <f t="shared" si="2"/>
        <v>177205.977</v>
      </c>
    </row>
    <row r="18" ht="18" customHeight="1" spans="1:9">
      <c r="A18" s="9">
        <v>15</v>
      </c>
      <c r="B18" s="14" t="s">
        <v>22</v>
      </c>
      <c r="C18" s="11">
        <v>1000</v>
      </c>
      <c r="D18" s="11">
        <f t="shared" si="4"/>
        <v>9000</v>
      </c>
      <c r="E18" s="12">
        <v>3608.82</v>
      </c>
      <c r="F18" s="12">
        <f t="shared" si="0"/>
        <v>104583.6036</v>
      </c>
      <c r="G18" s="12"/>
      <c r="H18" s="13">
        <f t="shared" si="3"/>
        <v>0</v>
      </c>
      <c r="I18" s="13">
        <f t="shared" si="2"/>
        <v>113583.6036</v>
      </c>
    </row>
    <row r="19" ht="18" customHeight="1" spans="1:9">
      <c r="A19" s="9">
        <v>16</v>
      </c>
      <c r="B19" s="14" t="s">
        <v>23</v>
      </c>
      <c r="C19" s="11">
        <v>500</v>
      </c>
      <c r="D19" s="11">
        <f t="shared" si="4"/>
        <v>4500</v>
      </c>
      <c r="E19" s="12">
        <v>1559.94</v>
      </c>
      <c r="F19" s="12">
        <f t="shared" si="0"/>
        <v>45207.0612</v>
      </c>
      <c r="G19" s="12"/>
      <c r="H19" s="13">
        <f t="shared" si="3"/>
        <v>0</v>
      </c>
      <c r="I19" s="13">
        <f t="shared" si="2"/>
        <v>49707.0612</v>
      </c>
    </row>
    <row r="20" ht="18" customHeight="1" spans="1:9">
      <c r="A20" s="9">
        <v>17</v>
      </c>
      <c r="B20" s="14" t="s">
        <v>24</v>
      </c>
      <c r="C20" s="11">
        <v>0</v>
      </c>
      <c r="D20" s="11">
        <f t="shared" si="4"/>
        <v>0</v>
      </c>
      <c r="E20" s="12"/>
      <c r="F20" s="12">
        <f t="shared" si="0"/>
        <v>0</v>
      </c>
      <c r="G20" s="12">
        <v>3500</v>
      </c>
      <c r="H20" s="13">
        <f t="shared" si="3"/>
        <v>87500</v>
      </c>
      <c r="I20" s="13">
        <f t="shared" si="2"/>
        <v>87500</v>
      </c>
    </row>
    <row r="21" ht="18" customHeight="1" spans="1:9">
      <c r="A21" s="9">
        <v>18</v>
      </c>
      <c r="B21" s="14" t="s">
        <v>25</v>
      </c>
      <c r="C21" s="11">
        <v>1800</v>
      </c>
      <c r="D21" s="11">
        <f t="shared" si="4"/>
        <v>16200</v>
      </c>
      <c r="E21" s="12">
        <v>3020.33</v>
      </c>
      <c r="F21" s="12">
        <f t="shared" si="0"/>
        <v>87529.1634</v>
      </c>
      <c r="G21" s="12">
        <v>2750</v>
      </c>
      <c r="H21" s="13">
        <f t="shared" si="3"/>
        <v>68750</v>
      </c>
      <c r="I21" s="13">
        <f t="shared" si="2"/>
        <v>172479.1634</v>
      </c>
    </row>
    <row r="22" ht="18" customHeight="1" spans="1:9">
      <c r="A22" s="9">
        <v>19</v>
      </c>
      <c r="B22" s="14" t="s">
        <v>26</v>
      </c>
      <c r="C22" s="11">
        <v>7600</v>
      </c>
      <c r="D22" s="11">
        <f t="shared" si="4"/>
        <v>68400</v>
      </c>
      <c r="E22" s="12">
        <v>5147.78</v>
      </c>
      <c r="F22" s="12">
        <f t="shared" si="0"/>
        <v>149182.6644</v>
      </c>
      <c r="G22" s="12"/>
      <c r="H22" s="13">
        <f t="shared" si="3"/>
        <v>0</v>
      </c>
      <c r="I22" s="13">
        <f t="shared" si="2"/>
        <v>217582.6644</v>
      </c>
    </row>
    <row r="23" ht="18" customHeight="1" spans="1:9">
      <c r="A23" s="9">
        <v>20</v>
      </c>
      <c r="B23" s="14" t="s">
        <v>27</v>
      </c>
      <c r="C23" s="11"/>
      <c r="D23" s="11"/>
      <c r="E23" s="12">
        <v>681.01</v>
      </c>
      <c r="F23" s="12">
        <f t="shared" si="0"/>
        <v>19735.6698</v>
      </c>
      <c r="G23" s="12"/>
      <c r="H23" s="13">
        <f t="shared" si="3"/>
        <v>0</v>
      </c>
      <c r="I23" s="13">
        <f t="shared" si="2"/>
        <v>19735.6698</v>
      </c>
    </row>
    <row r="24" ht="18" customHeight="1" spans="1:9">
      <c r="A24" s="9">
        <v>21</v>
      </c>
      <c r="B24" s="14" t="s">
        <v>28</v>
      </c>
      <c r="C24" s="11">
        <v>1500</v>
      </c>
      <c r="D24" s="11">
        <f t="shared" ref="D24:D30" si="5">+C24*9</f>
        <v>13500</v>
      </c>
      <c r="E24" s="12">
        <v>6322.9</v>
      </c>
      <c r="F24" s="12">
        <f t="shared" si="0"/>
        <v>183237.642</v>
      </c>
      <c r="G24" s="12"/>
      <c r="H24" s="13">
        <f t="shared" si="3"/>
        <v>0</v>
      </c>
      <c r="I24" s="13">
        <f t="shared" si="2"/>
        <v>196737.642</v>
      </c>
    </row>
    <row r="25" ht="18" customHeight="1" spans="1:9">
      <c r="A25" s="9">
        <v>22</v>
      </c>
      <c r="B25" s="14" t="s">
        <v>29</v>
      </c>
      <c r="C25" s="11">
        <v>4000</v>
      </c>
      <c r="D25" s="11">
        <f t="shared" si="5"/>
        <v>36000</v>
      </c>
      <c r="E25" s="12">
        <v>1932.23</v>
      </c>
      <c r="F25" s="12">
        <f t="shared" si="0"/>
        <v>55996.0254</v>
      </c>
      <c r="G25" s="12"/>
      <c r="H25" s="13">
        <f t="shared" si="3"/>
        <v>0</v>
      </c>
      <c r="I25" s="13">
        <f t="shared" si="2"/>
        <v>91996.0254</v>
      </c>
    </row>
    <row r="26" ht="18" customHeight="1" spans="1:9">
      <c r="A26" s="9">
        <v>23</v>
      </c>
      <c r="B26" s="14" t="s">
        <v>30</v>
      </c>
      <c r="C26" s="11">
        <v>1400</v>
      </c>
      <c r="D26" s="11">
        <f t="shared" si="5"/>
        <v>12600</v>
      </c>
      <c r="E26" s="12">
        <v>3617.27</v>
      </c>
      <c r="F26" s="12">
        <f t="shared" si="0"/>
        <v>104828.4846</v>
      </c>
      <c r="G26" s="12"/>
      <c r="H26" s="13">
        <f t="shared" si="3"/>
        <v>0</v>
      </c>
      <c r="I26" s="13">
        <f t="shared" si="2"/>
        <v>117428.4846</v>
      </c>
    </row>
    <row r="27" ht="18" customHeight="1" spans="1:9">
      <c r="A27" s="9">
        <v>24</v>
      </c>
      <c r="B27" s="14" t="s">
        <v>31</v>
      </c>
      <c r="C27" s="11">
        <v>500</v>
      </c>
      <c r="D27" s="11">
        <f t="shared" si="5"/>
        <v>4500</v>
      </c>
      <c r="E27" s="12">
        <v>1378.5</v>
      </c>
      <c r="F27" s="12">
        <f t="shared" si="0"/>
        <v>39948.93</v>
      </c>
      <c r="G27" s="12"/>
      <c r="H27" s="13">
        <f t="shared" si="3"/>
        <v>0</v>
      </c>
      <c r="I27" s="13">
        <f t="shared" si="2"/>
        <v>44448.93</v>
      </c>
    </row>
    <row r="28" ht="18" customHeight="1" spans="1:9">
      <c r="A28" s="9">
        <v>25</v>
      </c>
      <c r="B28" s="14" t="s">
        <v>32</v>
      </c>
      <c r="C28" s="11">
        <v>300</v>
      </c>
      <c r="D28" s="11">
        <f t="shared" si="5"/>
        <v>2700</v>
      </c>
      <c r="E28" s="12">
        <v>1298.94</v>
      </c>
      <c r="F28" s="12">
        <f t="shared" si="0"/>
        <v>37643.2812</v>
      </c>
      <c r="G28" s="12"/>
      <c r="H28" s="13">
        <f t="shared" si="3"/>
        <v>0</v>
      </c>
      <c r="I28" s="13">
        <f t="shared" si="2"/>
        <v>40343.2812</v>
      </c>
    </row>
    <row r="29" ht="18" customHeight="1" spans="1:9">
      <c r="A29" s="9">
        <v>26</v>
      </c>
      <c r="B29" s="14" t="s">
        <v>33</v>
      </c>
      <c r="C29" s="11"/>
      <c r="D29" s="11">
        <f t="shared" si="5"/>
        <v>0</v>
      </c>
      <c r="E29" s="12"/>
      <c r="F29" s="12">
        <f t="shared" si="0"/>
        <v>0</v>
      </c>
      <c r="G29" s="12">
        <v>2750</v>
      </c>
      <c r="H29" s="13">
        <f t="shared" si="3"/>
        <v>68750</v>
      </c>
      <c r="I29" s="13">
        <f t="shared" si="2"/>
        <v>68750</v>
      </c>
    </row>
    <row r="30" ht="18" customHeight="1" spans="1:9">
      <c r="A30" s="9">
        <v>27</v>
      </c>
      <c r="B30" s="14" t="s">
        <v>34</v>
      </c>
      <c r="C30" s="11">
        <v>2000</v>
      </c>
      <c r="D30" s="11">
        <f t="shared" si="5"/>
        <v>18000</v>
      </c>
      <c r="E30" s="12">
        <v>5551.39</v>
      </c>
      <c r="F30" s="12">
        <f t="shared" si="0"/>
        <v>160879.2822</v>
      </c>
      <c r="G30" s="12"/>
      <c r="H30" s="13">
        <f t="shared" si="3"/>
        <v>0</v>
      </c>
      <c r="I30" s="13">
        <f t="shared" si="2"/>
        <v>178879.2822</v>
      </c>
    </row>
    <row r="31" ht="18" customHeight="1" spans="1:9">
      <c r="A31" s="9">
        <v>28</v>
      </c>
      <c r="B31" s="14" t="s">
        <v>35</v>
      </c>
      <c r="C31" s="11"/>
      <c r="D31" s="11"/>
      <c r="E31" s="12">
        <v>1854.97</v>
      </c>
      <c r="F31" s="12">
        <f t="shared" si="0"/>
        <v>53757.0306</v>
      </c>
      <c r="G31" s="12"/>
      <c r="H31" s="13">
        <f t="shared" si="3"/>
        <v>0</v>
      </c>
      <c r="I31" s="13">
        <f t="shared" si="2"/>
        <v>53757.0306</v>
      </c>
    </row>
    <row r="32" ht="18" customHeight="1" spans="1:9">
      <c r="A32" s="9">
        <v>29</v>
      </c>
      <c r="B32" s="14" t="s">
        <v>36</v>
      </c>
      <c r="C32" s="11"/>
      <c r="D32" s="11"/>
      <c r="E32" s="12"/>
      <c r="F32" s="12">
        <f t="shared" si="0"/>
        <v>0</v>
      </c>
      <c r="G32" s="12">
        <v>3500</v>
      </c>
      <c r="H32" s="13">
        <f t="shared" si="3"/>
        <v>87500</v>
      </c>
      <c r="I32" s="13">
        <f t="shared" si="2"/>
        <v>87500</v>
      </c>
    </row>
    <row r="33" ht="18" customHeight="1" spans="1:9">
      <c r="A33" s="9">
        <v>30</v>
      </c>
      <c r="B33" s="14" t="s">
        <v>37</v>
      </c>
      <c r="C33" s="11">
        <v>2000</v>
      </c>
      <c r="D33" s="11">
        <f>+C33*9</f>
        <v>18000</v>
      </c>
      <c r="E33" s="12">
        <v>1153.89</v>
      </c>
      <c r="F33" s="12">
        <f t="shared" si="0"/>
        <v>33439.7322</v>
      </c>
      <c r="G33" s="12"/>
      <c r="H33" s="13"/>
      <c r="I33" s="13">
        <f t="shared" si="2"/>
        <v>51439.7322</v>
      </c>
    </row>
    <row r="34" ht="18" customHeight="1" spans="1:9">
      <c r="A34" s="9">
        <v>31</v>
      </c>
      <c r="B34" s="14" t="s">
        <v>38</v>
      </c>
      <c r="C34" s="11">
        <v>3000</v>
      </c>
      <c r="D34" s="11">
        <f>+C34*9</f>
        <v>27000</v>
      </c>
      <c r="E34" s="12">
        <v>1794.5</v>
      </c>
      <c r="F34" s="12">
        <f t="shared" si="0"/>
        <v>52004.61</v>
      </c>
      <c r="G34" s="12"/>
      <c r="H34" s="13"/>
      <c r="I34" s="13">
        <f t="shared" si="2"/>
        <v>79004.61</v>
      </c>
    </row>
    <row r="35" ht="18" customHeight="1" spans="1:9">
      <c r="A35" s="9">
        <v>32</v>
      </c>
      <c r="B35" s="14" t="s">
        <v>39</v>
      </c>
      <c r="C35" s="11">
        <v>2500</v>
      </c>
      <c r="D35" s="11">
        <f>+C35*9</f>
        <v>22500</v>
      </c>
      <c r="E35" s="12">
        <v>6317.38</v>
      </c>
      <c r="F35" s="12">
        <f t="shared" si="0"/>
        <v>183077.6724</v>
      </c>
      <c r="G35" s="12"/>
      <c r="H35" s="13"/>
      <c r="I35" s="13">
        <f t="shared" si="2"/>
        <v>205577.6724</v>
      </c>
    </row>
    <row r="36" ht="18" customHeight="1" spans="1:9">
      <c r="A36" s="9">
        <v>33</v>
      </c>
      <c r="B36" s="14" t="s">
        <v>40</v>
      </c>
      <c r="C36" s="11">
        <v>2000</v>
      </c>
      <c r="D36" s="11">
        <f>+C36*9</f>
        <v>18000</v>
      </c>
      <c r="E36" s="12">
        <v>4436.81</v>
      </c>
      <c r="F36" s="12">
        <f t="shared" si="0"/>
        <v>128578.7538</v>
      </c>
      <c r="G36" s="12"/>
      <c r="H36" s="13"/>
      <c r="I36" s="13">
        <f t="shared" si="2"/>
        <v>146578.7538</v>
      </c>
    </row>
    <row r="37" ht="18" customHeight="1" spans="1:9">
      <c r="A37" s="9">
        <v>34</v>
      </c>
      <c r="B37" s="14" t="s">
        <v>41</v>
      </c>
      <c r="C37" s="11">
        <v>500</v>
      </c>
      <c r="D37" s="11">
        <f>+C37*9</f>
        <v>4500</v>
      </c>
      <c r="E37" s="12">
        <v>1692.56</v>
      </c>
      <c r="F37" s="12">
        <f t="shared" si="0"/>
        <v>49050.3888</v>
      </c>
      <c r="G37" s="12"/>
      <c r="H37" s="13"/>
      <c r="I37" s="13">
        <f t="shared" si="2"/>
        <v>53550.3888</v>
      </c>
    </row>
    <row r="38" ht="18" customHeight="1" spans="1:9">
      <c r="A38" s="9">
        <v>35</v>
      </c>
      <c r="B38" s="14" t="s">
        <v>42</v>
      </c>
      <c r="C38" s="11">
        <v>300</v>
      </c>
      <c r="D38" s="11">
        <v>2700</v>
      </c>
      <c r="E38" s="12">
        <v>516.18</v>
      </c>
      <c r="F38" s="12">
        <f t="shared" si="0"/>
        <v>14958.8964</v>
      </c>
      <c r="G38" s="12"/>
      <c r="H38" s="13"/>
      <c r="I38" s="13">
        <f t="shared" si="2"/>
        <v>17658.8964</v>
      </c>
    </row>
    <row r="39" ht="18" customHeight="1" spans="1:9">
      <c r="A39" s="9">
        <v>36</v>
      </c>
      <c r="B39" s="14" t="s">
        <v>43</v>
      </c>
      <c r="C39" s="11">
        <v>1000</v>
      </c>
      <c r="D39" s="11">
        <f>+C39*9</f>
        <v>9000</v>
      </c>
      <c r="E39" s="12">
        <v>1365.39</v>
      </c>
      <c r="F39" s="12">
        <f t="shared" si="0"/>
        <v>39569.0022</v>
      </c>
      <c r="G39" s="12"/>
      <c r="H39" s="13"/>
      <c r="I39" s="13">
        <f t="shared" si="2"/>
        <v>48569.0022</v>
      </c>
    </row>
    <row r="40" ht="18" customHeight="1" spans="1:9">
      <c r="A40" s="9">
        <v>37</v>
      </c>
      <c r="B40" s="14" t="s">
        <v>44</v>
      </c>
      <c r="C40" s="11">
        <v>1500</v>
      </c>
      <c r="D40" s="11">
        <f>+C40*9</f>
        <v>13500</v>
      </c>
      <c r="E40" s="12">
        <v>1850.62</v>
      </c>
      <c r="F40" s="12">
        <f t="shared" si="0"/>
        <v>53630.9676</v>
      </c>
      <c r="G40" s="12"/>
      <c r="H40" s="13"/>
      <c r="I40" s="13">
        <f t="shared" si="2"/>
        <v>67130.9676</v>
      </c>
    </row>
    <row r="41" ht="18" customHeight="1" spans="1:9">
      <c r="A41" s="9">
        <v>38</v>
      </c>
      <c r="B41" s="14" t="s">
        <v>45</v>
      </c>
      <c r="C41" s="11">
        <v>400</v>
      </c>
      <c r="D41" s="11">
        <v>3600</v>
      </c>
      <c r="E41" s="12">
        <v>1233.97</v>
      </c>
      <c r="F41" s="12">
        <f t="shared" si="0"/>
        <v>35760.4506</v>
      </c>
      <c r="G41" s="12"/>
      <c r="H41" s="13"/>
      <c r="I41" s="13">
        <f t="shared" ref="I41:I47" si="6">+H41+F41+D41</f>
        <v>39360.4506</v>
      </c>
    </row>
    <row r="42" ht="18" customHeight="1" spans="1:9">
      <c r="A42" s="9">
        <v>39</v>
      </c>
      <c r="B42" s="14" t="s">
        <v>46</v>
      </c>
      <c r="C42" s="11">
        <v>500</v>
      </c>
      <c r="D42" s="11">
        <v>4500</v>
      </c>
      <c r="E42" s="12">
        <v>580.73</v>
      </c>
      <c r="F42" s="12">
        <f t="shared" si="0"/>
        <v>16829.5554</v>
      </c>
      <c r="G42" s="12"/>
      <c r="H42" s="13"/>
      <c r="I42" s="13">
        <f t="shared" si="6"/>
        <v>21329.5554</v>
      </c>
    </row>
    <row r="43" ht="18" customHeight="1" spans="1:9">
      <c r="A43" s="9">
        <v>40</v>
      </c>
      <c r="B43" s="14" t="s">
        <v>47</v>
      </c>
      <c r="C43" s="11">
        <v>600</v>
      </c>
      <c r="D43" s="11">
        <v>5400</v>
      </c>
      <c r="E43" s="12">
        <v>753.08</v>
      </c>
      <c r="F43" s="12">
        <f t="shared" si="0"/>
        <v>21824.2584</v>
      </c>
      <c r="G43" s="12"/>
      <c r="H43" s="13"/>
      <c r="I43" s="13">
        <f t="shared" si="6"/>
        <v>27224.2584</v>
      </c>
    </row>
    <row r="44" s="1" customFormat="1" ht="18" customHeight="1" spans="1:9">
      <c r="A44" s="15">
        <v>41</v>
      </c>
      <c r="B44" s="16" t="s">
        <v>48</v>
      </c>
      <c r="C44" s="17">
        <v>400</v>
      </c>
      <c r="D44" s="17">
        <v>3600</v>
      </c>
      <c r="E44" s="18">
        <v>644.47</v>
      </c>
      <c r="F44" s="12">
        <f t="shared" si="0"/>
        <v>18676.7406</v>
      </c>
      <c r="G44" s="18"/>
      <c r="H44" s="19"/>
      <c r="I44" s="19">
        <f t="shared" si="6"/>
        <v>22276.7406</v>
      </c>
    </row>
    <row r="45" ht="18" customHeight="1" spans="1:9">
      <c r="A45" s="9">
        <v>42</v>
      </c>
      <c r="B45" s="14" t="s">
        <v>49</v>
      </c>
      <c r="C45" s="11">
        <v>400</v>
      </c>
      <c r="D45" s="11">
        <v>3600</v>
      </c>
      <c r="E45" s="12">
        <v>2880.28</v>
      </c>
      <c r="F45" s="12">
        <f t="shared" si="0"/>
        <v>83470.5144</v>
      </c>
      <c r="G45" s="12"/>
      <c r="H45" s="13"/>
      <c r="I45" s="13">
        <f t="shared" si="6"/>
        <v>87070.5144</v>
      </c>
    </row>
    <row r="46" ht="18" customHeight="1" spans="1:9">
      <c r="A46" s="9">
        <v>43</v>
      </c>
      <c r="B46" s="14" t="s">
        <v>50</v>
      </c>
      <c r="C46" s="11">
        <v>600</v>
      </c>
      <c r="D46" s="11">
        <v>5400</v>
      </c>
      <c r="E46" s="12">
        <v>1229.91</v>
      </c>
      <c r="F46" s="12">
        <f t="shared" si="0"/>
        <v>35642.7918</v>
      </c>
      <c r="G46" s="12"/>
      <c r="H46" s="13"/>
      <c r="I46" s="13">
        <f t="shared" si="6"/>
        <v>41042.7918</v>
      </c>
    </row>
    <row r="47" ht="18" customHeight="1" spans="1:9">
      <c r="A47" s="9">
        <v>44</v>
      </c>
      <c r="B47" s="14" t="s">
        <v>51</v>
      </c>
      <c r="C47" s="11">
        <v>1400</v>
      </c>
      <c r="D47" s="11">
        <v>12600</v>
      </c>
      <c r="E47" s="12">
        <v>1199.24</v>
      </c>
      <c r="F47" s="12">
        <f t="shared" si="0"/>
        <v>34753.9752</v>
      </c>
      <c r="G47" s="12"/>
      <c r="H47" s="13"/>
      <c r="I47" s="13">
        <f t="shared" si="6"/>
        <v>47353.9752</v>
      </c>
    </row>
    <row r="48" ht="18" customHeight="1" spans="1:9">
      <c r="A48" s="9"/>
      <c r="B48" s="9"/>
      <c r="C48" s="11"/>
      <c r="D48" s="11">
        <f>SUM(D4:D47)</f>
        <v>468900</v>
      </c>
      <c r="E48" s="12">
        <f>SUM(E4:E47)</f>
        <v>104364.04</v>
      </c>
      <c r="F48" s="12">
        <f t="shared" si="0"/>
        <v>3024469.8792</v>
      </c>
      <c r="G48" s="12"/>
      <c r="H48" s="13"/>
      <c r="I48" s="13">
        <f>SUM(I4:I47)</f>
        <v>4093369.8792</v>
      </c>
    </row>
    <row r="49" ht="18" customHeight="1" spans="1:9">
      <c r="A49" s="9"/>
      <c r="B49" s="9"/>
      <c r="C49" s="11"/>
      <c r="D49" s="11"/>
      <c r="E49" s="12"/>
      <c r="F49" s="12"/>
      <c r="G49" s="12"/>
      <c r="H49" s="13"/>
      <c r="I49" s="13"/>
    </row>
    <row r="50" s="2" customFormat="1" ht="18" customHeight="1" spans="1:9">
      <c r="A50" s="20">
        <v>45</v>
      </c>
      <c r="B50" s="20" t="s">
        <v>52</v>
      </c>
      <c r="C50" s="21">
        <v>30694.82</v>
      </c>
      <c r="D50" s="21">
        <f>C50*9</f>
        <v>276253.38</v>
      </c>
      <c r="E50" s="21">
        <v>30694.82</v>
      </c>
      <c r="F50" s="22">
        <f>+E50*28.98</f>
        <v>889535.8836</v>
      </c>
      <c r="G50" s="23"/>
      <c r="H50" s="23"/>
      <c r="I50" s="26">
        <f>+H50+F50+D50</f>
        <v>1165789.2636</v>
      </c>
    </row>
    <row r="51" ht="18" customHeight="1" spans="1:9">
      <c r="A51" s="9"/>
      <c r="B51" s="14" t="s">
        <v>53</v>
      </c>
      <c r="C51" s="23">
        <f>SUM(C4:C50)</f>
        <v>82794.82</v>
      </c>
      <c r="D51" s="23">
        <f>D50+D48</f>
        <v>745153.38</v>
      </c>
      <c r="E51" s="23">
        <f>E50+E48</f>
        <v>135058.86</v>
      </c>
      <c r="F51" s="23">
        <f>F50+F48</f>
        <v>3914005.7628</v>
      </c>
      <c r="G51" s="23">
        <f>SUM(G4:G47)</f>
        <v>24000</v>
      </c>
      <c r="H51" s="23">
        <f>SUM(H4:H47)</f>
        <v>600000</v>
      </c>
      <c r="I51" s="23">
        <f>H51+F51+D51</f>
        <v>5259159.1428</v>
      </c>
    </row>
    <row r="52" ht="18" customHeight="1"/>
    <row r="53" ht="18" customHeight="1"/>
  </sheetData>
  <autoFilter xmlns:etc="http://www.wps.cn/officeDocument/2017/etCustomData" ref="A3:I51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29">
    <cfRule type="duplicateValues" dxfId="0" priority="2"/>
  </conditionalFormatting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曙光</cp:lastModifiedBy>
  <dcterms:created xsi:type="dcterms:W3CDTF">2024-12-16T01:48:00Z</dcterms:created>
  <dcterms:modified xsi:type="dcterms:W3CDTF">2025-12-29T03:05:45Z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916D2193CEA54707A56574AA0A9C7460_13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0</vt:i4>
  </property>
</Properties>
</file>