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75" tabRatio="683" activeTab="2"/>
  </bookViews>
  <sheets>
    <sheet name="表1 预算平衡表 (2025)" sheetId="24" r:id="rId1"/>
    <sheet name="表2 公共财政收入（2025）" sheetId="21" r:id="rId2"/>
    <sheet name="表3 公共财政支出（2025）" sheetId="22" r:id="rId3"/>
  </sheets>
  <definedNames>
    <definedName name="_xlnm.Print_Area" localSheetId="1">'表2 公共财政收入（2025）'!$A$1:$F$48</definedName>
    <definedName name="_xlnm.Print_Area" localSheetId="2">'表3 公共财政支出（2025）'!$A$1:$G$24</definedName>
    <definedName name="_xlnm.Print_Titles" localSheetId="1">'表2 公共财政收入（2025）'!$1:$4</definedName>
    <definedName name="_xlnm.Print_Titles" localSheetId="0">'表1 预算平衡表 (2025)'!#REF!</definedName>
    <definedName name="_xlnm.Print_Area" localSheetId="0">'表1 预算平衡表 (2025)'!$A$1:$D$20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HUAWEI</author>
  </authors>
  <commentList>
    <comment ref="E8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未用公式</t>
        </r>
      </text>
    </comment>
    <comment ref="E10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未用公式</t>
        </r>
      </text>
    </comment>
    <comment ref="E15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未用公式</t>
        </r>
      </text>
    </comment>
    <comment ref="C30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预期数暂按8%增长</t>
        </r>
      </text>
    </comment>
    <comment ref="C35" authorId="0">
      <text>
        <r>
          <rPr>
            <b/>
            <sz val="9"/>
            <rFont val="宋体"/>
            <charset val="134"/>
          </rPr>
          <t>HUAWEI:</t>
        </r>
        <r>
          <rPr>
            <sz val="9"/>
            <rFont val="宋体"/>
            <charset val="134"/>
          </rPr>
          <t xml:space="preserve">
资产和非税预计</t>
        </r>
      </text>
    </comment>
  </commentList>
</comments>
</file>

<file path=xl/sharedStrings.xml><?xml version="1.0" encoding="utf-8"?>
<sst xmlns="http://schemas.openxmlformats.org/spreadsheetml/2006/main" count="134" uniqueCount="126">
  <si>
    <r>
      <rPr>
        <sz val="20"/>
        <rFont val="黑体"/>
        <charset val="134"/>
      </rPr>
      <t>醴陵市</t>
    </r>
    <r>
      <rPr>
        <sz val="20"/>
        <rFont val="Times New Roman"/>
        <charset val="134"/>
      </rPr>
      <t>2025</t>
    </r>
    <r>
      <rPr>
        <sz val="20"/>
        <rFont val="黑体"/>
        <charset val="134"/>
      </rPr>
      <t>年一般公共预算收支预算（草案）平衡表</t>
    </r>
  </si>
  <si>
    <r>
      <rPr>
        <sz val="12"/>
        <rFont val="黑体"/>
        <charset val="134"/>
      </rPr>
      <t>单位：万元</t>
    </r>
  </si>
  <si>
    <r>
      <rPr>
        <b/>
        <sz val="12"/>
        <color indexed="8"/>
        <rFont val="宋体"/>
        <charset val="134"/>
      </rPr>
      <t>项</t>
    </r>
    <r>
      <rPr>
        <b/>
        <sz val="12"/>
        <color indexed="8"/>
        <rFont val="Times New Roman"/>
        <charset val="134"/>
      </rPr>
      <t xml:space="preserve"> </t>
    </r>
    <r>
      <rPr>
        <b/>
        <sz val="12"/>
        <color indexed="8"/>
        <rFont val="宋体"/>
        <charset val="134"/>
      </rPr>
      <t>目</t>
    </r>
    <r>
      <rPr>
        <b/>
        <sz val="12"/>
        <color indexed="8"/>
        <rFont val="Times New Roman"/>
        <charset val="134"/>
      </rPr>
      <t xml:space="preserve"> </t>
    </r>
    <r>
      <rPr>
        <b/>
        <sz val="12"/>
        <color indexed="8"/>
        <rFont val="宋体"/>
        <charset val="134"/>
      </rPr>
      <t>内</t>
    </r>
    <r>
      <rPr>
        <b/>
        <sz val="12"/>
        <color indexed="8"/>
        <rFont val="Times New Roman"/>
        <charset val="134"/>
      </rPr>
      <t xml:space="preserve"> </t>
    </r>
    <r>
      <rPr>
        <b/>
        <sz val="12"/>
        <color indexed="8"/>
        <rFont val="宋体"/>
        <charset val="134"/>
      </rPr>
      <t>容</t>
    </r>
  </si>
  <si>
    <r>
      <t>2025</t>
    </r>
    <r>
      <rPr>
        <b/>
        <sz val="12"/>
        <rFont val="宋体"/>
        <charset val="134"/>
      </rPr>
      <t>年预算数</t>
    </r>
  </si>
  <si>
    <r>
      <t>2025</t>
    </r>
    <r>
      <rPr>
        <b/>
        <sz val="12"/>
        <color indexed="8"/>
        <rFont val="宋体"/>
        <charset val="134"/>
      </rPr>
      <t>年预算数</t>
    </r>
  </si>
  <si>
    <r>
      <rPr>
        <b/>
        <sz val="11"/>
        <rFont val="宋体"/>
        <charset val="134"/>
      </rPr>
      <t>收入总计</t>
    </r>
  </si>
  <si>
    <r>
      <rPr>
        <b/>
        <sz val="11"/>
        <color indexed="8"/>
        <rFont val="宋体"/>
        <charset val="134"/>
      </rPr>
      <t>支出总计</t>
    </r>
  </si>
  <si>
    <r>
      <rPr>
        <b/>
        <sz val="11"/>
        <color indexed="8"/>
        <rFont val="宋体"/>
        <charset val="134"/>
      </rPr>
      <t>一、地方收入</t>
    </r>
  </si>
  <si>
    <r>
      <rPr>
        <b/>
        <sz val="11"/>
        <color indexed="8"/>
        <rFont val="宋体"/>
        <charset val="134"/>
      </rPr>
      <t>一、本年支出</t>
    </r>
  </si>
  <si>
    <r>
      <t xml:space="preserve">  </t>
    </r>
    <r>
      <rPr>
        <sz val="11"/>
        <color indexed="8"/>
        <rFont val="宋体"/>
        <charset val="134"/>
      </rPr>
      <t>（一）税收收入</t>
    </r>
  </si>
  <si>
    <r>
      <t xml:space="preserve">  </t>
    </r>
    <r>
      <rPr>
        <sz val="11"/>
        <color indexed="8"/>
        <rFont val="宋体"/>
        <charset val="134"/>
      </rPr>
      <t>（一）保基本民生支出</t>
    </r>
  </si>
  <si>
    <r>
      <t xml:space="preserve">  </t>
    </r>
    <r>
      <rPr>
        <sz val="11"/>
        <color indexed="8"/>
        <rFont val="宋体"/>
        <charset val="134"/>
      </rPr>
      <t>（二）非税收入</t>
    </r>
  </si>
  <si>
    <r>
      <t xml:space="preserve">  </t>
    </r>
    <r>
      <rPr>
        <sz val="11"/>
        <color indexed="8"/>
        <rFont val="宋体"/>
        <charset val="134"/>
      </rPr>
      <t>（二）保工资支出</t>
    </r>
  </si>
  <si>
    <r>
      <rPr>
        <b/>
        <sz val="11"/>
        <color indexed="8"/>
        <rFont val="宋体"/>
        <charset val="134"/>
      </rPr>
      <t>二、上级补助收入</t>
    </r>
  </si>
  <si>
    <r>
      <t xml:space="preserve">  </t>
    </r>
    <r>
      <rPr>
        <sz val="11"/>
        <color indexed="8"/>
        <rFont val="宋体"/>
        <charset val="134"/>
      </rPr>
      <t>（三）保运转支出</t>
    </r>
  </si>
  <si>
    <r>
      <t xml:space="preserve">  </t>
    </r>
    <r>
      <rPr>
        <sz val="11"/>
        <color indexed="8"/>
        <rFont val="宋体"/>
        <charset val="134"/>
      </rPr>
      <t>（一）返还性收入</t>
    </r>
  </si>
  <si>
    <r>
      <t xml:space="preserve">  </t>
    </r>
    <r>
      <rPr>
        <sz val="11"/>
        <color indexed="8"/>
        <rFont val="宋体"/>
        <charset val="134"/>
      </rPr>
      <t>（四）政府一般债券还本付息支出</t>
    </r>
  </si>
  <si>
    <r>
      <t xml:space="preserve">  </t>
    </r>
    <r>
      <rPr>
        <sz val="11"/>
        <color indexed="8"/>
        <rFont val="宋体"/>
        <charset val="134"/>
      </rPr>
      <t>（二）一般性转移支付收入</t>
    </r>
  </si>
  <si>
    <r>
      <t xml:space="preserve">  </t>
    </r>
    <r>
      <rPr>
        <sz val="11"/>
        <color indexed="8"/>
        <rFont val="宋体"/>
        <charset val="134"/>
      </rPr>
      <t>（五）其他支出</t>
    </r>
  </si>
  <si>
    <r>
      <t xml:space="preserve">  </t>
    </r>
    <r>
      <rPr>
        <sz val="11"/>
        <color indexed="8"/>
        <rFont val="宋体"/>
        <charset val="134"/>
      </rPr>
      <t>（三）专项转移支付收入</t>
    </r>
  </si>
  <si>
    <r>
      <rPr>
        <b/>
        <sz val="11"/>
        <rFont val="宋体"/>
        <charset val="134"/>
      </rPr>
      <t>二、上解支出</t>
    </r>
  </si>
  <si>
    <r>
      <rPr>
        <b/>
        <sz val="11"/>
        <color indexed="8"/>
        <rFont val="宋体"/>
        <charset val="134"/>
      </rPr>
      <t>三、上年结余</t>
    </r>
  </si>
  <si>
    <r>
      <rPr>
        <b/>
        <sz val="11"/>
        <color indexed="8"/>
        <rFont val="宋体"/>
        <charset val="134"/>
      </rPr>
      <t>三、安排预算稳定调节基金</t>
    </r>
  </si>
  <si>
    <r>
      <rPr>
        <b/>
        <sz val="11"/>
        <color rgb="FF000000"/>
        <rFont val="宋体"/>
        <charset val="134"/>
      </rPr>
      <t>四、动用预算稳定调节基金</t>
    </r>
    <r>
      <rPr>
        <b/>
        <sz val="11"/>
        <color rgb="FF000000"/>
        <rFont val="Times New Roman"/>
        <charset val="134"/>
      </rPr>
      <t xml:space="preserve"> </t>
    </r>
  </si>
  <si>
    <r>
      <rPr>
        <b/>
        <sz val="11"/>
        <color rgb="FF000000"/>
        <rFont val="宋体"/>
        <charset val="134"/>
      </rPr>
      <t>四、年终结余</t>
    </r>
  </si>
  <si>
    <r>
      <rPr>
        <b/>
        <sz val="11"/>
        <color indexed="8"/>
        <rFont val="宋体"/>
        <charset val="134"/>
      </rPr>
      <t>五、调入资金</t>
    </r>
  </si>
  <si>
    <r>
      <t xml:space="preserve">  </t>
    </r>
    <r>
      <rPr>
        <sz val="11"/>
        <color indexed="8"/>
        <rFont val="宋体"/>
        <charset val="134"/>
      </rPr>
      <t>（一）政府性基金预算调入</t>
    </r>
  </si>
  <si>
    <r>
      <t xml:space="preserve">  </t>
    </r>
    <r>
      <rPr>
        <sz val="11"/>
        <color indexed="8"/>
        <rFont val="宋体"/>
        <charset val="134"/>
      </rPr>
      <t>（二）国有资本经营预算调入</t>
    </r>
  </si>
  <si>
    <r>
      <t xml:space="preserve">  </t>
    </r>
    <r>
      <rPr>
        <sz val="11"/>
        <color indexed="8"/>
        <rFont val="宋体"/>
        <charset val="134"/>
      </rPr>
      <t>（三）财政专户管理资金调入</t>
    </r>
  </si>
  <si>
    <r>
      <t xml:space="preserve">  </t>
    </r>
    <r>
      <rPr>
        <sz val="11"/>
        <color indexed="8"/>
        <rFont val="宋体"/>
        <charset val="134"/>
      </rPr>
      <t>（四）其他调入</t>
    </r>
  </si>
  <si>
    <r>
      <rPr>
        <sz val="20"/>
        <rFont val="黑体"/>
        <charset val="134"/>
      </rPr>
      <t>醴陵市</t>
    </r>
    <r>
      <rPr>
        <sz val="20"/>
        <rFont val="Times New Roman"/>
        <charset val="134"/>
      </rPr>
      <t>2025</t>
    </r>
    <r>
      <rPr>
        <sz val="20"/>
        <rFont val="黑体"/>
        <charset val="134"/>
      </rPr>
      <t>年一般公共预算收入预算（草案）表</t>
    </r>
  </si>
  <si>
    <r>
      <rPr>
        <sz val="10"/>
        <rFont val="仿宋_GB2312"/>
        <charset val="134"/>
      </rPr>
      <t>单位：万元</t>
    </r>
  </si>
  <si>
    <r>
      <rPr>
        <b/>
        <sz val="12"/>
        <rFont val="宋体"/>
        <charset val="134"/>
      </rPr>
      <t>收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入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项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目</t>
    </r>
  </si>
  <si>
    <r>
      <t>2024</t>
    </r>
    <r>
      <rPr>
        <b/>
        <sz val="12"/>
        <rFont val="宋体"/>
        <charset val="134"/>
      </rPr>
      <t>年完成数</t>
    </r>
  </si>
  <si>
    <r>
      <t>2025</t>
    </r>
    <r>
      <rPr>
        <b/>
        <sz val="12"/>
        <rFont val="宋体"/>
        <charset val="134"/>
      </rPr>
      <t>年</t>
    </r>
  </si>
  <si>
    <r>
      <rPr>
        <b/>
        <sz val="12"/>
        <rFont val="宋体"/>
        <charset val="134"/>
      </rPr>
      <t>备注</t>
    </r>
  </si>
  <si>
    <r>
      <rPr>
        <b/>
        <sz val="12"/>
        <rFont val="宋体"/>
        <charset val="134"/>
      </rPr>
      <t>预期数</t>
    </r>
  </si>
  <si>
    <r>
      <rPr>
        <b/>
        <sz val="12"/>
        <rFont val="宋体"/>
        <charset val="134"/>
      </rPr>
      <t>增减额</t>
    </r>
  </si>
  <si>
    <r>
      <rPr>
        <b/>
        <sz val="12"/>
        <rFont val="宋体"/>
        <charset val="134"/>
      </rPr>
      <t>增长</t>
    </r>
    <r>
      <rPr>
        <b/>
        <sz val="12"/>
        <rFont val="Times New Roman"/>
        <charset val="134"/>
      </rPr>
      <t>%</t>
    </r>
  </si>
  <si>
    <r>
      <rPr>
        <b/>
        <sz val="11"/>
        <rFont val="宋体"/>
        <charset val="134"/>
      </rPr>
      <t>一般公共预算总收入</t>
    </r>
  </si>
  <si>
    <r>
      <rPr>
        <b/>
        <sz val="11"/>
        <rFont val="宋体"/>
        <charset val="134"/>
      </rPr>
      <t>分类型</t>
    </r>
  </si>
  <si>
    <r>
      <rPr>
        <sz val="11"/>
        <rFont val="宋体"/>
        <charset val="134"/>
      </rPr>
      <t>一、税收收入</t>
    </r>
  </si>
  <si>
    <r>
      <t xml:space="preserve">    </t>
    </r>
    <r>
      <rPr>
        <sz val="11"/>
        <rFont val="宋体"/>
        <charset val="134"/>
      </rPr>
      <t>所占比重</t>
    </r>
  </si>
  <si>
    <r>
      <rPr>
        <sz val="11"/>
        <rFont val="宋体"/>
        <charset val="134"/>
      </rPr>
      <t>二、非税收入</t>
    </r>
  </si>
  <si>
    <r>
      <rPr>
        <b/>
        <sz val="11"/>
        <rFont val="宋体"/>
        <charset val="134"/>
      </rPr>
      <t>分级次</t>
    </r>
  </si>
  <si>
    <r>
      <rPr>
        <b/>
        <sz val="11"/>
        <rFont val="宋体"/>
        <charset val="134"/>
      </rPr>
      <t>一、地方一般公共预算收入</t>
    </r>
  </si>
  <si>
    <r>
      <rPr>
        <b/>
        <sz val="11"/>
        <rFont val="宋体"/>
        <charset val="134"/>
      </rPr>
      <t>（一）地方税收收入</t>
    </r>
  </si>
  <si>
    <r>
      <t xml:space="preserve">     </t>
    </r>
    <r>
      <rPr>
        <sz val="11"/>
        <rFont val="宋体"/>
        <charset val="134"/>
      </rPr>
      <t>其中：占一般公共预算收入比重</t>
    </r>
    <r>
      <rPr>
        <sz val="11"/>
        <rFont val="Times New Roman"/>
        <charset val="134"/>
      </rPr>
      <t>%</t>
    </r>
  </si>
  <si>
    <r>
      <t xml:space="preserve">  1</t>
    </r>
    <r>
      <rPr>
        <sz val="11"/>
        <rFont val="宋体"/>
        <charset val="134"/>
      </rPr>
      <t>、增值税（</t>
    </r>
    <r>
      <rPr>
        <sz val="11"/>
        <rFont val="Times New Roman"/>
        <charset val="134"/>
      </rPr>
      <t>37.5%</t>
    </r>
    <r>
      <rPr>
        <sz val="11"/>
        <rFont val="宋体"/>
        <charset val="134"/>
      </rPr>
      <t>部分）</t>
    </r>
  </si>
  <si>
    <r>
      <t xml:space="preserve">  2</t>
    </r>
    <r>
      <rPr>
        <sz val="11"/>
        <rFont val="宋体"/>
        <charset val="134"/>
      </rPr>
      <t>、企业所得税</t>
    </r>
  </si>
  <si>
    <r>
      <t xml:space="preserve">  3</t>
    </r>
    <r>
      <rPr>
        <sz val="11"/>
        <rFont val="宋体"/>
        <charset val="134"/>
      </rPr>
      <t>、个人所得税</t>
    </r>
  </si>
  <si>
    <r>
      <t xml:space="preserve">  4</t>
    </r>
    <r>
      <rPr>
        <sz val="11"/>
        <rFont val="宋体"/>
        <charset val="134"/>
      </rPr>
      <t>、资源税（</t>
    </r>
    <r>
      <rPr>
        <sz val="11"/>
        <rFont val="Times New Roman"/>
        <charset val="134"/>
      </rPr>
      <t>75%</t>
    </r>
    <r>
      <rPr>
        <sz val="11"/>
        <rFont val="宋体"/>
        <charset val="134"/>
      </rPr>
      <t>部分）</t>
    </r>
  </si>
  <si>
    <r>
      <t xml:space="preserve">  5</t>
    </r>
    <r>
      <rPr>
        <sz val="11"/>
        <rFont val="宋体"/>
        <charset val="134"/>
      </rPr>
      <t>、城市维护建设税</t>
    </r>
  </si>
  <si>
    <r>
      <t xml:space="preserve">  6</t>
    </r>
    <r>
      <rPr>
        <sz val="11"/>
        <rFont val="宋体"/>
        <charset val="134"/>
      </rPr>
      <t>、房产税</t>
    </r>
  </si>
  <si>
    <r>
      <t xml:space="preserve">  7</t>
    </r>
    <r>
      <rPr>
        <sz val="11"/>
        <rFont val="宋体"/>
        <charset val="134"/>
      </rPr>
      <t>、印花税</t>
    </r>
  </si>
  <si>
    <r>
      <t xml:space="preserve">  8</t>
    </r>
    <r>
      <rPr>
        <sz val="11"/>
        <rFont val="宋体"/>
        <charset val="134"/>
      </rPr>
      <t>、城镇土地使用税（</t>
    </r>
    <r>
      <rPr>
        <sz val="11"/>
        <rFont val="Times New Roman"/>
        <charset val="134"/>
      </rPr>
      <t>70%</t>
    </r>
    <r>
      <rPr>
        <sz val="11"/>
        <rFont val="宋体"/>
        <charset val="134"/>
      </rPr>
      <t>部分）</t>
    </r>
  </si>
  <si>
    <r>
      <t xml:space="preserve">  9</t>
    </r>
    <r>
      <rPr>
        <sz val="11"/>
        <rFont val="宋体"/>
        <charset val="134"/>
      </rPr>
      <t>、土地增值税</t>
    </r>
  </si>
  <si>
    <r>
      <t xml:space="preserve">  10</t>
    </r>
    <r>
      <rPr>
        <sz val="11"/>
        <rFont val="宋体"/>
        <charset val="134"/>
      </rPr>
      <t>、车船使用和牌照税</t>
    </r>
  </si>
  <si>
    <r>
      <t xml:space="preserve">  11</t>
    </r>
    <r>
      <rPr>
        <sz val="11"/>
        <rFont val="宋体"/>
        <charset val="134"/>
      </rPr>
      <t>、耕地占用税</t>
    </r>
  </si>
  <si>
    <r>
      <t xml:space="preserve">  12</t>
    </r>
    <r>
      <rPr>
        <sz val="11"/>
        <rFont val="宋体"/>
        <charset val="134"/>
      </rPr>
      <t>、契税</t>
    </r>
  </si>
  <si>
    <r>
      <t xml:space="preserve">  13</t>
    </r>
    <r>
      <rPr>
        <sz val="11"/>
        <rFont val="宋体"/>
        <charset val="134"/>
      </rPr>
      <t>、环境保护税（</t>
    </r>
    <r>
      <rPr>
        <sz val="11"/>
        <rFont val="Times New Roman"/>
        <charset val="134"/>
      </rPr>
      <t>70%</t>
    </r>
    <r>
      <rPr>
        <sz val="11"/>
        <rFont val="宋体"/>
        <charset val="134"/>
      </rPr>
      <t>部分）</t>
    </r>
  </si>
  <si>
    <r>
      <t xml:space="preserve">  14</t>
    </r>
    <r>
      <rPr>
        <sz val="11"/>
        <rFont val="宋体"/>
        <charset val="134"/>
      </rPr>
      <t>、其他税收收入</t>
    </r>
  </si>
  <si>
    <r>
      <rPr>
        <sz val="10"/>
        <rFont val="宋体"/>
        <charset val="134"/>
      </rPr>
      <t>营业税尾欠</t>
    </r>
  </si>
  <si>
    <r>
      <rPr>
        <b/>
        <sz val="11"/>
        <rFont val="宋体"/>
        <charset val="134"/>
      </rPr>
      <t>（二）非税收入</t>
    </r>
  </si>
  <si>
    <r>
      <t xml:space="preserve">  1</t>
    </r>
    <r>
      <rPr>
        <sz val="11"/>
        <rFont val="宋体"/>
        <charset val="134"/>
      </rPr>
      <t>、专项收入</t>
    </r>
  </si>
  <si>
    <r>
      <t xml:space="preserve">     </t>
    </r>
    <r>
      <rPr>
        <sz val="11"/>
        <rFont val="宋体"/>
        <charset val="134"/>
      </rPr>
      <t>其中：教育费附加收入</t>
    </r>
  </si>
  <si>
    <r>
      <t xml:space="preserve">  2</t>
    </r>
    <r>
      <rPr>
        <sz val="11"/>
        <rFont val="宋体"/>
        <charset val="134"/>
      </rPr>
      <t>、行政性收费收入</t>
    </r>
  </si>
  <si>
    <r>
      <t xml:space="preserve">  3</t>
    </r>
    <r>
      <rPr>
        <sz val="11"/>
        <rFont val="宋体"/>
        <charset val="134"/>
      </rPr>
      <t>、罚没收入</t>
    </r>
  </si>
  <si>
    <r>
      <t xml:space="preserve">  4</t>
    </r>
    <r>
      <rPr>
        <sz val="11"/>
        <rFont val="宋体"/>
        <charset val="134"/>
      </rPr>
      <t>、国有资源（资产）有偿使用收入</t>
    </r>
  </si>
  <si>
    <r>
      <t xml:space="preserve">  5</t>
    </r>
    <r>
      <rPr>
        <sz val="11"/>
        <rFont val="宋体"/>
        <charset val="134"/>
      </rPr>
      <t>、其他收入</t>
    </r>
  </si>
  <si>
    <r>
      <rPr>
        <b/>
        <sz val="11"/>
        <rFont val="宋体"/>
        <charset val="134"/>
      </rPr>
      <t>二、上划中央一般公共预算收入</t>
    </r>
  </si>
  <si>
    <r>
      <t xml:space="preserve">  1</t>
    </r>
    <r>
      <rPr>
        <sz val="11"/>
        <rFont val="宋体"/>
        <charset val="134"/>
      </rPr>
      <t>、增值税</t>
    </r>
  </si>
  <si>
    <r>
      <t xml:space="preserve">  2</t>
    </r>
    <r>
      <rPr>
        <sz val="11"/>
        <rFont val="宋体"/>
        <charset val="134"/>
      </rPr>
      <t>、消费税（</t>
    </r>
    <r>
      <rPr>
        <sz val="11"/>
        <rFont val="Times New Roman"/>
        <charset val="134"/>
      </rPr>
      <t>100%</t>
    </r>
    <r>
      <rPr>
        <sz val="11"/>
        <rFont val="宋体"/>
        <charset val="134"/>
      </rPr>
      <t>部分）</t>
    </r>
  </si>
  <si>
    <r>
      <t xml:space="preserve">  3</t>
    </r>
    <r>
      <rPr>
        <sz val="11"/>
        <rFont val="宋体"/>
        <charset val="134"/>
      </rPr>
      <t>、所得税（</t>
    </r>
    <r>
      <rPr>
        <sz val="11"/>
        <rFont val="Times New Roman"/>
        <charset val="134"/>
      </rPr>
      <t>60%</t>
    </r>
    <r>
      <rPr>
        <sz val="11"/>
        <rFont val="宋体"/>
        <charset val="134"/>
      </rPr>
      <t>部分）</t>
    </r>
  </si>
  <si>
    <r>
      <t xml:space="preserve">  4</t>
    </r>
    <r>
      <rPr>
        <sz val="11"/>
        <rFont val="宋体"/>
        <charset val="134"/>
      </rPr>
      <t>、其他税收收入</t>
    </r>
  </si>
  <si>
    <r>
      <rPr>
        <b/>
        <sz val="11"/>
        <rFont val="宋体"/>
        <charset val="134"/>
      </rPr>
      <t>三、上划省级一般公共预算收入</t>
    </r>
  </si>
  <si>
    <r>
      <t xml:space="preserve">  2</t>
    </r>
    <r>
      <rPr>
        <sz val="11"/>
        <rFont val="宋体"/>
        <charset val="134"/>
      </rPr>
      <t>、所得税（</t>
    </r>
    <r>
      <rPr>
        <sz val="11"/>
        <rFont val="Times New Roman"/>
        <charset val="134"/>
      </rPr>
      <t>12%</t>
    </r>
    <r>
      <rPr>
        <sz val="11"/>
        <rFont val="宋体"/>
        <charset val="134"/>
      </rPr>
      <t>部分）</t>
    </r>
  </si>
  <si>
    <r>
      <t xml:space="preserve">  3</t>
    </r>
    <r>
      <rPr>
        <sz val="11"/>
        <rFont val="宋体"/>
        <charset val="134"/>
      </rPr>
      <t>、资源税（</t>
    </r>
    <r>
      <rPr>
        <sz val="11"/>
        <rFont val="Times New Roman"/>
        <charset val="134"/>
      </rPr>
      <t>25%</t>
    </r>
    <r>
      <rPr>
        <sz val="11"/>
        <rFont val="宋体"/>
        <charset val="134"/>
      </rPr>
      <t>部分）</t>
    </r>
  </si>
  <si>
    <r>
      <t xml:space="preserve">  4</t>
    </r>
    <r>
      <rPr>
        <sz val="11"/>
        <rFont val="宋体"/>
        <charset val="134"/>
      </rPr>
      <t>、城镇土地使用税（</t>
    </r>
    <r>
      <rPr>
        <sz val="11"/>
        <rFont val="Times New Roman"/>
        <charset val="134"/>
      </rPr>
      <t>30%</t>
    </r>
    <r>
      <rPr>
        <sz val="11"/>
        <rFont val="宋体"/>
        <charset val="134"/>
      </rPr>
      <t>部分）</t>
    </r>
  </si>
  <si>
    <r>
      <t xml:space="preserve">  5</t>
    </r>
    <r>
      <rPr>
        <sz val="11"/>
        <rFont val="宋体"/>
        <charset val="134"/>
      </rPr>
      <t>、环境保护税（</t>
    </r>
    <r>
      <rPr>
        <sz val="11"/>
        <rFont val="Times New Roman"/>
        <charset val="134"/>
      </rPr>
      <t>30%</t>
    </r>
    <r>
      <rPr>
        <sz val="11"/>
        <rFont val="宋体"/>
        <charset val="134"/>
      </rPr>
      <t>部分）</t>
    </r>
  </si>
  <si>
    <r>
      <t xml:space="preserve">  6</t>
    </r>
    <r>
      <rPr>
        <sz val="11"/>
        <rFont val="宋体"/>
        <charset val="134"/>
      </rPr>
      <t>、其他税收收入</t>
    </r>
  </si>
  <si>
    <r>
      <rPr>
        <sz val="20"/>
        <rFont val="黑体"/>
        <charset val="134"/>
      </rPr>
      <t>醴陵市</t>
    </r>
    <r>
      <rPr>
        <sz val="20"/>
        <rFont val="Times New Roman"/>
        <charset val="134"/>
      </rPr>
      <t>2025</t>
    </r>
    <r>
      <rPr>
        <sz val="20"/>
        <rFont val="黑体"/>
        <charset val="134"/>
      </rPr>
      <t>年一般公共预算支出预算（草案）表</t>
    </r>
  </si>
  <si>
    <r>
      <rPr>
        <b/>
        <sz val="12"/>
        <rFont val="宋体"/>
        <charset val="134"/>
      </rPr>
      <t>项</t>
    </r>
    <r>
      <rPr>
        <b/>
        <sz val="12"/>
        <rFont val="Times New Roman"/>
        <charset val="134"/>
      </rPr>
      <t xml:space="preserve">     </t>
    </r>
    <r>
      <rPr>
        <b/>
        <sz val="12"/>
        <rFont val="宋体"/>
        <charset val="134"/>
      </rPr>
      <t>目</t>
    </r>
  </si>
  <si>
    <r>
      <t>2024</t>
    </r>
    <r>
      <rPr>
        <b/>
        <sz val="12"/>
        <rFont val="宋体"/>
        <charset val="134"/>
      </rPr>
      <t>年预算数</t>
    </r>
  </si>
  <si>
    <r>
      <rPr>
        <b/>
        <sz val="12"/>
        <rFont val="宋体"/>
        <charset val="134"/>
      </rPr>
      <t>增减</t>
    </r>
    <r>
      <rPr>
        <b/>
        <sz val="12"/>
        <rFont val="Times New Roman"/>
        <charset val="134"/>
      </rPr>
      <t>%</t>
    </r>
  </si>
  <si>
    <r>
      <rPr>
        <b/>
        <sz val="11"/>
        <rFont val="宋体"/>
        <charset val="134"/>
      </rPr>
      <t>一般公共预算支出合计</t>
    </r>
  </si>
  <si>
    <r>
      <t>1</t>
    </r>
    <r>
      <rPr>
        <sz val="11"/>
        <rFont val="宋体"/>
        <charset val="134"/>
      </rPr>
      <t>、一般公共服务支出</t>
    </r>
  </si>
  <si>
    <r>
      <t xml:space="preserve">201 </t>
    </r>
    <r>
      <rPr>
        <sz val="12"/>
        <rFont val="宋体"/>
        <charset val="134"/>
      </rPr>
      <t>一般公共服务支出</t>
    </r>
  </si>
  <si>
    <r>
      <t>2</t>
    </r>
    <r>
      <rPr>
        <sz val="11"/>
        <rFont val="宋体"/>
        <charset val="134"/>
      </rPr>
      <t>、国防支出</t>
    </r>
  </si>
  <si>
    <r>
      <t xml:space="preserve">203 </t>
    </r>
    <r>
      <rPr>
        <sz val="12"/>
        <rFont val="宋体"/>
        <charset val="134"/>
      </rPr>
      <t>国防支出</t>
    </r>
  </si>
  <si>
    <r>
      <t>3</t>
    </r>
    <r>
      <rPr>
        <sz val="11"/>
        <rFont val="宋体"/>
        <charset val="134"/>
      </rPr>
      <t>、公共安全支出</t>
    </r>
  </si>
  <si>
    <r>
      <t xml:space="preserve">204 </t>
    </r>
    <r>
      <rPr>
        <sz val="12"/>
        <rFont val="宋体"/>
        <charset val="134"/>
      </rPr>
      <t>公共安全支出</t>
    </r>
  </si>
  <si>
    <r>
      <t>4</t>
    </r>
    <r>
      <rPr>
        <sz val="11"/>
        <rFont val="宋体"/>
        <charset val="134"/>
      </rPr>
      <t>、教育支出</t>
    </r>
  </si>
  <si>
    <r>
      <t xml:space="preserve">205 </t>
    </r>
    <r>
      <rPr>
        <sz val="12"/>
        <rFont val="宋体"/>
        <charset val="134"/>
      </rPr>
      <t>教育支出</t>
    </r>
  </si>
  <si>
    <r>
      <t>5</t>
    </r>
    <r>
      <rPr>
        <sz val="11"/>
        <rFont val="宋体"/>
        <charset val="134"/>
      </rPr>
      <t>、科学技术支出</t>
    </r>
  </si>
  <si>
    <r>
      <t xml:space="preserve">206 </t>
    </r>
    <r>
      <rPr>
        <sz val="12"/>
        <rFont val="宋体"/>
        <charset val="134"/>
      </rPr>
      <t>科学技术支出</t>
    </r>
  </si>
  <si>
    <r>
      <t>6</t>
    </r>
    <r>
      <rPr>
        <sz val="11"/>
        <rFont val="宋体"/>
        <charset val="134"/>
      </rPr>
      <t>、文化旅游体育与传媒支出</t>
    </r>
  </si>
  <si>
    <r>
      <t xml:space="preserve">207 </t>
    </r>
    <r>
      <rPr>
        <sz val="12"/>
        <rFont val="宋体"/>
        <charset val="134"/>
      </rPr>
      <t>文化旅游体育与传媒支出</t>
    </r>
  </si>
  <si>
    <r>
      <t>7</t>
    </r>
    <r>
      <rPr>
        <sz val="11"/>
        <rFont val="宋体"/>
        <charset val="134"/>
      </rPr>
      <t>、社会保障和就业支出</t>
    </r>
  </si>
  <si>
    <r>
      <t xml:space="preserve">208 </t>
    </r>
    <r>
      <rPr>
        <sz val="12"/>
        <rFont val="宋体"/>
        <charset val="134"/>
      </rPr>
      <t>社会保障和就业支出</t>
    </r>
  </si>
  <si>
    <r>
      <t>8</t>
    </r>
    <r>
      <rPr>
        <sz val="11"/>
        <rFont val="宋体"/>
        <charset val="134"/>
      </rPr>
      <t>、卫生健康支出</t>
    </r>
  </si>
  <si>
    <r>
      <t xml:space="preserve">210 </t>
    </r>
    <r>
      <rPr>
        <sz val="12"/>
        <rFont val="宋体"/>
        <charset val="134"/>
      </rPr>
      <t>卫生健康支出</t>
    </r>
  </si>
  <si>
    <r>
      <t>9</t>
    </r>
    <r>
      <rPr>
        <sz val="11"/>
        <rFont val="宋体"/>
        <charset val="134"/>
      </rPr>
      <t>、节能环保支出</t>
    </r>
  </si>
  <si>
    <r>
      <t xml:space="preserve">211 </t>
    </r>
    <r>
      <rPr>
        <sz val="12"/>
        <rFont val="宋体"/>
        <charset val="134"/>
      </rPr>
      <t>节能环保支出</t>
    </r>
  </si>
  <si>
    <r>
      <t>10</t>
    </r>
    <r>
      <rPr>
        <sz val="11"/>
        <rFont val="宋体"/>
        <charset val="134"/>
      </rPr>
      <t>、城乡社区支出</t>
    </r>
  </si>
  <si>
    <r>
      <t xml:space="preserve">212 </t>
    </r>
    <r>
      <rPr>
        <sz val="12"/>
        <rFont val="宋体"/>
        <charset val="134"/>
      </rPr>
      <t>城乡社区支出</t>
    </r>
  </si>
  <si>
    <r>
      <t>11</t>
    </r>
    <r>
      <rPr>
        <sz val="11"/>
        <rFont val="宋体"/>
        <charset val="134"/>
      </rPr>
      <t>、农林水支出</t>
    </r>
  </si>
  <si>
    <r>
      <t xml:space="preserve">213 </t>
    </r>
    <r>
      <rPr>
        <sz val="12"/>
        <rFont val="宋体"/>
        <charset val="134"/>
      </rPr>
      <t>农林水支出</t>
    </r>
  </si>
  <si>
    <r>
      <t>12</t>
    </r>
    <r>
      <rPr>
        <sz val="11"/>
        <rFont val="宋体"/>
        <charset val="134"/>
      </rPr>
      <t>、交通运输支出</t>
    </r>
  </si>
  <si>
    <r>
      <t xml:space="preserve">214 </t>
    </r>
    <r>
      <rPr>
        <sz val="12"/>
        <rFont val="宋体"/>
        <charset val="134"/>
      </rPr>
      <t>交通运输支出</t>
    </r>
  </si>
  <si>
    <r>
      <t>13</t>
    </r>
    <r>
      <rPr>
        <sz val="11"/>
        <rFont val="宋体"/>
        <charset val="134"/>
      </rPr>
      <t>、资源勘探信息等支出</t>
    </r>
  </si>
  <si>
    <r>
      <t xml:space="preserve">215 </t>
    </r>
    <r>
      <rPr>
        <sz val="12"/>
        <rFont val="宋体"/>
        <charset val="134"/>
      </rPr>
      <t>资源勘探工业信息等支出</t>
    </r>
  </si>
  <si>
    <r>
      <t>14</t>
    </r>
    <r>
      <rPr>
        <sz val="11"/>
        <rFont val="宋体"/>
        <charset val="134"/>
      </rPr>
      <t>、商业服务业等支出</t>
    </r>
  </si>
  <si>
    <r>
      <t xml:space="preserve">216 </t>
    </r>
    <r>
      <rPr>
        <sz val="12"/>
        <rFont val="宋体"/>
        <charset val="134"/>
      </rPr>
      <t>商业服务业等支出</t>
    </r>
  </si>
  <si>
    <r>
      <t>15</t>
    </r>
    <r>
      <rPr>
        <sz val="11"/>
        <rFont val="宋体"/>
        <charset val="134"/>
      </rPr>
      <t>、自然资源海洋气象等支出</t>
    </r>
  </si>
  <si>
    <r>
      <t xml:space="preserve">221 </t>
    </r>
    <r>
      <rPr>
        <sz val="12"/>
        <rFont val="宋体"/>
        <charset val="134"/>
      </rPr>
      <t>住房保障支出</t>
    </r>
  </si>
  <si>
    <r>
      <t>16</t>
    </r>
    <r>
      <rPr>
        <sz val="11"/>
        <rFont val="宋体"/>
        <charset val="134"/>
      </rPr>
      <t>、住房保障支出</t>
    </r>
  </si>
  <si>
    <r>
      <t xml:space="preserve">222 </t>
    </r>
    <r>
      <rPr>
        <sz val="12"/>
        <rFont val="宋体"/>
        <charset val="134"/>
      </rPr>
      <t>粮油物资储备支出</t>
    </r>
  </si>
  <si>
    <r>
      <t>17</t>
    </r>
    <r>
      <rPr>
        <sz val="11"/>
        <rFont val="宋体"/>
        <charset val="134"/>
      </rPr>
      <t>、粮油物资储备支出</t>
    </r>
  </si>
  <si>
    <r>
      <t xml:space="preserve">224 </t>
    </r>
    <r>
      <rPr>
        <sz val="12"/>
        <rFont val="宋体"/>
        <charset val="134"/>
      </rPr>
      <t>灾害防治及应急管理支出</t>
    </r>
  </si>
  <si>
    <r>
      <t>18</t>
    </r>
    <r>
      <rPr>
        <sz val="11"/>
        <rFont val="宋体"/>
        <charset val="134"/>
      </rPr>
      <t>、灾害防治及应急管理支出</t>
    </r>
  </si>
  <si>
    <r>
      <t xml:space="preserve">229 </t>
    </r>
    <r>
      <rPr>
        <sz val="12"/>
        <rFont val="宋体"/>
        <charset val="134"/>
      </rPr>
      <t>其他支出</t>
    </r>
  </si>
  <si>
    <r>
      <t>19</t>
    </r>
    <r>
      <rPr>
        <sz val="11"/>
        <rFont val="宋体"/>
        <charset val="134"/>
      </rPr>
      <t>、债务付息支出</t>
    </r>
  </si>
  <si>
    <r>
      <rPr>
        <sz val="10"/>
        <rFont val="仿宋_GB2312"/>
        <charset val="134"/>
      </rPr>
      <t>债务支出减少</t>
    </r>
  </si>
  <si>
    <r>
      <t xml:space="preserve">232 </t>
    </r>
    <r>
      <rPr>
        <sz val="12"/>
        <rFont val="宋体"/>
        <charset val="134"/>
      </rPr>
      <t>债务付息支出</t>
    </r>
  </si>
  <si>
    <r>
      <t>20</t>
    </r>
    <r>
      <rPr>
        <sz val="11"/>
        <rFont val="宋体"/>
        <charset val="134"/>
      </rPr>
      <t>、其他支出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</si>
</sst>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_);[Red]\(0\)"/>
    <numFmt numFmtId="179" formatCode="0.00_);[Red]\(0.00\)"/>
  </numFmts>
  <fonts count="51"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sz val="20"/>
      <name val="Times New Roman"/>
      <charset val="134"/>
    </font>
    <font>
      <b/>
      <sz val="18"/>
      <name val="Times New Roman"/>
      <charset val="134"/>
    </font>
    <font>
      <sz val="10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4"/>
      <name val="Times New Roman"/>
      <charset val="134"/>
    </font>
    <font>
      <b/>
      <sz val="11"/>
      <name val="Times New Roman"/>
      <charset val="0"/>
    </font>
    <font>
      <sz val="11"/>
      <name val="Times New Roman"/>
      <charset val="0"/>
    </font>
    <font>
      <b/>
      <sz val="10"/>
      <name val="Times New Roman"/>
      <charset val="0"/>
    </font>
    <font>
      <sz val="12"/>
      <name val="Times New Roman"/>
      <charset val="0"/>
    </font>
    <font>
      <b/>
      <sz val="12"/>
      <color indexed="8"/>
      <name val="Times New Roman"/>
      <charset val="134"/>
    </font>
    <font>
      <b/>
      <sz val="11"/>
      <color indexed="8"/>
      <name val="Times New Roman"/>
      <charset val="134"/>
    </font>
    <font>
      <sz val="11"/>
      <color indexed="8"/>
      <name val="Times New Roman"/>
      <charset val="0"/>
    </font>
    <font>
      <b/>
      <sz val="11"/>
      <color rgb="FF000000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</font>
    <font>
      <b/>
      <sz val="18"/>
      <color indexed="62"/>
      <name val="宋体"/>
      <charset val="134"/>
    </font>
    <font>
      <i/>
      <sz val="11"/>
      <color rgb="FF7F7F7F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theme="0"/>
      <name val="宋体"/>
      <charset val="134"/>
    </font>
    <font>
      <sz val="11"/>
      <color rgb="FFFA7D00"/>
      <name val="宋体"/>
      <charset val="134"/>
    </font>
    <font>
      <b/>
      <sz val="11"/>
      <color theme="1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theme="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20"/>
      <name val="黑体"/>
      <charset val="134"/>
    </font>
    <font>
      <b/>
      <sz val="11"/>
      <color indexed="8"/>
      <name val="宋体"/>
      <charset val="134"/>
    </font>
    <font>
      <sz val="12"/>
      <name val="黑体"/>
      <charset val="134"/>
    </font>
    <font>
      <b/>
      <sz val="12"/>
      <color indexed="8"/>
      <name val="宋体"/>
      <charset val="134"/>
    </font>
    <font>
      <sz val="10"/>
      <name val="仿宋_GB2312"/>
      <charset val="134"/>
    </font>
    <font>
      <sz val="9"/>
      <name val="宋体"/>
      <charset val="134"/>
    </font>
    <font>
      <b/>
      <sz val="9"/>
      <name val="宋体"/>
      <charset val="134"/>
    </font>
  </fonts>
  <fills count="3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4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0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6" borderId="22" applyNumberFormat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/>
  </cellStyleXfs>
  <cellXfs count="1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176" fontId="2" fillId="0" borderId="0" xfId="0" applyNumberFormat="1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177" fontId="7" fillId="0" borderId="5" xfId="0" applyNumberFormat="1" applyFont="1" applyFill="1" applyBorder="1" applyAlignment="1">
      <alignment horizontal="center" vertical="center"/>
    </xf>
    <xf numFmtId="177" fontId="7" fillId="2" borderId="5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center" wrapText="1" shrinkToFit="1"/>
    </xf>
    <xf numFmtId="176" fontId="8" fillId="0" borderId="6" xfId="0" applyNumberFormat="1" applyFont="1" applyFill="1" applyBorder="1" applyAlignment="1">
      <alignment horizontal="left" vertical="center" wrapText="1"/>
    </xf>
    <xf numFmtId="176" fontId="5" fillId="0" borderId="6" xfId="0" applyNumberFormat="1" applyFont="1" applyFill="1" applyBorder="1" applyAlignment="1">
      <alignment horizontal="left" vertical="center" wrapText="1"/>
    </xf>
    <xf numFmtId="0" fontId="7" fillId="0" borderId="7" xfId="0" applyFont="1" applyFill="1" applyBorder="1" applyAlignment="1" applyProtection="1">
      <alignment horizontal="left" vertical="center" wrapText="1" shrinkToFit="1"/>
    </xf>
    <xf numFmtId="177" fontId="7" fillId="0" borderId="8" xfId="0" applyNumberFormat="1" applyFont="1" applyFill="1" applyBorder="1" applyAlignment="1">
      <alignment horizontal="center" vertical="center"/>
    </xf>
    <xf numFmtId="177" fontId="7" fillId="2" borderId="8" xfId="0" applyNumberFormat="1" applyFont="1" applyFill="1" applyBorder="1" applyAlignment="1">
      <alignment horizontal="center" vertical="center"/>
    </xf>
    <xf numFmtId="176" fontId="7" fillId="0" borderId="8" xfId="0" applyNumberFormat="1" applyFont="1" applyFill="1" applyBorder="1" applyAlignment="1">
      <alignment horizontal="center" vertical="center"/>
    </xf>
    <xf numFmtId="176" fontId="7" fillId="0" borderId="9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177" fontId="1" fillId="0" borderId="0" xfId="0" applyNumberFormat="1" applyFont="1" applyFill="1" applyBorder="1" applyAlignment="1">
      <alignment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shrinkToFit="1"/>
    </xf>
    <xf numFmtId="178" fontId="7" fillId="0" borderId="5" xfId="0" applyNumberFormat="1" applyFont="1" applyFill="1" applyBorder="1" applyAlignment="1" applyProtection="1">
      <alignment horizontal="center" vertical="center" shrinkToFit="1"/>
    </xf>
    <xf numFmtId="177" fontId="7" fillId="0" borderId="5" xfId="0" applyNumberFormat="1" applyFont="1" applyFill="1" applyBorder="1" applyAlignment="1" applyProtection="1">
      <alignment horizontal="center" vertical="center" wrapText="1" shrinkToFit="1"/>
    </xf>
    <xf numFmtId="176" fontId="7" fillId="0" borderId="5" xfId="0" applyNumberFormat="1" applyFont="1" applyFill="1" applyBorder="1" applyAlignment="1" applyProtection="1">
      <alignment horizontal="center" vertical="center" wrapText="1" shrinkToFit="1"/>
    </xf>
    <xf numFmtId="0" fontId="7" fillId="0" borderId="6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 applyProtection="1">
      <alignment horizontal="center" vertical="center" wrapText="1" shrinkToFit="1"/>
    </xf>
    <xf numFmtId="0" fontId="7" fillId="0" borderId="6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179" fontId="7" fillId="0" borderId="5" xfId="0" applyNumberFormat="1" applyFont="1" applyFill="1" applyBorder="1" applyAlignment="1" applyProtection="1">
      <alignment horizontal="center" vertical="center" shrinkToFit="1"/>
      <protection locked="0"/>
    </xf>
    <xf numFmtId="178" fontId="7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vertical="center" wrapText="1" shrinkToFit="1"/>
    </xf>
    <xf numFmtId="0" fontId="7" fillId="0" borderId="10" xfId="0" applyFont="1" applyFill="1" applyBorder="1" applyAlignment="1" applyProtection="1">
      <alignment horizontal="center" vertical="center" wrapText="1" shrinkToFit="1"/>
    </xf>
    <xf numFmtId="177" fontId="7" fillId="0" borderId="8" xfId="0" applyNumberFormat="1" applyFont="1" applyFill="1" applyBorder="1" applyAlignment="1" applyProtection="1">
      <alignment horizontal="center" vertical="center" wrapText="1" shrinkToFit="1"/>
    </xf>
    <xf numFmtId="176" fontId="7" fillId="0" borderId="8" xfId="0" applyNumberFormat="1" applyFont="1" applyFill="1" applyBorder="1" applyAlignment="1" applyProtection="1">
      <alignment horizontal="center" vertical="center" wrapText="1" shrinkToFit="1"/>
    </xf>
    <xf numFmtId="0" fontId="7" fillId="0" borderId="9" xfId="0" applyFont="1" applyFill="1" applyBorder="1" applyAlignment="1">
      <alignment vertical="center" wrapText="1"/>
    </xf>
    <xf numFmtId="0" fontId="7" fillId="0" borderId="11" xfId="0" applyFont="1" applyFill="1" applyBorder="1" applyAlignment="1" applyProtection="1">
      <alignment horizontal="left" vertical="center" wrapText="1" shrinkToFit="1"/>
    </xf>
    <xf numFmtId="177" fontId="7" fillId="0" borderId="12" xfId="0" applyNumberFormat="1" applyFont="1" applyFill="1" applyBorder="1" applyAlignment="1" applyProtection="1">
      <alignment horizontal="center" vertical="center" wrapText="1" shrinkToFit="1"/>
    </xf>
    <xf numFmtId="176" fontId="7" fillId="0" borderId="12" xfId="0" applyNumberFormat="1" applyFont="1" applyFill="1" applyBorder="1" applyAlignment="1" applyProtection="1">
      <alignment horizontal="center" vertical="center" wrapText="1" shrinkToFit="1"/>
    </xf>
    <xf numFmtId="0" fontId="7" fillId="0" borderId="13" xfId="0" applyFont="1" applyFill="1" applyBorder="1" applyAlignment="1">
      <alignment vertical="center" wrapText="1"/>
    </xf>
    <xf numFmtId="0" fontId="7" fillId="0" borderId="14" xfId="0" applyFont="1" applyFill="1" applyBorder="1" applyAlignment="1" applyProtection="1">
      <alignment horizontal="center" vertical="center" wrapText="1" shrinkToFit="1"/>
    </xf>
    <xf numFmtId="0" fontId="5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77" fontId="5" fillId="0" borderId="0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vertical="center" wrapText="1"/>
    </xf>
    <xf numFmtId="178" fontId="7" fillId="0" borderId="5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</xf>
    <xf numFmtId="178" fontId="7" fillId="0" borderId="8" xfId="0" applyNumberFormat="1" applyFont="1" applyFill="1" applyBorder="1" applyAlignment="1" applyProtection="1">
      <alignment horizontal="center" vertical="center" wrapText="1" shrinkToFit="1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3" fillId="0" borderId="0" xfId="0" applyFont="1" applyFill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wrapText="1"/>
      <protection locked="0"/>
    </xf>
    <xf numFmtId="0" fontId="13" fillId="0" borderId="0" xfId="0" applyFont="1" applyFill="1" applyAlignment="1" applyProtection="1">
      <protection locked="0"/>
    </xf>
    <xf numFmtId="0" fontId="13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left" vertical="center"/>
    </xf>
    <xf numFmtId="0" fontId="13" fillId="0" borderId="0" xfId="0" applyFont="1" applyFill="1" applyAlignment="1" applyProtection="1">
      <alignment horizontal="left" wrapText="1"/>
    </xf>
    <xf numFmtId="0" fontId="3" fillId="0" borderId="0" xfId="0" applyFont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alignment horizontal="left" wrapText="1"/>
    </xf>
    <xf numFmtId="0" fontId="2" fillId="0" borderId="0" xfId="0" applyFont="1" applyFill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protection locked="0"/>
    </xf>
    <xf numFmtId="0" fontId="6" fillId="0" borderId="4" xfId="0" applyFont="1" applyFill="1" applyBorder="1" applyAlignment="1" applyProtection="1">
      <alignment horizontal="center" vertical="center" wrapText="1"/>
    </xf>
    <xf numFmtId="177" fontId="11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 applyProtection="1">
      <alignment horizontal="left" vertical="center" wrapText="1"/>
    </xf>
    <xf numFmtId="177" fontId="16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177" fontId="1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</xf>
    <xf numFmtId="0" fontId="17" fillId="0" borderId="4" xfId="0" applyFont="1" applyFill="1" applyBorder="1" applyAlignment="1" applyProtection="1">
      <alignment horizontal="left" vertical="center" wrapText="1"/>
    </xf>
    <xf numFmtId="0" fontId="17" fillId="0" borderId="5" xfId="0" applyFont="1" applyFill="1" applyBorder="1" applyAlignment="1" applyProtection="1">
      <alignment horizontal="left" vertical="center" wrapText="1"/>
    </xf>
    <xf numFmtId="0" fontId="16" fillId="0" borderId="7" xfId="0" applyFont="1" applyFill="1" applyBorder="1" applyAlignment="1" applyProtection="1">
      <alignment horizontal="left" vertical="center" wrapText="1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left" vertical="center" wrapText="1"/>
    </xf>
    <xf numFmtId="0" fontId="16" fillId="0" borderId="9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 wrapText="1"/>
      <protection locked="0"/>
    </xf>
    <xf numFmtId="0" fontId="10" fillId="0" borderId="0" xfId="0" applyFont="1" applyFill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vertical="center" wrapText="1"/>
      <protection locked="0"/>
    </xf>
    <xf numFmtId="0" fontId="11" fillId="0" borderId="0" xfId="0" applyFont="1" applyFill="1" applyProtection="1">
      <alignment vertical="center"/>
      <protection locked="0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??" xfId="50"/>
  </cellStyles>
  <dxfs count="1">
    <dxf>
      <font>
        <color rgb="FFFF0000"/>
      </font>
    </dxf>
  </dxfs>
  <tableStyles count="0" defaultTableStyle="TableStyleMedium9" defaultPivotStyle="PivotStyleLight16"/>
  <colors>
    <mruColors>
      <color rgb="00FFFFFF"/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35"/>
  <sheetViews>
    <sheetView showZeros="0" workbookViewId="0">
      <pane xSplit="1" ySplit="3" topLeftCell="B4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15.75"/>
  <cols>
    <col min="1" max="1" width="29.375" style="76" customWidth="1"/>
    <col min="2" max="2" width="14.075" style="77" customWidth="1"/>
    <col min="3" max="3" width="30.75" style="78" customWidth="1"/>
    <col min="4" max="4" width="14.8833333333333" style="78" customWidth="1"/>
    <col min="5" max="5" width="16" style="79" customWidth="1"/>
    <col min="6" max="6" width="9" style="78"/>
    <col min="7" max="7" width="10.375" style="78"/>
    <col min="8" max="16384" width="9" style="78"/>
  </cols>
  <sheetData>
    <row r="1" ht="18.75" spans="1:2">
      <c r="A1" s="80"/>
      <c r="B1" s="81"/>
    </row>
    <row r="2" ht="39" customHeight="1" spans="1:4">
      <c r="A2" s="82" t="s">
        <v>0</v>
      </c>
      <c r="B2" s="82"/>
      <c r="C2" s="82"/>
      <c r="D2" s="82"/>
    </row>
    <row r="3" ht="26" customHeight="1" spans="1:4">
      <c r="A3" s="83"/>
      <c r="B3" s="84"/>
      <c r="D3" s="85" t="s">
        <v>1</v>
      </c>
    </row>
    <row r="4" s="73" customFormat="1" ht="42" customHeight="1" spans="1:255">
      <c r="A4" s="86" t="s">
        <v>2</v>
      </c>
      <c r="B4" s="37" t="s">
        <v>3</v>
      </c>
      <c r="C4" s="87" t="s">
        <v>2</v>
      </c>
      <c r="D4" s="88" t="s">
        <v>4</v>
      </c>
      <c r="E4" s="89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116"/>
      <c r="IO4" s="116"/>
      <c r="IP4" s="116"/>
      <c r="IQ4" s="116"/>
      <c r="IR4" s="116"/>
      <c r="IS4" s="116"/>
      <c r="IT4" s="116"/>
      <c r="IU4" s="116"/>
    </row>
    <row r="5" s="73" customFormat="1" ht="33" customHeight="1" spans="1:255">
      <c r="A5" s="91" t="s">
        <v>5</v>
      </c>
      <c r="B5" s="92">
        <f>B6+B9+B13+B14+B15</f>
        <v>963230.08</v>
      </c>
      <c r="C5" s="93" t="s">
        <v>6</v>
      </c>
      <c r="D5" s="94">
        <f>SUM(D7:D14)</f>
        <v>963230</v>
      </c>
      <c r="E5" s="89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0"/>
      <c r="DY5" s="90"/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90"/>
      <c r="FA5" s="90"/>
      <c r="FB5" s="90"/>
      <c r="FC5" s="90"/>
      <c r="FD5" s="90"/>
      <c r="FE5" s="90"/>
      <c r="FF5" s="90"/>
      <c r="FG5" s="90"/>
      <c r="FH5" s="90"/>
      <c r="FI5" s="90"/>
      <c r="FJ5" s="90"/>
      <c r="FK5" s="90"/>
      <c r="FL5" s="90"/>
      <c r="FM5" s="90"/>
      <c r="FN5" s="90"/>
      <c r="FO5" s="90"/>
      <c r="FP5" s="90"/>
      <c r="FQ5" s="90"/>
      <c r="FR5" s="90"/>
      <c r="FS5" s="90"/>
      <c r="FT5" s="90"/>
      <c r="FU5" s="90"/>
      <c r="FV5" s="90"/>
      <c r="FW5" s="90"/>
      <c r="FX5" s="90"/>
      <c r="FY5" s="90"/>
      <c r="FZ5" s="90"/>
      <c r="GA5" s="90"/>
      <c r="GB5" s="90"/>
      <c r="GC5" s="90"/>
      <c r="GD5" s="90"/>
      <c r="GE5" s="90"/>
      <c r="GF5" s="90"/>
      <c r="GG5" s="90"/>
      <c r="GH5" s="90"/>
      <c r="GI5" s="90"/>
      <c r="GJ5" s="90"/>
      <c r="GK5" s="90"/>
      <c r="GL5" s="90"/>
      <c r="GM5" s="90"/>
      <c r="GN5" s="90"/>
      <c r="GO5" s="90"/>
      <c r="GP5" s="90"/>
      <c r="GQ5" s="90"/>
      <c r="GR5" s="90"/>
      <c r="GS5" s="90"/>
      <c r="GT5" s="90"/>
      <c r="GU5" s="90"/>
      <c r="GV5" s="90"/>
      <c r="GW5" s="90"/>
      <c r="GX5" s="90"/>
      <c r="GY5" s="90"/>
      <c r="GZ5" s="90"/>
      <c r="HA5" s="90"/>
      <c r="HB5" s="90"/>
      <c r="HC5" s="90"/>
      <c r="HD5" s="90"/>
      <c r="HE5" s="90"/>
      <c r="HF5" s="90"/>
      <c r="HG5" s="90"/>
      <c r="HH5" s="90"/>
      <c r="HI5" s="90"/>
      <c r="HJ5" s="90"/>
      <c r="HK5" s="90"/>
      <c r="HL5" s="90"/>
      <c r="HM5" s="90"/>
      <c r="HN5" s="90"/>
      <c r="HO5" s="90"/>
      <c r="HP5" s="90"/>
      <c r="HQ5" s="90"/>
      <c r="HR5" s="90"/>
      <c r="HS5" s="90"/>
      <c r="HT5" s="90"/>
      <c r="HU5" s="90"/>
      <c r="HV5" s="90"/>
      <c r="HW5" s="90"/>
      <c r="HX5" s="90"/>
      <c r="HY5" s="90"/>
      <c r="HZ5" s="90"/>
      <c r="IA5" s="90"/>
      <c r="IB5" s="90"/>
      <c r="IC5" s="90"/>
      <c r="ID5" s="90"/>
      <c r="IE5" s="90"/>
      <c r="IF5" s="90"/>
      <c r="IG5" s="90"/>
      <c r="IH5" s="90"/>
      <c r="II5" s="90"/>
      <c r="IJ5" s="90"/>
      <c r="IK5" s="90"/>
      <c r="IL5" s="90"/>
      <c r="IM5" s="90"/>
      <c r="IN5" s="90"/>
      <c r="IO5" s="90"/>
      <c r="IP5" s="90"/>
      <c r="IQ5" s="90"/>
      <c r="IR5" s="90"/>
      <c r="IS5" s="90"/>
      <c r="IT5" s="90"/>
      <c r="IU5" s="90"/>
    </row>
    <row r="6" s="73" customFormat="1" ht="38" customHeight="1" spans="1:255">
      <c r="A6" s="95" t="s">
        <v>7</v>
      </c>
      <c r="B6" s="96">
        <f>B7+B8</f>
        <v>321430.08</v>
      </c>
      <c r="C6" s="97" t="s">
        <v>8</v>
      </c>
      <c r="D6" s="94">
        <f>D7+D8+D9+D10+D11</f>
        <v>875757</v>
      </c>
      <c r="E6" s="89"/>
      <c r="F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90"/>
      <c r="DP6" s="90"/>
      <c r="DQ6" s="90"/>
      <c r="DR6" s="90"/>
      <c r="DS6" s="90"/>
      <c r="DT6" s="90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90"/>
      <c r="EF6" s="90"/>
      <c r="EG6" s="90"/>
      <c r="EH6" s="90"/>
      <c r="EI6" s="90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90"/>
      <c r="EV6" s="90"/>
      <c r="EW6" s="90"/>
      <c r="EX6" s="90"/>
      <c r="EY6" s="90"/>
      <c r="EZ6" s="90"/>
      <c r="FA6" s="90"/>
      <c r="FB6" s="90"/>
      <c r="FC6" s="90"/>
      <c r="FD6" s="90"/>
      <c r="FE6" s="90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90"/>
      <c r="FQ6" s="90"/>
      <c r="FR6" s="90"/>
      <c r="FS6" s="90"/>
      <c r="FT6" s="90"/>
      <c r="FU6" s="90"/>
      <c r="FV6" s="90"/>
      <c r="FW6" s="90"/>
      <c r="FX6" s="90"/>
      <c r="FY6" s="90"/>
      <c r="FZ6" s="90"/>
      <c r="GA6" s="90"/>
      <c r="GB6" s="90"/>
      <c r="GC6" s="90"/>
      <c r="GD6" s="90"/>
      <c r="GE6" s="90"/>
      <c r="GF6" s="90"/>
      <c r="GG6" s="90"/>
      <c r="GH6" s="90"/>
      <c r="GI6" s="90"/>
      <c r="GJ6" s="90"/>
      <c r="GK6" s="90"/>
      <c r="GL6" s="90"/>
      <c r="GM6" s="90"/>
      <c r="GN6" s="90"/>
      <c r="GO6" s="90"/>
      <c r="GP6" s="90"/>
      <c r="GQ6" s="90"/>
      <c r="GR6" s="90"/>
      <c r="GS6" s="90"/>
      <c r="GT6" s="90"/>
      <c r="GU6" s="90"/>
      <c r="GV6" s="90"/>
      <c r="GW6" s="90"/>
      <c r="GX6" s="90"/>
      <c r="GY6" s="90"/>
      <c r="GZ6" s="90"/>
      <c r="HA6" s="90"/>
      <c r="HB6" s="90"/>
      <c r="HC6" s="90"/>
      <c r="HD6" s="90"/>
      <c r="HE6" s="90"/>
      <c r="HF6" s="90"/>
      <c r="HG6" s="90"/>
      <c r="HH6" s="90"/>
      <c r="HI6" s="90"/>
      <c r="HJ6" s="90"/>
      <c r="HK6" s="90"/>
      <c r="HL6" s="90"/>
      <c r="HM6" s="90"/>
      <c r="HN6" s="90"/>
      <c r="HO6" s="90"/>
      <c r="HP6" s="90"/>
      <c r="HQ6" s="90"/>
      <c r="HR6" s="90"/>
      <c r="HS6" s="90"/>
      <c r="HT6" s="90"/>
      <c r="HU6" s="90"/>
      <c r="HV6" s="90"/>
      <c r="HW6" s="90"/>
      <c r="HX6" s="90"/>
      <c r="HY6" s="90"/>
      <c r="HZ6" s="90"/>
      <c r="IA6" s="90"/>
      <c r="IB6" s="90"/>
      <c r="IC6" s="90"/>
      <c r="ID6" s="90"/>
      <c r="IE6" s="90"/>
      <c r="IF6" s="90"/>
      <c r="IG6" s="90"/>
      <c r="IH6" s="90"/>
      <c r="II6" s="90"/>
      <c r="IJ6" s="90"/>
      <c r="IK6" s="90"/>
      <c r="IL6" s="90"/>
      <c r="IM6" s="90"/>
      <c r="IN6" s="90"/>
      <c r="IO6" s="90"/>
      <c r="IP6" s="90"/>
      <c r="IQ6" s="90"/>
      <c r="IR6" s="90"/>
      <c r="IS6" s="90"/>
      <c r="IT6" s="90"/>
      <c r="IU6" s="90"/>
    </row>
    <row r="7" s="74" customFormat="1" ht="38" customHeight="1" spans="1:255">
      <c r="A7" s="98" t="s">
        <v>9</v>
      </c>
      <c r="B7" s="99">
        <v>197371.08</v>
      </c>
      <c r="C7" s="100" t="s">
        <v>10</v>
      </c>
      <c r="D7" s="94">
        <v>182610</v>
      </c>
      <c r="E7" s="89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90"/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  <c r="CW7" s="90"/>
      <c r="CX7" s="90"/>
      <c r="CY7" s="90"/>
      <c r="CZ7" s="90"/>
      <c r="DA7" s="90"/>
      <c r="DB7" s="90"/>
      <c r="DC7" s="90"/>
      <c r="DD7" s="90"/>
      <c r="DE7" s="90"/>
      <c r="DF7" s="90"/>
      <c r="DG7" s="90"/>
      <c r="DH7" s="90"/>
      <c r="DI7" s="90"/>
      <c r="DJ7" s="90"/>
      <c r="DK7" s="90"/>
      <c r="DL7" s="90"/>
      <c r="DM7" s="90"/>
      <c r="DN7" s="90"/>
      <c r="DO7" s="90"/>
      <c r="DP7" s="90"/>
      <c r="DQ7" s="90"/>
      <c r="DR7" s="90"/>
      <c r="DS7" s="90"/>
      <c r="DT7" s="90"/>
      <c r="DU7" s="90"/>
      <c r="DV7" s="90"/>
      <c r="DW7" s="90"/>
      <c r="DX7" s="90"/>
      <c r="DY7" s="90"/>
      <c r="DZ7" s="90"/>
      <c r="EA7" s="90"/>
      <c r="EB7" s="90"/>
      <c r="EC7" s="90"/>
      <c r="ED7" s="90"/>
      <c r="EE7" s="90"/>
      <c r="EF7" s="90"/>
      <c r="EG7" s="90"/>
      <c r="EH7" s="90"/>
      <c r="EI7" s="90"/>
      <c r="EJ7" s="90"/>
      <c r="EK7" s="90"/>
      <c r="EL7" s="90"/>
      <c r="EM7" s="90"/>
      <c r="EN7" s="90"/>
      <c r="EO7" s="90"/>
      <c r="EP7" s="90"/>
      <c r="EQ7" s="90"/>
      <c r="ER7" s="90"/>
      <c r="ES7" s="90"/>
      <c r="ET7" s="90"/>
      <c r="EU7" s="90"/>
      <c r="EV7" s="90"/>
      <c r="EW7" s="90"/>
      <c r="EX7" s="90"/>
      <c r="EY7" s="90"/>
      <c r="EZ7" s="90"/>
      <c r="FA7" s="90"/>
      <c r="FB7" s="90"/>
      <c r="FC7" s="90"/>
      <c r="FD7" s="90"/>
      <c r="FE7" s="90"/>
      <c r="FF7" s="90"/>
      <c r="FG7" s="90"/>
      <c r="FH7" s="90"/>
      <c r="FI7" s="90"/>
      <c r="FJ7" s="90"/>
      <c r="FK7" s="90"/>
      <c r="FL7" s="90"/>
      <c r="FM7" s="90"/>
      <c r="FN7" s="90"/>
      <c r="FO7" s="90"/>
      <c r="FP7" s="90"/>
      <c r="FQ7" s="90"/>
      <c r="FR7" s="90"/>
      <c r="FS7" s="90"/>
      <c r="FT7" s="90"/>
      <c r="FU7" s="90"/>
      <c r="FV7" s="90"/>
      <c r="FW7" s="90"/>
      <c r="FX7" s="90"/>
      <c r="FY7" s="90"/>
      <c r="FZ7" s="90"/>
      <c r="GA7" s="90"/>
      <c r="GB7" s="90"/>
      <c r="GC7" s="90"/>
      <c r="GD7" s="90"/>
      <c r="GE7" s="90"/>
      <c r="GF7" s="90"/>
      <c r="GG7" s="90"/>
      <c r="GH7" s="90"/>
      <c r="GI7" s="90"/>
      <c r="GJ7" s="90"/>
      <c r="GK7" s="90"/>
      <c r="GL7" s="90"/>
      <c r="GM7" s="90"/>
      <c r="GN7" s="90"/>
      <c r="GO7" s="90"/>
      <c r="GP7" s="90"/>
      <c r="GQ7" s="90"/>
      <c r="GR7" s="90"/>
      <c r="GS7" s="90"/>
      <c r="GT7" s="90"/>
      <c r="GU7" s="90"/>
      <c r="GV7" s="90"/>
      <c r="GW7" s="90"/>
      <c r="GX7" s="90"/>
      <c r="GY7" s="90"/>
      <c r="GZ7" s="90"/>
      <c r="HA7" s="90"/>
      <c r="HB7" s="90"/>
      <c r="HC7" s="90"/>
      <c r="HD7" s="90"/>
      <c r="HE7" s="90"/>
      <c r="HF7" s="90"/>
      <c r="HG7" s="90"/>
      <c r="HH7" s="90"/>
      <c r="HI7" s="90"/>
      <c r="HJ7" s="90"/>
      <c r="HK7" s="90"/>
      <c r="HL7" s="90"/>
      <c r="HM7" s="90"/>
      <c r="HN7" s="90"/>
      <c r="HO7" s="90"/>
      <c r="HP7" s="90"/>
      <c r="HQ7" s="90"/>
      <c r="HR7" s="90"/>
      <c r="HS7" s="90"/>
      <c r="HT7" s="90"/>
      <c r="HU7" s="90"/>
      <c r="HV7" s="90"/>
      <c r="HW7" s="90"/>
      <c r="HX7" s="90"/>
      <c r="HY7" s="90"/>
      <c r="HZ7" s="90"/>
      <c r="IA7" s="90"/>
      <c r="IB7" s="90"/>
      <c r="IC7" s="90"/>
      <c r="ID7" s="90"/>
      <c r="IE7" s="90"/>
      <c r="IF7" s="90"/>
      <c r="IG7" s="90"/>
      <c r="IH7" s="90"/>
      <c r="II7" s="90"/>
      <c r="IJ7" s="90"/>
      <c r="IK7" s="90"/>
      <c r="IL7" s="90"/>
      <c r="IM7" s="90"/>
      <c r="IN7" s="90"/>
      <c r="IO7" s="90"/>
      <c r="IP7" s="90"/>
      <c r="IQ7" s="90"/>
      <c r="IR7" s="90"/>
      <c r="IS7" s="90"/>
      <c r="IT7" s="90"/>
      <c r="IU7" s="90"/>
    </row>
    <row r="8" s="74" customFormat="1" ht="38" customHeight="1" spans="1:255">
      <c r="A8" s="98" t="s">
        <v>11</v>
      </c>
      <c r="B8" s="99">
        <v>124059</v>
      </c>
      <c r="C8" s="100" t="s">
        <v>12</v>
      </c>
      <c r="D8" s="94">
        <v>165568</v>
      </c>
      <c r="E8" s="89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  <c r="CW8" s="90"/>
      <c r="CX8" s="90"/>
      <c r="CY8" s="90"/>
      <c r="CZ8" s="90"/>
      <c r="DA8" s="90"/>
      <c r="DB8" s="90"/>
      <c r="DC8" s="90"/>
      <c r="DD8" s="90"/>
      <c r="DE8" s="90"/>
      <c r="DF8" s="90"/>
      <c r="DG8" s="90"/>
      <c r="DH8" s="90"/>
      <c r="DI8" s="90"/>
      <c r="DJ8" s="90"/>
      <c r="DK8" s="90"/>
      <c r="DL8" s="90"/>
      <c r="DM8" s="90"/>
      <c r="DN8" s="90"/>
      <c r="DO8" s="90"/>
      <c r="DP8" s="90"/>
      <c r="DQ8" s="90"/>
      <c r="DR8" s="90"/>
      <c r="DS8" s="90"/>
      <c r="DT8" s="90"/>
      <c r="DU8" s="90"/>
      <c r="DV8" s="90"/>
      <c r="DW8" s="90"/>
      <c r="DX8" s="90"/>
      <c r="DY8" s="90"/>
      <c r="DZ8" s="90"/>
      <c r="EA8" s="90"/>
      <c r="EB8" s="90"/>
      <c r="EC8" s="90"/>
      <c r="ED8" s="90"/>
      <c r="EE8" s="90"/>
      <c r="EF8" s="90"/>
      <c r="EG8" s="90"/>
      <c r="EH8" s="90"/>
      <c r="EI8" s="90"/>
      <c r="EJ8" s="90"/>
      <c r="EK8" s="90"/>
      <c r="EL8" s="90"/>
      <c r="EM8" s="90"/>
      <c r="EN8" s="90"/>
      <c r="EO8" s="90"/>
      <c r="EP8" s="90"/>
      <c r="EQ8" s="90"/>
      <c r="ER8" s="90"/>
      <c r="ES8" s="90"/>
      <c r="ET8" s="90"/>
      <c r="EU8" s="90"/>
      <c r="EV8" s="90"/>
      <c r="EW8" s="90"/>
      <c r="EX8" s="90"/>
      <c r="EY8" s="90"/>
      <c r="EZ8" s="90"/>
      <c r="FA8" s="90"/>
      <c r="FB8" s="90"/>
      <c r="FC8" s="90"/>
      <c r="FD8" s="90"/>
      <c r="FE8" s="90"/>
      <c r="FF8" s="90"/>
      <c r="FG8" s="90"/>
      <c r="FH8" s="90"/>
      <c r="FI8" s="90"/>
      <c r="FJ8" s="90"/>
      <c r="FK8" s="90"/>
      <c r="FL8" s="90"/>
      <c r="FM8" s="90"/>
      <c r="FN8" s="90"/>
      <c r="FO8" s="90"/>
      <c r="FP8" s="90"/>
      <c r="FQ8" s="90"/>
      <c r="FR8" s="90"/>
      <c r="FS8" s="90"/>
      <c r="FT8" s="90"/>
      <c r="FU8" s="90"/>
      <c r="FV8" s="90"/>
      <c r="FW8" s="90"/>
      <c r="FX8" s="90"/>
      <c r="FY8" s="90"/>
      <c r="FZ8" s="90"/>
      <c r="GA8" s="90"/>
      <c r="GB8" s="90"/>
      <c r="GC8" s="90"/>
      <c r="GD8" s="90"/>
      <c r="GE8" s="90"/>
      <c r="GF8" s="90"/>
      <c r="GG8" s="90"/>
      <c r="GH8" s="90"/>
      <c r="GI8" s="90"/>
      <c r="GJ8" s="90"/>
      <c r="GK8" s="90"/>
      <c r="GL8" s="90"/>
      <c r="GM8" s="90"/>
      <c r="GN8" s="90"/>
      <c r="GO8" s="90"/>
      <c r="GP8" s="90"/>
      <c r="GQ8" s="90"/>
      <c r="GR8" s="90"/>
      <c r="GS8" s="90"/>
      <c r="GT8" s="90"/>
      <c r="GU8" s="90"/>
      <c r="GV8" s="90"/>
      <c r="GW8" s="90"/>
      <c r="GX8" s="90"/>
      <c r="GY8" s="90"/>
      <c r="GZ8" s="90"/>
      <c r="HA8" s="90"/>
      <c r="HB8" s="90"/>
      <c r="HC8" s="90"/>
      <c r="HD8" s="90"/>
      <c r="HE8" s="90"/>
      <c r="HF8" s="90"/>
      <c r="HG8" s="90"/>
      <c r="HH8" s="90"/>
      <c r="HI8" s="90"/>
      <c r="HJ8" s="90"/>
      <c r="HK8" s="90"/>
      <c r="HL8" s="90"/>
      <c r="HM8" s="90"/>
      <c r="HN8" s="90"/>
      <c r="HO8" s="90"/>
      <c r="HP8" s="90"/>
      <c r="HQ8" s="90"/>
      <c r="HR8" s="90"/>
      <c r="HS8" s="90"/>
      <c r="HT8" s="90"/>
      <c r="HU8" s="90"/>
      <c r="HV8" s="90"/>
      <c r="HW8" s="90"/>
      <c r="HX8" s="90"/>
      <c r="HY8" s="90"/>
      <c r="HZ8" s="90"/>
      <c r="IA8" s="90"/>
      <c r="IB8" s="90"/>
      <c r="IC8" s="90"/>
      <c r="ID8" s="90"/>
      <c r="IE8" s="90"/>
      <c r="IF8" s="90"/>
      <c r="IG8" s="90"/>
      <c r="IH8" s="90"/>
      <c r="II8" s="90"/>
      <c r="IJ8" s="90"/>
      <c r="IK8" s="90"/>
      <c r="IL8" s="90"/>
      <c r="IM8" s="90"/>
      <c r="IN8" s="90"/>
      <c r="IO8" s="90"/>
      <c r="IP8" s="90"/>
      <c r="IQ8" s="90"/>
      <c r="IR8" s="90"/>
      <c r="IS8" s="90"/>
      <c r="IT8" s="90"/>
      <c r="IU8" s="90"/>
    </row>
    <row r="9" s="73" customFormat="1" ht="38" customHeight="1" spans="1:255">
      <c r="A9" s="95" t="s">
        <v>13</v>
      </c>
      <c r="B9" s="101">
        <f>B10+B11+B12</f>
        <v>331000</v>
      </c>
      <c r="C9" s="100" t="s">
        <v>14</v>
      </c>
      <c r="D9" s="94">
        <v>17490</v>
      </c>
      <c r="E9" s="89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  <c r="AU9" s="90"/>
      <c r="AV9" s="90"/>
      <c r="AW9" s="90"/>
      <c r="AX9" s="90"/>
      <c r="AY9" s="90"/>
      <c r="AZ9" s="90"/>
      <c r="BA9" s="90"/>
      <c r="BB9" s="90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0"/>
      <c r="CD9" s="90"/>
      <c r="CE9" s="90"/>
      <c r="CF9" s="90"/>
      <c r="CG9" s="90"/>
      <c r="CH9" s="90"/>
      <c r="CI9" s="90"/>
      <c r="CJ9" s="90"/>
      <c r="CK9" s="90"/>
      <c r="CL9" s="90"/>
      <c r="CM9" s="90"/>
      <c r="CN9" s="90"/>
      <c r="CO9" s="90"/>
      <c r="CP9" s="90"/>
      <c r="CQ9" s="90"/>
      <c r="CR9" s="90"/>
      <c r="CS9" s="90"/>
      <c r="CT9" s="90"/>
      <c r="CU9" s="90"/>
      <c r="CV9" s="90"/>
      <c r="CW9" s="90"/>
      <c r="CX9" s="90"/>
      <c r="CY9" s="90"/>
      <c r="CZ9" s="90"/>
      <c r="DA9" s="90"/>
      <c r="DB9" s="90"/>
      <c r="DC9" s="90"/>
      <c r="DD9" s="90"/>
      <c r="DE9" s="90"/>
      <c r="DF9" s="90"/>
      <c r="DG9" s="90"/>
      <c r="DH9" s="90"/>
      <c r="DI9" s="90"/>
      <c r="DJ9" s="90"/>
      <c r="DK9" s="90"/>
      <c r="DL9" s="90"/>
      <c r="DM9" s="90"/>
      <c r="DN9" s="90"/>
      <c r="DO9" s="90"/>
      <c r="DP9" s="90"/>
      <c r="DQ9" s="90"/>
      <c r="DR9" s="90"/>
      <c r="DS9" s="90"/>
      <c r="DT9" s="90"/>
      <c r="DU9" s="90"/>
      <c r="DV9" s="90"/>
      <c r="DW9" s="90"/>
      <c r="DX9" s="90"/>
      <c r="DY9" s="90"/>
      <c r="DZ9" s="90"/>
      <c r="EA9" s="90"/>
      <c r="EB9" s="90"/>
      <c r="EC9" s="90"/>
      <c r="ED9" s="90"/>
      <c r="EE9" s="90"/>
      <c r="EF9" s="90"/>
      <c r="EG9" s="90"/>
      <c r="EH9" s="90"/>
      <c r="EI9" s="90"/>
      <c r="EJ9" s="90"/>
      <c r="EK9" s="90"/>
      <c r="EL9" s="90"/>
      <c r="EM9" s="90"/>
      <c r="EN9" s="90"/>
      <c r="EO9" s="90"/>
      <c r="EP9" s="90"/>
      <c r="EQ9" s="90"/>
      <c r="ER9" s="90"/>
      <c r="ES9" s="90"/>
      <c r="ET9" s="90"/>
      <c r="EU9" s="90"/>
      <c r="EV9" s="90"/>
      <c r="EW9" s="90"/>
      <c r="EX9" s="90"/>
      <c r="EY9" s="90"/>
      <c r="EZ9" s="90"/>
      <c r="FA9" s="90"/>
      <c r="FB9" s="90"/>
      <c r="FC9" s="90"/>
      <c r="FD9" s="90"/>
      <c r="FE9" s="90"/>
      <c r="FF9" s="90"/>
      <c r="FG9" s="90"/>
      <c r="FH9" s="90"/>
      <c r="FI9" s="90"/>
      <c r="FJ9" s="90"/>
      <c r="FK9" s="90"/>
      <c r="FL9" s="90"/>
      <c r="FM9" s="90"/>
      <c r="FN9" s="90"/>
      <c r="FO9" s="90"/>
      <c r="FP9" s="90"/>
      <c r="FQ9" s="90"/>
      <c r="FR9" s="90"/>
      <c r="FS9" s="90"/>
      <c r="FT9" s="90"/>
      <c r="FU9" s="90"/>
      <c r="FV9" s="90"/>
      <c r="FW9" s="90"/>
      <c r="FX9" s="90"/>
      <c r="FY9" s="90"/>
      <c r="FZ9" s="90"/>
      <c r="GA9" s="90"/>
      <c r="GB9" s="90"/>
      <c r="GC9" s="90"/>
      <c r="GD9" s="90"/>
      <c r="GE9" s="90"/>
      <c r="GF9" s="90"/>
      <c r="GG9" s="90"/>
      <c r="GH9" s="90"/>
      <c r="GI9" s="90"/>
      <c r="GJ9" s="90"/>
      <c r="GK9" s="90"/>
      <c r="GL9" s="90"/>
      <c r="GM9" s="90"/>
      <c r="GN9" s="90"/>
      <c r="GO9" s="90"/>
      <c r="GP9" s="90"/>
      <c r="GQ9" s="90"/>
      <c r="GR9" s="90"/>
      <c r="GS9" s="90"/>
      <c r="GT9" s="90"/>
      <c r="GU9" s="90"/>
      <c r="GV9" s="90"/>
      <c r="GW9" s="90"/>
      <c r="GX9" s="90"/>
      <c r="GY9" s="90"/>
      <c r="GZ9" s="90"/>
      <c r="HA9" s="90"/>
      <c r="HB9" s="90"/>
      <c r="HC9" s="90"/>
      <c r="HD9" s="90"/>
      <c r="HE9" s="90"/>
      <c r="HF9" s="90"/>
      <c r="HG9" s="90"/>
      <c r="HH9" s="90"/>
      <c r="HI9" s="90"/>
      <c r="HJ9" s="90"/>
      <c r="HK9" s="90"/>
      <c r="HL9" s="90"/>
      <c r="HM9" s="90"/>
      <c r="HN9" s="90"/>
      <c r="HO9" s="90"/>
      <c r="HP9" s="90"/>
      <c r="HQ9" s="90"/>
      <c r="HR9" s="90"/>
      <c r="HS9" s="90"/>
      <c r="HT9" s="90"/>
      <c r="HU9" s="90"/>
      <c r="HV9" s="90"/>
      <c r="HW9" s="90"/>
      <c r="HX9" s="90"/>
      <c r="HY9" s="90"/>
      <c r="HZ9" s="90"/>
      <c r="IA9" s="90"/>
      <c r="IB9" s="90"/>
      <c r="IC9" s="90"/>
      <c r="ID9" s="90"/>
      <c r="IE9" s="90"/>
      <c r="IF9" s="90"/>
      <c r="IG9" s="90"/>
      <c r="IH9" s="90"/>
      <c r="II9" s="90"/>
      <c r="IJ9" s="90"/>
      <c r="IK9" s="90"/>
      <c r="IL9" s="90"/>
      <c r="IM9" s="90"/>
      <c r="IN9" s="90"/>
      <c r="IO9" s="90"/>
      <c r="IP9" s="90"/>
      <c r="IQ9" s="90"/>
      <c r="IR9" s="90"/>
      <c r="IS9" s="90"/>
      <c r="IT9" s="90"/>
      <c r="IU9" s="90"/>
    </row>
    <row r="10" s="73" customFormat="1" ht="38" customHeight="1" spans="1:255">
      <c r="A10" s="98" t="s">
        <v>15</v>
      </c>
      <c r="B10" s="102">
        <v>21000</v>
      </c>
      <c r="C10" s="100" t="s">
        <v>16</v>
      </c>
      <c r="D10" s="103">
        <v>63600</v>
      </c>
      <c r="E10" s="89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0"/>
      <c r="CD10" s="90"/>
      <c r="CE10" s="90"/>
      <c r="CF10" s="90"/>
      <c r="CG10" s="90"/>
      <c r="CH10" s="90"/>
      <c r="CI10" s="90"/>
      <c r="CJ10" s="90"/>
      <c r="CK10" s="90"/>
      <c r="CL10" s="90"/>
      <c r="CM10" s="90"/>
      <c r="CN10" s="90"/>
      <c r="CO10" s="90"/>
      <c r="CP10" s="90"/>
      <c r="CQ10" s="90"/>
      <c r="CR10" s="90"/>
      <c r="CS10" s="90"/>
      <c r="CT10" s="90"/>
      <c r="CU10" s="90"/>
      <c r="CV10" s="90"/>
      <c r="CW10" s="90"/>
      <c r="CX10" s="90"/>
      <c r="CY10" s="90"/>
      <c r="CZ10" s="90"/>
      <c r="DA10" s="90"/>
      <c r="DB10" s="90"/>
      <c r="DC10" s="90"/>
      <c r="DD10" s="90"/>
      <c r="DE10" s="90"/>
      <c r="DF10" s="90"/>
      <c r="DG10" s="90"/>
      <c r="DH10" s="90"/>
      <c r="DI10" s="90"/>
      <c r="DJ10" s="90"/>
      <c r="DK10" s="90"/>
      <c r="DL10" s="90"/>
      <c r="DM10" s="90"/>
      <c r="DN10" s="90"/>
      <c r="DO10" s="90"/>
      <c r="DP10" s="90"/>
      <c r="DQ10" s="90"/>
      <c r="DR10" s="90"/>
      <c r="DS10" s="90"/>
      <c r="DT10" s="90"/>
      <c r="DU10" s="90"/>
      <c r="DV10" s="90"/>
      <c r="DW10" s="90"/>
      <c r="DX10" s="90"/>
      <c r="DY10" s="90"/>
      <c r="DZ10" s="90"/>
      <c r="EA10" s="90"/>
      <c r="EB10" s="90"/>
      <c r="EC10" s="90"/>
      <c r="ED10" s="90"/>
      <c r="EE10" s="90"/>
      <c r="EF10" s="90"/>
      <c r="EG10" s="90"/>
      <c r="EH10" s="90"/>
      <c r="EI10" s="90"/>
      <c r="EJ10" s="90"/>
      <c r="EK10" s="90"/>
      <c r="EL10" s="90"/>
      <c r="EM10" s="90"/>
      <c r="EN10" s="90"/>
      <c r="EO10" s="90"/>
      <c r="EP10" s="90"/>
      <c r="EQ10" s="90"/>
      <c r="ER10" s="90"/>
      <c r="ES10" s="90"/>
      <c r="ET10" s="90"/>
      <c r="EU10" s="90"/>
      <c r="EV10" s="90"/>
      <c r="EW10" s="90"/>
      <c r="EX10" s="90"/>
      <c r="EY10" s="90"/>
      <c r="EZ10" s="90"/>
      <c r="FA10" s="90"/>
      <c r="FB10" s="90"/>
      <c r="FC10" s="90"/>
      <c r="FD10" s="90"/>
      <c r="FE10" s="90"/>
      <c r="FF10" s="90"/>
      <c r="FG10" s="90"/>
      <c r="FH10" s="90"/>
      <c r="FI10" s="90"/>
      <c r="FJ10" s="90"/>
      <c r="FK10" s="90"/>
      <c r="FL10" s="90"/>
      <c r="FM10" s="90"/>
      <c r="FN10" s="90"/>
      <c r="FO10" s="90"/>
      <c r="FP10" s="90"/>
      <c r="FQ10" s="90"/>
      <c r="FR10" s="90"/>
      <c r="FS10" s="90"/>
      <c r="FT10" s="90"/>
      <c r="FU10" s="90"/>
      <c r="FV10" s="90"/>
      <c r="FW10" s="90"/>
      <c r="FX10" s="90"/>
      <c r="FY10" s="90"/>
      <c r="FZ10" s="90"/>
      <c r="GA10" s="90"/>
      <c r="GB10" s="90"/>
      <c r="GC10" s="90"/>
      <c r="GD10" s="90"/>
      <c r="GE10" s="90"/>
      <c r="GF10" s="90"/>
      <c r="GG10" s="90"/>
      <c r="GH10" s="90"/>
      <c r="GI10" s="90"/>
      <c r="GJ10" s="90"/>
      <c r="GK10" s="90"/>
      <c r="GL10" s="90"/>
      <c r="GM10" s="90"/>
      <c r="GN10" s="90"/>
      <c r="GO10" s="90"/>
      <c r="GP10" s="90"/>
      <c r="GQ10" s="90"/>
      <c r="GR10" s="90"/>
      <c r="GS10" s="90"/>
      <c r="GT10" s="90"/>
      <c r="GU10" s="90"/>
      <c r="GV10" s="90"/>
      <c r="GW10" s="90"/>
      <c r="GX10" s="90"/>
      <c r="GY10" s="90"/>
      <c r="GZ10" s="90"/>
      <c r="HA10" s="90"/>
      <c r="HB10" s="90"/>
      <c r="HC10" s="90"/>
      <c r="HD10" s="90"/>
      <c r="HE10" s="90"/>
      <c r="HF10" s="90"/>
      <c r="HG10" s="90"/>
      <c r="HH10" s="90"/>
      <c r="HI10" s="90"/>
      <c r="HJ10" s="90"/>
      <c r="HK10" s="90"/>
      <c r="HL10" s="90"/>
      <c r="HM10" s="90"/>
      <c r="HN10" s="90"/>
      <c r="HO10" s="90"/>
      <c r="HP10" s="90"/>
      <c r="HQ10" s="90"/>
      <c r="HR10" s="90"/>
      <c r="HS10" s="90"/>
      <c r="HT10" s="90"/>
      <c r="HU10" s="90"/>
      <c r="HV10" s="90"/>
      <c r="HW10" s="90"/>
      <c r="HX10" s="90"/>
      <c r="HY10" s="90"/>
      <c r="HZ10" s="90"/>
      <c r="IA10" s="90"/>
      <c r="IB10" s="90"/>
      <c r="IC10" s="90"/>
      <c r="ID10" s="90"/>
      <c r="IE10" s="90"/>
      <c r="IF10" s="90"/>
      <c r="IG10" s="90"/>
      <c r="IH10" s="90"/>
      <c r="II10" s="90"/>
      <c r="IJ10" s="90"/>
      <c r="IK10" s="90"/>
      <c r="IL10" s="90"/>
      <c r="IM10" s="90"/>
      <c r="IN10" s="90"/>
      <c r="IO10" s="90"/>
      <c r="IP10" s="90"/>
      <c r="IQ10" s="90"/>
      <c r="IR10" s="90"/>
      <c r="IS10" s="90"/>
      <c r="IT10" s="90"/>
      <c r="IU10" s="90"/>
    </row>
    <row r="11" s="73" customFormat="1" ht="38" customHeight="1" spans="1:255">
      <c r="A11" s="98" t="s">
        <v>17</v>
      </c>
      <c r="B11" s="102">
        <v>250000</v>
      </c>
      <c r="C11" s="100" t="s">
        <v>18</v>
      </c>
      <c r="D11" s="103">
        <v>446489</v>
      </c>
      <c r="E11" s="89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  <c r="IU11" s="90"/>
    </row>
    <row r="12" s="73" customFormat="1" ht="38" customHeight="1" spans="1:255">
      <c r="A12" s="98" t="s">
        <v>19</v>
      </c>
      <c r="B12" s="102">
        <v>60000</v>
      </c>
      <c r="C12" s="104" t="s">
        <v>20</v>
      </c>
      <c r="D12" s="94">
        <v>21000</v>
      </c>
      <c r="E12" s="89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90"/>
      <c r="AM12" s="90"/>
      <c r="AN12" s="90"/>
      <c r="AO12" s="90"/>
      <c r="AP12" s="90"/>
      <c r="AQ12" s="90"/>
      <c r="AR12" s="90"/>
      <c r="AS12" s="90"/>
      <c r="AT12" s="90"/>
      <c r="AU12" s="90"/>
      <c r="AV12" s="90"/>
      <c r="AW12" s="90"/>
      <c r="AX12" s="90"/>
      <c r="AY12" s="90"/>
      <c r="AZ12" s="90"/>
      <c r="BA12" s="90"/>
      <c r="BB12" s="90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0"/>
      <c r="CD12" s="90"/>
      <c r="CE12" s="90"/>
      <c r="CF12" s="90"/>
      <c r="CG12" s="90"/>
      <c r="CH12" s="90"/>
      <c r="CI12" s="90"/>
      <c r="CJ12" s="90"/>
      <c r="CK12" s="90"/>
      <c r="CL12" s="90"/>
      <c r="CM12" s="90"/>
      <c r="CN12" s="90"/>
      <c r="CO12" s="90"/>
      <c r="CP12" s="90"/>
      <c r="CQ12" s="90"/>
      <c r="CR12" s="90"/>
      <c r="CS12" s="90"/>
      <c r="CT12" s="90"/>
      <c r="CU12" s="90"/>
      <c r="CV12" s="90"/>
      <c r="CW12" s="90"/>
      <c r="CX12" s="90"/>
      <c r="CY12" s="90"/>
      <c r="CZ12" s="90"/>
      <c r="DA12" s="90"/>
      <c r="DB12" s="90"/>
      <c r="DC12" s="90"/>
      <c r="DD12" s="90"/>
      <c r="DE12" s="90"/>
      <c r="DF12" s="90"/>
      <c r="DG12" s="90"/>
      <c r="DH12" s="90"/>
      <c r="DI12" s="90"/>
      <c r="DJ12" s="90"/>
      <c r="DK12" s="90"/>
      <c r="DL12" s="90"/>
      <c r="DM12" s="90"/>
      <c r="DN12" s="90"/>
      <c r="DO12" s="90"/>
      <c r="DP12" s="90"/>
      <c r="DQ12" s="90"/>
      <c r="DR12" s="90"/>
      <c r="DS12" s="90"/>
      <c r="DT12" s="90"/>
      <c r="DU12" s="90"/>
      <c r="DV12" s="90"/>
      <c r="DW12" s="90"/>
      <c r="DX12" s="90"/>
      <c r="DY12" s="90"/>
      <c r="DZ12" s="90"/>
      <c r="EA12" s="90"/>
      <c r="EB12" s="90"/>
      <c r="EC12" s="90"/>
      <c r="ED12" s="90"/>
      <c r="EE12" s="90"/>
      <c r="EF12" s="90"/>
      <c r="EG12" s="90"/>
      <c r="EH12" s="90"/>
      <c r="EI12" s="90"/>
      <c r="EJ12" s="90"/>
      <c r="EK12" s="90"/>
      <c r="EL12" s="90"/>
      <c r="EM12" s="90"/>
      <c r="EN12" s="90"/>
      <c r="EO12" s="90"/>
      <c r="EP12" s="90"/>
      <c r="EQ12" s="90"/>
      <c r="ER12" s="90"/>
      <c r="ES12" s="90"/>
      <c r="ET12" s="90"/>
      <c r="EU12" s="90"/>
      <c r="EV12" s="90"/>
      <c r="EW12" s="90"/>
      <c r="EX12" s="90"/>
      <c r="EY12" s="90"/>
      <c r="EZ12" s="90"/>
      <c r="FA12" s="90"/>
      <c r="FB12" s="90"/>
      <c r="FC12" s="90"/>
      <c r="FD12" s="90"/>
      <c r="FE12" s="90"/>
      <c r="FF12" s="90"/>
      <c r="FG12" s="90"/>
      <c r="FH12" s="90"/>
      <c r="FI12" s="90"/>
      <c r="FJ12" s="90"/>
      <c r="FK12" s="90"/>
      <c r="FL12" s="90"/>
      <c r="FM12" s="90"/>
      <c r="FN12" s="90"/>
      <c r="FO12" s="90"/>
      <c r="FP12" s="90"/>
      <c r="FQ12" s="90"/>
      <c r="FR12" s="90"/>
      <c r="FS12" s="90"/>
      <c r="FT12" s="90"/>
      <c r="FU12" s="90"/>
      <c r="FV12" s="90"/>
      <c r="FW12" s="90"/>
      <c r="FX12" s="90"/>
      <c r="FY12" s="90"/>
      <c r="FZ12" s="90"/>
      <c r="GA12" s="90"/>
      <c r="GB12" s="90"/>
      <c r="GC12" s="90"/>
      <c r="GD12" s="90"/>
      <c r="GE12" s="90"/>
      <c r="GF12" s="90"/>
      <c r="GG12" s="90"/>
      <c r="GH12" s="90"/>
      <c r="GI12" s="90"/>
      <c r="GJ12" s="90"/>
      <c r="GK12" s="90"/>
      <c r="GL12" s="90"/>
      <c r="GM12" s="90"/>
      <c r="GN12" s="90"/>
      <c r="GO12" s="90"/>
      <c r="GP12" s="90"/>
      <c r="GQ12" s="90"/>
      <c r="GR12" s="90"/>
      <c r="GS12" s="90"/>
      <c r="GT12" s="90"/>
      <c r="GU12" s="90"/>
      <c r="GV12" s="90"/>
      <c r="GW12" s="90"/>
      <c r="GX12" s="90"/>
      <c r="GY12" s="90"/>
      <c r="GZ12" s="90"/>
      <c r="HA12" s="90"/>
      <c r="HB12" s="90"/>
      <c r="HC12" s="90"/>
      <c r="HD12" s="90"/>
      <c r="HE12" s="90"/>
      <c r="HF12" s="90"/>
      <c r="HG12" s="90"/>
      <c r="HH12" s="90"/>
      <c r="HI12" s="90"/>
      <c r="HJ12" s="90"/>
      <c r="HK12" s="90"/>
      <c r="HL12" s="90"/>
      <c r="HM12" s="90"/>
      <c r="HN12" s="90"/>
      <c r="HO12" s="90"/>
      <c r="HP12" s="90"/>
      <c r="HQ12" s="90"/>
      <c r="HR12" s="90"/>
      <c r="HS12" s="90"/>
      <c r="HT12" s="90"/>
      <c r="HU12" s="90"/>
      <c r="HV12" s="90"/>
      <c r="HW12" s="90"/>
      <c r="HX12" s="90"/>
      <c r="HY12" s="90"/>
      <c r="HZ12" s="90"/>
      <c r="IA12" s="90"/>
      <c r="IB12" s="90"/>
      <c r="IC12" s="90"/>
      <c r="ID12" s="90"/>
      <c r="IE12" s="90"/>
      <c r="IF12" s="90"/>
      <c r="IG12" s="90"/>
      <c r="IH12" s="90"/>
      <c r="II12" s="90"/>
      <c r="IJ12" s="90"/>
      <c r="IK12" s="90"/>
      <c r="IL12" s="90"/>
      <c r="IM12" s="90"/>
      <c r="IN12" s="90"/>
      <c r="IO12" s="90"/>
      <c r="IP12" s="90"/>
      <c r="IQ12" s="90"/>
      <c r="IR12" s="90"/>
      <c r="IS12" s="90"/>
      <c r="IT12" s="90"/>
      <c r="IU12" s="90"/>
    </row>
    <row r="13" s="73" customFormat="1" ht="38" customHeight="1" spans="1:255">
      <c r="A13" s="95" t="s">
        <v>21</v>
      </c>
      <c r="B13" s="102">
        <v>75800</v>
      </c>
      <c r="C13" s="97" t="s">
        <v>22</v>
      </c>
      <c r="D13" s="103"/>
      <c r="E13" s="89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90"/>
      <c r="AU13" s="90"/>
      <c r="AV13" s="90"/>
      <c r="AW13" s="90"/>
      <c r="AX13" s="90"/>
      <c r="AY13" s="90"/>
      <c r="AZ13" s="90"/>
      <c r="BA13" s="90"/>
      <c r="BB13" s="90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0"/>
      <c r="CD13" s="90"/>
      <c r="CE13" s="90"/>
      <c r="CF13" s="90"/>
      <c r="CG13" s="90"/>
      <c r="CH13" s="90"/>
      <c r="CI13" s="90"/>
      <c r="CJ13" s="90"/>
      <c r="CK13" s="90"/>
      <c r="CL13" s="90"/>
      <c r="CM13" s="90"/>
      <c r="CN13" s="90"/>
      <c r="CO13" s="90"/>
      <c r="CP13" s="90"/>
      <c r="CQ13" s="90"/>
      <c r="CR13" s="90"/>
      <c r="CS13" s="90"/>
      <c r="CT13" s="90"/>
      <c r="CU13" s="90"/>
      <c r="CV13" s="90"/>
      <c r="CW13" s="90"/>
      <c r="CX13" s="90"/>
      <c r="CY13" s="90"/>
      <c r="CZ13" s="90"/>
      <c r="DA13" s="90"/>
      <c r="DB13" s="90"/>
      <c r="DC13" s="90"/>
      <c r="DD13" s="90"/>
      <c r="DE13" s="90"/>
      <c r="DF13" s="90"/>
      <c r="DG13" s="90"/>
      <c r="DH13" s="90"/>
      <c r="DI13" s="90"/>
      <c r="DJ13" s="90"/>
      <c r="DK13" s="90"/>
      <c r="DL13" s="90"/>
      <c r="DM13" s="90"/>
      <c r="DN13" s="90"/>
      <c r="DO13" s="90"/>
      <c r="DP13" s="90"/>
      <c r="DQ13" s="90"/>
      <c r="DR13" s="90"/>
      <c r="DS13" s="90"/>
      <c r="DT13" s="90"/>
      <c r="DU13" s="90"/>
      <c r="DV13" s="90"/>
      <c r="DW13" s="90"/>
      <c r="DX13" s="90"/>
      <c r="DY13" s="90"/>
      <c r="DZ13" s="90"/>
      <c r="EA13" s="90"/>
      <c r="EB13" s="90"/>
      <c r="EC13" s="90"/>
      <c r="ED13" s="90"/>
      <c r="EE13" s="90"/>
      <c r="EF13" s="90"/>
      <c r="EG13" s="90"/>
      <c r="EH13" s="90"/>
      <c r="EI13" s="90"/>
      <c r="EJ13" s="90"/>
      <c r="EK13" s="90"/>
      <c r="EL13" s="90"/>
      <c r="EM13" s="90"/>
      <c r="EN13" s="90"/>
      <c r="EO13" s="90"/>
      <c r="EP13" s="90"/>
      <c r="EQ13" s="90"/>
      <c r="ER13" s="90"/>
      <c r="ES13" s="90"/>
      <c r="ET13" s="90"/>
      <c r="EU13" s="90"/>
      <c r="EV13" s="90"/>
      <c r="EW13" s="90"/>
      <c r="EX13" s="90"/>
      <c r="EY13" s="90"/>
      <c r="EZ13" s="90"/>
      <c r="FA13" s="90"/>
      <c r="FB13" s="90"/>
      <c r="FC13" s="90"/>
      <c r="FD13" s="90"/>
      <c r="FE13" s="90"/>
      <c r="FF13" s="90"/>
      <c r="FG13" s="90"/>
      <c r="FH13" s="90"/>
      <c r="FI13" s="90"/>
      <c r="FJ13" s="90"/>
      <c r="FK13" s="90"/>
      <c r="FL13" s="90"/>
      <c r="FM13" s="90"/>
      <c r="FN13" s="90"/>
      <c r="FO13" s="90"/>
      <c r="FP13" s="90"/>
      <c r="FQ13" s="90"/>
      <c r="FR13" s="90"/>
      <c r="FS13" s="90"/>
      <c r="FT13" s="90"/>
      <c r="FU13" s="90"/>
      <c r="FV13" s="90"/>
      <c r="FW13" s="90"/>
      <c r="FX13" s="90"/>
      <c r="FY13" s="90"/>
      <c r="FZ13" s="90"/>
      <c r="GA13" s="90"/>
      <c r="GB13" s="90"/>
      <c r="GC13" s="90"/>
      <c r="GD13" s="90"/>
      <c r="GE13" s="90"/>
      <c r="GF13" s="90"/>
      <c r="GG13" s="90"/>
      <c r="GH13" s="90"/>
      <c r="GI13" s="90"/>
      <c r="GJ13" s="90"/>
      <c r="GK13" s="90"/>
      <c r="GL13" s="90"/>
      <c r="GM13" s="90"/>
      <c r="GN13" s="90"/>
      <c r="GO13" s="90"/>
      <c r="GP13" s="90"/>
      <c r="GQ13" s="90"/>
      <c r="GR13" s="90"/>
      <c r="GS13" s="90"/>
      <c r="GT13" s="90"/>
      <c r="GU13" s="90"/>
      <c r="GV13" s="90"/>
      <c r="GW13" s="90"/>
      <c r="GX13" s="90"/>
      <c r="GY13" s="90"/>
      <c r="GZ13" s="90"/>
      <c r="HA13" s="90"/>
      <c r="HB13" s="90"/>
      <c r="HC13" s="90"/>
      <c r="HD13" s="90"/>
      <c r="HE13" s="90"/>
      <c r="HF13" s="90"/>
      <c r="HG13" s="90"/>
      <c r="HH13" s="90"/>
      <c r="HI13" s="90"/>
      <c r="HJ13" s="90"/>
      <c r="HK13" s="90"/>
      <c r="HL13" s="90"/>
      <c r="HM13" s="90"/>
      <c r="HN13" s="90"/>
      <c r="HO13" s="90"/>
      <c r="HP13" s="90"/>
      <c r="HQ13" s="90"/>
      <c r="HR13" s="90"/>
      <c r="HS13" s="90"/>
      <c r="HT13" s="90"/>
      <c r="HU13" s="90"/>
      <c r="HV13" s="90"/>
      <c r="HW13" s="90"/>
      <c r="HX13" s="90"/>
      <c r="HY13" s="90"/>
      <c r="HZ13" s="90"/>
      <c r="IA13" s="90"/>
      <c r="IB13" s="90"/>
      <c r="IC13" s="90"/>
      <c r="ID13" s="90"/>
      <c r="IE13" s="90"/>
      <c r="IF13" s="90"/>
      <c r="IG13" s="90"/>
      <c r="IH13" s="90"/>
      <c r="II13" s="90"/>
      <c r="IJ13" s="90"/>
      <c r="IK13" s="90"/>
      <c r="IL13" s="90"/>
      <c r="IM13" s="90"/>
      <c r="IN13" s="90"/>
      <c r="IO13" s="90"/>
      <c r="IP13" s="90"/>
      <c r="IQ13" s="90"/>
      <c r="IR13" s="90"/>
      <c r="IS13" s="90"/>
      <c r="IT13" s="90"/>
      <c r="IU13" s="90"/>
    </row>
    <row r="14" s="73" customFormat="1" ht="38" customHeight="1" spans="1:255">
      <c r="A14" s="105" t="s">
        <v>23</v>
      </c>
      <c r="B14" s="102">
        <v>20000</v>
      </c>
      <c r="C14" s="106" t="s">
        <v>24</v>
      </c>
      <c r="D14" s="94">
        <v>66473</v>
      </c>
      <c r="E14" s="89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  <c r="CE14" s="90"/>
      <c r="CF14" s="90"/>
      <c r="CG14" s="90"/>
      <c r="CH14" s="90"/>
      <c r="CI14" s="90"/>
      <c r="CJ14" s="90"/>
      <c r="CK14" s="90"/>
      <c r="CL14" s="90"/>
      <c r="CM14" s="90"/>
      <c r="CN14" s="90"/>
      <c r="CO14" s="90"/>
      <c r="CP14" s="90"/>
      <c r="CQ14" s="90"/>
      <c r="CR14" s="90"/>
      <c r="CS14" s="90"/>
      <c r="CT14" s="90"/>
      <c r="CU14" s="90"/>
      <c r="CV14" s="90"/>
      <c r="CW14" s="90"/>
      <c r="CX14" s="90"/>
      <c r="CY14" s="90"/>
      <c r="CZ14" s="90"/>
      <c r="DA14" s="90"/>
      <c r="DB14" s="90"/>
      <c r="DC14" s="90"/>
      <c r="DD14" s="90"/>
      <c r="DE14" s="90"/>
      <c r="DF14" s="90"/>
      <c r="DG14" s="90"/>
      <c r="DH14" s="90"/>
      <c r="DI14" s="90"/>
      <c r="DJ14" s="90"/>
      <c r="DK14" s="90"/>
      <c r="DL14" s="90"/>
      <c r="DM14" s="90"/>
      <c r="DN14" s="90"/>
      <c r="DO14" s="90"/>
      <c r="DP14" s="90"/>
      <c r="DQ14" s="90"/>
      <c r="DR14" s="90"/>
      <c r="DS14" s="90"/>
      <c r="DT14" s="90"/>
      <c r="DU14" s="90"/>
      <c r="DV14" s="90"/>
      <c r="DW14" s="90"/>
      <c r="DX14" s="90"/>
      <c r="DY14" s="90"/>
      <c r="DZ14" s="90"/>
      <c r="EA14" s="90"/>
      <c r="EB14" s="90"/>
      <c r="EC14" s="90"/>
      <c r="ED14" s="90"/>
      <c r="EE14" s="90"/>
      <c r="EF14" s="90"/>
      <c r="EG14" s="90"/>
      <c r="EH14" s="90"/>
      <c r="EI14" s="90"/>
      <c r="EJ14" s="90"/>
      <c r="EK14" s="90"/>
      <c r="EL14" s="90"/>
      <c r="EM14" s="90"/>
      <c r="EN14" s="90"/>
      <c r="EO14" s="90"/>
      <c r="EP14" s="90"/>
      <c r="EQ14" s="90"/>
      <c r="ER14" s="90"/>
      <c r="ES14" s="90"/>
      <c r="ET14" s="90"/>
      <c r="EU14" s="90"/>
      <c r="EV14" s="90"/>
      <c r="EW14" s="90"/>
      <c r="EX14" s="90"/>
      <c r="EY14" s="90"/>
      <c r="EZ14" s="90"/>
      <c r="FA14" s="90"/>
      <c r="FB14" s="90"/>
      <c r="FC14" s="90"/>
      <c r="FD14" s="90"/>
      <c r="FE14" s="90"/>
      <c r="FF14" s="90"/>
      <c r="FG14" s="90"/>
      <c r="FH14" s="90"/>
      <c r="FI14" s="90"/>
      <c r="FJ14" s="90"/>
      <c r="FK14" s="90"/>
      <c r="FL14" s="90"/>
      <c r="FM14" s="90"/>
      <c r="FN14" s="90"/>
      <c r="FO14" s="90"/>
      <c r="FP14" s="90"/>
      <c r="FQ14" s="90"/>
      <c r="FR14" s="90"/>
      <c r="FS14" s="90"/>
      <c r="FT14" s="90"/>
      <c r="FU14" s="90"/>
      <c r="FV14" s="90"/>
      <c r="FW14" s="90"/>
      <c r="FX14" s="90"/>
      <c r="FY14" s="90"/>
      <c r="FZ14" s="90"/>
      <c r="GA14" s="90"/>
      <c r="GB14" s="90"/>
      <c r="GC14" s="90"/>
      <c r="GD14" s="90"/>
      <c r="GE14" s="90"/>
      <c r="GF14" s="90"/>
      <c r="GG14" s="90"/>
      <c r="GH14" s="90"/>
      <c r="GI14" s="90"/>
      <c r="GJ14" s="90"/>
      <c r="GK14" s="90"/>
      <c r="GL14" s="90"/>
      <c r="GM14" s="90"/>
      <c r="GN14" s="90"/>
      <c r="GO14" s="90"/>
      <c r="GP14" s="90"/>
      <c r="GQ14" s="90"/>
      <c r="GR14" s="90"/>
      <c r="GS14" s="90"/>
      <c r="GT14" s="90"/>
      <c r="GU14" s="90"/>
      <c r="GV14" s="90"/>
      <c r="GW14" s="90"/>
      <c r="GX14" s="90"/>
      <c r="GY14" s="90"/>
      <c r="GZ14" s="90"/>
      <c r="HA14" s="90"/>
      <c r="HB14" s="90"/>
      <c r="HC14" s="90"/>
      <c r="HD14" s="90"/>
      <c r="HE14" s="90"/>
      <c r="HF14" s="90"/>
      <c r="HG14" s="90"/>
      <c r="HH14" s="90"/>
      <c r="HI14" s="90"/>
      <c r="HJ14" s="90"/>
      <c r="HK14" s="90"/>
      <c r="HL14" s="90"/>
      <c r="HM14" s="90"/>
      <c r="HN14" s="90"/>
      <c r="HO14" s="90"/>
      <c r="HP14" s="90"/>
      <c r="HQ14" s="90"/>
      <c r="HR14" s="90"/>
      <c r="HS14" s="90"/>
      <c r="HT14" s="90"/>
      <c r="HU14" s="90"/>
      <c r="HV14" s="90"/>
      <c r="HW14" s="90"/>
      <c r="HX14" s="90"/>
      <c r="HY14" s="90"/>
      <c r="HZ14" s="90"/>
      <c r="IA14" s="90"/>
      <c r="IB14" s="90"/>
      <c r="IC14" s="90"/>
      <c r="ID14" s="90"/>
      <c r="IE14" s="90"/>
      <c r="IF14" s="90"/>
      <c r="IG14" s="90"/>
      <c r="IH14" s="90"/>
      <c r="II14" s="90"/>
      <c r="IJ14" s="90"/>
      <c r="IK14" s="90"/>
      <c r="IL14" s="90"/>
      <c r="IM14" s="90"/>
      <c r="IN14" s="90"/>
      <c r="IO14" s="90"/>
      <c r="IP14" s="90"/>
      <c r="IQ14" s="90"/>
      <c r="IR14" s="90"/>
      <c r="IS14" s="90"/>
      <c r="IT14" s="90"/>
      <c r="IU14" s="90"/>
    </row>
    <row r="15" s="73" customFormat="1" ht="38" customHeight="1" spans="1:255">
      <c r="A15" s="95" t="s">
        <v>25</v>
      </c>
      <c r="B15" s="101">
        <f>B16+B17+B18+B19</f>
        <v>215000</v>
      </c>
      <c r="C15" s="97"/>
      <c r="D15" s="103"/>
      <c r="E15" s="89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0"/>
      <c r="CD15" s="90"/>
      <c r="CE15" s="90"/>
      <c r="CF15" s="90"/>
      <c r="CG15" s="90"/>
      <c r="CH15" s="90"/>
      <c r="CI15" s="90"/>
      <c r="CJ15" s="90"/>
      <c r="CK15" s="90"/>
      <c r="CL15" s="90"/>
      <c r="CM15" s="90"/>
      <c r="CN15" s="90"/>
      <c r="CO15" s="90"/>
      <c r="CP15" s="90"/>
      <c r="CQ15" s="90"/>
      <c r="CR15" s="90"/>
      <c r="CS15" s="90"/>
      <c r="CT15" s="90"/>
      <c r="CU15" s="90"/>
      <c r="CV15" s="90"/>
      <c r="CW15" s="90"/>
      <c r="CX15" s="90"/>
      <c r="CY15" s="90"/>
      <c r="CZ15" s="90"/>
      <c r="DA15" s="90"/>
      <c r="DB15" s="90"/>
      <c r="DC15" s="90"/>
      <c r="DD15" s="90"/>
      <c r="DE15" s="90"/>
      <c r="DF15" s="90"/>
      <c r="DG15" s="90"/>
      <c r="DH15" s="90"/>
      <c r="DI15" s="90"/>
      <c r="DJ15" s="90"/>
      <c r="DK15" s="90"/>
      <c r="DL15" s="90"/>
      <c r="DM15" s="90"/>
      <c r="DN15" s="90"/>
      <c r="DO15" s="90"/>
      <c r="DP15" s="90"/>
      <c r="DQ15" s="90"/>
      <c r="DR15" s="90"/>
      <c r="DS15" s="90"/>
      <c r="DT15" s="90"/>
      <c r="DU15" s="90"/>
      <c r="DV15" s="90"/>
      <c r="DW15" s="90"/>
      <c r="DX15" s="90"/>
      <c r="DY15" s="90"/>
      <c r="DZ15" s="90"/>
      <c r="EA15" s="90"/>
      <c r="EB15" s="90"/>
      <c r="EC15" s="90"/>
      <c r="ED15" s="90"/>
      <c r="EE15" s="90"/>
      <c r="EF15" s="90"/>
      <c r="EG15" s="90"/>
      <c r="EH15" s="90"/>
      <c r="EI15" s="90"/>
      <c r="EJ15" s="90"/>
      <c r="EK15" s="90"/>
      <c r="EL15" s="90"/>
      <c r="EM15" s="90"/>
      <c r="EN15" s="90"/>
      <c r="EO15" s="90"/>
      <c r="EP15" s="90"/>
      <c r="EQ15" s="90"/>
      <c r="ER15" s="90"/>
      <c r="ES15" s="90"/>
      <c r="ET15" s="90"/>
      <c r="EU15" s="90"/>
      <c r="EV15" s="90"/>
      <c r="EW15" s="90"/>
      <c r="EX15" s="90"/>
      <c r="EY15" s="90"/>
      <c r="EZ15" s="90"/>
      <c r="FA15" s="90"/>
      <c r="FB15" s="90"/>
      <c r="FC15" s="90"/>
      <c r="FD15" s="90"/>
      <c r="FE15" s="90"/>
      <c r="FF15" s="90"/>
      <c r="FG15" s="90"/>
      <c r="FH15" s="90"/>
      <c r="FI15" s="90"/>
      <c r="FJ15" s="90"/>
      <c r="FK15" s="90"/>
      <c r="FL15" s="90"/>
      <c r="FM15" s="90"/>
      <c r="FN15" s="90"/>
      <c r="FO15" s="90"/>
      <c r="FP15" s="90"/>
      <c r="FQ15" s="90"/>
      <c r="FR15" s="90"/>
      <c r="FS15" s="90"/>
      <c r="FT15" s="90"/>
      <c r="FU15" s="90"/>
      <c r="FV15" s="90"/>
      <c r="FW15" s="90"/>
      <c r="FX15" s="90"/>
      <c r="FY15" s="90"/>
      <c r="FZ15" s="90"/>
      <c r="GA15" s="90"/>
      <c r="GB15" s="90"/>
      <c r="GC15" s="90"/>
      <c r="GD15" s="90"/>
      <c r="GE15" s="90"/>
      <c r="GF15" s="90"/>
      <c r="GG15" s="90"/>
      <c r="GH15" s="90"/>
      <c r="GI15" s="90"/>
      <c r="GJ15" s="90"/>
      <c r="GK15" s="90"/>
      <c r="GL15" s="90"/>
      <c r="GM15" s="90"/>
      <c r="GN15" s="90"/>
      <c r="GO15" s="90"/>
      <c r="GP15" s="90"/>
      <c r="GQ15" s="90"/>
      <c r="GR15" s="90"/>
      <c r="GS15" s="90"/>
      <c r="GT15" s="90"/>
      <c r="GU15" s="90"/>
      <c r="GV15" s="90"/>
      <c r="GW15" s="90"/>
      <c r="GX15" s="90"/>
      <c r="GY15" s="90"/>
      <c r="GZ15" s="90"/>
      <c r="HA15" s="90"/>
      <c r="HB15" s="90"/>
      <c r="HC15" s="90"/>
      <c r="HD15" s="90"/>
      <c r="HE15" s="90"/>
      <c r="HF15" s="90"/>
      <c r="HG15" s="90"/>
      <c r="HH15" s="90"/>
      <c r="HI15" s="90"/>
      <c r="HJ15" s="90"/>
      <c r="HK15" s="90"/>
      <c r="HL15" s="90"/>
      <c r="HM15" s="90"/>
      <c r="HN15" s="90"/>
      <c r="HO15" s="90"/>
      <c r="HP15" s="90"/>
      <c r="HQ15" s="90"/>
      <c r="HR15" s="90"/>
      <c r="HS15" s="90"/>
      <c r="HT15" s="90"/>
      <c r="HU15" s="90"/>
      <c r="HV15" s="90"/>
      <c r="HW15" s="90"/>
      <c r="HX15" s="90"/>
      <c r="HY15" s="90"/>
      <c r="HZ15" s="90"/>
      <c r="IA15" s="90"/>
      <c r="IB15" s="90"/>
      <c r="IC15" s="90"/>
      <c r="ID15" s="90"/>
      <c r="IE15" s="90"/>
      <c r="IF15" s="90"/>
      <c r="IG15" s="90"/>
      <c r="IH15" s="90"/>
      <c r="II15" s="90"/>
      <c r="IJ15" s="90"/>
      <c r="IK15" s="90"/>
      <c r="IL15" s="90"/>
      <c r="IM15" s="90"/>
      <c r="IN15" s="90"/>
      <c r="IO15" s="90"/>
      <c r="IP15" s="90"/>
      <c r="IQ15" s="90"/>
      <c r="IR15" s="90"/>
      <c r="IS15" s="90"/>
      <c r="IT15" s="90"/>
      <c r="IU15" s="90"/>
    </row>
    <row r="16" s="73" customFormat="1" ht="38" customHeight="1" spans="1:255">
      <c r="A16" s="98" t="s">
        <v>26</v>
      </c>
      <c r="B16" s="102">
        <v>190000</v>
      </c>
      <c r="C16" s="97"/>
      <c r="D16" s="103"/>
      <c r="E16" s="89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90"/>
      <c r="AW16" s="90"/>
      <c r="AX16" s="90"/>
      <c r="AY16" s="90"/>
      <c r="AZ16" s="90"/>
      <c r="BA16" s="90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0"/>
      <c r="CD16" s="90"/>
      <c r="CE16" s="90"/>
      <c r="CF16" s="90"/>
      <c r="CG16" s="90"/>
      <c r="CH16" s="90"/>
      <c r="CI16" s="90"/>
      <c r="CJ16" s="90"/>
      <c r="CK16" s="90"/>
      <c r="CL16" s="90"/>
      <c r="CM16" s="90"/>
      <c r="CN16" s="90"/>
      <c r="CO16" s="90"/>
      <c r="CP16" s="90"/>
      <c r="CQ16" s="90"/>
      <c r="CR16" s="90"/>
      <c r="CS16" s="90"/>
      <c r="CT16" s="90"/>
      <c r="CU16" s="90"/>
      <c r="CV16" s="90"/>
      <c r="CW16" s="90"/>
      <c r="CX16" s="90"/>
      <c r="CY16" s="90"/>
      <c r="CZ16" s="90"/>
      <c r="DA16" s="90"/>
      <c r="DB16" s="90"/>
      <c r="DC16" s="90"/>
      <c r="DD16" s="90"/>
      <c r="DE16" s="90"/>
      <c r="DF16" s="90"/>
      <c r="DG16" s="90"/>
      <c r="DH16" s="90"/>
      <c r="DI16" s="90"/>
      <c r="DJ16" s="90"/>
      <c r="DK16" s="90"/>
      <c r="DL16" s="90"/>
      <c r="DM16" s="90"/>
      <c r="DN16" s="90"/>
      <c r="DO16" s="90"/>
      <c r="DP16" s="90"/>
      <c r="DQ16" s="90"/>
      <c r="DR16" s="90"/>
      <c r="DS16" s="90"/>
      <c r="DT16" s="90"/>
      <c r="DU16" s="90"/>
      <c r="DV16" s="90"/>
      <c r="DW16" s="90"/>
      <c r="DX16" s="90"/>
      <c r="DY16" s="90"/>
      <c r="DZ16" s="90"/>
      <c r="EA16" s="90"/>
      <c r="EB16" s="90"/>
      <c r="EC16" s="90"/>
      <c r="ED16" s="90"/>
      <c r="EE16" s="90"/>
      <c r="EF16" s="90"/>
      <c r="EG16" s="90"/>
      <c r="EH16" s="90"/>
      <c r="EI16" s="90"/>
      <c r="EJ16" s="90"/>
      <c r="EK16" s="90"/>
      <c r="EL16" s="90"/>
      <c r="EM16" s="90"/>
      <c r="EN16" s="90"/>
      <c r="EO16" s="90"/>
      <c r="EP16" s="90"/>
      <c r="EQ16" s="90"/>
      <c r="ER16" s="90"/>
      <c r="ES16" s="90"/>
      <c r="ET16" s="90"/>
      <c r="EU16" s="90"/>
      <c r="EV16" s="90"/>
      <c r="EW16" s="90"/>
      <c r="EX16" s="90"/>
      <c r="EY16" s="90"/>
      <c r="EZ16" s="90"/>
      <c r="FA16" s="90"/>
      <c r="FB16" s="90"/>
      <c r="FC16" s="90"/>
      <c r="FD16" s="90"/>
      <c r="FE16" s="90"/>
      <c r="FF16" s="90"/>
      <c r="FG16" s="90"/>
      <c r="FH16" s="90"/>
      <c r="FI16" s="90"/>
      <c r="FJ16" s="90"/>
      <c r="FK16" s="90"/>
      <c r="FL16" s="90"/>
      <c r="FM16" s="90"/>
      <c r="FN16" s="90"/>
      <c r="FO16" s="90"/>
      <c r="FP16" s="90"/>
      <c r="FQ16" s="90"/>
      <c r="FR16" s="90"/>
      <c r="FS16" s="90"/>
      <c r="FT16" s="90"/>
      <c r="FU16" s="90"/>
      <c r="FV16" s="90"/>
      <c r="FW16" s="90"/>
      <c r="FX16" s="90"/>
      <c r="FY16" s="90"/>
      <c r="FZ16" s="90"/>
      <c r="GA16" s="90"/>
      <c r="GB16" s="90"/>
      <c r="GC16" s="90"/>
      <c r="GD16" s="90"/>
      <c r="GE16" s="90"/>
      <c r="GF16" s="90"/>
      <c r="GG16" s="90"/>
      <c r="GH16" s="90"/>
      <c r="GI16" s="90"/>
      <c r="GJ16" s="90"/>
      <c r="GK16" s="90"/>
      <c r="GL16" s="90"/>
      <c r="GM16" s="90"/>
      <c r="GN16" s="90"/>
      <c r="GO16" s="90"/>
      <c r="GP16" s="90"/>
      <c r="GQ16" s="90"/>
      <c r="GR16" s="90"/>
      <c r="GS16" s="90"/>
      <c r="GT16" s="90"/>
      <c r="GU16" s="90"/>
      <c r="GV16" s="90"/>
      <c r="GW16" s="90"/>
      <c r="GX16" s="90"/>
      <c r="GY16" s="90"/>
      <c r="GZ16" s="90"/>
      <c r="HA16" s="90"/>
      <c r="HB16" s="90"/>
      <c r="HC16" s="90"/>
      <c r="HD16" s="90"/>
      <c r="HE16" s="90"/>
      <c r="HF16" s="90"/>
      <c r="HG16" s="90"/>
      <c r="HH16" s="90"/>
      <c r="HI16" s="90"/>
      <c r="HJ16" s="90"/>
      <c r="HK16" s="90"/>
      <c r="HL16" s="90"/>
      <c r="HM16" s="90"/>
      <c r="HN16" s="90"/>
      <c r="HO16" s="90"/>
      <c r="HP16" s="90"/>
      <c r="HQ16" s="90"/>
      <c r="HR16" s="90"/>
      <c r="HS16" s="90"/>
      <c r="HT16" s="90"/>
      <c r="HU16" s="90"/>
      <c r="HV16" s="90"/>
      <c r="HW16" s="90"/>
      <c r="HX16" s="90"/>
      <c r="HY16" s="90"/>
      <c r="HZ16" s="90"/>
      <c r="IA16" s="90"/>
      <c r="IB16" s="90"/>
      <c r="IC16" s="90"/>
      <c r="ID16" s="90"/>
      <c r="IE16" s="90"/>
      <c r="IF16" s="90"/>
      <c r="IG16" s="90"/>
      <c r="IH16" s="90"/>
      <c r="II16" s="90"/>
      <c r="IJ16" s="90"/>
      <c r="IK16" s="90"/>
      <c r="IL16" s="90"/>
      <c r="IM16" s="90"/>
      <c r="IN16" s="90"/>
      <c r="IO16" s="90"/>
      <c r="IP16" s="90"/>
      <c r="IQ16" s="90"/>
      <c r="IR16" s="90"/>
      <c r="IS16" s="90"/>
      <c r="IT16" s="90"/>
      <c r="IU16" s="90"/>
    </row>
    <row r="17" s="73" customFormat="1" ht="38" customHeight="1" spans="1:255">
      <c r="A17" s="98" t="s">
        <v>27</v>
      </c>
      <c r="B17" s="102">
        <v>20000</v>
      </c>
      <c r="C17" s="97"/>
      <c r="D17" s="103"/>
      <c r="E17" s="89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0"/>
      <c r="CD17" s="90"/>
      <c r="CE17" s="90"/>
      <c r="CF17" s="90"/>
      <c r="CG17" s="90"/>
      <c r="CH17" s="90"/>
      <c r="CI17" s="90"/>
      <c r="CJ17" s="90"/>
      <c r="CK17" s="90"/>
      <c r="CL17" s="90"/>
      <c r="CM17" s="90"/>
      <c r="CN17" s="90"/>
      <c r="CO17" s="90"/>
      <c r="CP17" s="90"/>
      <c r="CQ17" s="90"/>
      <c r="CR17" s="90"/>
      <c r="CS17" s="90"/>
      <c r="CT17" s="90"/>
      <c r="CU17" s="90"/>
      <c r="CV17" s="90"/>
      <c r="CW17" s="90"/>
      <c r="CX17" s="90"/>
      <c r="CY17" s="90"/>
      <c r="CZ17" s="90"/>
      <c r="DA17" s="90"/>
      <c r="DB17" s="90"/>
      <c r="DC17" s="90"/>
      <c r="DD17" s="90"/>
      <c r="DE17" s="90"/>
      <c r="DF17" s="90"/>
      <c r="DG17" s="90"/>
      <c r="DH17" s="90"/>
      <c r="DI17" s="90"/>
      <c r="DJ17" s="90"/>
      <c r="DK17" s="90"/>
      <c r="DL17" s="90"/>
      <c r="DM17" s="90"/>
      <c r="DN17" s="90"/>
      <c r="DO17" s="90"/>
      <c r="DP17" s="90"/>
      <c r="DQ17" s="90"/>
      <c r="DR17" s="90"/>
      <c r="DS17" s="90"/>
      <c r="DT17" s="90"/>
      <c r="DU17" s="90"/>
      <c r="DV17" s="90"/>
      <c r="DW17" s="90"/>
      <c r="DX17" s="90"/>
      <c r="DY17" s="90"/>
      <c r="DZ17" s="90"/>
      <c r="EA17" s="90"/>
      <c r="EB17" s="90"/>
      <c r="EC17" s="90"/>
      <c r="ED17" s="90"/>
      <c r="EE17" s="90"/>
      <c r="EF17" s="90"/>
      <c r="EG17" s="90"/>
      <c r="EH17" s="90"/>
      <c r="EI17" s="90"/>
      <c r="EJ17" s="90"/>
      <c r="EK17" s="90"/>
      <c r="EL17" s="90"/>
      <c r="EM17" s="90"/>
      <c r="EN17" s="90"/>
      <c r="EO17" s="90"/>
      <c r="EP17" s="90"/>
      <c r="EQ17" s="90"/>
      <c r="ER17" s="90"/>
      <c r="ES17" s="90"/>
      <c r="ET17" s="90"/>
      <c r="EU17" s="90"/>
      <c r="EV17" s="90"/>
      <c r="EW17" s="90"/>
      <c r="EX17" s="90"/>
      <c r="EY17" s="90"/>
      <c r="EZ17" s="90"/>
      <c r="FA17" s="90"/>
      <c r="FB17" s="90"/>
      <c r="FC17" s="90"/>
      <c r="FD17" s="90"/>
      <c r="FE17" s="90"/>
      <c r="FF17" s="90"/>
      <c r="FG17" s="90"/>
      <c r="FH17" s="90"/>
      <c r="FI17" s="90"/>
      <c r="FJ17" s="90"/>
      <c r="FK17" s="90"/>
      <c r="FL17" s="90"/>
      <c r="FM17" s="90"/>
      <c r="FN17" s="90"/>
      <c r="FO17" s="90"/>
      <c r="FP17" s="90"/>
      <c r="FQ17" s="90"/>
      <c r="FR17" s="90"/>
      <c r="FS17" s="90"/>
      <c r="FT17" s="90"/>
      <c r="FU17" s="90"/>
      <c r="FV17" s="90"/>
      <c r="FW17" s="90"/>
      <c r="FX17" s="90"/>
      <c r="FY17" s="90"/>
      <c r="FZ17" s="90"/>
      <c r="GA17" s="90"/>
      <c r="GB17" s="90"/>
      <c r="GC17" s="90"/>
      <c r="GD17" s="90"/>
      <c r="GE17" s="90"/>
      <c r="GF17" s="90"/>
      <c r="GG17" s="90"/>
      <c r="GH17" s="90"/>
      <c r="GI17" s="90"/>
      <c r="GJ17" s="90"/>
      <c r="GK17" s="90"/>
      <c r="GL17" s="90"/>
      <c r="GM17" s="90"/>
      <c r="GN17" s="90"/>
      <c r="GO17" s="90"/>
      <c r="GP17" s="90"/>
      <c r="GQ17" s="90"/>
      <c r="GR17" s="90"/>
      <c r="GS17" s="90"/>
      <c r="GT17" s="90"/>
      <c r="GU17" s="90"/>
      <c r="GV17" s="90"/>
      <c r="GW17" s="90"/>
      <c r="GX17" s="90"/>
      <c r="GY17" s="90"/>
      <c r="GZ17" s="90"/>
      <c r="HA17" s="90"/>
      <c r="HB17" s="90"/>
      <c r="HC17" s="90"/>
      <c r="HD17" s="90"/>
      <c r="HE17" s="90"/>
      <c r="HF17" s="90"/>
      <c r="HG17" s="90"/>
      <c r="HH17" s="90"/>
      <c r="HI17" s="90"/>
      <c r="HJ17" s="90"/>
      <c r="HK17" s="90"/>
      <c r="HL17" s="90"/>
      <c r="HM17" s="90"/>
      <c r="HN17" s="90"/>
      <c r="HO17" s="90"/>
      <c r="HP17" s="90"/>
      <c r="HQ17" s="90"/>
      <c r="HR17" s="90"/>
      <c r="HS17" s="90"/>
      <c r="HT17" s="90"/>
      <c r="HU17" s="90"/>
      <c r="HV17" s="90"/>
      <c r="HW17" s="90"/>
      <c r="HX17" s="90"/>
      <c r="HY17" s="90"/>
      <c r="HZ17" s="90"/>
      <c r="IA17" s="90"/>
      <c r="IB17" s="90"/>
      <c r="IC17" s="90"/>
      <c r="ID17" s="90"/>
      <c r="IE17" s="90"/>
      <c r="IF17" s="90"/>
      <c r="IG17" s="90"/>
      <c r="IH17" s="90"/>
      <c r="II17" s="90"/>
      <c r="IJ17" s="90"/>
      <c r="IK17" s="90"/>
      <c r="IL17" s="90"/>
      <c r="IM17" s="90"/>
      <c r="IN17" s="90"/>
      <c r="IO17" s="90"/>
      <c r="IP17" s="90"/>
      <c r="IQ17" s="90"/>
      <c r="IR17" s="90"/>
      <c r="IS17" s="90"/>
      <c r="IT17" s="90"/>
      <c r="IU17" s="90"/>
    </row>
    <row r="18" s="73" customFormat="1" ht="38" customHeight="1" spans="1:255">
      <c r="A18" s="98" t="s">
        <v>28</v>
      </c>
      <c r="B18" s="102"/>
      <c r="C18" s="97"/>
      <c r="D18" s="103"/>
      <c r="E18" s="89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90"/>
      <c r="DA18" s="90"/>
      <c r="DB18" s="90"/>
      <c r="DC18" s="90"/>
      <c r="DD18" s="90"/>
      <c r="DE18" s="90"/>
      <c r="DF18" s="90"/>
      <c r="DG18" s="90"/>
      <c r="DH18" s="90"/>
      <c r="DI18" s="90"/>
      <c r="DJ18" s="90"/>
      <c r="DK18" s="90"/>
      <c r="DL18" s="90"/>
      <c r="DM18" s="90"/>
      <c r="DN18" s="90"/>
      <c r="DO18" s="90"/>
      <c r="DP18" s="90"/>
      <c r="DQ18" s="90"/>
      <c r="DR18" s="90"/>
      <c r="DS18" s="90"/>
      <c r="DT18" s="90"/>
      <c r="DU18" s="90"/>
      <c r="DV18" s="90"/>
      <c r="DW18" s="90"/>
      <c r="DX18" s="90"/>
      <c r="DY18" s="90"/>
      <c r="DZ18" s="90"/>
      <c r="EA18" s="90"/>
      <c r="EB18" s="90"/>
      <c r="EC18" s="90"/>
      <c r="ED18" s="90"/>
      <c r="EE18" s="90"/>
      <c r="EF18" s="90"/>
      <c r="EG18" s="90"/>
      <c r="EH18" s="90"/>
      <c r="EI18" s="90"/>
      <c r="EJ18" s="90"/>
      <c r="EK18" s="90"/>
      <c r="EL18" s="90"/>
      <c r="EM18" s="90"/>
      <c r="EN18" s="90"/>
      <c r="EO18" s="90"/>
      <c r="EP18" s="90"/>
      <c r="EQ18" s="90"/>
      <c r="ER18" s="90"/>
      <c r="ES18" s="90"/>
      <c r="ET18" s="90"/>
      <c r="EU18" s="90"/>
      <c r="EV18" s="90"/>
      <c r="EW18" s="90"/>
      <c r="EX18" s="90"/>
      <c r="EY18" s="90"/>
      <c r="EZ18" s="90"/>
      <c r="FA18" s="90"/>
      <c r="FB18" s="90"/>
      <c r="FC18" s="90"/>
      <c r="FD18" s="90"/>
      <c r="FE18" s="90"/>
      <c r="FF18" s="90"/>
      <c r="FG18" s="90"/>
      <c r="FH18" s="90"/>
      <c r="FI18" s="90"/>
      <c r="FJ18" s="90"/>
      <c r="FK18" s="90"/>
      <c r="FL18" s="90"/>
      <c r="FM18" s="90"/>
      <c r="FN18" s="90"/>
      <c r="FO18" s="90"/>
      <c r="FP18" s="90"/>
      <c r="FQ18" s="90"/>
      <c r="FR18" s="90"/>
      <c r="FS18" s="90"/>
      <c r="FT18" s="90"/>
      <c r="FU18" s="90"/>
      <c r="FV18" s="90"/>
      <c r="FW18" s="90"/>
      <c r="FX18" s="90"/>
      <c r="FY18" s="90"/>
      <c r="FZ18" s="90"/>
      <c r="GA18" s="90"/>
      <c r="GB18" s="90"/>
      <c r="GC18" s="90"/>
      <c r="GD18" s="90"/>
      <c r="GE18" s="90"/>
      <c r="GF18" s="90"/>
      <c r="GG18" s="90"/>
      <c r="GH18" s="90"/>
      <c r="GI18" s="90"/>
      <c r="GJ18" s="90"/>
      <c r="GK18" s="90"/>
      <c r="GL18" s="90"/>
      <c r="GM18" s="90"/>
      <c r="GN18" s="90"/>
      <c r="GO18" s="90"/>
      <c r="GP18" s="90"/>
      <c r="GQ18" s="90"/>
      <c r="GR18" s="90"/>
      <c r="GS18" s="90"/>
      <c r="GT18" s="90"/>
      <c r="GU18" s="90"/>
      <c r="GV18" s="90"/>
      <c r="GW18" s="90"/>
      <c r="GX18" s="90"/>
      <c r="GY18" s="90"/>
      <c r="GZ18" s="90"/>
      <c r="HA18" s="90"/>
      <c r="HB18" s="90"/>
      <c r="HC18" s="90"/>
      <c r="HD18" s="90"/>
      <c r="HE18" s="90"/>
      <c r="HF18" s="90"/>
      <c r="HG18" s="90"/>
      <c r="HH18" s="90"/>
      <c r="HI18" s="90"/>
      <c r="HJ18" s="90"/>
      <c r="HK18" s="90"/>
      <c r="HL18" s="90"/>
      <c r="HM18" s="90"/>
      <c r="HN18" s="90"/>
      <c r="HO18" s="90"/>
      <c r="HP18" s="90"/>
      <c r="HQ18" s="90"/>
      <c r="HR18" s="90"/>
      <c r="HS18" s="90"/>
      <c r="HT18" s="90"/>
      <c r="HU18" s="90"/>
      <c r="HV18" s="90"/>
      <c r="HW18" s="90"/>
      <c r="HX18" s="90"/>
      <c r="HY18" s="90"/>
      <c r="HZ18" s="90"/>
      <c r="IA18" s="90"/>
      <c r="IB18" s="90"/>
      <c r="IC18" s="90"/>
      <c r="ID18" s="90"/>
      <c r="IE18" s="90"/>
      <c r="IF18" s="90"/>
      <c r="IG18" s="90"/>
      <c r="IH18" s="90"/>
      <c r="II18" s="90"/>
      <c r="IJ18" s="90"/>
      <c r="IK18" s="90"/>
      <c r="IL18" s="90"/>
      <c r="IM18" s="90"/>
      <c r="IN18" s="90"/>
      <c r="IO18" s="90"/>
      <c r="IP18" s="90"/>
      <c r="IQ18" s="90"/>
      <c r="IR18" s="90"/>
      <c r="IS18" s="90"/>
      <c r="IT18" s="90"/>
      <c r="IU18" s="90"/>
    </row>
    <row r="19" s="73" customFormat="1" ht="38" customHeight="1" spans="1:255">
      <c r="A19" s="107" t="s">
        <v>29</v>
      </c>
      <c r="B19" s="108">
        <v>5000</v>
      </c>
      <c r="C19" s="109"/>
      <c r="D19" s="110"/>
      <c r="E19" s="89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0"/>
      <c r="CD19" s="90"/>
      <c r="CE19" s="90"/>
      <c r="CF19" s="90"/>
      <c r="CG19" s="90"/>
      <c r="CH19" s="90"/>
      <c r="CI19" s="90"/>
      <c r="CJ19" s="90"/>
      <c r="CK19" s="90"/>
      <c r="CL19" s="90"/>
      <c r="CM19" s="90"/>
      <c r="CN19" s="90"/>
      <c r="CO19" s="90"/>
      <c r="CP19" s="90"/>
      <c r="CQ19" s="90"/>
      <c r="CR19" s="90"/>
      <c r="CS19" s="90"/>
      <c r="CT19" s="90"/>
      <c r="CU19" s="90"/>
      <c r="CV19" s="90"/>
      <c r="CW19" s="90"/>
      <c r="CX19" s="90"/>
      <c r="CY19" s="90"/>
      <c r="CZ19" s="90"/>
      <c r="DA19" s="90"/>
      <c r="DB19" s="90"/>
      <c r="DC19" s="90"/>
      <c r="DD19" s="90"/>
      <c r="DE19" s="90"/>
      <c r="DF19" s="90"/>
      <c r="DG19" s="90"/>
      <c r="DH19" s="90"/>
      <c r="DI19" s="90"/>
      <c r="DJ19" s="90"/>
      <c r="DK19" s="90"/>
      <c r="DL19" s="90"/>
      <c r="DM19" s="90"/>
      <c r="DN19" s="90"/>
      <c r="DO19" s="90"/>
      <c r="DP19" s="90"/>
      <c r="DQ19" s="90"/>
      <c r="DR19" s="90"/>
      <c r="DS19" s="90"/>
      <c r="DT19" s="90"/>
      <c r="DU19" s="90"/>
      <c r="DV19" s="90"/>
      <c r="DW19" s="90"/>
      <c r="DX19" s="90"/>
      <c r="DY19" s="90"/>
      <c r="DZ19" s="90"/>
      <c r="EA19" s="90"/>
      <c r="EB19" s="90"/>
      <c r="EC19" s="90"/>
      <c r="ED19" s="90"/>
      <c r="EE19" s="90"/>
      <c r="EF19" s="90"/>
      <c r="EG19" s="90"/>
      <c r="EH19" s="90"/>
      <c r="EI19" s="90"/>
      <c r="EJ19" s="90"/>
      <c r="EK19" s="90"/>
      <c r="EL19" s="90"/>
      <c r="EM19" s="90"/>
      <c r="EN19" s="90"/>
      <c r="EO19" s="90"/>
      <c r="EP19" s="90"/>
      <c r="EQ19" s="90"/>
      <c r="ER19" s="90"/>
      <c r="ES19" s="90"/>
      <c r="ET19" s="90"/>
      <c r="EU19" s="90"/>
      <c r="EV19" s="90"/>
      <c r="EW19" s="90"/>
      <c r="EX19" s="90"/>
      <c r="EY19" s="90"/>
      <c r="EZ19" s="90"/>
      <c r="FA19" s="90"/>
      <c r="FB19" s="90"/>
      <c r="FC19" s="90"/>
      <c r="FD19" s="90"/>
      <c r="FE19" s="90"/>
      <c r="FF19" s="90"/>
      <c r="FG19" s="90"/>
      <c r="FH19" s="90"/>
      <c r="FI19" s="90"/>
      <c r="FJ19" s="90"/>
      <c r="FK19" s="90"/>
      <c r="FL19" s="90"/>
      <c r="FM19" s="90"/>
      <c r="FN19" s="90"/>
      <c r="FO19" s="90"/>
      <c r="FP19" s="90"/>
      <c r="FQ19" s="90"/>
      <c r="FR19" s="90"/>
      <c r="FS19" s="90"/>
      <c r="FT19" s="90"/>
      <c r="FU19" s="90"/>
      <c r="FV19" s="90"/>
      <c r="FW19" s="90"/>
      <c r="FX19" s="90"/>
      <c r="FY19" s="90"/>
      <c r="FZ19" s="90"/>
      <c r="GA19" s="90"/>
      <c r="GB19" s="90"/>
      <c r="GC19" s="90"/>
      <c r="GD19" s="90"/>
      <c r="GE19" s="90"/>
      <c r="GF19" s="90"/>
      <c r="GG19" s="90"/>
      <c r="GH19" s="90"/>
      <c r="GI19" s="90"/>
      <c r="GJ19" s="90"/>
      <c r="GK19" s="90"/>
      <c r="GL19" s="90"/>
      <c r="GM19" s="90"/>
      <c r="GN19" s="90"/>
      <c r="GO19" s="90"/>
      <c r="GP19" s="90"/>
      <c r="GQ19" s="90"/>
      <c r="GR19" s="90"/>
      <c r="GS19" s="90"/>
      <c r="GT19" s="90"/>
      <c r="GU19" s="90"/>
      <c r="GV19" s="90"/>
      <c r="GW19" s="90"/>
      <c r="GX19" s="90"/>
      <c r="GY19" s="90"/>
      <c r="GZ19" s="90"/>
      <c r="HA19" s="90"/>
      <c r="HB19" s="90"/>
      <c r="HC19" s="90"/>
      <c r="HD19" s="90"/>
      <c r="HE19" s="90"/>
      <c r="HF19" s="90"/>
      <c r="HG19" s="90"/>
      <c r="HH19" s="90"/>
      <c r="HI19" s="90"/>
      <c r="HJ19" s="90"/>
      <c r="HK19" s="90"/>
      <c r="HL19" s="90"/>
      <c r="HM19" s="90"/>
      <c r="HN19" s="90"/>
      <c r="HO19" s="90"/>
      <c r="HP19" s="90"/>
      <c r="HQ19" s="90"/>
      <c r="HR19" s="90"/>
      <c r="HS19" s="90"/>
      <c r="HT19" s="90"/>
      <c r="HU19" s="90"/>
      <c r="HV19" s="90"/>
      <c r="HW19" s="90"/>
      <c r="HX19" s="90"/>
      <c r="HY19" s="90"/>
      <c r="HZ19" s="90"/>
      <c r="IA19" s="90"/>
      <c r="IB19" s="90"/>
      <c r="IC19" s="90"/>
      <c r="ID19" s="90"/>
      <c r="IE19" s="90"/>
      <c r="IF19" s="90"/>
      <c r="IG19" s="90"/>
      <c r="IH19" s="90"/>
      <c r="II19" s="90"/>
      <c r="IJ19" s="90"/>
      <c r="IK19" s="90"/>
      <c r="IL19" s="90"/>
      <c r="IM19" s="90"/>
      <c r="IN19" s="90"/>
      <c r="IO19" s="90"/>
      <c r="IP19" s="90"/>
      <c r="IQ19" s="90"/>
      <c r="IR19" s="90"/>
      <c r="IS19" s="90"/>
      <c r="IT19" s="90"/>
      <c r="IU19" s="90"/>
    </row>
    <row r="20" s="73" customFormat="1" ht="27.75" customHeight="1" spans="1:255">
      <c r="A20" s="111"/>
      <c r="B20" s="112"/>
      <c r="C20" s="112"/>
      <c r="D20" s="112"/>
      <c r="E20" s="89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90"/>
      <c r="AW20" s="90"/>
      <c r="AX20" s="90"/>
      <c r="AY20" s="90"/>
      <c r="AZ20" s="90"/>
      <c r="BA20" s="90"/>
      <c r="BB20" s="90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  <c r="CQ20" s="90"/>
      <c r="CR20" s="90"/>
      <c r="CS20" s="90"/>
      <c r="CT20" s="90"/>
      <c r="CU20" s="90"/>
      <c r="CV20" s="90"/>
      <c r="CW20" s="90"/>
      <c r="CX20" s="90"/>
      <c r="CY20" s="90"/>
      <c r="CZ20" s="90"/>
      <c r="DA20" s="90"/>
      <c r="DB20" s="90"/>
      <c r="DC20" s="90"/>
      <c r="DD20" s="90"/>
      <c r="DE20" s="90"/>
      <c r="DF20" s="90"/>
      <c r="DG20" s="90"/>
      <c r="DH20" s="90"/>
      <c r="DI20" s="90"/>
      <c r="DJ20" s="90"/>
      <c r="DK20" s="90"/>
      <c r="DL20" s="90"/>
      <c r="DM20" s="90"/>
      <c r="DN20" s="90"/>
      <c r="DO20" s="90"/>
      <c r="DP20" s="90"/>
      <c r="DQ20" s="90"/>
      <c r="DR20" s="90"/>
      <c r="DS20" s="90"/>
      <c r="DT20" s="90"/>
      <c r="DU20" s="90"/>
      <c r="DV20" s="90"/>
      <c r="DW20" s="90"/>
      <c r="DX20" s="90"/>
      <c r="DY20" s="90"/>
      <c r="DZ20" s="90"/>
      <c r="EA20" s="90"/>
      <c r="EB20" s="90"/>
      <c r="EC20" s="90"/>
      <c r="ED20" s="90"/>
      <c r="EE20" s="90"/>
      <c r="EF20" s="90"/>
      <c r="EG20" s="90"/>
      <c r="EH20" s="90"/>
      <c r="EI20" s="90"/>
      <c r="EJ20" s="90"/>
      <c r="EK20" s="90"/>
      <c r="EL20" s="90"/>
      <c r="EM20" s="90"/>
      <c r="EN20" s="90"/>
      <c r="EO20" s="90"/>
      <c r="EP20" s="90"/>
      <c r="EQ20" s="90"/>
      <c r="ER20" s="90"/>
      <c r="ES20" s="90"/>
      <c r="ET20" s="90"/>
      <c r="EU20" s="90"/>
      <c r="EV20" s="90"/>
      <c r="EW20" s="90"/>
      <c r="EX20" s="90"/>
      <c r="EY20" s="90"/>
      <c r="EZ20" s="90"/>
      <c r="FA20" s="90"/>
      <c r="FB20" s="90"/>
      <c r="FC20" s="90"/>
      <c r="FD20" s="90"/>
      <c r="FE20" s="90"/>
      <c r="FF20" s="90"/>
      <c r="FG20" s="90"/>
      <c r="FH20" s="90"/>
      <c r="FI20" s="90"/>
      <c r="FJ20" s="90"/>
      <c r="FK20" s="90"/>
      <c r="FL20" s="90"/>
      <c r="FM20" s="90"/>
      <c r="FN20" s="90"/>
      <c r="FO20" s="90"/>
      <c r="FP20" s="90"/>
      <c r="FQ20" s="90"/>
      <c r="FR20" s="90"/>
      <c r="FS20" s="90"/>
      <c r="FT20" s="90"/>
      <c r="FU20" s="90"/>
      <c r="FV20" s="90"/>
      <c r="FW20" s="90"/>
      <c r="FX20" s="90"/>
      <c r="FY20" s="90"/>
      <c r="FZ20" s="90"/>
      <c r="GA20" s="90"/>
      <c r="GB20" s="90"/>
      <c r="GC20" s="90"/>
      <c r="GD20" s="90"/>
      <c r="GE20" s="90"/>
      <c r="GF20" s="90"/>
      <c r="GG20" s="90"/>
      <c r="GH20" s="90"/>
      <c r="GI20" s="90"/>
      <c r="GJ20" s="90"/>
      <c r="GK20" s="90"/>
      <c r="GL20" s="90"/>
      <c r="GM20" s="90"/>
      <c r="GN20" s="90"/>
      <c r="GO20" s="90"/>
      <c r="GP20" s="90"/>
      <c r="GQ20" s="90"/>
      <c r="GR20" s="90"/>
      <c r="GS20" s="90"/>
      <c r="GT20" s="90"/>
      <c r="GU20" s="90"/>
      <c r="GV20" s="90"/>
      <c r="GW20" s="90"/>
      <c r="GX20" s="90"/>
      <c r="GY20" s="90"/>
      <c r="GZ20" s="90"/>
      <c r="HA20" s="90"/>
      <c r="HB20" s="90"/>
      <c r="HC20" s="90"/>
      <c r="HD20" s="90"/>
      <c r="HE20" s="90"/>
      <c r="HF20" s="90"/>
      <c r="HG20" s="90"/>
      <c r="HH20" s="90"/>
      <c r="HI20" s="90"/>
      <c r="HJ20" s="90"/>
      <c r="HK20" s="90"/>
      <c r="HL20" s="90"/>
      <c r="HM20" s="90"/>
      <c r="HN20" s="90"/>
      <c r="HO20" s="90"/>
      <c r="HP20" s="90"/>
      <c r="HQ20" s="90"/>
      <c r="HR20" s="90"/>
      <c r="HS20" s="90"/>
      <c r="HT20" s="90"/>
      <c r="HU20" s="90"/>
      <c r="HV20" s="90"/>
      <c r="HW20" s="90"/>
      <c r="HX20" s="90"/>
      <c r="HY20" s="90"/>
      <c r="HZ20" s="90"/>
      <c r="IA20" s="90"/>
      <c r="IB20" s="90"/>
      <c r="IC20" s="90"/>
      <c r="ID20" s="90"/>
      <c r="IE20" s="90"/>
      <c r="IF20" s="90"/>
      <c r="IG20" s="90"/>
      <c r="IH20" s="90"/>
      <c r="II20" s="90"/>
      <c r="IJ20" s="90"/>
      <c r="IK20" s="90"/>
      <c r="IL20" s="90"/>
      <c r="IM20" s="90"/>
      <c r="IN20" s="90"/>
      <c r="IO20" s="90"/>
      <c r="IP20" s="90"/>
      <c r="IQ20" s="90"/>
      <c r="IR20" s="90"/>
      <c r="IS20" s="90"/>
      <c r="IT20" s="90"/>
      <c r="IU20" s="90"/>
    </row>
    <row r="21" s="75" customFormat="1" spans="5:5">
      <c r="E21" s="113"/>
    </row>
    <row r="22" s="75" customFormat="1" spans="5:5">
      <c r="E22" s="113"/>
    </row>
    <row r="23" s="75" customFormat="1" spans="5:5">
      <c r="E23" s="113"/>
    </row>
    <row r="24" s="75" customFormat="1" spans="5:5">
      <c r="E24" s="113"/>
    </row>
    <row r="25" s="75" customFormat="1" ht="27.75" customHeight="1" spans="5:5">
      <c r="E25" s="113"/>
    </row>
    <row r="26" s="75" customFormat="1" ht="27.75" customHeight="1" spans="5:5">
      <c r="E26" s="113"/>
    </row>
    <row r="27" s="75" customFormat="1" ht="27.75" customHeight="1" spans="5:5">
      <c r="E27" s="113"/>
    </row>
    <row r="28" s="75" customFormat="1" ht="27.75" customHeight="1" spans="5:5">
      <c r="E28" s="113"/>
    </row>
    <row r="29" s="75" customFormat="1" ht="27.75" customHeight="1" spans="5:5">
      <c r="E29" s="113"/>
    </row>
    <row r="30" s="75" customFormat="1" ht="27.75" customHeight="1" spans="5:5">
      <c r="E30" s="113"/>
    </row>
    <row r="31" s="75" customFormat="1" ht="27.75" customHeight="1" spans="5:5">
      <c r="E31" s="113"/>
    </row>
    <row r="32" s="75" customFormat="1" ht="27.75" customHeight="1" spans="5:5">
      <c r="E32" s="113"/>
    </row>
    <row r="33" s="75" customFormat="1" ht="27.75" customHeight="1" spans="5:5">
      <c r="E33" s="113"/>
    </row>
    <row r="34" s="75" customFormat="1" ht="27.75" customHeight="1" spans="5:5">
      <c r="E34" s="113"/>
    </row>
    <row r="35" spans="1:2">
      <c r="A35" s="114"/>
      <c r="B35" s="115"/>
    </row>
  </sheetData>
  <sheetProtection formatCells="0" formatColumns="0" formatRows="0" insertHyperlinks="0" sort="0" autoFilter="0" pivotTables="0"/>
  <mergeCells count="2">
    <mergeCell ref="A2:D2"/>
    <mergeCell ref="A20:D20"/>
  </mergeCells>
  <conditionalFormatting sqref="D14">
    <cfRule type="cellIs" dxfId="0" priority="1" operator="lessThan">
      <formula>0</formula>
    </cfRule>
  </conditionalFormatting>
  <conditionalFormatting sqref="D19">
    <cfRule type="cellIs" dxfId="0" priority="2" operator="lessThan">
      <formula>0</formula>
    </cfRule>
  </conditionalFormatting>
  <dataValidations count="8">
    <dataValidation type="whole" operator="equal" showInputMessage="1" showErrorMessage="1" errorTitle="合计数错误" error="合计数与分项合计不一致。" sqref="B5">
      <formula1>B6+B9+B13+B14+B15</formula1>
    </dataValidation>
    <dataValidation showInputMessage="1" showErrorMessage="1" errorTitle="合计数错误" error="合计数与分项合计不一致。" sqref="D5"/>
    <dataValidation type="whole" operator="equal" showInputMessage="1" showErrorMessage="1" errorTitle="合计数错误" error="合计数与分项合计不一致。" sqref="B6">
      <formula1>B7+B8</formula1>
    </dataValidation>
    <dataValidation type="whole" operator="equal" showInputMessage="1" showErrorMessage="1" errorTitle="合计数错误" error="合计数与分项合计不一致。" sqref="D6">
      <formula1>D7+D8+D9+D10+D11</formula1>
    </dataValidation>
    <dataValidation type="whole" operator="equal" showInputMessage="1" showErrorMessage="1" errorTitle="合计数错误" error="合计数与分项合计不一致。" sqref="B9">
      <formula1>B10+B11+B12</formula1>
    </dataValidation>
    <dataValidation type="whole" operator="equal" showInputMessage="1" showErrorMessage="1" errorTitle="合计数错误" error="合计数与分项合计不一致。" sqref="B15">
      <formula1>B16+B17+B18+B19</formula1>
    </dataValidation>
    <dataValidation type="whole" operator="equal" allowBlank="1" showInputMessage="1" showErrorMessage="1" errorTitle="年终结余错误" error="年终结余与收入总计减支出总计不一致。" sqref="D19">
      <formula1>B5-D5</formula1>
    </dataValidation>
    <dataValidation type="whole" operator="between" allowBlank="1" showInputMessage="1" showErrorMessage="1" errorTitle="数据格式不对" error="不能输入小数" prompt="数据万元取整" sqref="B7:B8 B10:B14 B16:B19 D10:D13 D15:D18">
      <formula1>0</formula1>
      <formula2>99999999999999900000</formula2>
    </dataValidation>
  </dataValidations>
  <printOptions horizontalCentered="1"/>
  <pageMargins left="0.629861111111111" right="0.401388888888889" top="0.511805555555556" bottom="0.786805555555556" header="0.472222222222222" footer="0.432638888888889"/>
  <pageSetup paperSize="9" scale="90" orientation="portrait" blackAndWhite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showZeros="0" workbookViewId="0">
      <pane xSplit="1" ySplit="4" topLeftCell="B23" activePane="bottomRight" state="frozenSplit"/>
      <selection/>
      <selection pane="topRight"/>
      <selection pane="bottomLeft"/>
      <selection pane="bottomRight" activeCell="A1" sqref="$A1:$XFD1048576"/>
    </sheetView>
  </sheetViews>
  <sheetFormatPr defaultColWidth="8.8" defaultRowHeight="21.95" customHeight="1" outlineLevelCol="7"/>
  <cols>
    <col min="1" max="1" width="30.275" style="28" customWidth="1"/>
    <col min="2" max="2" width="14.375" style="30" customWidth="1"/>
    <col min="3" max="5" width="10.625" style="30" customWidth="1"/>
    <col min="6" max="6" width="10.6416666666667" style="28" customWidth="1"/>
    <col min="7" max="7" width="17.5" style="28" customWidth="1"/>
    <col min="8" max="8" width="12" style="31" customWidth="1"/>
    <col min="9" max="29" width="9" style="28"/>
    <col min="30" max="16384" width="8.8" style="28"/>
  </cols>
  <sheetData>
    <row r="1" s="28" customFormat="1" ht="36.75" customHeight="1" spans="1:8">
      <c r="A1" s="32" t="s">
        <v>30</v>
      </c>
      <c r="B1" s="32"/>
      <c r="C1" s="32"/>
      <c r="D1" s="32"/>
      <c r="E1" s="32"/>
      <c r="F1" s="32"/>
      <c r="H1" s="31"/>
    </row>
    <row r="2" s="28" customFormat="1" ht="21.75" customHeight="1" spans="1:8">
      <c r="A2" s="33"/>
      <c r="B2" s="34"/>
      <c r="C2" s="30"/>
      <c r="D2" s="30"/>
      <c r="E2" s="35"/>
      <c r="F2" s="35" t="s">
        <v>31</v>
      </c>
      <c r="H2" s="31"/>
    </row>
    <row r="3" s="29" customFormat="1" ht="30.95" customHeight="1" spans="1:8">
      <c r="A3" s="36" t="s">
        <v>32</v>
      </c>
      <c r="B3" s="37" t="s">
        <v>33</v>
      </c>
      <c r="C3" s="37" t="s">
        <v>34</v>
      </c>
      <c r="D3" s="37"/>
      <c r="E3" s="37"/>
      <c r="F3" s="38" t="s">
        <v>35</v>
      </c>
      <c r="H3" s="39"/>
    </row>
    <row r="4" s="29" customFormat="1" ht="30.95" customHeight="1" spans="1:8">
      <c r="A4" s="40"/>
      <c r="B4" s="41"/>
      <c r="C4" s="41" t="s">
        <v>36</v>
      </c>
      <c r="D4" s="41" t="s">
        <v>37</v>
      </c>
      <c r="E4" s="41" t="s">
        <v>38</v>
      </c>
      <c r="F4" s="42"/>
      <c r="H4" s="39"/>
    </row>
    <row r="5" s="28" customFormat="1" ht="30.95" customHeight="1" spans="1:8">
      <c r="A5" s="43" t="s">
        <v>39</v>
      </c>
      <c r="B5" s="44">
        <f>SUM(B13,B37,B42)</f>
        <v>471730</v>
      </c>
      <c r="C5" s="45">
        <f>C7+C9</f>
        <v>497096.4</v>
      </c>
      <c r="D5" s="45">
        <f>C5-B5</f>
        <v>25366.4</v>
      </c>
      <c r="E5" s="46">
        <f t="shared" ref="E5:E10" si="0">D5/B5*100</f>
        <v>5.37731329362134</v>
      </c>
      <c r="F5" s="47"/>
      <c r="H5" s="31"/>
    </row>
    <row r="6" s="28" customFormat="1" ht="30.95" customHeight="1" spans="1:8">
      <c r="A6" s="15" t="s">
        <v>40</v>
      </c>
      <c r="B6" s="48"/>
      <c r="C6" s="45">
        <f t="shared" ref="C6:C12" si="1">B6*1.08</f>
        <v>0</v>
      </c>
      <c r="D6" s="49">
        <f t="shared" ref="D5:D8" si="2">C6-B6</f>
        <v>0</v>
      </c>
      <c r="E6" s="46"/>
      <c r="F6" s="50"/>
      <c r="H6" s="31"/>
    </row>
    <row r="7" s="28" customFormat="1" ht="30.95" customHeight="1" spans="1:8">
      <c r="A7" s="51" t="s">
        <v>41</v>
      </c>
      <c r="B7" s="45">
        <f>B14+B37+B42</f>
        <v>345405</v>
      </c>
      <c r="C7" s="45">
        <f>C14+C37+C42</f>
        <v>373037.4</v>
      </c>
      <c r="D7" s="45">
        <f t="shared" si="2"/>
        <v>27632.4</v>
      </c>
      <c r="E7" s="46">
        <f t="shared" si="0"/>
        <v>7.99999999999999</v>
      </c>
      <c r="F7" s="50"/>
      <c r="H7" s="31"/>
    </row>
    <row r="8" s="28" customFormat="1" ht="30.95" customHeight="1" spans="1:8">
      <c r="A8" s="51" t="s">
        <v>42</v>
      </c>
      <c r="B8" s="52">
        <f>B7/B5*100</f>
        <v>73.220910266466</v>
      </c>
      <c r="C8" s="52">
        <f>C7/C5*100</f>
        <v>75.0432712850063</v>
      </c>
      <c r="D8" s="45"/>
      <c r="E8" s="46">
        <f t="shared" si="0"/>
        <v>0</v>
      </c>
      <c r="F8" s="50"/>
      <c r="H8" s="31"/>
    </row>
    <row r="9" s="28" customFormat="1" ht="30.95" customHeight="1" spans="1:8">
      <c r="A9" s="51" t="s">
        <v>43</v>
      </c>
      <c r="B9" s="53">
        <f>B30</f>
        <v>126325</v>
      </c>
      <c r="C9" s="45">
        <f>C30</f>
        <v>124059</v>
      </c>
      <c r="D9" s="45">
        <f t="shared" ref="D9:D13" si="3">C9-B9</f>
        <v>-2266</v>
      </c>
      <c r="E9" s="46">
        <f t="shared" si="0"/>
        <v>-1.79378586978033</v>
      </c>
      <c r="F9" s="50"/>
      <c r="H9" s="31"/>
    </row>
    <row r="10" s="28" customFormat="1" ht="30.95" customHeight="1" spans="1:8">
      <c r="A10" s="51" t="s">
        <v>42</v>
      </c>
      <c r="B10" s="52">
        <f>B9/B5*100</f>
        <v>26.779089733534</v>
      </c>
      <c r="C10" s="52">
        <f>C9/C5*100</f>
        <v>24.9567287149937</v>
      </c>
      <c r="D10" s="45"/>
      <c r="E10" s="46">
        <f t="shared" si="0"/>
        <v>0</v>
      </c>
      <c r="F10" s="50"/>
      <c r="H10" s="31"/>
    </row>
    <row r="11" s="28" customFormat="1" ht="30.95" customHeight="1" spans="1:8">
      <c r="A11" s="51"/>
      <c r="B11" s="54"/>
      <c r="C11" s="45">
        <f t="shared" si="1"/>
        <v>0</v>
      </c>
      <c r="D11" s="46"/>
      <c r="E11" s="46"/>
      <c r="F11" s="50"/>
      <c r="H11" s="31"/>
    </row>
    <row r="12" s="28" customFormat="1" ht="30.95" customHeight="1" spans="1:8">
      <c r="A12" s="15" t="s">
        <v>44</v>
      </c>
      <c r="B12" s="48"/>
      <c r="C12" s="45">
        <f t="shared" si="1"/>
        <v>0</v>
      </c>
      <c r="D12" s="45">
        <f t="shared" si="3"/>
        <v>0</v>
      </c>
      <c r="E12" s="46"/>
      <c r="F12" s="50"/>
      <c r="H12" s="31"/>
    </row>
    <row r="13" s="28" customFormat="1" ht="30.95" customHeight="1" spans="1:8">
      <c r="A13" s="55" t="s">
        <v>45</v>
      </c>
      <c r="B13" s="45">
        <f>B14+B30</f>
        <v>309076</v>
      </c>
      <c r="C13" s="45">
        <f>C14+C30</f>
        <v>321430.08</v>
      </c>
      <c r="D13" s="45">
        <f t="shared" si="3"/>
        <v>12354.08</v>
      </c>
      <c r="E13" s="46">
        <f>D13/B13*100</f>
        <v>3.99710103663822</v>
      </c>
      <c r="F13" s="47"/>
      <c r="H13" s="31"/>
    </row>
    <row r="14" s="28" customFormat="1" ht="30.95" customHeight="1" spans="1:8">
      <c r="A14" s="55" t="s">
        <v>46</v>
      </c>
      <c r="B14" s="45">
        <f>SUM(B16,B17,B18:B18,B19,B20:B29)</f>
        <v>182751</v>
      </c>
      <c r="C14" s="45">
        <f>SUM(C16,C17,C18:C18,C19,C20:C29)</f>
        <v>197371.08</v>
      </c>
      <c r="D14" s="45">
        <f>SUM(D16,D17,D18:D18,D19,D20:D29)</f>
        <v>14620.08</v>
      </c>
      <c r="E14" s="46">
        <f t="shared" ref="E13:E17" si="4">D14/B14*100</f>
        <v>8.00000000000001</v>
      </c>
      <c r="F14" s="50"/>
      <c r="H14" s="31"/>
    </row>
    <row r="15" s="28" customFormat="1" ht="30.95" customHeight="1" spans="1:8">
      <c r="A15" s="20" t="s">
        <v>47</v>
      </c>
      <c r="B15" s="46">
        <f>B14/B13*100</f>
        <v>59.1281755943522</v>
      </c>
      <c r="C15" s="46">
        <f>C14/C13*100</f>
        <v>61.4040478103356</v>
      </c>
      <c r="D15" s="46"/>
      <c r="E15" s="46">
        <f t="shared" si="4"/>
        <v>0</v>
      </c>
      <c r="F15" s="50"/>
      <c r="H15" s="31"/>
    </row>
    <row r="16" s="28" customFormat="1" ht="30.95" customHeight="1" spans="1:8">
      <c r="A16" s="20" t="s">
        <v>48</v>
      </c>
      <c r="B16" s="56">
        <v>61005</v>
      </c>
      <c r="C16" s="45">
        <f>B16*1.08</f>
        <v>65885.4</v>
      </c>
      <c r="D16" s="45">
        <f t="shared" ref="D16:D43" si="5">C16-B16</f>
        <v>4880.40000000001</v>
      </c>
      <c r="E16" s="46">
        <f t="shared" si="4"/>
        <v>8.00000000000001</v>
      </c>
      <c r="F16" s="50"/>
      <c r="H16" s="31"/>
    </row>
    <row r="17" s="28" customFormat="1" ht="30.95" customHeight="1" spans="1:8">
      <c r="A17" s="20" t="s">
        <v>49</v>
      </c>
      <c r="B17" s="56">
        <v>9860</v>
      </c>
      <c r="C17" s="45">
        <f>B17*1.08</f>
        <v>10648.8</v>
      </c>
      <c r="D17" s="45">
        <f t="shared" si="5"/>
        <v>788.800000000001</v>
      </c>
      <c r="E17" s="46">
        <f t="shared" si="4"/>
        <v>8.00000000000001</v>
      </c>
      <c r="F17" s="50"/>
      <c r="H17" s="31"/>
    </row>
    <row r="18" s="28" customFormat="1" ht="30.95" customHeight="1" spans="1:8">
      <c r="A18" s="20" t="s">
        <v>50</v>
      </c>
      <c r="B18" s="56">
        <v>5640</v>
      </c>
      <c r="C18" s="45">
        <f>B18*1.08</f>
        <v>6091.2</v>
      </c>
      <c r="D18" s="45">
        <f t="shared" si="5"/>
        <v>451.200000000001</v>
      </c>
      <c r="E18" s="46">
        <f t="shared" ref="E18:E29" si="6">D18/B18*100</f>
        <v>8.00000000000001</v>
      </c>
      <c r="F18" s="50"/>
      <c r="H18" s="31"/>
    </row>
    <row r="19" s="28" customFormat="1" ht="30.95" customHeight="1" spans="1:8">
      <c r="A19" s="20" t="s">
        <v>51</v>
      </c>
      <c r="B19" s="56">
        <v>1502</v>
      </c>
      <c r="C19" s="45">
        <f t="shared" ref="C19:C30" si="7">B19*1.08</f>
        <v>1622.16</v>
      </c>
      <c r="D19" s="45">
        <f t="shared" si="5"/>
        <v>120.16</v>
      </c>
      <c r="E19" s="46">
        <f t="shared" si="6"/>
        <v>8.00000000000001</v>
      </c>
      <c r="F19" s="50"/>
      <c r="H19" s="31"/>
    </row>
    <row r="20" s="28" customFormat="1" ht="30.95" customHeight="1" spans="1:8">
      <c r="A20" s="20" t="s">
        <v>52</v>
      </c>
      <c r="B20" s="56">
        <v>9657</v>
      </c>
      <c r="C20" s="45">
        <f t="shared" si="7"/>
        <v>10429.56</v>
      </c>
      <c r="D20" s="45">
        <f t="shared" si="5"/>
        <v>772.560000000001</v>
      </c>
      <c r="E20" s="46">
        <f t="shared" si="6"/>
        <v>8.00000000000001</v>
      </c>
      <c r="F20" s="50"/>
      <c r="H20" s="31"/>
    </row>
    <row r="21" s="28" customFormat="1" ht="30.95" customHeight="1" spans="1:8">
      <c r="A21" s="20" t="s">
        <v>53</v>
      </c>
      <c r="B21" s="56">
        <v>10252</v>
      </c>
      <c r="C21" s="45">
        <f t="shared" si="7"/>
        <v>11072.16</v>
      </c>
      <c r="D21" s="45">
        <f t="shared" si="5"/>
        <v>820.16</v>
      </c>
      <c r="E21" s="46">
        <f t="shared" si="6"/>
        <v>8</v>
      </c>
      <c r="F21" s="50"/>
      <c r="H21" s="31"/>
    </row>
    <row r="22" s="28" customFormat="1" ht="30.95" customHeight="1" spans="1:8">
      <c r="A22" s="20" t="s">
        <v>54</v>
      </c>
      <c r="B22" s="56">
        <v>2843</v>
      </c>
      <c r="C22" s="45">
        <f t="shared" si="7"/>
        <v>3070.44</v>
      </c>
      <c r="D22" s="45">
        <f t="shared" si="5"/>
        <v>227.44</v>
      </c>
      <c r="E22" s="46">
        <f t="shared" si="6"/>
        <v>8</v>
      </c>
      <c r="F22" s="50"/>
      <c r="H22" s="31"/>
    </row>
    <row r="23" s="28" customFormat="1" ht="30.95" customHeight="1" spans="1:8">
      <c r="A23" s="20" t="s">
        <v>55</v>
      </c>
      <c r="B23" s="56">
        <v>4448</v>
      </c>
      <c r="C23" s="45">
        <f t="shared" si="7"/>
        <v>4803.84</v>
      </c>
      <c r="D23" s="45">
        <f t="shared" si="5"/>
        <v>355.84</v>
      </c>
      <c r="E23" s="46">
        <f t="shared" si="6"/>
        <v>8</v>
      </c>
      <c r="F23" s="50"/>
      <c r="H23" s="31"/>
    </row>
    <row r="24" s="28" customFormat="1" ht="30.95" customHeight="1" spans="1:8">
      <c r="A24" s="20" t="s">
        <v>56</v>
      </c>
      <c r="B24" s="56">
        <v>53602</v>
      </c>
      <c r="C24" s="45">
        <f t="shared" si="7"/>
        <v>57890.16</v>
      </c>
      <c r="D24" s="45">
        <f t="shared" si="5"/>
        <v>4288.16</v>
      </c>
      <c r="E24" s="46">
        <f t="shared" si="6"/>
        <v>8.00000000000001</v>
      </c>
      <c r="F24" s="50"/>
      <c r="H24" s="31"/>
    </row>
    <row r="25" s="28" customFormat="1" ht="30.95" customHeight="1" spans="1:8">
      <c r="A25" s="20" t="s">
        <v>57</v>
      </c>
      <c r="B25" s="56">
        <v>5696</v>
      </c>
      <c r="C25" s="45">
        <f t="shared" si="7"/>
        <v>6151.68</v>
      </c>
      <c r="D25" s="45">
        <f t="shared" si="5"/>
        <v>455.68</v>
      </c>
      <c r="E25" s="46">
        <f t="shared" si="6"/>
        <v>8.00000000000001</v>
      </c>
      <c r="F25" s="50"/>
      <c r="H25" s="31"/>
    </row>
    <row r="26" s="28" customFormat="1" ht="30.95" customHeight="1" spans="1:8">
      <c r="A26" s="23" t="s">
        <v>58</v>
      </c>
      <c r="B26" s="57">
        <v>1191</v>
      </c>
      <c r="C26" s="57">
        <f t="shared" si="7"/>
        <v>1286.28</v>
      </c>
      <c r="D26" s="57">
        <f t="shared" si="5"/>
        <v>95.28</v>
      </c>
      <c r="E26" s="58">
        <f t="shared" si="6"/>
        <v>8</v>
      </c>
      <c r="F26" s="59"/>
      <c r="H26" s="31"/>
    </row>
    <row r="27" s="28" customFormat="1" ht="30.95" customHeight="1" spans="1:8">
      <c r="A27" s="60" t="s">
        <v>59</v>
      </c>
      <c r="B27" s="61">
        <v>15337</v>
      </c>
      <c r="C27" s="45">
        <f t="shared" si="7"/>
        <v>16563.96</v>
      </c>
      <c r="D27" s="61">
        <f t="shared" si="5"/>
        <v>1226.96</v>
      </c>
      <c r="E27" s="62">
        <f t="shared" si="6"/>
        <v>8.00000000000002</v>
      </c>
      <c r="F27" s="63"/>
      <c r="H27" s="31"/>
    </row>
    <row r="28" s="28" customFormat="1" ht="30.95" customHeight="1" spans="1:8">
      <c r="A28" s="20" t="s">
        <v>60</v>
      </c>
      <c r="B28" s="64">
        <v>1701</v>
      </c>
      <c r="C28" s="45">
        <f t="shared" si="7"/>
        <v>1837.08</v>
      </c>
      <c r="D28" s="45">
        <f t="shared" si="5"/>
        <v>136.08</v>
      </c>
      <c r="E28" s="46">
        <f t="shared" si="6"/>
        <v>8.00000000000001</v>
      </c>
      <c r="F28" s="50"/>
      <c r="H28" s="31"/>
    </row>
    <row r="29" s="28" customFormat="1" ht="30.95" customHeight="1" spans="1:8">
      <c r="A29" s="20" t="s">
        <v>61</v>
      </c>
      <c r="B29" s="56">
        <v>17</v>
      </c>
      <c r="C29" s="45">
        <f t="shared" si="7"/>
        <v>18.36</v>
      </c>
      <c r="D29" s="45">
        <f t="shared" si="5"/>
        <v>1.36</v>
      </c>
      <c r="E29" s="46">
        <f t="shared" si="6"/>
        <v>8</v>
      </c>
      <c r="F29" s="65" t="s">
        <v>62</v>
      </c>
      <c r="H29" s="31"/>
    </row>
    <row r="30" s="28" customFormat="1" ht="30.95" customHeight="1" spans="1:8">
      <c r="A30" s="55" t="s">
        <v>63</v>
      </c>
      <c r="B30" s="49">
        <f>SUM(B31,B33:B36)</f>
        <v>126325</v>
      </c>
      <c r="C30" s="49">
        <f>SUM(C31,C33:C36)</f>
        <v>124059</v>
      </c>
      <c r="D30" s="45">
        <f t="shared" si="5"/>
        <v>-2266</v>
      </c>
      <c r="E30" s="46">
        <f t="shared" ref="E30:E39" si="8">D30/B30*100</f>
        <v>-1.79378586978033</v>
      </c>
      <c r="F30" s="50"/>
      <c r="G30" s="66"/>
      <c r="H30" s="67"/>
    </row>
    <row r="31" s="28" customFormat="1" ht="30.95" customHeight="1" spans="1:8">
      <c r="A31" s="20" t="s">
        <v>64</v>
      </c>
      <c r="B31" s="49">
        <v>11202</v>
      </c>
      <c r="C31" s="68">
        <v>12550</v>
      </c>
      <c r="D31" s="45">
        <f t="shared" si="5"/>
        <v>1348</v>
      </c>
      <c r="E31" s="46">
        <f t="shared" si="8"/>
        <v>12.0335654347438</v>
      </c>
      <c r="F31" s="50"/>
      <c r="G31" s="66"/>
      <c r="H31" s="67"/>
    </row>
    <row r="32" s="28" customFormat="1" ht="30.95" customHeight="1" spans="1:8">
      <c r="A32" s="20" t="s">
        <v>65</v>
      </c>
      <c r="B32" s="49">
        <f>4478+2987</f>
        <v>7465</v>
      </c>
      <c r="C32" s="68">
        <v>7500</v>
      </c>
      <c r="D32" s="45">
        <f t="shared" si="5"/>
        <v>35</v>
      </c>
      <c r="E32" s="46">
        <f t="shared" si="8"/>
        <v>0.468854655056932</v>
      </c>
      <c r="F32" s="50"/>
      <c r="G32" s="66"/>
      <c r="H32" s="67"/>
    </row>
    <row r="33" s="28" customFormat="1" ht="30.95" customHeight="1" spans="1:8">
      <c r="A33" s="20" t="s">
        <v>66</v>
      </c>
      <c r="B33" s="49">
        <v>3343</v>
      </c>
      <c r="C33" s="68">
        <v>3542</v>
      </c>
      <c r="D33" s="45">
        <f t="shared" si="5"/>
        <v>199</v>
      </c>
      <c r="E33" s="46">
        <f t="shared" si="8"/>
        <v>5.9527370625187</v>
      </c>
      <c r="F33" s="50"/>
      <c r="G33" s="66"/>
      <c r="H33" s="67"/>
    </row>
    <row r="34" s="28" customFormat="1" ht="30.95" customHeight="1" spans="1:8">
      <c r="A34" s="20" t="s">
        <v>67</v>
      </c>
      <c r="B34" s="49">
        <v>14729</v>
      </c>
      <c r="C34" s="68">
        <v>15792</v>
      </c>
      <c r="D34" s="45">
        <f t="shared" si="5"/>
        <v>1063</v>
      </c>
      <c r="E34" s="46">
        <f t="shared" si="8"/>
        <v>7.21705478987032</v>
      </c>
      <c r="F34" s="50"/>
      <c r="G34" s="66"/>
      <c r="H34" s="67"/>
    </row>
    <row r="35" s="28" customFormat="1" ht="30.95" customHeight="1" spans="1:8">
      <c r="A35" s="20" t="s">
        <v>68</v>
      </c>
      <c r="B35" s="49">
        <v>91619</v>
      </c>
      <c r="C35" s="45">
        <v>86791</v>
      </c>
      <c r="D35" s="45">
        <f t="shared" si="5"/>
        <v>-4828</v>
      </c>
      <c r="E35" s="46">
        <f t="shared" si="8"/>
        <v>-5.26964930854954</v>
      </c>
      <c r="F35" s="50"/>
      <c r="G35" s="66"/>
      <c r="H35" s="67"/>
    </row>
    <row r="36" s="28" customFormat="1" ht="30.95" customHeight="1" spans="1:8">
      <c r="A36" s="20" t="s">
        <v>69</v>
      </c>
      <c r="B36" s="49">
        <f>4795+637</f>
        <v>5432</v>
      </c>
      <c r="C36" s="45">
        <f>5384</f>
        <v>5384</v>
      </c>
      <c r="D36" s="45">
        <f t="shared" si="5"/>
        <v>-48</v>
      </c>
      <c r="E36" s="46">
        <f t="shared" si="8"/>
        <v>-0.883652430044183</v>
      </c>
      <c r="F36" s="50"/>
      <c r="G36" s="66"/>
      <c r="H36" s="67"/>
    </row>
    <row r="37" s="28" customFormat="1" ht="30.95" customHeight="1" spans="1:8">
      <c r="A37" s="69" t="s">
        <v>70</v>
      </c>
      <c r="B37" s="49">
        <f>SUM(B38:B41)</f>
        <v>128697</v>
      </c>
      <c r="C37" s="49">
        <f>SUM(C38:C41)</f>
        <v>138992.76</v>
      </c>
      <c r="D37" s="45">
        <f t="shared" si="5"/>
        <v>10295.76</v>
      </c>
      <c r="E37" s="46">
        <f t="shared" si="8"/>
        <v>8.00000000000001</v>
      </c>
      <c r="F37" s="50"/>
      <c r="H37" s="31"/>
    </row>
    <row r="38" s="28" customFormat="1" ht="30.95" customHeight="1" spans="1:8">
      <c r="A38" s="20" t="s">
        <v>71</v>
      </c>
      <c r="B38" s="56">
        <v>85176</v>
      </c>
      <c r="C38" s="45">
        <f>B38*1.08</f>
        <v>91990.08</v>
      </c>
      <c r="D38" s="45">
        <f t="shared" si="5"/>
        <v>6814.08</v>
      </c>
      <c r="E38" s="46">
        <f t="shared" si="8"/>
        <v>8</v>
      </c>
      <c r="F38" s="50"/>
      <c r="H38" s="31"/>
    </row>
    <row r="39" s="28" customFormat="1" ht="30.95" customHeight="1" spans="1:8">
      <c r="A39" s="20" t="s">
        <v>72</v>
      </c>
      <c r="B39" s="56">
        <v>10283</v>
      </c>
      <c r="C39" s="45">
        <f>B39*1.08</f>
        <v>11105.64</v>
      </c>
      <c r="D39" s="45">
        <f t="shared" si="5"/>
        <v>822.640000000001</v>
      </c>
      <c r="E39" s="46">
        <f t="shared" si="8"/>
        <v>8.00000000000001</v>
      </c>
      <c r="F39" s="50"/>
      <c r="H39" s="31"/>
    </row>
    <row r="40" s="28" customFormat="1" ht="30.95" customHeight="1" spans="1:8">
      <c r="A40" s="20" t="s">
        <v>73</v>
      </c>
      <c r="B40" s="56">
        <v>33216</v>
      </c>
      <c r="C40" s="45">
        <f>B40*1.08</f>
        <v>35873.28</v>
      </c>
      <c r="D40" s="45">
        <f t="shared" si="5"/>
        <v>2657.28</v>
      </c>
      <c r="E40" s="46">
        <f t="shared" ref="E40:E44" si="9">D40/B40*100</f>
        <v>8</v>
      </c>
      <c r="F40" s="50"/>
      <c r="H40" s="31"/>
    </row>
    <row r="41" s="28" customFormat="1" ht="30.95" customHeight="1" spans="1:8">
      <c r="A41" s="20" t="s">
        <v>74</v>
      </c>
      <c r="B41" s="56">
        <v>22</v>
      </c>
      <c r="C41" s="45">
        <f>B41*1.08</f>
        <v>23.76</v>
      </c>
      <c r="D41" s="49">
        <f t="shared" si="5"/>
        <v>1.76</v>
      </c>
      <c r="E41" s="46">
        <f t="shared" si="9"/>
        <v>8.00000000000001</v>
      </c>
      <c r="F41" s="50"/>
      <c r="H41" s="31"/>
    </row>
    <row r="42" s="28" customFormat="1" ht="30.95" customHeight="1" spans="1:8">
      <c r="A42" s="69" t="s">
        <v>75</v>
      </c>
      <c r="B42" s="70">
        <f>SUM(B43:B48)</f>
        <v>33957</v>
      </c>
      <c r="C42" s="70">
        <f>SUM(C43:C48)</f>
        <v>36673.56</v>
      </c>
      <c r="D42" s="45">
        <f>SUM(D43:D48)</f>
        <v>2716.56</v>
      </c>
      <c r="E42" s="46">
        <f t="shared" si="9"/>
        <v>8</v>
      </c>
      <c r="F42" s="50"/>
      <c r="H42" s="31"/>
    </row>
    <row r="43" s="28" customFormat="1" ht="30.95" customHeight="1" spans="1:8">
      <c r="A43" s="20" t="s">
        <v>71</v>
      </c>
      <c r="B43" s="56">
        <v>24171</v>
      </c>
      <c r="C43" s="45">
        <f t="shared" ref="C43:C48" si="10">B43*1.08</f>
        <v>26104.68</v>
      </c>
      <c r="D43" s="45">
        <f t="shared" ref="D43:D48" si="11">C43-B43</f>
        <v>1933.68</v>
      </c>
      <c r="E43" s="46">
        <f t="shared" si="9"/>
        <v>8</v>
      </c>
      <c r="F43" s="50"/>
      <c r="H43" s="31"/>
    </row>
    <row r="44" s="28" customFormat="1" ht="30.95" customHeight="1" spans="1:8">
      <c r="A44" s="20" t="s">
        <v>76</v>
      </c>
      <c r="B44" s="56">
        <v>6644</v>
      </c>
      <c r="C44" s="46">
        <f t="shared" si="10"/>
        <v>7175.52</v>
      </c>
      <c r="D44" s="45">
        <f t="shared" si="11"/>
        <v>531.52</v>
      </c>
      <c r="E44" s="46">
        <f t="shared" si="9"/>
        <v>8.00000000000001</v>
      </c>
      <c r="F44" s="50"/>
      <c r="H44" s="31"/>
    </row>
    <row r="45" s="28" customFormat="1" ht="30.95" customHeight="1" spans="1:8">
      <c r="A45" s="20" t="s">
        <v>77</v>
      </c>
      <c r="B45" s="56">
        <v>501</v>
      </c>
      <c r="C45" s="45">
        <f t="shared" si="10"/>
        <v>541.08</v>
      </c>
      <c r="D45" s="45">
        <f t="shared" si="11"/>
        <v>40.08</v>
      </c>
      <c r="E45" s="46">
        <f t="shared" ref="E45:E48" si="12">D45/B45*100</f>
        <v>8.00000000000001</v>
      </c>
      <c r="F45" s="50"/>
      <c r="H45" s="31"/>
    </row>
    <row r="46" s="28" customFormat="1" ht="30.95" customHeight="1" spans="1:8">
      <c r="A46" s="20" t="s">
        <v>78</v>
      </c>
      <c r="B46" s="56">
        <v>1906</v>
      </c>
      <c r="C46" s="45">
        <f t="shared" si="10"/>
        <v>2058.48</v>
      </c>
      <c r="D46" s="45">
        <f t="shared" si="11"/>
        <v>152.48</v>
      </c>
      <c r="E46" s="46">
        <f t="shared" si="12"/>
        <v>8</v>
      </c>
      <c r="F46" s="50"/>
      <c r="H46" s="31"/>
    </row>
    <row r="47" s="28" customFormat="1" ht="30.95" customHeight="1" spans="1:8">
      <c r="A47" s="20" t="s">
        <v>79</v>
      </c>
      <c r="B47" s="56">
        <v>729</v>
      </c>
      <c r="C47" s="45">
        <f t="shared" si="10"/>
        <v>787.32</v>
      </c>
      <c r="D47" s="49">
        <f t="shared" si="11"/>
        <v>58.3200000000001</v>
      </c>
      <c r="E47" s="46">
        <f t="shared" si="12"/>
        <v>8.00000000000001</v>
      </c>
      <c r="F47" s="50"/>
      <c r="H47" s="31"/>
    </row>
    <row r="48" s="28" customFormat="1" ht="30.95" customHeight="1" spans="1:8">
      <c r="A48" s="23" t="s">
        <v>80</v>
      </c>
      <c r="B48" s="71">
        <v>6</v>
      </c>
      <c r="C48" s="71">
        <f t="shared" si="10"/>
        <v>6.48</v>
      </c>
      <c r="D48" s="72">
        <f t="shared" si="11"/>
        <v>0.48</v>
      </c>
      <c r="E48" s="58">
        <f t="shared" si="12"/>
        <v>8.00000000000001</v>
      </c>
      <c r="F48" s="59"/>
      <c r="H48" s="31"/>
    </row>
  </sheetData>
  <mergeCells count="5">
    <mergeCell ref="A1:F1"/>
    <mergeCell ref="C3:E3"/>
    <mergeCell ref="A3:A4"/>
    <mergeCell ref="B3:B4"/>
    <mergeCell ref="F3:F4"/>
  </mergeCells>
  <printOptions horizontalCentered="1"/>
  <pageMargins left="0.944444444444444" right="0.747916666666667" top="0.94488188976378" bottom="0.905511811023622" header="0.393700787401575" footer="0.236220472440945"/>
  <pageSetup paperSize="9" scale="85" orientation="portrait" horizontalDpi="600" verticalDpi="300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8"/>
  <sheetViews>
    <sheetView showZeros="0" tabSelected="1" workbookViewId="0">
      <pane xSplit="1" ySplit="3" topLeftCell="B4" activePane="bottomRight" state="frozenSplit"/>
      <selection/>
      <selection pane="topRight"/>
      <selection pane="bottomLeft"/>
      <selection pane="bottomRight" activeCell="A1" sqref="$A1:$XFD1048576"/>
    </sheetView>
  </sheetViews>
  <sheetFormatPr defaultColWidth="8.8" defaultRowHeight="15.75" outlineLevelCol="7"/>
  <cols>
    <col min="1" max="1" width="25.35" style="3" customWidth="1"/>
    <col min="2" max="2" width="13.125" style="2" customWidth="1"/>
    <col min="3" max="3" width="13.125" style="2" hidden="1" customWidth="1"/>
    <col min="4" max="5" width="13.125" style="2" customWidth="1"/>
    <col min="6" max="6" width="13.125" style="4" customWidth="1"/>
    <col min="7" max="7" width="14.75" style="3" customWidth="1"/>
    <col min="8" max="9" width="9" style="2" hidden="1" customWidth="1"/>
    <col min="10" max="26" width="9" style="2"/>
    <col min="27" max="16383" width="8.8" style="2"/>
    <col min="16384" max="16384" width="8.8" style="5"/>
  </cols>
  <sheetData>
    <row r="1" ht="36.75" customHeight="1" spans="1:7">
      <c r="A1" s="6" t="s">
        <v>81</v>
      </c>
      <c r="B1" s="6"/>
      <c r="C1" s="6"/>
      <c r="D1" s="6"/>
      <c r="E1" s="6"/>
      <c r="F1" s="6"/>
      <c r="G1" s="6"/>
    </row>
    <row r="2" ht="27" customHeight="1" spans="1:7">
      <c r="A2" s="7"/>
      <c r="B2" s="8"/>
      <c r="C2" s="8"/>
      <c r="D2" s="8"/>
      <c r="E2" s="8"/>
      <c r="F2" s="9"/>
      <c r="G2" s="10" t="s">
        <v>31</v>
      </c>
    </row>
    <row r="3" s="1" customFormat="1" ht="42.75" customHeight="1" spans="1:7">
      <c r="A3" s="11" t="s">
        <v>82</v>
      </c>
      <c r="B3" s="12" t="s">
        <v>83</v>
      </c>
      <c r="C3" s="12" t="s">
        <v>33</v>
      </c>
      <c r="D3" s="12" t="s">
        <v>3</v>
      </c>
      <c r="E3" s="12" t="s">
        <v>37</v>
      </c>
      <c r="F3" s="13" t="s">
        <v>84</v>
      </c>
      <c r="G3" s="14" t="s">
        <v>35</v>
      </c>
    </row>
    <row r="4" ht="30.95" customHeight="1" spans="1:7">
      <c r="A4" s="15" t="s">
        <v>85</v>
      </c>
      <c r="B4" s="16">
        <f>SUM(B5:B24)</f>
        <v>915900.770699</v>
      </c>
      <c r="C4" s="17">
        <f>SUM(C5:C24)</f>
        <v>871598</v>
      </c>
      <c r="D4" s="16">
        <f>SUM(D5:D24)</f>
        <v>896756.742157</v>
      </c>
      <c r="E4" s="16">
        <f>SUM(E5:E24)</f>
        <v>-19144.028542</v>
      </c>
      <c r="F4" s="18">
        <f t="shared" ref="F4:F25" si="0">E4/B4*100</f>
        <v>-2.09018587541853</v>
      </c>
      <c r="G4" s="19"/>
    </row>
    <row r="5" ht="30.95" customHeight="1" spans="1:8">
      <c r="A5" s="20" t="s">
        <v>86</v>
      </c>
      <c r="B5" s="16">
        <v>104386.385406</v>
      </c>
      <c r="C5" s="17">
        <v>129395</v>
      </c>
      <c r="D5" s="16">
        <v>108488</v>
      </c>
      <c r="E5" s="16">
        <f>D5-B5</f>
        <v>4101.614594</v>
      </c>
      <c r="F5" s="18">
        <f t="shared" si="0"/>
        <v>3.92926201826722</v>
      </c>
      <c r="G5" s="19"/>
      <c r="H5" s="2" t="s">
        <v>87</v>
      </c>
    </row>
    <row r="6" ht="30.95" customHeight="1" spans="1:8">
      <c r="A6" s="20" t="s">
        <v>88</v>
      </c>
      <c r="B6" s="16">
        <v>323</v>
      </c>
      <c r="C6" s="17">
        <v>435</v>
      </c>
      <c r="D6" s="16">
        <v>333</v>
      </c>
      <c r="E6" s="16">
        <f t="shared" ref="E5:E25" si="1">D6-B6</f>
        <v>10</v>
      </c>
      <c r="F6" s="18">
        <f t="shared" si="0"/>
        <v>3.09597523219814</v>
      </c>
      <c r="G6" s="19"/>
      <c r="H6" s="2" t="s">
        <v>89</v>
      </c>
    </row>
    <row r="7" ht="30.95" customHeight="1" spans="1:8">
      <c r="A7" s="20" t="s">
        <v>90</v>
      </c>
      <c r="B7" s="16">
        <v>18169.21617</v>
      </c>
      <c r="C7" s="17">
        <v>20786</v>
      </c>
      <c r="D7" s="16">
        <v>18828.344785</v>
      </c>
      <c r="E7" s="16">
        <f t="shared" si="1"/>
        <v>659.128615000001</v>
      </c>
      <c r="F7" s="18">
        <f t="shared" si="0"/>
        <v>3.62772179511144</v>
      </c>
      <c r="G7" s="19"/>
      <c r="H7" s="2" t="s">
        <v>91</v>
      </c>
    </row>
    <row r="8" s="2" customFormat="1" ht="30.95" customHeight="1" spans="1:8">
      <c r="A8" s="20" t="s">
        <v>92</v>
      </c>
      <c r="B8" s="16">
        <v>122954.997283</v>
      </c>
      <c r="C8" s="17">
        <v>128355</v>
      </c>
      <c r="D8" s="16">
        <v>127689</v>
      </c>
      <c r="E8" s="16">
        <f t="shared" si="1"/>
        <v>4734.002717</v>
      </c>
      <c r="F8" s="18">
        <f t="shared" si="0"/>
        <v>3.85019138840201</v>
      </c>
      <c r="G8" s="19"/>
      <c r="H8" s="2" t="s">
        <v>93</v>
      </c>
    </row>
    <row r="9" ht="30.95" customHeight="1" spans="1:8">
      <c r="A9" s="20" t="s">
        <v>94</v>
      </c>
      <c r="B9" s="16">
        <v>35506.0037</v>
      </c>
      <c r="C9" s="17">
        <v>67980</v>
      </c>
      <c r="D9" s="16">
        <v>40628.2108</v>
      </c>
      <c r="E9" s="16">
        <f t="shared" si="1"/>
        <v>5122.2071</v>
      </c>
      <c r="F9" s="18">
        <f t="shared" si="0"/>
        <v>14.4263126407549</v>
      </c>
      <c r="G9" s="19"/>
      <c r="H9" s="2" t="s">
        <v>95</v>
      </c>
    </row>
    <row r="10" ht="30.95" customHeight="1" spans="1:8">
      <c r="A10" s="20" t="s">
        <v>96</v>
      </c>
      <c r="B10" s="16">
        <v>8806.997908</v>
      </c>
      <c r="C10" s="17">
        <v>6727</v>
      </c>
      <c r="D10" s="16">
        <v>8953.676844</v>
      </c>
      <c r="E10" s="16">
        <f t="shared" si="1"/>
        <v>146.678936</v>
      </c>
      <c r="F10" s="18">
        <f t="shared" si="0"/>
        <v>1.66548167187325</v>
      </c>
      <c r="G10" s="19"/>
      <c r="H10" s="2" t="s">
        <v>97</v>
      </c>
    </row>
    <row r="11" ht="30.95" customHeight="1" spans="1:8">
      <c r="A11" s="20" t="s">
        <v>98</v>
      </c>
      <c r="B11" s="16">
        <v>135226.007845</v>
      </c>
      <c r="C11" s="17">
        <v>120281</v>
      </c>
      <c r="D11" s="16">
        <v>143799.108779</v>
      </c>
      <c r="E11" s="16">
        <f t="shared" si="1"/>
        <v>8573.10093400002</v>
      </c>
      <c r="F11" s="18">
        <f t="shared" si="0"/>
        <v>6.33983142046666</v>
      </c>
      <c r="G11" s="19"/>
      <c r="H11" s="2" t="s">
        <v>99</v>
      </c>
    </row>
    <row r="12" ht="33" customHeight="1" spans="1:8">
      <c r="A12" s="20" t="s">
        <v>100</v>
      </c>
      <c r="B12" s="16">
        <v>53503.715851</v>
      </c>
      <c r="C12" s="17">
        <v>46538</v>
      </c>
      <c r="D12" s="16">
        <v>54209.806439</v>
      </c>
      <c r="E12" s="16">
        <f t="shared" si="1"/>
        <v>706.090587999999</v>
      </c>
      <c r="F12" s="18">
        <f t="shared" si="0"/>
        <v>1.3197038313495</v>
      </c>
      <c r="G12" s="21"/>
      <c r="H12" s="2" t="s">
        <v>101</v>
      </c>
    </row>
    <row r="13" ht="30.95" customHeight="1" spans="1:8">
      <c r="A13" s="20" t="s">
        <v>102</v>
      </c>
      <c r="B13" s="16">
        <v>16202.99</v>
      </c>
      <c r="C13" s="17">
        <v>9928</v>
      </c>
      <c r="D13" s="16">
        <v>13931.7136</v>
      </c>
      <c r="E13" s="16">
        <f t="shared" si="1"/>
        <v>-2271.2764</v>
      </c>
      <c r="F13" s="18">
        <f t="shared" si="0"/>
        <v>-14.0176374854271</v>
      </c>
      <c r="G13" s="19"/>
      <c r="H13" s="2" t="s">
        <v>103</v>
      </c>
    </row>
    <row r="14" ht="30.95" customHeight="1" spans="1:8">
      <c r="A14" s="20" t="s">
        <v>104</v>
      </c>
      <c r="B14" s="16">
        <v>111277.531877</v>
      </c>
      <c r="C14" s="17">
        <v>114086</v>
      </c>
      <c r="D14" s="16">
        <v>114069.08722</v>
      </c>
      <c r="E14" s="16">
        <f t="shared" si="1"/>
        <v>2791.555343</v>
      </c>
      <c r="F14" s="18">
        <f t="shared" si="0"/>
        <v>2.50864239699855</v>
      </c>
      <c r="G14" s="19"/>
      <c r="H14" s="2" t="s">
        <v>105</v>
      </c>
    </row>
    <row r="15" ht="30.95" customHeight="1" spans="1:8">
      <c r="A15" s="20" t="s">
        <v>106</v>
      </c>
      <c r="B15" s="16">
        <v>100936.566275</v>
      </c>
      <c r="C15" s="17">
        <v>105834</v>
      </c>
      <c r="D15" s="16">
        <v>103412.00829</v>
      </c>
      <c r="E15" s="16">
        <f t="shared" si="1"/>
        <v>2475.44201499999</v>
      </c>
      <c r="F15" s="18">
        <f t="shared" si="0"/>
        <v>2.45247298016429</v>
      </c>
      <c r="G15" s="19"/>
      <c r="H15" s="2" t="s">
        <v>107</v>
      </c>
    </row>
    <row r="16" ht="30.95" customHeight="1" spans="1:8">
      <c r="A16" s="20" t="s">
        <v>108</v>
      </c>
      <c r="B16" s="16">
        <v>36719.58294</v>
      </c>
      <c r="C16" s="17">
        <v>46594</v>
      </c>
      <c r="D16" s="16">
        <v>37739.24032</v>
      </c>
      <c r="E16" s="16">
        <f t="shared" si="1"/>
        <v>1019.65738</v>
      </c>
      <c r="F16" s="18">
        <f t="shared" si="0"/>
        <v>2.77687625610052</v>
      </c>
      <c r="G16" s="19"/>
      <c r="H16" s="2" t="s">
        <v>109</v>
      </c>
    </row>
    <row r="17" ht="30.95" customHeight="1" spans="1:8">
      <c r="A17" s="20" t="s">
        <v>110</v>
      </c>
      <c r="B17" s="16">
        <v>6007.6827</v>
      </c>
      <c r="C17" s="17">
        <v>6145</v>
      </c>
      <c r="D17" s="16">
        <v>6141.5536</v>
      </c>
      <c r="E17" s="16">
        <f t="shared" si="1"/>
        <v>133.8709</v>
      </c>
      <c r="F17" s="18">
        <f t="shared" si="0"/>
        <v>2.22832840356232</v>
      </c>
      <c r="G17" s="19"/>
      <c r="H17" s="2" t="s">
        <v>111</v>
      </c>
    </row>
    <row r="18" ht="30.95" customHeight="1" spans="1:8">
      <c r="A18" s="20" t="s">
        <v>112</v>
      </c>
      <c r="B18" s="16">
        <v>2150</v>
      </c>
      <c r="C18" s="17">
        <v>1863</v>
      </c>
      <c r="D18" s="16">
        <v>2160</v>
      </c>
      <c r="E18" s="16">
        <f t="shared" si="1"/>
        <v>10</v>
      </c>
      <c r="F18" s="18">
        <f t="shared" si="0"/>
        <v>0.465116279069767</v>
      </c>
      <c r="G18" s="19"/>
      <c r="H18" s="2" t="s">
        <v>113</v>
      </c>
    </row>
    <row r="19" ht="30.95" customHeight="1" spans="1:8">
      <c r="A19" s="20" t="s">
        <v>114</v>
      </c>
      <c r="B19" s="16">
        <v>9982.9345</v>
      </c>
      <c r="C19" s="17">
        <v>7140</v>
      </c>
      <c r="D19" s="16">
        <v>8877.5749</v>
      </c>
      <c r="E19" s="16">
        <f t="shared" si="1"/>
        <v>-1105.3596</v>
      </c>
      <c r="F19" s="18">
        <f t="shared" si="0"/>
        <v>-11.0724917608144</v>
      </c>
      <c r="G19" s="19"/>
      <c r="H19" s="2" t="s">
        <v>115</v>
      </c>
    </row>
    <row r="20" ht="30.95" customHeight="1" spans="1:8">
      <c r="A20" s="20" t="s">
        <v>116</v>
      </c>
      <c r="B20" s="16">
        <v>13893.863744</v>
      </c>
      <c r="C20" s="17">
        <v>16678</v>
      </c>
      <c r="D20" s="16">
        <v>14142.17178</v>
      </c>
      <c r="E20" s="16">
        <f t="shared" si="1"/>
        <v>248.308036</v>
      </c>
      <c r="F20" s="18">
        <f t="shared" si="0"/>
        <v>1.78717771078784</v>
      </c>
      <c r="G20" s="19"/>
      <c r="H20" s="2" t="s">
        <v>117</v>
      </c>
    </row>
    <row r="21" ht="30.95" customHeight="1" spans="1:8">
      <c r="A21" s="20" t="s">
        <v>118</v>
      </c>
      <c r="B21" s="16">
        <v>2305.98</v>
      </c>
      <c r="C21" s="17">
        <v>2396</v>
      </c>
      <c r="D21" s="16">
        <v>2419</v>
      </c>
      <c r="E21" s="16">
        <f t="shared" si="1"/>
        <v>113.02</v>
      </c>
      <c r="F21" s="18">
        <f t="shared" si="0"/>
        <v>4.90117000147443</v>
      </c>
      <c r="G21" s="19"/>
      <c r="H21" s="2" t="s">
        <v>119</v>
      </c>
    </row>
    <row r="22" ht="30.95" customHeight="1" spans="1:8">
      <c r="A22" s="20" t="s">
        <v>120</v>
      </c>
      <c r="B22" s="16">
        <v>5917.3145</v>
      </c>
      <c r="C22" s="17">
        <v>6571</v>
      </c>
      <c r="D22" s="16">
        <v>7335.2448</v>
      </c>
      <c r="E22" s="16">
        <f t="shared" si="1"/>
        <v>1417.9303</v>
      </c>
      <c r="F22" s="18">
        <f t="shared" si="0"/>
        <v>23.962395441378</v>
      </c>
      <c r="G22" s="19"/>
      <c r="H22" s="2" t="s">
        <v>121</v>
      </c>
    </row>
    <row r="23" ht="30.95" customHeight="1" spans="1:8">
      <c r="A23" s="20" t="s">
        <v>122</v>
      </c>
      <c r="B23" s="16">
        <v>111300</v>
      </c>
      <c r="C23" s="17">
        <v>33616</v>
      </c>
      <c r="D23" s="16">
        <v>63600</v>
      </c>
      <c r="E23" s="16">
        <f t="shared" si="1"/>
        <v>-47700</v>
      </c>
      <c r="F23" s="18">
        <f t="shared" si="0"/>
        <v>-42.8571428571429</v>
      </c>
      <c r="G23" s="22" t="s">
        <v>123</v>
      </c>
      <c r="H23" s="2" t="s">
        <v>124</v>
      </c>
    </row>
    <row r="24" s="2" customFormat="1" ht="37" customHeight="1" spans="1:7">
      <c r="A24" s="23" t="s">
        <v>125</v>
      </c>
      <c r="B24" s="24">
        <v>20330</v>
      </c>
      <c r="C24" s="25">
        <v>250</v>
      </c>
      <c r="D24" s="24">
        <v>20000</v>
      </c>
      <c r="E24" s="24">
        <f t="shared" si="1"/>
        <v>-330</v>
      </c>
      <c r="F24" s="26">
        <f t="shared" si="0"/>
        <v>-1.62321692080669</v>
      </c>
      <c r="G24" s="27"/>
    </row>
    <row r="25" ht="32.1" customHeight="1"/>
    <row r="26" ht="32.1" customHeight="1"/>
    <row r="27" ht="32.1" customHeight="1"/>
    <row r="28" ht="32.1" customHeight="1"/>
    <row r="29" ht="32.1" customHeight="1"/>
    <row r="30" ht="32.1" customHeight="1"/>
    <row r="31" ht="32.1" customHeight="1"/>
    <row r="32" ht="32.1" customHeight="1"/>
    <row r="33" ht="32.1" customHeight="1"/>
    <row r="34" ht="32.1" customHeight="1"/>
    <row r="35" ht="32.1" customHeight="1"/>
    <row r="36" ht="32.1" customHeight="1"/>
    <row r="37" ht="32.1" customHeight="1"/>
    <row r="38" ht="32.1" customHeight="1"/>
  </sheetData>
  <mergeCells count="1">
    <mergeCell ref="A1:G1"/>
  </mergeCells>
  <pageMargins left="0.747916666666667" right="0.236111111111111" top="0.94488188976378" bottom="0.905511811023622" header="0.511811023622047" footer="0.511811023622047"/>
  <pageSetup paperSize="9" scale="90" orientation="portrait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预算平衡表 (2025)</vt:lpstr>
      <vt:lpstr>表2 公共财政收入（2025）</vt:lpstr>
      <vt:lpstr>表3 公共财政支出（2025）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Rayson</cp:lastModifiedBy>
  <cp:revision>1</cp:revision>
  <dcterms:created xsi:type="dcterms:W3CDTF">2011-02-08T13:41:00Z</dcterms:created>
  <cp:lastPrinted>2021-01-24T12:57:00Z</cp:lastPrinted>
  <dcterms:modified xsi:type="dcterms:W3CDTF">2025-02-08T06:34:04Z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C0518EDB29B248F4B06FE438ECDD69A2_13</vt:lpwstr>
  </property>
</Properties>
</file>