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2065" windowHeight="14280" tabRatio="918"/>
  </bookViews>
  <sheets>
    <sheet name="目录" sheetId="1" r:id="rId1"/>
    <sheet name="表1" sheetId="2" r:id="rId2"/>
    <sheet name="表2" sheetId="3" r:id="rId3"/>
    <sheet name="表3" sheetId="4" r:id="rId4"/>
    <sheet name="表4" sheetId="5" r:id="rId5"/>
    <sheet name="表5" sheetId="24" r:id="rId6"/>
    <sheet name="表6" sheetId="6" r:id="rId7"/>
    <sheet name="表7" sheetId="7" r:id="rId8"/>
    <sheet name="表8" sheetId="8" r:id="rId9"/>
    <sheet name="表9" sheetId="10" r:id="rId10"/>
    <sheet name="表10" sheetId="15" r:id="rId11"/>
    <sheet name="表11" sheetId="11" r:id="rId12"/>
    <sheet name="表12" sheetId="12" r:id="rId13"/>
    <sheet name="表13" sheetId="26" r:id="rId14"/>
    <sheet name="表14" sheetId="13" r:id="rId15"/>
    <sheet name="表15" sheetId="14" r:id="rId16"/>
    <sheet name="表16" sheetId="22" r:id="rId17"/>
    <sheet name="表17" sheetId="16" r:id="rId18"/>
    <sheet name="表18" sheetId="17" r:id="rId19"/>
    <sheet name="表19" sheetId="28" r:id="rId20"/>
    <sheet name="表20" sheetId="27" r:id="rId21"/>
    <sheet name="表21" sheetId="19" r:id="rId22"/>
    <sheet name="表22" sheetId="20" r:id="rId23"/>
    <sheet name="表23" sheetId="21" r:id="rId24"/>
    <sheet name="表24" sheetId="23" r:id="rId25"/>
  </sheets>
  <externalReferences>
    <externalReference r:id="rId26"/>
  </externalReferences>
  <definedNames>
    <definedName name="_xlnm._FilterDatabase" localSheetId="2" hidden="1">表2!$A$1:$C$707</definedName>
    <definedName name="_xlnm._FilterDatabase" localSheetId="4" hidden="1">表4!$1:$1332</definedName>
    <definedName name="_xlnm._FilterDatabase" localSheetId="5" hidden="1">表5!$A$1:$C$1332</definedName>
    <definedName name="_xlnm._FilterDatabase" localSheetId="6" hidden="1">表6!$A$1:$F$73</definedName>
    <definedName name="_xlnm.Print_Area" localSheetId="7">表7!$A$1:$B$48</definedName>
    <definedName name="_6_其他">#REF!</definedName>
    <definedName name="A">#REF!</definedName>
    <definedName name="_xlnm.Print_Titles" localSheetId="2">表2!$4:$4</definedName>
    <definedName name="_xlnm.Print_Titles" localSheetId="3">表3!$4:$5</definedName>
    <definedName name="_xlnm.Print_Titles" localSheetId="4">表4!$4:$4</definedName>
    <definedName name="_xlnm.Print_Titles" localSheetId="5">表5!$4:$4</definedName>
    <definedName name="_xlnm.Print_Titles" localSheetId="7">表7!$4:$4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<sst xmlns="http://schemas.openxmlformats.org/spreadsheetml/2006/main" count="3851" uniqueCount="2059">
  <si>
    <r>
      <rPr>
        <sz val="22"/>
        <rFont val="方正小标宋简体"/>
        <charset val="134"/>
      </rPr>
      <t>目</t>
    </r>
    <r>
      <rPr>
        <sz val="22"/>
        <rFont val="Times New Roman"/>
        <charset val="134"/>
      </rPr>
      <t xml:space="preserve">    </t>
    </r>
    <r>
      <rPr>
        <sz val="22"/>
        <rFont val="方正小标宋简体"/>
        <charset val="134"/>
      </rPr>
      <t>录</t>
    </r>
  </si>
  <si>
    <r>
      <rPr>
        <sz val="14"/>
        <rFont val="黑体"/>
        <charset val="134"/>
      </rPr>
      <t>一、一般公共预算执行情况</t>
    </r>
  </si>
  <si>
    <t>表1.2024年天元区一般公共预算收入决算表</t>
  </si>
  <si>
    <t>表2. 2024年天元区一般公共预算收入决算明细表</t>
  </si>
  <si>
    <t>表3. 2024年天元区一般公共预算支出决算表</t>
  </si>
  <si>
    <t>表4. 2024年天元区一般公共预算支出决算明细表</t>
  </si>
  <si>
    <t>表5. 2024年天元区一般公共预算本级支出决算表</t>
  </si>
  <si>
    <t>表6. 2024年天元区一般公共预算本级基本支出决算表</t>
  </si>
  <si>
    <t>表7. 2024年天元区一般公共预算税收返还和转移支付决算表（分项目）</t>
  </si>
  <si>
    <t>表8. 2024年天元区一般公共预算税收返还和转移支付决算表（分地区）</t>
  </si>
  <si>
    <t>表9. 2024年天元区政府一般债务限额和余额情况表</t>
  </si>
  <si>
    <t>表10. 2024年天元区财政拨款“三公”经费决算表</t>
  </si>
  <si>
    <r>
      <rPr>
        <sz val="14"/>
        <rFont val="黑体"/>
        <charset val="134"/>
      </rPr>
      <t>二、政府性基金预算执行情况</t>
    </r>
  </si>
  <si>
    <t>表11. 2024年天元区政府性基金收入决算表</t>
  </si>
  <si>
    <t>表12. 2024年天元区政府性基金支出决算表</t>
  </si>
  <si>
    <t>表13. 2024年天元区本级政府性基金支出决算表</t>
  </si>
  <si>
    <t>表14. 2024年天元区政府性基金转移支付决算表（分项目）</t>
  </si>
  <si>
    <t>表15. 2024年天元区政府性基金转移支付决算表（分地区）</t>
  </si>
  <si>
    <t>表16. 2024年天元区政府专项债务限额和余额情况决算表</t>
  </si>
  <si>
    <r>
      <rPr>
        <sz val="14"/>
        <rFont val="黑体"/>
        <charset val="134"/>
      </rPr>
      <t>三、社会保险基金预算执行情况</t>
    </r>
  </si>
  <si>
    <t>表17. 2024年天元区国有资本经营收入决算表</t>
  </si>
  <si>
    <t>表18. 2024年天元区国有资本经营支出决算表</t>
  </si>
  <si>
    <t>表19. 2024年天元区本级国有资本经营预算支出决算表</t>
  </si>
  <si>
    <t>表20. 2024年对下安排转移支付的应当公开国有资本经营预算转移支付表</t>
  </si>
  <si>
    <r>
      <rPr>
        <sz val="14"/>
        <rFont val="黑体"/>
        <charset val="134"/>
      </rPr>
      <t>四、国有资本经营预算执行情况</t>
    </r>
  </si>
  <si>
    <t>表21. 2024年天元区社会保险基金收入决算表</t>
  </si>
  <si>
    <t>表22. 2024年天元区社会保险基金支出决算表</t>
  </si>
  <si>
    <t>五、地方政府债务情况</t>
  </si>
  <si>
    <t>表23. 2024年天元区地方政府债务情况表</t>
  </si>
  <si>
    <t>表24. 2024年天元区地方政府新增专项债券使用安排表</t>
  </si>
  <si>
    <r>
      <rPr>
        <sz val="12"/>
        <rFont val="黑体"/>
        <charset val="134"/>
      </rPr>
      <t>表</t>
    </r>
    <r>
      <rPr>
        <sz val="12"/>
        <rFont val="Times New Roman"/>
        <charset val="134"/>
      </rPr>
      <t>1</t>
    </r>
  </si>
  <si>
    <r>
      <rPr>
        <sz val="18"/>
        <rFont val="Times New Roman"/>
        <charset val="134"/>
      </rPr>
      <t>2024</t>
    </r>
    <r>
      <rPr>
        <sz val="18"/>
        <rFont val="方正小标宋简体"/>
        <charset val="134"/>
      </rPr>
      <t>年株洲市天元区一般公共预算收入决算表</t>
    </r>
  </si>
  <si>
    <r>
      <rPr>
        <sz val="11"/>
        <rFont val="仿宋_GB2312"/>
        <charset val="134"/>
      </rPr>
      <t>单位：万元</t>
    </r>
  </si>
  <si>
    <r>
      <rPr>
        <b/>
        <sz val="11"/>
        <rFont val="仿宋_GB2312"/>
        <charset val="134"/>
      </rPr>
      <t>收</t>
    </r>
    <r>
      <rPr>
        <b/>
        <sz val="11"/>
        <rFont val="Times New Roman"/>
        <charset val="134"/>
      </rPr>
      <t xml:space="preserve">   </t>
    </r>
    <r>
      <rPr>
        <b/>
        <sz val="11"/>
        <rFont val="仿宋_GB2312"/>
        <charset val="134"/>
      </rPr>
      <t>入</t>
    </r>
    <r>
      <rPr>
        <b/>
        <sz val="11"/>
        <rFont val="Times New Roman"/>
        <charset val="134"/>
      </rPr>
      <t xml:space="preserve">   </t>
    </r>
    <r>
      <rPr>
        <b/>
        <sz val="11"/>
        <rFont val="仿宋_GB2312"/>
        <charset val="134"/>
      </rPr>
      <t>项</t>
    </r>
    <r>
      <rPr>
        <b/>
        <sz val="11"/>
        <rFont val="Times New Roman"/>
        <charset val="134"/>
      </rPr>
      <t xml:space="preserve">   </t>
    </r>
    <r>
      <rPr>
        <b/>
        <sz val="11"/>
        <rFont val="仿宋_GB2312"/>
        <charset val="134"/>
      </rPr>
      <t>目</t>
    </r>
  </si>
  <si>
    <r>
      <rPr>
        <b/>
        <sz val="11"/>
        <rFont val="仿宋_GB2312"/>
        <charset val="134"/>
      </rPr>
      <t>年初预算数</t>
    </r>
  </si>
  <si>
    <r>
      <rPr>
        <b/>
        <sz val="11"/>
        <rFont val="仿宋_GB2312"/>
        <charset val="134"/>
      </rPr>
      <t>调整预算数</t>
    </r>
  </si>
  <si>
    <r>
      <rPr>
        <b/>
        <sz val="11"/>
        <rFont val="仿宋_GB2312"/>
        <charset val="134"/>
      </rPr>
      <t>实际完成数</t>
    </r>
  </si>
  <si>
    <r>
      <rPr>
        <b/>
        <sz val="11"/>
        <rFont val="仿宋_GB2312"/>
        <charset val="134"/>
      </rPr>
      <t>占年初预算数</t>
    </r>
    <r>
      <rPr>
        <b/>
        <sz val="11"/>
        <rFont val="Times New Roman"/>
        <charset val="134"/>
      </rPr>
      <t>%</t>
    </r>
  </si>
  <si>
    <r>
      <rPr>
        <b/>
        <sz val="11"/>
        <rFont val="仿宋_GB2312"/>
        <charset val="134"/>
      </rPr>
      <t>占调整预算数</t>
    </r>
    <r>
      <rPr>
        <b/>
        <sz val="11"/>
        <rFont val="Times New Roman"/>
        <charset val="134"/>
      </rPr>
      <t>%</t>
    </r>
  </si>
  <si>
    <r>
      <rPr>
        <b/>
        <sz val="11"/>
        <rFont val="仿宋_GB2312"/>
        <charset val="134"/>
      </rPr>
      <t>上年同期数</t>
    </r>
  </si>
  <si>
    <r>
      <rPr>
        <b/>
        <sz val="11"/>
        <rFont val="仿宋_GB2312"/>
        <charset val="134"/>
      </rPr>
      <t>同比增减</t>
    </r>
    <r>
      <rPr>
        <b/>
        <sz val="11"/>
        <rFont val="Times New Roman"/>
        <charset val="134"/>
      </rPr>
      <t>%</t>
    </r>
  </si>
  <si>
    <r>
      <rPr>
        <b/>
        <sz val="11"/>
        <rFont val="仿宋_GB2312"/>
        <charset val="134"/>
      </rPr>
      <t>地方收入</t>
    </r>
  </si>
  <si>
    <r>
      <rPr>
        <sz val="11"/>
        <rFont val="仿宋_GB2312"/>
        <charset val="134"/>
      </rPr>
      <t>地方税收收入占地方收入比重</t>
    </r>
    <r>
      <rPr>
        <sz val="11"/>
        <rFont val="Times New Roman"/>
        <charset val="134"/>
      </rPr>
      <t xml:space="preserve">%   </t>
    </r>
  </si>
  <si>
    <r>
      <rPr>
        <sz val="11"/>
        <rFont val="仿宋_GB2312"/>
        <charset val="134"/>
      </rPr>
      <t>（一）税收收入</t>
    </r>
  </si>
  <si>
    <r>
      <rPr>
        <sz val="11"/>
        <rFont val="Times New Roman"/>
        <charset val="134"/>
      </rPr>
      <t>1</t>
    </r>
    <r>
      <rPr>
        <sz val="11"/>
        <rFont val="仿宋_GB2312"/>
        <charset val="134"/>
      </rPr>
      <t>．增值税</t>
    </r>
  </si>
  <si>
    <r>
      <rPr>
        <sz val="11"/>
        <rFont val="Times New Roman"/>
        <charset val="134"/>
      </rPr>
      <t>2</t>
    </r>
    <r>
      <rPr>
        <sz val="11"/>
        <rFont val="仿宋_GB2312"/>
        <charset val="134"/>
      </rPr>
      <t>．企业所得税</t>
    </r>
  </si>
  <si>
    <r>
      <rPr>
        <sz val="11"/>
        <rFont val="Times New Roman"/>
        <charset val="134"/>
      </rPr>
      <t>3</t>
    </r>
    <r>
      <rPr>
        <sz val="11"/>
        <rFont val="仿宋_GB2312"/>
        <charset val="134"/>
      </rPr>
      <t>．个人所得税</t>
    </r>
  </si>
  <si>
    <r>
      <rPr>
        <sz val="11"/>
        <rFont val="Times New Roman"/>
        <charset val="134"/>
      </rPr>
      <t>4</t>
    </r>
    <r>
      <rPr>
        <sz val="11"/>
        <rFont val="仿宋_GB2312"/>
        <charset val="134"/>
      </rPr>
      <t>．资源税</t>
    </r>
  </si>
  <si>
    <r>
      <rPr>
        <sz val="11"/>
        <rFont val="Times New Roman"/>
        <charset val="134"/>
      </rPr>
      <t>5</t>
    </r>
    <r>
      <rPr>
        <sz val="11"/>
        <rFont val="仿宋_GB2312"/>
        <charset val="134"/>
      </rPr>
      <t>．城市维护建设税</t>
    </r>
  </si>
  <si>
    <r>
      <rPr>
        <sz val="11"/>
        <rFont val="Times New Roman"/>
        <charset val="134"/>
      </rPr>
      <t>6</t>
    </r>
    <r>
      <rPr>
        <sz val="11"/>
        <rFont val="仿宋_GB2312"/>
        <charset val="134"/>
      </rPr>
      <t>．房产税</t>
    </r>
  </si>
  <si>
    <r>
      <rPr>
        <sz val="11"/>
        <rFont val="Times New Roman"/>
        <charset val="134"/>
      </rPr>
      <t>7</t>
    </r>
    <r>
      <rPr>
        <sz val="11"/>
        <rFont val="仿宋_GB2312"/>
        <charset val="134"/>
      </rPr>
      <t>．印花税</t>
    </r>
  </si>
  <si>
    <r>
      <rPr>
        <sz val="11"/>
        <rFont val="Times New Roman"/>
        <charset val="134"/>
      </rPr>
      <t>8</t>
    </r>
    <r>
      <rPr>
        <sz val="11"/>
        <rFont val="仿宋_GB2312"/>
        <charset val="134"/>
      </rPr>
      <t>．城镇土地使用税</t>
    </r>
  </si>
  <si>
    <r>
      <rPr>
        <sz val="11"/>
        <rFont val="Times New Roman"/>
        <charset val="134"/>
      </rPr>
      <t>9</t>
    </r>
    <r>
      <rPr>
        <sz val="11"/>
        <rFont val="仿宋_GB2312"/>
        <charset val="134"/>
      </rPr>
      <t>．土地增值税</t>
    </r>
  </si>
  <si>
    <r>
      <rPr>
        <sz val="11"/>
        <rFont val="Times New Roman"/>
        <charset val="134"/>
      </rPr>
      <t>11</t>
    </r>
    <r>
      <rPr>
        <sz val="11"/>
        <rFont val="仿宋_GB2312"/>
        <charset val="134"/>
      </rPr>
      <t>．耕地占用税</t>
    </r>
  </si>
  <si>
    <r>
      <rPr>
        <sz val="11"/>
        <rFont val="Times New Roman"/>
        <charset val="134"/>
      </rPr>
      <t>12</t>
    </r>
    <r>
      <rPr>
        <sz val="11"/>
        <rFont val="仿宋_GB2312"/>
        <charset val="134"/>
      </rPr>
      <t>．契税</t>
    </r>
  </si>
  <si>
    <r>
      <rPr>
        <sz val="11"/>
        <rFont val="Times New Roman"/>
        <charset val="134"/>
      </rPr>
      <t xml:space="preserve">13. </t>
    </r>
    <r>
      <rPr>
        <sz val="11"/>
        <rFont val="仿宋_GB2312"/>
        <charset val="134"/>
      </rPr>
      <t>环境保护税</t>
    </r>
  </si>
  <si>
    <r>
      <rPr>
        <sz val="11"/>
        <rFont val="Times New Roman"/>
        <charset val="134"/>
      </rPr>
      <t>14.</t>
    </r>
    <r>
      <rPr>
        <sz val="11"/>
        <rFont val="宋体"/>
        <charset val="134"/>
      </rPr>
      <t>其他税收收入</t>
    </r>
  </si>
  <si>
    <r>
      <rPr>
        <sz val="11"/>
        <rFont val="仿宋_GB2312"/>
        <charset val="134"/>
      </rPr>
      <t>（二）非税收入</t>
    </r>
  </si>
  <si>
    <r>
      <rPr>
        <sz val="11"/>
        <rFont val="Times New Roman"/>
        <charset val="134"/>
      </rPr>
      <t>1</t>
    </r>
    <r>
      <rPr>
        <sz val="11"/>
        <rFont val="仿宋_GB2312"/>
        <charset val="134"/>
      </rPr>
      <t>．专项收入</t>
    </r>
  </si>
  <si>
    <r>
      <rPr>
        <sz val="11"/>
        <rFont val="Times New Roman"/>
        <charset val="134"/>
      </rPr>
      <t>2</t>
    </r>
    <r>
      <rPr>
        <sz val="11"/>
        <rFont val="仿宋_GB2312"/>
        <charset val="134"/>
      </rPr>
      <t>．行政事业性收费收入</t>
    </r>
  </si>
  <si>
    <r>
      <rPr>
        <sz val="11"/>
        <rFont val="Times New Roman"/>
        <charset val="134"/>
      </rPr>
      <t>3</t>
    </r>
    <r>
      <rPr>
        <sz val="11"/>
        <rFont val="仿宋_GB2312"/>
        <charset val="134"/>
      </rPr>
      <t>．罚没收入</t>
    </r>
  </si>
  <si>
    <r>
      <rPr>
        <sz val="11"/>
        <rFont val="Times New Roman"/>
        <charset val="134"/>
      </rPr>
      <t>4</t>
    </r>
    <r>
      <rPr>
        <sz val="11"/>
        <rFont val="仿宋_GB2312"/>
        <charset val="134"/>
      </rPr>
      <t>．国有资本经营收入</t>
    </r>
  </si>
  <si>
    <r>
      <rPr>
        <sz val="11"/>
        <rFont val="Times New Roman"/>
        <charset val="134"/>
      </rPr>
      <t>5</t>
    </r>
    <r>
      <rPr>
        <sz val="11"/>
        <rFont val="仿宋_GB2312"/>
        <charset val="134"/>
      </rPr>
      <t>．国有资源（资产）有偿使用收入</t>
    </r>
  </si>
  <si>
    <r>
      <rPr>
        <sz val="11"/>
        <rFont val="Times New Roman"/>
        <charset val="134"/>
      </rPr>
      <t>6</t>
    </r>
    <r>
      <rPr>
        <sz val="11"/>
        <rFont val="仿宋_GB2312"/>
        <charset val="134"/>
      </rPr>
      <t>．其他收入</t>
    </r>
  </si>
  <si>
    <r>
      <rPr>
        <sz val="12"/>
        <rFont val="黑体"/>
        <charset val="134"/>
      </rPr>
      <t>表</t>
    </r>
    <r>
      <rPr>
        <sz val="12"/>
        <rFont val="Times New Roman"/>
        <charset val="134"/>
      </rPr>
      <t>2</t>
    </r>
  </si>
  <si>
    <r>
      <rPr>
        <b/>
        <sz val="16"/>
        <rFont val="Times New Roman"/>
        <charset val="134"/>
      </rPr>
      <t>2024</t>
    </r>
    <r>
      <rPr>
        <b/>
        <sz val="16"/>
        <rFont val="宋体"/>
        <charset val="134"/>
      </rPr>
      <t>年天元区一般公共预算收入决算明细表</t>
    </r>
  </si>
  <si>
    <r>
      <rPr>
        <sz val="12"/>
        <rFont val="仿宋_GB2312"/>
        <charset val="134"/>
      </rPr>
      <t>单位</t>
    </r>
    <r>
      <rPr>
        <sz val="12"/>
        <rFont val="Times New Roman"/>
        <charset val="134"/>
      </rPr>
      <t>:</t>
    </r>
    <r>
      <rPr>
        <sz val="12"/>
        <rFont val="仿宋_GB2312"/>
        <charset val="134"/>
      </rPr>
      <t>万元</t>
    </r>
  </si>
  <si>
    <t>科目编码</t>
  </si>
  <si>
    <t>科目名称</t>
  </si>
  <si>
    <t>决算数</t>
  </si>
  <si>
    <t>一般公共预算收入</t>
  </si>
  <si>
    <t>税收收入</t>
  </si>
  <si>
    <t>增值税</t>
  </si>
  <si>
    <t>国内增值税</t>
  </si>
  <si>
    <t>国有企业增值税</t>
  </si>
  <si>
    <t>集体企业增值税</t>
  </si>
  <si>
    <t>股份制企业增值税</t>
  </si>
  <si>
    <t>联营企业增值税</t>
  </si>
  <si>
    <t>港澳台和外商投资企业增值税</t>
  </si>
  <si>
    <t>私营企业增值税</t>
  </si>
  <si>
    <t>中国国家铁路集团有限公司改征增值税待分配收入</t>
  </si>
  <si>
    <t>中国国家铁路集团有限公司改征增值税收入</t>
  </si>
  <si>
    <t>其他增值税</t>
  </si>
  <si>
    <t>增值税税款滞纳金、罚款收入</t>
  </si>
  <si>
    <t>残疾人就业增值税退税</t>
  </si>
  <si>
    <t>软件增值税退税</t>
  </si>
  <si>
    <t>宣传文化单位增值税退税</t>
  </si>
  <si>
    <t>核电站增值税退税</t>
  </si>
  <si>
    <t>资源综合利用增值税退税</t>
  </si>
  <si>
    <t>黄金增值税退税</t>
  </si>
  <si>
    <t>光伏发电增值税退税</t>
  </si>
  <si>
    <t>风力发电增值税退税</t>
  </si>
  <si>
    <t>管道运输增值税退税</t>
  </si>
  <si>
    <t>融资租赁增值税退税</t>
  </si>
  <si>
    <t>增值税留抵退税</t>
  </si>
  <si>
    <t>增值税留抵退税省级调库</t>
  </si>
  <si>
    <t>增值税留抵退税省级以下调库</t>
  </si>
  <si>
    <t>其他增值税退税</t>
  </si>
  <si>
    <t>免抵调增增值税</t>
  </si>
  <si>
    <t>成品油价格和税费改革增值税划出</t>
  </si>
  <si>
    <t>成品油价格和税费改革增值税划入</t>
  </si>
  <si>
    <t>跨省管道运输企业增值税</t>
  </si>
  <si>
    <t>跨省管道运输企业增值税待分配收入</t>
  </si>
  <si>
    <t>进口货物增值税(项)</t>
  </si>
  <si>
    <t>进口货物增值税(目)</t>
  </si>
  <si>
    <t>进口货物增值税税款滞纳金、罚款收入</t>
  </si>
  <si>
    <t>进口货物退增值税</t>
  </si>
  <si>
    <t>出口业务退增值税(项)</t>
  </si>
  <si>
    <t>出口业务退增值税(目)</t>
  </si>
  <si>
    <t>免抵调减增值税</t>
  </si>
  <si>
    <t>消费税</t>
  </si>
  <si>
    <t>国内消费税</t>
  </si>
  <si>
    <t>国有企业消费税</t>
  </si>
  <si>
    <t>集体企业消费税</t>
  </si>
  <si>
    <t>股份制企业消费税</t>
  </si>
  <si>
    <t>联营企业消费税</t>
  </si>
  <si>
    <t>港澳台和外商投资企业消费税</t>
  </si>
  <si>
    <t>私营企业消费税</t>
  </si>
  <si>
    <t>成品油消费税</t>
  </si>
  <si>
    <t>其他消费税</t>
  </si>
  <si>
    <t>消费税税款滞纳金、罚款收入</t>
  </si>
  <si>
    <t>成品油消费税退税</t>
  </si>
  <si>
    <t>其他消费税退税</t>
  </si>
  <si>
    <t>进口消费品消费税</t>
  </si>
  <si>
    <t>进口成品油消费税</t>
  </si>
  <si>
    <t>进口其他消费品消费税</t>
  </si>
  <si>
    <t>进口消费品消费税税款滞纳金、罚款收入</t>
  </si>
  <si>
    <t>进口成品油消费税退税</t>
  </si>
  <si>
    <t>进口其他消费品退消费税</t>
  </si>
  <si>
    <t>出口消费品退消费税</t>
  </si>
  <si>
    <t>企业所得税</t>
  </si>
  <si>
    <t>国有冶金工业所得税</t>
  </si>
  <si>
    <t>国有有色金属工业所得税</t>
  </si>
  <si>
    <t>国有煤炭工业所得税</t>
  </si>
  <si>
    <t>国有电力工业所得税</t>
  </si>
  <si>
    <t>国有石油和化学工业所得税</t>
  </si>
  <si>
    <t>国有机械工业所得税</t>
  </si>
  <si>
    <t>国有汽车工业所得税</t>
  </si>
  <si>
    <t>国有核工业所得税</t>
  </si>
  <si>
    <t>国有航空工业所得税</t>
  </si>
  <si>
    <t>国有航天工业所得税</t>
  </si>
  <si>
    <t>国有电子工业所得税</t>
  </si>
  <si>
    <t>国有兵器工业所得税</t>
  </si>
  <si>
    <t>国有船舶工业所得税</t>
  </si>
  <si>
    <t>国有建筑材料工业所得税</t>
  </si>
  <si>
    <t>国有烟草企业所得税</t>
  </si>
  <si>
    <t>国有纺织企业所得税</t>
  </si>
  <si>
    <t>国有铁道企业所得税</t>
  </si>
  <si>
    <t>中国国家铁路集团有限公司集中缴纳的铁路运输企业所得税</t>
  </si>
  <si>
    <t>中国国家铁路集团有限公司集中缴纳的铁路运输企业所得税待分配收入</t>
  </si>
  <si>
    <t>其他国有铁道企业所得税</t>
  </si>
  <si>
    <t>国有交通企业所得税</t>
  </si>
  <si>
    <t>国有邮政企业所得税</t>
  </si>
  <si>
    <t>国有民航企业所得税</t>
  </si>
  <si>
    <t>国有海洋石油天然气企业所得税</t>
  </si>
  <si>
    <t>国有外贸企业所得税</t>
  </si>
  <si>
    <t>国有银行所得税</t>
  </si>
  <si>
    <t>中国进出口银行所得税</t>
  </si>
  <si>
    <t>中国农业发展银行所得税</t>
  </si>
  <si>
    <t>其他国有银行所得税</t>
  </si>
  <si>
    <t>国有非银行金融企业所得税</t>
  </si>
  <si>
    <t>中国建银投资有限责任公司所得税</t>
  </si>
  <si>
    <t>中国投资有限责任公司所得税</t>
  </si>
  <si>
    <t>中投公司所属其他公司所得税</t>
  </si>
  <si>
    <t>其他国有非银行金融企业所得税</t>
  </si>
  <si>
    <t>国有保险企业所得税</t>
  </si>
  <si>
    <t>国有文教企业所得税</t>
  </si>
  <si>
    <t>国有电影企业所得税</t>
  </si>
  <si>
    <t>国有出版企业所得税</t>
  </si>
  <si>
    <t>其他国有文教企业所得税</t>
  </si>
  <si>
    <t>国有水产企业所得税</t>
  </si>
  <si>
    <t>国有森林工业企业所得税</t>
  </si>
  <si>
    <t>国有电信企业所得税</t>
  </si>
  <si>
    <t>国有农垦企业所得税</t>
  </si>
  <si>
    <t>其他国有企业所得税</t>
  </si>
  <si>
    <t>集体企业所得税</t>
  </si>
  <si>
    <t>股份制企业所得税</t>
  </si>
  <si>
    <t>股份制海洋石油天然气企业所得税</t>
  </si>
  <si>
    <t>中国石油天然气股份有限公司所得税</t>
  </si>
  <si>
    <t>中国石油化工股份有限公司所得税</t>
  </si>
  <si>
    <t>中国工商银行股份有限公司所得税</t>
  </si>
  <si>
    <t>中国建设银行股份有限公司所得税</t>
  </si>
  <si>
    <t>中国银行股份有限公司所得税</t>
  </si>
  <si>
    <t>长江电力股份有限公司所得税</t>
  </si>
  <si>
    <t>中国农业银行股份有限公司所得税</t>
  </si>
  <si>
    <t>国家开发银行股份有限公司所得税</t>
  </si>
  <si>
    <t>中国邮政储蓄银行股份有限公司所得税</t>
  </si>
  <si>
    <t>中国信达资产管理股份有限公司所得税</t>
  </si>
  <si>
    <t>跨省合资铁路企业所得税</t>
  </si>
  <si>
    <t>中国华融资产管理股份有限公司所得税</t>
  </si>
  <si>
    <t>中国长城资产管理公司所得税</t>
  </si>
  <si>
    <t>中国东方资产管理公司所得税</t>
  </si>
  <si>
    <t>其他股份制企业所得税</t>
  </si>
  <si>
    <t>联营企业所得税</t>
  </si>
  <si>
    <t>港澳台和外商投资企业所得税</t>
  </si>
  <si>
    <t>港澳台和外商投资海上石油天然气企业所得税</t>
  </si>
  <si>
    <t>其他港澳台和外商投资企业所得税</t>
  </si>
  <si>
    <t>私营企业所得税</t>
  </si>
  <si>
    <t>其他企业所得税</t>
  </si>
  <si>
    <t>分支机构预缴所得税</t>
  </si>
  <si>
    <t>国有企业分支机构预缴所得税</t>
  </si>
  <si>
    <t>股份制企业分支机构预缴所得税</t>
  </si>
  <si>
    <t>港澳台和外商投资企业分支机构预缴所得税</t>
  </si>
  <si>
    <t>其他企业分支机构预缴所得税</t>
  </si>
  <si>
    <t>总机构预缴所得税</t>
  </si>
  <si>
    <t>国有企业总机构预缴所得税</t>
  </si>
  <si>
    <t>股份制企业总机构预缴所得税</t>
  </si>
  <si>
    <t>港澳台和外商投资企业总机构预缴所得税</t>
  </si>
  <si>
    <t>其他企业总机构预缴所得税</t>
  </si>
  <si>
    <t>总机构汇算清缴所得税</t>
  </si>
  <si>
    <t>国有企业总机构汇算清缴所得税</t>
  </si>
  <si>
    <t>股份制企业总机构汇算清缴所得税</t>
  </si>
  <si>
    <t>港澳台和外商投资企业总机构汇算清缴所得税</t>
  </si>
  <si>
    <t>其他企业总机构汇算清缴所得税</t>
  </si>
  <si>
    <t>企业所得税待分配收入</t>
  </si>
  <si>
    <t>国有企业所得税待分配收入</t>
  </si>
  <si>
    <t>股份制企业所得税待分配收入</t>
  </si>
  <si>
    <t>港澳台和外商投资企业所得税待分配收入</t>
  </si>
  <si>
    <t>其他企业所得税待分配收入</t>
  </si>
  <si>
    <t>跨市县分支机构预缴所得税</t>
  </si>
  <si>
    <t>跨市县总机构预缴所得税</t>
  </si>
  <si>
    <t>跨市县总机构汇算清缴所得税</t>
  </si>
  <si>
    <t>省以下企业所得税待分配收入</t>
  </si>
  <si>
    <t>跨市县分支机构汇算清缴所得税</t>
  </si>
  <si>
    <t>国有企业分支机构汇算清缴所得税</t>
  </si>
  <si>
    <t>股份制企业分支机构汇算清缴所得税</t>
  </si>
  <si>
    <t>港澳台和外商投资企业分支机构汇算清缴所得税</t>
  </si>
  <si>
    <t>其他企业分支机构汇算清缴所得税</t>
  </si>
  <si>
    <t>分支机构汇算清缴所得税</t>
  </si>
  <si>
    <t>企业所得税税款滞纳金、罚款、加收利息收入</t>
  </si>
  <si>
    <t>内资企业所得税税款滞纳金、罚款、加收利息收入</t>
  </si>
  <si>
    <t>港澳台和外商投资企业所得税税款滞纳金、罚款、加收利息收入</t>
  </si>
  <si>
    <t>中央企业所得税税款滞纳金、罚款、加收利息收入</t>
  </si>
  <si>
    <t>跨省管道运输企业所得税</t>
  </si>
  <si>
    <t>跨省管道运输企业所得税待分配收入</t>
  </si>
  <si>
    <t>企业所得税退税</t>
  </si>
  <si>
    <t>国有冶金工业所得税退税</t>
  </si>
  <si>
    <t>国有有色金属工业所得税退税</t>
  </si>
  <si>
    <t>国有煤炭工业所得税退税</t>
  </si>
  <si>
    <t>国有电力工业所得税退税</t>
  </si>
  <si>
    <t>国有石油和化学工业所得税退税</t>
  </si>
  <si>
    <t>国有机械工业所得税退税</t>
  </si>
  <si>
    <t>国有汽车工业所得税退税</t>
  </si>
  <si>
    <t>国有核工业所得税退税</t>
  </si>
  <si>
    <t>国有航空工业所得税退税</t>
  </si>
  <si>
    <t>国有航天工业所得税退税</t>
  </si>
  <si>
    <t>国有电子工业所得税退税</t>
  </si>
  <si>
    <t>国有兵器工业所得税退税</t>
  </si>
  <si>
    <t>国有船舶工业所得税退税</t>
  </si>
  <si>
    <t>国有建筑材料工业所得税退税</t>
  </si>
  <si>
    <t>国有烟草企业所得税退税</t>
  </si>
  <si>
    <t>国有纺织企业所得税退税</t>
  </si>
  <si>
    <t>国有铁道企业所得税退税</t>
  </si>
  <si>
    <t>国有交通企业所得税退税</t>
  </si>
  <si>
    <t>国有邮政企业所得税退税</t>
  </si>
  <si>
    <t>国有民航企业所得税退税</t>
  </si>
  <si>
    <t>海洋石油天然气企业所得税退税</t>
  </si>
  <si>
    <t>国有外贸企业所得税退税</t>
  </si>
  <si>
    <t>国有银行所得税退税</t>
  </si>
  <si>
    <t>中国进出口银行所得税退税</t>
  </si>
  <si>
    <t>中国农业发展银行所得税退税</t>
  </si>
  <si>
    <t>其他国有银行所得税退税</t>
  </si>
  <si>
    <t>国有非银行金融企业所得税退税</t>
  </si>
  <si>
    <t>中国投资有限责任公司所得税退税</t>
  </si>
  <si>
    <t>其他国有非银行金融企业所得税退税</t>
  </si>
  <si>
    <t>国有保险企业所得税退税</t>
  </si>
  <si>
    <t>国有文教企业所得税退税</t>
  </si>
  <si>
    <t>国有电影企业所得税退税</t>
  </si>
  <si>
    <t>国有出版企业所得税退税</t>
  </si>
  <si>
    <t>其他国有文教企业所得税退税</t>
  </si>
  <si>
    <t>国有水产企业所得税退税</t>
  </si>
  <si>
    <t>国有森林工业企业所得税退税</t>
  </si>
  <si>
    <t>国有电信企业所得税退税</t>
  </si>
  <si>
    <t>其他国有企业所得税退税</t>
  </si>
  <si>
    <t>集体企业所得税退税</t>
  </si>
  <si>
    <t>股份制企业所得税退税</t>
  </si>
  <si>
    <t>中国工商银行股份有限公司所得税退税</t>
  </si>
  <si>
    <t>中国建设银行股份有限公司所得税退税</t>
  </si>
  <si>
    <t>中国银行股份有限公司所得税退税</t>
  </si>
  <si>
    <t>中国农业银行股份有限公司所得税退税</t>
  </si>
  <si>
    <t>国家开发银行股份有限公司所得税退税</t>
  </si>
  <si>
    <t>中国邮政储蓄银行股份有限公司所得税退税</t>
  </si>
  <si>
    <t>中国信达资产管理股份有限公司所得税退税</t>
  </si>
  <si>
    <t>中国华融资产管理股份有限公司所得税退税</t>
  </si>
  <si>
    <t>中国长城资产管理公司所得税退税</t>
  </si>
  <si>
    <t>中国东方资产管理公司所得税退税</t>
  </si>
  <si>
    <t>其他股份制企业所得税退税</t>
  </si>
  <si>
    <t>联营企业所得税退税</t>
  </si>
  <si>
    <t>私营企业所得税退税</t>
  </si>
  <si>
    <t>跨省市总分机构企业所得税退税</t>
  </si>
  <si>
    <t>国有跨省市总分机构企业所得税退税</t>
  </si>
  <si>
    <t>股份制跨省市总分机构企业所得税退税</t>
  </si>
  <si>
    <t>港澳台和外商投资跨省市总分机构企业所得税退税</t>
  </si>
  <si>
    <t>其他跨省市总分机构企业所得税退税</t>
  </si>
  <si>
    <t>跨市县总分机构企业所得税退税</t>
  </si>
  <si>
    <t>国有跨市县总分机构企业所得税退税</t>
  </si>
  <si>
    <t>股份制跨市县总分机构企业所得税退税</t>
  </si>
  <si>
    <t>港澳台和外商投资跨市县总分机构企业所得税退税</t>
  </si>
  <si>
    <t>其他跨市县总分机构企业所得税退税</t>
  </si>
  <si>
    <t>其他企业所得税退税</t>
  </si>
  <si>
    <t>个人所得税(款)</t>
  </si>
  <si>
    <t>个人所得税(项)</t>
  </si>
  <si>
    <t>储蓄存款利息所得税</t>
  </si>
  <si>
    <t>其他个人所得税</t>
  </si>
  <si>
    <t>个人所得税综合所得汇算清缴退税</t>
  </si>
  <si>
    <t>个人所得税代扣代缴手续费退库</t>
  </si>
  <si>
    <t>个人所得税税款滞纳金、罚款、加收利息收入</t>
  </si>
  <si>
    <t>资源税</t>
  </si>
  <si>
    <t>海洋石油资源税</t>
  </si>
  <si>
    <t>水资源税</t>
  </si>
  <si>
    <t>其他资源税</t>
  </si>
  <si>
    <t>资源税税款滞纳金、罚款收入</t>
  </si>
  <si>
    <t>城市维护建设税</t>
  </si>
  <si>
    <t>国有企业城市维护建设税</t>
  </si>
  <si>
    <t>中国国家铁路集团有限公司集中缴纳的铁路运输企业城市维护建设税</t>
  </si>
  <si>
    <t>其他国有企业城市维护建设税</t>
  </si>
  <si>
    <t>集体企业城市维护建设税</t>
  </si>
  <si>
    <t>股份制企业城市维护建设税</t>
  </si>
  <si>
    <t>联营企业城市维护建设税</t>
  </si>
  <si>
    <t>港澳台和外商投资企业城市维护建设税</t>
  </si>
  <si>
    <t>私营企业城市维护建设税</t>
  </si>
  <si>
    <t>中国国家铁路集团有限公司集中缴纳的铁路运输企业城市维护建设税待分配收入</t>
  </si>
  <si>
    <t>其他城市维护建设税</t>
  </si>
  <si>
    <t>城市维护建设税税款滞纳金、罚款收入</t>
  </si>
  <si>
    <t>成品油价格和税费改革城市维护建设税划出</t>
  </si>
  <si>
    <t>成品油价格和税费改革城市维护建设税划入</t>
  </si>
  <si>
    <t>跨省管道运输企业城市维护建设税</t>
  </si>
  <si>
    <t>跨省管道运输企业城市维护建设税待分配收入</t>
  </si>
  <si>
    <t>房产税</t>
  </si>
  <si>
    <t>国有企业房产税</t>
  </si>
  <si>
    <t>集体企业房产税</t>
  </si>
  <si>
    <t>股份制企业房产税</t>
  </si>
  <si>
    <t>联营企业房产税</t>
  </si>
  <si>
    <t>港澳台和外商投资企业房产税</t>
  </si>
  <si>
    <t>私营企业房产税</t>
  </si>
  <si>
    <t>其他房产税</t>
  </si>
  <si>
    <t>房产税税款滞纳金、罚款收入</t>
  </si>
  <si>
    <t>印花税</t>
  </si>
  <si>
    <t>证券交易印花税(项)</t>
  </si>
  <si>
    <t>证券交易印花税(目)</t>
  </si>
  <si>
    <t>证券交易印花税退税</t>
  </si>
  <si>
    <t>其他印花税</t>
  </si>
  <si>
    <t>印花税税款滞纳金、罚款、加收利息收入</t>
  </si>
  <si>
    <t>城镇土地使用税</t>
  </si>
  <si>
    <t>国有企业城镇土地使用税</t>
  </si>
  <si>
    <t>集体企业城镇土地使用税</t>
  </si>
  <si>
    <t>股份制企业城镇土地使用税</t>
  </si>
  <si>
    <t>联营企业城镇土地使用税</t>
  </si>
  <si>
    <t>私营企业城镇土地使用税</t>
  </si>
  <si>
    <t>港澳台和外商投资企业城镇土地使用税</t>
  </si>
  <si>
    <t>其他城镇土地使用税</t>
  </si>
  <si>
    <t>城镇土地使用税税款滞纳金、罚款收入</t>
  </si>
  <si>
    <t>土地增值税</t>
  </si>
  <si>
    <t>国有企业土地增值税</t>
  </si>
  <si>
    <t>集体企业土地增值税</t>
  </si>
  <si>
    <t>股份制企业土地增值税</t>
  </si>
  <si>
    <t>联营企业土地增值税</t>
  </si>
  <si>
    <t>港澳台和外商投资企业土地增值税</t>
  </si>
  <si>
    <t>私营企业土地增值税</t>
  </si>
  <si>
    <t>其他土地增值税</t>
  </si>
  <si>
    <t>土地增值税税款滞纳金、罚款收入</t>
  </si>
  <si>
    <t>车船税(款)</t>
  </si>
  <si>
    <t>车船税(项)</t>
  </si>
  <si>
    <t>车船税税款滞纳金、罚款收入</t>
  </si>
  <si>
    <t>船舶吨税(款)</t>
  </si>
  <si>
    <t>船舶吨税(项)</t>
  </si>
  <si>
    <t>船舶吨税税款滞纳金、罚款收入</t>
  </si>
  <si>
    <t>车辆购置税(款)</t>
  </si>
  <si>
    <t>车辆购置税(项)</t>
  </si>
  <si>
    <t>车辆购置税税款滞纳金、罚款收入</t>
  </si>
  <si>
    <t>关税(款)</t>
  </si>
  <si>
    <t>关税(项)</t>
  </si>
  <si>
    <t>进口关税</t>
  </si>
  <si>
    <t>出口关税</t>
  </si>
  <si>
    <t>进境物品进口税</t>
  </si>
  <si>
    <t>特别关税</t>
  </si>
  <si>
    <t>反倾销税</t>
  </si>
  <si>
    <t>反补贴税</t>
  </si>
  <si>
    <t>保障措施关税</t>
  </si>
  <si>
    <t>报复性关税</t>
  </si>
  <si>
    <t>关税和特别关税税款滞纳金、罚款收入</t>
  </si>
  <si>
    <t>关税退税</t>
  </si>
  <si>
    <t>耕地占用税(款)</t>
  </si>
  <si>
    <t>耕地占用税(项)</t>
  </si>
  <si>
    <t>耕地占用税退税</t>
  </si>
  <si>
    <t>耕地占用税税款滞纳金、罚款收入</t>
  </si>
  <si>
    <t>契税(款)</t>
  </si>
  <si>
    <t>契税(项)</t>
  </si>
  <si>
    <t>契税税款滞纳金、罚款收入</t>
  </si>
  <si>
    <t>烟叶税(款)</t>
  </si>
  <si>
    <t>烟叶税(项)</t>
  </si>
  <si>
    <t>烟叶税税款滞纳金、罚款收入</t>
  </si>
  <si>
    <t>环境保护税(款)</t>
  </si>
  <si>
    <t>环境保护税(项)</t>
  </si>
  <si>
    <t>环境保护税税款滞纳金、罚款收入</t>
  </si>
  <si>
    <t>其他税收收入(款)</t>
  </si>
  <si>
    <t>其他税收收入(项)</t>
  </si>
  <si>
    <t>其他税收收入税款滞纳金、罚款收入</t>
  </si>
  <si>
    <t>非税收入</t>
  </si>
  <si>
    <t>专项收入</t>
  </si>
  <si>
    <t>教育费附加收入(项)</t>
  </si>
  <si>
    <t>教育费附加收入(目)</t>
  </si>
  <si>
    <t>成品油价格和税费改革教育费附加收入划出</t>
  </si>
  <si>
    <t>成品油价格和税费改革教育费附加收入划入</t>
  </si>
  <si>
    <t>中国国家铁路集团有限公司集中缴纳的铁路运输企业教育费附加</t>
  </si>
  <si>
    <t>中国国家铁路集团有限公司集中缴纳的铁路运输企业教育费附加待分配收入</t>
  </si>
  <si>
    <t>跨省管道运输企业教育费附加收入</t>
  </si>
  <si>
    <t>跨省管道运输企业教育费附加待分配收入</t>
  </si>
  <si>
    <t>教育费附加滞纳金、罚款收入</t>
  </si>
  <si>
    <t>铀产品出售收入</t>
  </si>
  <si>
    <t>三峡库区移民专项收入</t>
  </si>
  <si>
    <t>场外核应急准备收入</t>
  </si>
  <si>
    <t>地方教育附加收入(项)</t>
  </si>
  <si>
    <t>地方教育附加收入(目)</t>
  </si>
  <si>
    <t>地方教育附加滞纳金、罚款收入</t>
  </si>
  <si>
    <t>文化事业建设费收入</t>
  </si>
  <si>
    <t>残疾人就业保障金收入</t>
  </si>
  <si>
    <t>教育资金收入</t>
  </si>
  <si>
    <t>农田水利建设资金收入</t>
  </si>
  <si>
    <t>森林植被恢复费</t>
  </si>
  <si>
    <t>水利建设专项收入</t>
  </si>
  <si>
    <t>油价调控风险准备金收入</t>
  </si>
  <si>
    <t>专项收益上缴收入</t>
  </si>
  <si>
    <t>湿地恢复费收入</t>
  </si>
  <si>
    <t>其他专项收入(项)</t>
  </si>
  <si>
    <t>广告收入</t>
  </si>
  <si>
    <t>其他专项收入(目)</t>
  </si>
  <si>
    <t>行政事业性收费收入</t>
  </si>
  <si>
    <t>公安行政事业性收费收入</t>
  </si>
  <si>
    <t>外国人签证费</t>
  </si>
  <si>
    <t>外国人证件费</t>
  </si>
  <si>
    <t>公民出入境证件费</t>
  </si>
  <si>
    <t>中国国籍申请手续费</t>
  </si>
  <si>
    <t>户籍管理证件工本费</t>
  </si>
  <si>
    <t>居民身份证工本费</t>
  </si>
  <si>
    <t>机动车号牌工本费</t>
  </si>
  <si>
    <t>机动车行驶证工本费</t>
  </si>
  <si>
    <t>机动车登记证书工本费</t>
  </si>
  <si>
    <t>驾驶证工本费</t>
  </si>
  <si>
    <t>驾驶许可考试费</t>
  </si>
  <si>
    <t>临时入境机动车号牌和行驶证工本费</t>
  </si>
  <si>
    <t>临时机动车驾驶证工本费</t>
  </si>
  <si>
    <t>保安员资格考试费</t>
  </si>
  <si>
    <t>其他缴入国库的公安行政事业性收费</t>
  </si>
  <si>
    <t>法院行政事业性收费收入</t>
  </si>
  <si>
    <t>诉讼费</t>
  </si>
  <si>
    <t>其他缴入国库的法院行政事业性收费</t>
  </si>
  <si>
    <t>司法行政事业性收费收入</t>
  </si>
  <si>
    <t>法律职业资格考试考务费</t>
  </si>
  <si>
    <t>其他缴入国库的司法行政事业性收费</t>
  </si>
  <si>
    <t>外交行政事业性收费收入</t>
  </si>
  <si>
    <t>认证费</t>
  </si>
  <si>
    <t>签证费</t>
  </si>
  <si>
    <t>驻外使领馆收费</t>
  </si>
  <si>
    <t>其他缴入国库的外交行政事业性收费</t>
  </si>
  <si>
    <t>商贸行政事业性收费收入</t>
  </si>
  <si>
    <t>其他缴入国库的商贸行政事业性收费</t>
  </si>
  <si>
    <t>财政行政事业性收费收入</t>
  </si>
  <si>
    <t>考试考务费</t>
  </si>
  <si>
    <t>其他缴入国库的财政行政事业性收费</t>
  </si>
  <si>
    <t>税务行政事业性收费收入</t>
  </si>
  <si>
    <t>缴入国库的税务行政事业性收费</t>
  </si>
  <si>
    <t>海关行政事业性收费收入</t>
  </si>
  <si>
    <t>缴入国库的海关行政事业性收费</t>
  </si>
  <si>
    <t>审计行政事业性收费收入</t>
  </si>
  <si>
    <t>其他缴入国库的审计行政事业性收费</t>
  </si>
  <si>
    <t>国管局行政事业性收费收入</t>
  </si>
  <si>
    <t>工人技术等级鉴定考核费</t>
  </si>
  <si>
    <t>其他缴入国库的国管局行政事业性收费</t>
  </si>
  <si>
    <t>科技行政事业性收费收入</t>
  </si>
  <si>
    <t>其他缴入国库的科技行政事业性收费</t>
  </si>
  <si>
    <t>保密行政事业性收费收入</t>
  </si>
  <si>
    <t>其他缴入国库的保密行政事业性收费</t>
  </si>
  <si>
    <t>市场监管行政事业性收费收入</t>
  </si>
  <si>
    <t>客运索道运营审查检验和定期检验费</t>
  </si>
  <si>
    <t>压力管道安装审查检验和定期检验费</t>
  </si>
  <si>
    <t>压力管道元件制造审查检验费</t>
  </si>
  <si>
    <t>特种劳动防护用品检验费</t>
  </si>
  <si>
    <t>一般劳动防护用品检验费</t>
  </si>
  <si>
    <t>锅炉、压力容器检验费</t>
  </si>
  <si>
    <t>滞纳金</t>
  </si>
  <si>
    <t>特种设备检验检测费</t>
  </si>
  <si>
    <t>其他缴入国库的市场监管行政事业性收费</t>
  </si>
  <si>
    <t>广播电视行政事业性收费收入</t>
  </si>
  <si>
    <t>其他缴入国库的广播电视行政事业性收费</t>
  </si>
  <si>
    <t>应急管理行政事业性收费收入</t>
  </si>
  <si>
    <t>消防行业特有工种职业技能鉴定考试考务费</t>
  </si>
  <si>
    <t>特种作业人员安全技术考试考务费</t>
  </si>
  <si>
    <t>缴入国库的应急管理行政事业性收费</t>
  </si>
  <si>
    <t>档案行政事业性收费收入</t>
  </si>
  <si>
    <t>其他缴入国库的档案行政事业性收费</t>
  </si>
  <si>
    <t>港澳办行政事业性收费收入</t>
  </si>
  <si>
    <t>缴入国库的港澳办行政事业性收费</t>
  </si>
  <si>
    <t>贸促会行政事业性收费收入</t>
  </si>
  <si>
    <t>其他缴入国库的贸促会行政事业性收费</t>
  </si>
  <si>
    <t>人防办行政事业性收费收入</t>
  </si>
  <si>
    <t>防空地下室易地建设费</t>
  </si>
  <si>
    <t>其他缴入国库的人防办行政事业性收费</t>
  </si>
  <si>
    <t>中直管理局行政事业性收费收入</t>
  </si>
  <si>
    <t>工人培训考核费</t>
  </si>
  <si>
    <t>住宿费</t>
  </si>
  <si>
    <t>学费</t>
  </si>
  <si>
    <t>其他缴入国库的中直管理局行政事业性收费</t>
  </si>
  <si>
    <t>文化和旅游行政事业性收费收入</t>
  </si>
  <si>
    <t>导游人员资格考试费和等级考核费</t>
  </si>
  <si>
    <t>其他缴入国库的文化和旅游行政事业性收费</t>
  </si>
  <si>
    <t>教育行政事业性收费收入</t>
  </si>
  <si>
    <t>普通话水平测试费</t>
  </si>
  <si>
    <t>其他缴入国库的教育行政事业性收费</t>
  </si>
  <si>
    <t>公办幼儿园保教费</t>
  </si>
  <si>
    <t>公办幼儿园住宿费</t>
  </si>
  <si>
    <t>体育行政事业性收费收入</t>
  </si>
  <si>
    <t>体育特殊专业招生考务费</t>
  </si>
  <si>
    <t>外国团体来华登山注册费</t>
  </si>
  <si>
    <t>其他缴入国库的体育行政事业性收费</t>
  </si>
  <si>
    <t>发展与改革(物价)行政事业性收费收入</t>
  </si>
  <si>
    <t>其他缴入国库的发展与改革(物价)行政事业性收费</t>
  </si>
  <si>
    <t>统计行政事业性收费收入</t>
  </si>
  <si>
    <t>统计专业技术资格考试考务费</t>
  </si>
  <si>
    <t>其他缴入国库的统计行政事业性收费</t>
  </si>
  <si>
    <t>自然资源行政事业性收费收入</t>
  </si>
  <si>
    <t>土地复垦费</t>
  </si>
  <si>
    <t>土地闲置费</t>
  </si>
  <si>
    <t>耕地开垦费</t>
  </si>
  <si>
    <t>不动产登记费</t>
  </si>
  <si>
    <t>其他缴入国库的自然资源行政事业性收费</t>
  </si>
  <si>
    <t>建设行政事业性收费收入</t>
  </si>
  <si>
    <t>城市道路占用挖掘修复费</t>
  </si>
  <si>
    <t>生活垃圾处理费</t>
  </si>
  <si>
    <t>其他缴入国库的建设行政事业性收费</t>
  </si>
  <si>
    <t>知识产权行政事业性收费收入</t>
  </si>
  <si>
    <t>专利收费</t>
  </si>
  <si>
    <t>专利代理师资格考试考务费</t>
  </si>
  <si>
    <t>集成电路布图设计保护收费</t>
  </si>
  <si>
    <t>商标注册收费</t>
  </si>
  <si>
    <t>其他缴入国库的知识产权行政事业性收费</t>
  </si>
  <si>
    <t>生态环境行政事业性收费收入</t>
  </si>
  <si>
    <t>海洋废弃物收费</t>
  </si>
  <si>
    <t>其他缴入国库的生态环境行政事业性收费</t>
  </si>
  <si>
    <t>铁路行政事业性收费收入</t>
  </si>
  <si>
    <t>其他缴入国库的铁路行政事业性收费</t>
  </si>
  <si>
    <t>交通运输行政事业性收费收入</t>
  </si>
  <si>
    <t>航空业务权补偿费</t>
  </si>
  <si>
    <t>适航审查费</t>
  </si>
  <si>
    <t>长江口航道维护费</t>
  </si>
  <si>
    <t>长江干线船舶引航收费</t>
  </si>
  <si>
    <t>其他缴入国库的交通运输行政事业性收费</t>
  </si>
  <si>
    <t>工业和信息产业行政事业性收费收入</t>
  </si>
  <si>
    <t>电信网码号资源占用费</t>
  </si>
  <si>
    <t>无线电频率占用费</t>
  </si>
  <si>
    <t>其他缴入国库的工业和信息产业行政事业性收费</t>
  </si>
  <si>
    <t>农业农村行政事业性收费收入</t>
  </si>
  <si>
    <t>渔业资源增殖保护费</t>
  </si>
  <si>
    <t>海洋渔业船舶船员考试费</t>
  </si>
  <si>
    <t>工人技术等级考核或职业技能鉴定费</t>
  </si>
  <si>
    <t>农药实验费</t>
  </si>
  <si>
    <t>执业兽医资格考试考务费</t>
  </si>
  <si>
    <t>其他缴入国库的农业农村行政事业性收费</t>
  </si>
  <si>
    <t>林业草原行政事业性收费收入</t>
  </si>
  <si>
    <t>草原植被恢复费收入</t>
  </si>
  <si>
    <t>其他缴入国库的林业草原行政事业性收费</t>
  </si>
  <si>
    <t>水利行政事业性收费收入</t>
  </si>
  <si>
    <t>水土保持补偿费</t>
  </si>
  <si>
    <t>其他缴入国库的水利行政事业性收费</t>
  </si>
  <si>
    <t>卫生健康行政事业性收费收入</t>
  </si>
  <si>
    <t>预防接种服务费</t>
  </si>
  <si>
    <t>医疗事故鉴定费</t>
  </si>
  <si>
    <t>预防接种异常反应鉴定费</t>
  </si>
  <si>
    <t>造血干细胞配型费</t>
  </si>
  <si>
    <t>职业病诊断鉴定费</t>
  </si>
  <si>
    <t>非免疫规划疫苗储存运输费</t>
  </si>
  <si>
    <t>其他缴入国库的卫生健康行政事业性收费</t>
  </si>
  <si>
    <t>药品监管行政事业性收费收入</t>
  </si>
  <si>
    <t>药品注册费</t>
  </si>
  <si>
    <t>医疗器械产品注册费</t>
  </si>
  <si>
    <t>其他缴入国库的药品监管行政事业性收费</t>
  </si>
  <si>
    <t>民政行政事业性收费收入</t>
  </si>
  <si>
    <t>殡葬收费</t>
  </si>
  <si>
    <t>其他缴入国库的民政行政事业性收费</t>
  </si>
  <si>
    <t>人力资源和社会保障行政事业性收费收入</t>
  </si>
  <si>
    <t>职业技能鉴定考试考务费</t>
  </si>
  <si>
    <t>专业技术人员职业资格考试考务费</t>
  </si>
  <si>
    <t>其他缴入国库的人力资源和社会保障行政事业性收费</t>
  </si>
  <si>
    <t>证监会行政事业性收费收入</t>
  </si>
  <si>
    <t>证券市场监管费</t>
  </si>
  <si>
    <t>期货市场监管费</t>
  </si>
  <si>
    <t>证券、期货、基金从业人员资格报名考试费</t>
  </si>
  <si>
    <t>其他缴入国库的证监会行政事业性收费</t>
  </si>
  <si>
    <t>金融监管行政事业性收费收入</t>
  </si>
  <si>
    <t>机构监管费</t>
  </si>
  <si>
    <t>业务监管费</t>
  </si>
  <si>
    <t>其他缴入国库的金融监管行政事业性收费</t>
  </si>
  <si>
    <t>仲裁委行政事业性收费收入</t>
  </si>
  <si>
    <t>仲裁收费</t>
  </si>
  <si>
    <t>其他缴入国库的仲裁委行政事业性收费</t>
  </si>
  <si>
    <t>编办行政事业性收费收入</t>
  </si>
  <si>
    <t>缴入国库的编办行政事业性收费</t>
  </si>
  <si>
    <t>党校行政事业性收费收入</t>
  </si>
  <si>
    <t>缴入国库的党校行政事业性收费</t>
  </si>
  <si>
    <t>监察行政事业性收费收入</t>
  </si>
  <si>
    <t>缴入国库的监察行政事业性收费</t>
  </si>
  <si>
    <t>外文局行政事业性收费收入</t>
  </si>
  <si>
    <t>翻译专业资格(水平)考试考务费</t>
  </si>
  <si>
    <t>其他缴入国库的外文局行政事业性收费</t>
  </si>
  <si>
    <t>国资委行政事业性收费收入</t>
  </si>
  <si>
    <t>其他缴入国库的国资委行政事业性收费</t>
  </si>
  <si>
    <t>其他行政事业性收费收入</t>
  </si>
  <si>
    <t>政府信息公开信息处理费</t>
  </si>
  <si>
    <t>其他缴入国库的行政事业性收费</t>
  </si>
  <si>
    <t>罚没收入</t>
  </si>
  <si>
    <t>一般罚没收入</t>
  </si>
  <si>
    <t>公安罚没收入</t>
  </si>
  <si>
    <t>检察院罚没收入</t>
  </si>
  <si>
    <t>法院罚没收入</t>
  </si>
  <si>
    <t>新闻出版罚没收入</t>
  </si>
  <si>
    <t>税务部门罚没收入</t>
  </si>
  <si>
    <t>海关罚没收入</t>
  </si>
  <si>
    <t>药品监督罚没收入</t>
  </si>
  <si>
    <t>卫生罚没收入</t>
  </si>
  <si>
    <t>检验检疫罚没收入</t>
  </si>
  <si>
    <t>证监会罚没收入</t>
  </si>
  <si>
    <t>金融监管罚没收入</t>
  </si>
  <si>
    <t>交通罚没收入</t>
  </si>
  <si>
    <t>铁道罚没收入</t>
  </si>
  <si>
    <t>审计罚没收入</t>
  </si>
  <si>
    <t>渔政罚没收入</t>
  </si>
  <si>
    <t>民航罚没收入</t>
  </si>
  <si>
    <t>电力监管罚没收入</t>
  </si>
  <si>
    <t>交强险罚没收入</t>
  </si>
  <si>
    <t>物价罚没收入</t>
  </si>
  <si>
    <t>市场监管罚没收入</t>
  </si>
  <si>
    <t>工业和信息产业罚没收入</t>
  </si>
  <si>
    <t>生态环境罚没收入</t>
  </si>
  <si>
    <t>水利罚没收入</t>
  </si>
  <si>
    <t>邮政罚没收入</t>
  </si>
  <si>
    <t>监察罚没收入</t>
  </si>
  <si>
    <t>海警罚没收入</t>
  </si>
  <si>
    <t>住房和城乡建设罚没收入</t>
  </si>
  <si>
    <t>应急管理罚没收入</t>
  </si>
  <si>
    <t>气象罚没收入</t>
  </si>
  <si>
    <t>烟草罚没收入</t>
  </si>
  <si>
    <t>其他一般罚没收入</t>
  </si>
  <si>
    <t>缉私罚没收入</t>
  </si>
  <si>
    <t>公安缉私罚没收入</t>
  </si>
  <si>
    <t>市场缉私罚没收入</t>
  </si>
  <si>
    <t>海关缉私罚没收入</t>
  </si>
  <si>
    <t>其他部门缉私罚没收入</t>
  </si>
  <si>
    <t>缉毒罚没收入</t>
  </si>
  <si>
    <t>罚没收入退库</t>
  </si>
  <si>
    <t>国有资本经营收入</t>
  </si>
  <si>
    <t>利润收入</t>
  </si>
  <si>
    <t>中国人民银行上缴收入</t>
  </si>
  <si>
    <t>金融企业利润收入</t>
  </si>
  <si>
    <t>其他企业利润收入</t>
  </si>
  <si>
    <t>股利、股息收入</t>
  </si>
  <si>
    <t>金融业公司股利、股息收入</t>
  </si>
  <si>
    <t>其他股利、股息收入</t>
  </si>
  <si>
    <t>产权转让收入</t>
  </si>
  <si>
    <t>其他产权转让收入</t>
  </si>
  <si>
    <t>清算收入</t>
  </si>
  <si>
    <t>其他清算收入</t>
  </si>
  <si>
    <t>国有资本经营收入退库</t>
  </si>
  <si>
    <t>国有企业计划亏损补贴</t>
  </si>
  <si>
    <t>工业企业计划亏损补贴</t>
  </si>
  <si>
    <t>农业企业计划亏损补贴</t>
  </si>
  <si>
    <t>其他国有企业计划亏损补贴</t>
  </si>
  <si>
    <t>烟草企业上缴专项收入</t>
  </si>
  <si>
    <t>其他国有资本经营收入</t>
  </si>
  <si>
    <t>国有资源(资产)有偿使用收入</t>
  </si>
  <si>
    <t>海域使用金收入(项)</t>
  </si>
  <si>
    <t>海域使用金收入(目)</t>
  </si>
  <si>
    <t>场地和矿区使用费收入</t>
  </si>
  <si>
    <t>陆上石油矿区使用费</t>
  </si>
  <si>
    <t>海上石油矿区使用费</t>
  </si>
  <si>
    <t>中央合资合作企业场地使用费收入</t>
  </si>
  <si>
    <t>中央和地方合资合作企业场地使用费收入</t>
  </si>
  <si>
    <t>地方合资合作企业场地使用费收入</t>
  </si>
  <si>
    <t>港澳台和外商独资企业场地使用费收入</t>
  </si>
  <si>
    <t>特种矿产品出售收入</t>
  </si>
  <si>
    <t>专项储备物资销售收入</t>
  </si>
  <si>
    <t>利息收入</t>
  </si>
  <si>
    <t>国库存款利息收入</t>
  </si>
  <si>
    <t>财政专户存款利息收入</t>
  </si>
  <si>
    <t>有价证券利息收入</t>
  </si>
  <si>
    <t>其他利息收入</t>
  </si>
  <si>
    <t>非经营性国有资产收入</t>
  </si>
  <si>
    <t>行政单位国有资产出租、出借收入</t>
  </si>
  <si>
    <t>行政单位国有资产处置收入</t>
  </si>
  <si>
    <t>事业单位国有资产处置收入</t>
  </si>
  <si>
    <t>事业单位国有资产出租出借收入</t>
  </si>
  <si>
    <t>其他非经营性国有资产收入</t>
  </si>
  <si>
    <t>出租车经营权有偿出让和转让收入</t>
  </si>
  <si>
    <t>无居民海岛使用金收入(项)</t>
  </si>
  <si>
    <t>无居民海岛使用金收入(目)</t>
  </si>
  <si>
    <t>转让政府还贷道路收费权收入</t>
  </si>
  <si>
    <t>石油特别收益金专项收入(项)</t>
  </si>
  <si>
    <t>石油特别收益金专项收入(目)</t>
  </si>
  <si>
    <t>石油特别收益金退库</t>
  </si>
  <si>
    <t>动用国家储备物资上缴财政收入</t>
  </si>
  <si>
    <t>铁路资产变现收入</t>
  </si>
  <si>
    <t>电力改革预留资产变现收入</t>
  </si>
  <si>
    <t>矿产资源专项收入</t>
  </si>
  <si>
    <t>矿产资源补偿费收入</t>
  </si>
  <si>
    <t>探矿权、采矿权使用费收入</t>
  </si>
  <si>
    <t>矿业权出让收益</t>
  </si>
  <si>
    <t>矿业权占用费收入</t>
  </si>
  <si>
    <t>排污权出让收入</t>
  </si>
  <si>
    <t>航班时刻拍卖和使用费收入</t>
  </si>
  <si>
    <t>农村集体经营性建设用地土地增值收益调节金收入</t>
  </si>
  <si>
    <t>新增建设用地土地有偿使用费收入</t>
  </si>
  <si>
    <t>水资源费收入</t>
  </si>
  <si>
    <t>三峡电站水资源费收入</t>
  </si>
  <si>
    <t>其他水资源费收入</t>
  </si>
  <si>
    <t>国家留成油上缴收入</t>
  </si>
  <si>
    <t>市政公共资源有偿使用收入</t>
  </si>
  <si>
    <t>停车泊位及公共停车场等有偿使用收入</t>
  </si>
  <si>
    <t>公共空间广告设置权等有偿使用收入</t>
  </si>
  <si>
    <t>其他市政公共资源有偿使用收入</t>
  </si>
  <si>
    <t>其他国有资源(资产)有偿使用收入</t>
  </si>
  <si>
    <t>捐赠收入</t>
  </si>
  <si>
    <t>国外捐赠收入</t>
  </si>
  <si>
    <t>国内捐赠收入</t>
  </si>
  <si>
    <t>政府住房基金收入</t>
  </si>
  <si>
    <t>上缴管理费用</t>
  </si>
  <si>
    <t>计提公共租赁住房资金</t>
  </si>
  <si>
    <t>公共租赁住房租金收入</t>
  </si>
  <si>
    <t>配建商业设施租售收入</t>
  </si>
  <si>
    <t>其他政府住房基金收入</t>
  </si>
  <si>
    <t>其他收入(款)</t>
  </si>
  <si>
    <t>主管部门集中收入</t>
  </si>
  <si>
    <t>免税商品特许经营费收入</t>
  </si>
  <si>
    <t>基本建设收入</t>
  </si>
  <si>
    <t>差别电价收入</t>
  </si>
  <si>
    <t>债务管理收入</t>
  </si>
  <si>
    <t>南水北调工程基金收入</t>
  </si>
  <si>
    <t>生态环境损害赔偿资金</t>
  </si>
  <si>
    <t>其他收入(项)</t>
  </si>
  <si>
    <t xml:space="preserve">    债务管理收入</t>
  </si>
  <si>
    <t xml:space="preserve">    南水北调工程基金收入</t>
  </si>
  <si>
    <t xml:space="preserve">    生态环境损害赔偿资金</t>
  </si>
  <si>
    <t xml:space="preserve">    其他收入(项)</t>
  </si>
  <si>
    <t>表3</t>
  </si>
  <si>
    <r>
      <rPr>
        <b/>
        <sz val="18"/>
        <rFont val="Times New Roman"/>
        <charset val="134"/>
      </rPr>
      <t>2024</t>
    </r>
    <r>
      <rPr>
        <b/>
        <sz val="18"/>
        <rFont val="宋体"/>
        <charset val="134"/>
      </rPr>
      <t>年天元区一般公共预算支出决算表</t>
    </r>
  </si>
  <si>
    <r>
      <rPr>
        <sz val="11"/>
        <rFont val="宋体"/>
        <charset val="134"/>
      </rPr>
      <t>单位</t>
    </r>
    <r>
      <rPr>
        <sz val="11"/>
        <rFont val="Times New Roman"/>
        <charset val="134"/>
      </rPr>
      <t>:</t>
    </r>
    <r>
      <rPr>
        <sz val="11"/>
        <rFont val="宋体"/>
        <charset val="134"/>
      </rPr>
      <t>万元</t>
    </r>
  </si>
  <si>
    <r>
      <rPr>
        <b/>
        <sz val="11"/>
        <color indexed="8"/>
        <rFont val="仿宋_GB2312"/>
        <charset val="134"/>
      </rPr>
      <t>项</t>
    </r>
    <r>
      <rPr>
        <b/>
        <sz val="11"/>
        <color indexed="8"/>
        <rFont val="Times New Roman"/>
        <charset val="134"/>
      </rPr>
      <t xml:space="preserve">           </t>
    </r>
    <r>
      <rPr>
        <b/>
        <sz val="11"/>
        <color indexed="8"/>
        <rFont val="仿宋_GB2312"/>
        <charset val="134"/>
      </rPr>
      <t>目</t>
    </r>
  </si>
  <si>
    <t>年初预算数</t>
  </si>
  <si>
    <t>调整预算数</t>
  </si>
  <si>
    <t>实际完成数</t>
  </si>
  <si>
    <t>占年初预算数%</t>
  </si>
  <si>
    <t>上年同期数</t>
  </si>
  <si>
    <t>合计</t>
  </si>
  <si>
    <t>本级</t>
  </si>
  <si>
    <t>上年结转</t>
  </si>
  <si>
    <t>一般公共预算支出合计</t>
  </si>
  <si>
    <r>
      <rPr>
        <sz val="11"/>
        <color indexed="8"/>
        <rFont val="Times New Roman"/>
        <charset val="134"/>
      </rPr>
      <t>1</t>
    </r>
    <r>
      <rPr>
        <sz val="11"/>
        <color indexed="8"/>
        <rFont val="仿宋_GB2312"/>
        <charset val="134"/>
      </rPr>
      <t>、一般公共服务</t>
    </r>
  </si>
  <si>
    <r>
      <rPr>
        <sz val="11"/>
        <color indexed="8"/>
        <rFont val="Times New Roman"/>
        <charset val="134"/>
      </rPr>
      <t>2</t>
    </r>
    <r>
      <rPr>
        <sz val="11"/>
        <color indexed="8"/>
        <rFont val="仿宋_GB2312"/>
        <charset val="134"/>
      </rPr>
      <t>、公共安全</t>
    </r>
  </si>
  <si>
    <r>
      <rPr>
        <sz val="11"/>
        <color indexed="8"/>
        <rFont val="Times New Roman"/>
        <charset val="134"/>
      </rPr>
      <t>3</t>
    </r>
    <r>
      <rPr>
        <sz val="11"/>
        <color indexed="8"/>
        <rFont val="仿宋_GB2312"/>
        <charset val="134"/>
      </rPr>
      <t>、教育</t>
    </r>
  </si>
  <si>
    <r>
      <rPr>
        <sz val="11"/>
        <color indexed="8"/>
        <rFont val="Times New Roman"/>
        <charset val="134"/>
      </rPr>
      <t>4</t>
    </r>
    <r>
      <rPr>
        <sz val="11"/>
        <color indexed="8"/>
        <rFont val="仿宋_GB2312"/>
        <charset val="134"/>
      </rPr>
      <t>、科学技术</t>
    </r>
  </si>
  <si>
    <r>
      <rPr>
        <sz val="11"/>
        <color indexed="8"/>
        <rFont val="Times New Roman"/>
        <charset val="134"/>
      </rPr>
      <t>5</t>
    </r>
    <r>
      <rPr>
        <sz val="11"/>
        <color indexed="8"/>
        <rFont val="仿宋_GB2312"/>
        <charset val="134"/>
      </rPr>
      <t>、文化旅游体育与传媒</t>
    </r>
  </si>
  <si>
    <r>
      <rPr>
        <sz val="11"/>
        <color indexed="8"/>
        <rFont val="Times New Roman"/>
        <charset val="134"/>
      </rPr>
      <t>6</t>
    </r>
    <r>
      <rPr>
        <sz val="11"/>
        <color indexed="8"/>
        <rFont val="仿宋_GB2312"/>
        <charset val="134"/>
      </rPr>
      <t>、社会保障和就业</t>
    </r>
  </si>
  <si>
    <r>
      <rPr>
        <sz val="11"/>
        <color indexed="8"/>
        <rFont val="Times New Roman"/>
        <charset val="134"/>
      </rPr>
      <t>7</t>
    </r>
    <r>
      <rPr>
        <sz val="11"/>
        <color indexed="8"/>
        <rFont val="仿宋_GB2312"/>
        <charset val="134"/>
      </rPr>
      <t>、卫生健康</t>
    </r>
  </si>
  <si>
    <r>
      <rPr>
        <sz val="11"/>
        <color indexed="8"/>
        <rFont val="Times New Roman"/>
        <charset val="134"/>
      </rPr>
      <t>8</t>
    </r>
    <r>
      <rPr>
        <sz val="11"/>
        <color indexed="8"/>
        <rFont val="仿宋_GB2312"/>
        <charset val="134"/>
      </rPr>
      <t>、节能环保</t>
    </r>
  </si>
  <si>
    <r>
      <rPr>
        <sz val="11"/>
        <color indexed="8"/>
        <rFont val="Times New Roman"/>
        <charset val="134"/>
      </rPr>
      <t>9</t>
    </r>
    <r>
      <rPr>
        <sz val="11"/>
        <color indexed="8"/>
        <rFont val="仿宋_GB2312"/>
        <charset val="134"/>
      </rPr>
      <t>、城乡社区</t>
    </r>
  </si>
  <si>
    <r>
      <rPr>
        <sz val="11"/>
        <color indexed="8"/>
        <rFont val="Times New Roman"/>
        <charset val="134"/>
      </rPr>
      <t>10</t>
    </r>
    <r>
      <rPr>
        <sz val="11"/>
        <color indexed="8"/>
        <rFont val="仿宋_GB2312"/>
        <charset val="134"/>
      </rPr>
      <t>、农林水</t>
    </r>
  </si>
  <si>
    <r>
      <rPr>
        <sz val="11"/>
        <color indexed="8"/>
        <rFont val="Times New Roman"/>
        <charset val="134"/>
      </rPr>
      <t>11</t>
    </r>
    <r>
      <rPr>
        <sz val="11"/>
        <color indexed="8"/>
        <rFont val="仿宋_GB2312"/>
        <charset val="134"/>
      </rPr>
      <t>、交通运输</t>
    </r>
  </si>
  <si>
    <r>
      <rPr>
        <sz val="11"/>
        <color indexed="8"/>
        <rFont val="Times New Roman"/>
        <charset val="134"/>
      </rPr>
      <t>12</t>
    </r>
    <r>
      <rPr>
        <sz val="11"/>
        <color indexed="8"/>
        <rFont val="仿宋_GB2312"/>
        <charset val="134"/>
      </rPr>
      <t>、住房保障</t>
    </r>
  </si>
  <si>
    <r>
      <rPr>
        <sz val="11"/>
        <color rgb="FF000000"/>
        <rFont val="Times New Roman"/>
        <charset val="134"/>
      </rPr>
      <t>13</t>
    </r>
    <r>
      <rPr>
        <sz val="11"/>
        <color rgb="FF000000"/>
        <rFont val="仿宋_GB2312"/>
        <charset val="134"/>
      </rPr>
      <t>、债务付息</t>
    </r>
  </si>
  <si>
    <r>
      <rPr>
        <sz val="11"/>
        <color rgb="FF000000"/>
        <rFont val="Times New Roman"/>
        <charset val="134"/>
      </rPr>
      <t>14</t>
    </r>
    <r>
      <rPr>
        <sz val="11"/>
        <color rgb="FF000000"/>
        <rFont val="仿宋_GB2312"/>
        <charset val="134"/>
      </rPr>
      <t>、其他支出</t>
    </r>
  </si>
  <si>
    <r>
      <rPr>
        <sz val="14"/>
        <rFont val="宋体"/>
        <charset val="134"/>
      </rPr>
      <t>表</t>
    </r>
    <r>
      <rPr>
        <sz val="14"/>
        <rFont val="Times New Roman"/>
        <charset val="134"/>
      </rPr>
      <t>4</t>
    </r>
  </si>
  <si>
    <r>
      <rPr>
        <b/>
        <sz val="18"/>
        <rFont val="Times New Roman"/>
        <charset val="134"/>
      </rPr>
      <t>2024</t>
    </r>
    <r>
      <rPr>
        <b/>
        <sz val="18"/>
        <rFont val="宋体"/>
        <charset val="134"/>
      </rPr>
      <t>年天元区一般公共预算支出决算明细表</t>
    </r>
  </si>
  <si>
    <r>
      <rPr>
        <sz val="14"/>
        <rFont val="仿宋_GB2312"/>
        <charset val="134"/>
      </rPr>
      <t>单位</t>
    </r>
    <r>
      <rPr>
        <sz val="14"/>
        <rFont val="Times New Roman"/>
        <charset val="134"/>
      </rPr>
      <t>:</t>
    </r>
    <r>
      <rPr>
        <sz val="14"/>
        <rFont val="仿宋_GB2312"/>
        <charset val="134"/>
      </rPr>
      <t>万元</t>
    </r>
  </si>
  <si>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</si>
  <si>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</si>
  <si>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</si>
  <si>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</si>
  <si>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</si>
  <si>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</si>
  <si>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</si>
  <si>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</si>
  <si>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</si>
  <si>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</si>
  <si>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</si>
  <si>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</si>
  <si>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</si>
  <si>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</si>
  <si>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</si>
  <si>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</si>
  <si>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</si>
  <si>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</si>
  <si>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</si>
  <si>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</si>
  <si>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</si>
  <si>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</si>
  <si>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</si>
  <si>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</si>
  <si>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</si>
  <si>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</si>
  <si>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</si>
  <si>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</si>
  <si>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</si>
  <si>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</si>
  <si>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</si>
  <si>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</si>
  <si>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</si>
  <si>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</si>
  <si>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</si>
  <si>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</si>
  <si>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</si>
  <si>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</si>
  <si>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</si>
  <si>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</si>
  <si>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</si>
  <si>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</si>
  <si>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</si>
  <si>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</si>
  <si>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</si>
  <si>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</si>
  <si>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</si>
  <si>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</si>
  <si>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</si>
  <si>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</si>
  <si>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</si>
  <si>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</si>
  <si>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</si>
  <si>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</si>
  <si>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</si>
  <si>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</si>
  <si>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</si>
  <si>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</si>
  <si>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</si>
  <si>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</si>
  <si>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</si>
  <si>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</si>
  <si>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</si>
  <si>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</si>
  <si>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</si>
  <si>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</si>
  <si>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</si>
  <si>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</si>
  <si>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</si>
  <si>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</si>
  <si>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</si>
  <si>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</si>
  <si>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</si>
  <si>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</si>
  <si>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</si>
  <si>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</si>
  <si>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</si>
  <si>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</si>
  <si>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</si>
  <si>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</si>
  <si>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</si>
  <si>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</si>
  <si>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</si>
  <si>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</si>
  <si>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</si>
  <si>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</si>
  <si>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</si>
  <si>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</si>
  <si>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</si>
  <si>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</si>
  <si>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</si>
  <si>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</si>
  <si>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</si>
  <si>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</si>
  <si>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</si>
  <si>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</si>
  <si>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</si>
  <si>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</si>
  <si>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</si>
  <si>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</si>
  <si>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</si>
  <si>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</si>
  <si>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</si>
  <si>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</si>
  <si>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</si>
  <si>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</si>
  <si>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</si>
  <si>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</si>
  <si>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</si>
  <si>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</si>
  <si>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</si>
  <si>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</si>
  <si>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</si>
  <si>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</si>
  <si>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</si>
  <si>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</si>
  <si>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</si>
  <si>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</si>
  <si>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</si>
  <si>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</si>
  <si>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</si>
  <si>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</si>
  <si>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</si>
  <si>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</si>
  <si>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</si>
  <si>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</si>
  <si>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</si>
  <si>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</si>
  <si>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</si>
  <si>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</si>
  <si>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</si>
  <si>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</si>
  <si>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</si>
  <si>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</si>
  <si>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</si>
  <si>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</si>
  <si>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</si>
  <si>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</si>
  <si>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</si>
  <si>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</si>
  <si>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</si>
  <si>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</si>
  <si>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</si>
  <si>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</si>
  <si>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</si>
  <si>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</si>
  <si>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</si>
  <si>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</si>
  <si>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</si>
  <si>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</si>
  <si>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</si>
  <si>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</si>
  <si>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</si>
  <si>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</si>
  <si>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</si>
  <si>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</si>
  <si>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</si>
  <si>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</si>
  <si>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</si>
  <si>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</si>
  <si>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</si>
  <si>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</si>
  <si>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</si>
  <si>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</si>
  <si>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</si>
  <si>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</si>
  <si>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</si>
  <si>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</si>
  <si>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</si>
  <si>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</si>
  <si>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</si>
  <si>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</si>
  <si>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</si>
  <si>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</si>
  <si>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</si>
  <si>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</si>
  <si>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</si>
  <si>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</si>
  <si>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</si>
  <si>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</si>
  <si>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</si>
  <si>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</si>
  <si>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</si>
  <si>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</si>
  <si>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</si>
  <si>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</si>
  <si>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</si>
  <si>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</si>
  <si>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</si>
  <si>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</si>
  <si>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</si>
  <si>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</si>
  <si>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</si>
  <si>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</si>
  <si>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</si>
  <si>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</si>
  <si>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</si>
  <si>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</si>
  <si>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</si>
  <si>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</si>
  <si>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</si>
  <si>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</si>
  <si>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</si>
  <si>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</si>
  <si>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</si>
  <si>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</si>
  <si>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</si>
  <si>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</si>
  <si>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</si>
  <si>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</si>
  <si>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</si>
  <si>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</si>
  <si>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</si>
  <si>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</si>
  <si>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</si>
  <si>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</si>
  <si>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</si>
  <si>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</si>
  <si>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</si>
  <si>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</si>
  <si>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</si>
  <si>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</si>
  <si>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</si>
  <si>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</si>
  <si>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</si>
  <si>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</si>
  <si>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</si>
  <si>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</si>
  <si>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</si>
  <si>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</si>
  <si>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</si>
  <si>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</si>
  <si>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</si>
  <si>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</si>
  <si>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</si>
  <si>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</si>
  <si>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</si>
  <si>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</si>
  <si>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</si>
  <si>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</si>
  <si>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</si>
  <si>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</si>
  <si>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</si>
  <si>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</si>
  <si>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</si>
  <si>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</si>
  <si>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</si>
  <si>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</si>
  <si>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</si>
  <si>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</si>
  <si>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</si>
  <si>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</si>
  <si>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</si>
  <si>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</si>
  <si>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</si>
  <si>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</si>
  <si>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</si>
  <si>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</si>
  <si>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</si>
  <si>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</si>
  <si>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</si>
  <si>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</si>
  <si>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</si>
  <si>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</si>
  <si>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</si>
  <si>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</si>
  <si>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</si>
  <si>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</si>
  <si>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</si>
  <si>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</si>
  <si>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</si>
  <si>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</si>
  <si>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</si>
  <si>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</si>
  <si>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</si>
  <si>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</si>
  <si>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</si>
  <si>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</si>
  <si>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</si>
  <si>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</si>
  <si>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</si>
  <si>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</si>
  <si>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</si>
  <si>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</si>
  <si>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</si>
  <si>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</si>
  <si>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</si>
  <si>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</si>
  <si>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</si>
  <si>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</si>
  <si>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</si>
  <si>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</si>
  <si>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</si>
  <si>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</si>
  <si>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</si>
  <si>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</si>
  <si>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</si>
  <si>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</si>
  <si>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</si>
  <si>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</si>
  <si>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</si>
  <si>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</si>
  <si>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</si>
  <si>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</si>
  <si>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</si>
  <si>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</si>
  <si>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</si>
  <si>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</si>
  <si>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</si>
  <si>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</si>
  <si>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</si>
  <si>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</si>
  <si>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</si>
  <si>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</si>
  <si>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</si>
  <si>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</si>
  <si>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</si>
  <si>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</si>
  <si>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</si>
  <si>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</si>
  <si>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</si>
  <si>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</si>
  <si>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</si>
  <si>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</si>
  <si>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</si>
  <si>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</si>
  <si>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</si>
  <si>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</si>
  <si>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</si>
  <si>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</si>
  <si>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</si>
  <si>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</si>
  <si>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</si>
  <si>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</si>
  <si>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</si>
  <si>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</si>
  <si>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</si>
  <si>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</si>
  <si>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</si>
  <si>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</si>
  <si>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</si>
  <si>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</si>
  <si>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</si>
  <si>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</si>
  <si>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</si>
  <si>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</si>
  <si>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</si>
  <si>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</si>
  <si>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</si>
  <si>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</si>
  <si>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</si>
  <si>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</si>
  <si>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</si>
  <si>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</si>
  <si>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</si>
  <si>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</si>
  <si>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</si>
  <si>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</si>
  <si>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</si>
  <si>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</si>
  <si>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</si>
  <si>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</si>
  <si>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</si>
  <si>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</si>
  <si>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</si>
  <si>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</si>
  <si>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</si>
  <si>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</si>
  <si>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</si>
  <si>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</si>
  <si>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</si>
  <si>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</si>
  <si>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</si>
  <si>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</si>
  <si>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</si>
  <si>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</si>
  <si>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</si>
  <si>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</si>
  <si>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</si>
  <si>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</si>
  <si>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</si>
  <si>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</si>
  <si>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</si>
  <si>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</si>
  <si>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</si>
  <si>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</si>
  <si>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</si>
  <si>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</si>
  <si>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</si>
  <si>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</si>
  <si>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</si>
  <si>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</si>
  <si>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</si>
  <si>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</si>
  <si>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</si>
  <si>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</si>
  <si>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</si>
  <si>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</si>
  <si>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</si>
  <si>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</si>
  <si>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</si>
  <si>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</si>
  <si>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</si>
  <si>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</si>
  <si>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</si>
  <si>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</si>
  <si>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</si>
  <si>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</si>
  <si>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</si>
  <si>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</si>
  <si>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</si>
  <si>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</si>
  <si>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</si>
  <si>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</si>
  <si>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</si>
  <si>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</si>
  <si>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</si>
  <si>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</si>
  <si>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</si>
  <si>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</si>
  <si>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</si>
  <si>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</si>
  <si>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</si>
  <si>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</si>
  <si>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</si>
  <si>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</si>
  <si>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</si>
  <si>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</si>
  <si>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</si>
  <si>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</si>
  <si>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</si>
  <si>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</si>
  <si>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</si>
  <si>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</si>
  <si>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</si>
  <si>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</si>
  <si>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</si>
  <si>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</si>
  <si>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</si>
  <si>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</si>
  <si>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</si>
  <si>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</si>
  <si>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</si>
  <si>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</si>
  <si>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</si>
  <si>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</si>
  <si>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</si>
  <si>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</si>
  <si>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</si>
  <si>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</si>
  <si>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</si>
  <si>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</si>
  <si>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</si>
  <si>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</si>
  <si>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</si>
  <si>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</si>
  <si>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</si>
  <si>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</si>
  <si>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</si>
  <si>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</si>
  <si>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</si>
  <si>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</si>
  <si>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</si>
  <si>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</si>
  <si>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</si>
  <si>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</si>
  <si>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</si>
  <si>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</si>
  <si>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</si>
  <si>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</si>
  <si>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</si>
  <si>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</si>
  <si>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</si>
  <si>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</si>
  <si>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</si>
  <si>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</si>
  <si>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</si>
  <si>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</si>
  <si>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</si>
  <si>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</si>
  <si>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</si>
  <si>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</si>
  <si>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</si>
  <si>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</si>
  <si>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</si>
  <si>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</si>
  <si>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</si>
  <si>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</si>
  <si>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</si>
  <si>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</si>
  <si>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</si>
  <si>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</si>
  <si>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</si>
  <si>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</si>
  <si>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</si>
  <si>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</si>
  <si>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</si>
  <si>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</si>
  <si>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</si>
  <si>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</si>
  <si>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</si>
  <si>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</si>
  <si>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</si>
  <si>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</si>
  <si>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</si>
  <si>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</si>
  <si>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</si>
  <si>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</si>
  <si>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</si>
  <si>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</si>
  <si>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</si>
  <si>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</si>
  <si>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</si>
  <si>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</si>
  <si>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</si>
  <si>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</si>
  <si>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</si>
  <si>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</si>
  <si>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</si>
  <si>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</si>
  <si>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</si>
  <si>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</si>
  <si>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</si>
  <si>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</si>
  <si>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</si>
  <si>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</si>
  <si>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</si>
  <si>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</si>
  <si>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</si>
  <si>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</si>
  <si>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</si>
  <si>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</si>
  <si>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</si>
  <si>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</si>
  <si>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</si>
  <si>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</si>
  <si>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</si>
  <si>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</si>
  <si>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</si>
  <si>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</si>
  <si>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</si>
  <si>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</si>
  <si>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</si>
  <si>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</si>
  <si>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</si>
  <si>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</si>
  <si>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</si>
  <si>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</si>
  <si>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</si>
  <si>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</si>
  <si>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</si>
  <si>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</si>
  <si>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</si>
  <si>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</si>
  <si>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</si>
  <si>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</si>
  <si>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</si>
  <si>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</si>
  <si>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</si>
  <si>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</si>
  <si>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</si>
  <si>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</si>
  <si>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</si>
  <si>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</si>
  <si>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</si>
  <si>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</si>
  <si>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</si>
  <si>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</si>
  <si>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</si>
  <si>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</si>
  <si>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</si>
  <si>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</si>
  <si>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</si>
  <si>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</si>
  <si>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</si>
  <si>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</si>
  <si>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</si>
  <si>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</si>
  <si>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</si>
  <si>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</si>
  <si>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</si>
  <si>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</si>
  <si>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</si>
  <si>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</si>
  <si>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</si>
  <si>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</si>
  <si>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</si>
  <si>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</si>
  <si>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</si>
  <si>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</si>
  <si>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</si>
  <si>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</si>
  <si>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</si>
  <si>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</si>
  <si>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</si>
  <si>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</si>
  <si>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</si>
  <si>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</si>
  <si>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</si>
  <si>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</si>
  <si>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</si>
  <si>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</si>
  <si>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</si>
  <si>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</si>
  <si>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</si>
  <si>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</si>
  <si>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</si>
  <si>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</si>
  <si>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</si>
  <si>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</si>
  <si>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</si>
  <si>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</si>
  <si>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</si>
  <si>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</si>
  <si>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</si>
  <si>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</si>
  <si>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</si>
  <si>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</si>
  <si>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</si>
  <si>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</si>
  <si>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</si>
  <si>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</si>
  <si>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</si>
  <si>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</si>
  <si>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</si>
  <si>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</si>
  <si>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</si>
  <si>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</si>
  <si>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</si>
  <si>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</si>
  <si>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</si>
  <si>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</si>
  <si>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</si>
  <si>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</si>
  <si>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</si>
  <si>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</si>
  <si>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</si>
  <si>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</si>
  <si>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</si>
  <si>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</si>
  <si>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</si>
  <si>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</si>
  <si>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</si>
  <si>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</si>
  <si>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</si>
  <si>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</si>
  <si>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</si>
  <si>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</si>
  <si>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</si>
  <si>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</si>
  <si>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</si>
  <si>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</si>
  <si>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</si>
  <si>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</si>
  <si>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</si>
  <si>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</si>
  <si>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</si>
  <si>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</si>
  <si>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</si>
  <si>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</si>
  <si>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</si>
  <si>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</si>
  <si>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</si>
  <si>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</si>
  <si>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</si>
  <si>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</si>
  <si>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</si>
  <si>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</si>
  <si>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</si>
  <si>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</si>
  <si>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</si>
  <si>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</si>
  <si>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</si>
  <si>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</si>
  <si>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</si>
  <si>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</si>
  <si>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</si>
  <si>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</si>
  <si>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</si>
  <si>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</si>
  <si>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</si>
  <si>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</si>
  <si>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</si>
  <si>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</si>
  <si>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</si>
  <si>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</si>
  <si>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</si>
  <si>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</si>
  <si>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</si>
  <si>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</si>
  <si>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</si>
  <si>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</si>
  <si>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</si>
  <si>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</si>
  <si>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</si>
  <si>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</si>
  <si>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</si>
  <si>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</si>
  <si>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</si>
  <si>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</si>
  <si>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巩固拓展脱贫攻坚成果衔接乡村振兴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</si>
  <si>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</si>
  <si>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</si>
  <si>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</si>
  <si>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</si>
  <si>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</si>
  <si>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其他巩固拓展脱贫攻坚成果衔接乡村振兴支出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</si>
  <si>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</si>
  <si>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</si>
  <si>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</si>
  <si>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</si>
  <si>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</si>
  <si>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</si>
  <si>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</si>
  <si>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</si>
  <si>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</si>
  <si>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</si>
  <si>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</si>
  <si>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</si>
  <si>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</si>
  <si>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</si>
  <si>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</si>
  <si>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</si>
  <si>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</si>
  <si>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</si>
  <si>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</si>
  <si>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</si>
  <si>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</si>
  <si>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</si>
  <si>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</si>
  <si>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</si>
  <si>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</si>
  <si>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</si>
  <si>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</si>
  <si>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</si>
  <si>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</si>
  <si>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</si>
  <si>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</si>
  <si>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</si>
  <si>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</si>
  <si>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</si>
  <si>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</si>
  <si>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</si>
  <si>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</si>
  <si>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</si>
  <si>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</si>
  <si>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</si>
  <si>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</si>
  <si>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</si>
  <si>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</si>
  <si>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</si>
  <si>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</si>
  <si>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</si>
  <si>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</si>
  <si>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</si>
  <si>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</si>
  <si>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</si>
  <si>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</si>
  <si>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</si>
  <si>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</si>
  <si>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</si>
  <si>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</si>
  <si>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</si>
  <si>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</si>
  <si>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</si>
  <si>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</si>
  <si>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</si>
  <si>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</si>
  <si>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</si>
  <si>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</si>
  <si>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</si>
  <si>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</si>
  <si>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</si>
  <si>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</si>
  <si>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</si>
  <si>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</si>
  <si>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</si>
  <si>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</si>
  <si>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</si>
  <si>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</si>
  <si>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</si>
  <si>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</si>
  <si>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</si>
  <si>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</si>
  <si>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</si>
  <si>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</si>
  <si>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</si>
  <si>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</si>
  <si>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</si>
  <si>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</si>
  <si>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</si>
  <si>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</si>
  <si>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</si>
  <si>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</si>
  <si>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</si>
  <si>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</si>
  <si>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</si>
  <si>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</si>
  <si>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</si>
  <si>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</si>
  <si>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</si>
  <si>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</si>
  <si>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</si>
  <si>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</si>
  <si>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</si>
  <si>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</si>
  <si>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</si>
  <si>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</si>
  <si>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</si>
  <si>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</si>
  <si>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</si>
  <si>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</si>
  <si>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</si>
  <si>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</si>
  <si>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</si>
  <si>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</si>
  <si>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</si>
  <si>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</si>
  <si>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</si>
  <si>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</si>
  <si>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</si>
  <si>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</si>
  <si>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</si>
  <si>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</si>
  <si>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</si>
  <si>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</si>
  <si>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</si>
  <si>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</si>
  <si>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</si>
  <si>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</si>
  <si>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</si>
  <si>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</si>
  <si>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</si>
  <si>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</si>
  <si>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</si>
  <si>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</si>
  <si>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</si>
  <si>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</si>
  <si>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</si>
  <si>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</si>
  <si>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</si>
  <si>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</si>
  <si>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</si>
  <si>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</si>
  <si>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</si>
  <si>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</si>
  <si>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</si>
  <si>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</si>
  <si>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</si>
  <si>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</si>
  <si>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</si>
  <si>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</si>
  <si>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</si>
  <si>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</si>
  <si>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</si>
  <si>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</si>
  <si>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</si>
  <si>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</si>
  <si>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</si>
  <si>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</si>
  <si>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</si>
  <si>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</si>
  <si>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</si>
  <si>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</si>
  <si>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</si>
  <si>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</si>
  <si>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</si>
  <si>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</si>
  <si>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</si>
  <si>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</si>
  <si>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</si>
  <si>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</si>
  <si>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</si>
  <si>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</si>
  <si>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</si>
  <si>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</si>
  <si>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</si>
  <si>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</si>
  <si>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</si>
  <si>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</si>
  <si>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</si>
  <si>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</si>
  <si>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</si>
  <si>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</si>
  <si>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</si>
  <si>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</si>
  <si>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</si>
  <si>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</si>
  <si>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</si>
  <si>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</si>
  <si>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</si>
  <si>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</si>
  <si>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</si>
  <si>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</si>
  <si>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</si>
  <si>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</si>
  <si>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</si>
  <si>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</si>
  <si>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</si>
  <si>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</si>
  <si>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</si>
  <si>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</si>
  <si>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</si>
  <si>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</si>
  <si>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</si>
  <si>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</si>
  <si>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</si>
  <si>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</si>
  <si>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</si>
  <si>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</si>
  <si>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</si>
  <si>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</si>
  <si>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</si>
  <si>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</si>
  <si>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</si>
  <si>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</si>
  <si>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</si>
  <si>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</si>
  <si>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</si>
  <si>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</si>
  <si>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</si>
  <si>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</si>
  <si>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</si>
  <si>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</si>
  <si>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</si>
  <si>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</si>
  <si>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</si>
  <si>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</si>
  <si>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</si>
  <si>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</si>
  <si>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</si>
  <si>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</si>
  <si>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</si>
  <si>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</si>
  <si>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</si>
  <si>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</si>
  <si>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</si>
  <si>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</si>
  <si>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</si>
  <si>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</si>
  <si>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</si>
  <si>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</si>
  <si>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</si>
  <si>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</si>
  <si>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</si>
  <si>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</si>
  <si>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</si>
  <si>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</si>
  <si>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</si>
  <si>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</si>
  <si>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</si>
  <si>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</si>
  <si>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</si>
  <si>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</si>
  <si>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</si>
  <si>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</si>
  <si>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</si>
  <si>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</si>
  <si>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</si>
  <si>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</si>
  <si>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</si>
  <si>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</si>
  <si>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</si>
  <si>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</si>
  <si>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</si>
  <si>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</si>
  <si>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</si>
  <si>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</si>
  <si>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</si>
  <si>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</si>
  <si>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</si>
  <si>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</si>
  <si>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</si>
  <si>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</si>
  <si>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</si>
  <si>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</si>
  <si>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</si>
  <si>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</si>
  <si>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</si>
  <si>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</si>
  <si>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</si>
  <si>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</si>
  <si>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</si>
  <si>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</si>
  <si>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</si>
  <si>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</si>
  <si>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</si>
  <si>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</si>
  <si>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</si>
  <si>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</si>
  <si>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</si>
  <si>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</si>
  <si>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</si>
  <si>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</si>
  <si>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</si>
  <si>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</si>
  <si>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</si>
  <si>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</si>
  <si>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</si>
  <si>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</si>
  <si>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</si>
  <si>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</si>
  <si>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</si>
  <si>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</si>
  <si>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</si>
  <si>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</si>
  <si>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</si>
  <si>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</si>
  <si>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</si>
  <si>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</si>
  <si>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</si>
  <si>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</si>
  <si>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</si>
  <si>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</si>
  <si>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</si>
  <si>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</si>
  <si>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表5</t>
  </si>
  <si>
    <r>
      <rPr>
        <b/>
        <sz val="18"/>
        <rFont val="Times New Roman"/>
        <charset val="134"/>
      </rPr>
      <t>2024</t>
    </r>
    <r>
      <rPr>
        <b/>
        <sz val="18"/>
        <rFont val="宋体"/>
        <charset val="134"/>
      </rPr>
      <t>年天元区一般公共预算本级支出决算表</t>
    </r>
  </si>
  <si>
    <t>表6</t>
  </si>
  <si>
    <t>2024年天元区一般公共预算本级基本支出决算表</t>
  </si>
  <si>
    <r>
      <rPr>
        <sz val="14"/>
        <rFont val="仿宋_GB2312"/>
        <charset val="134"/>
      </rPr>
      <t>科目编码</t>
    </r>
  </si>
  <si>
    <r>
      <rPr>
        <sz val="14"/>
        <rFont val="仿宋_GB2312"/>
        <charset val="134"/>
      </rPr>
      <t>科目名称</t>
    </r>
  </si>
  <si>
    <r>
      <rPr>
        <sz val="14"/>
        <rFont val="仿宋_GB2312"/>
        <charset val="134"/>
      </rPr>
      <t>一般公共预算基本支出</t>
    </r>
  </si>
  <si>
    <t>小计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</si>
  <si>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</si>
  <si>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</si>
  <si>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</si>
  <si>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</si>
  <si>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</si>
  <si>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</si>
  <si>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</si>
  <si>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</si>
  <si>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</si>
  <si>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</si>
  <si>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</si>
  <si>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</si>
  <si>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</si>
  <si>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</si>
  <si>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</si>
  <si>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</si>
  <si>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</si>
  <si>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</si>
  <si>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</si>
  <si>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</si>
  <si>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</si>
  <si>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</si>
  <si>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</si>
  <si>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</si>
  <si>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</si>
  <si>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</si>
  <si>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</si>
  <si>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</si>
  <si>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</si>
  <si>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</si>
  <si>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</si>
  <si>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</si>
  <si>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</si>
  <si>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</si>
  <si>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</si>
  <si>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</si>
  <si>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</si>
  <si>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</si>
  <si>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</si>
  <si>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</si>
  <si>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</si>
  <si>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</si>
  <si>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</si>
  <si>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</si>
  <si>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</si>
  <si>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</si>
  <si>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</si>
  <si>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</si>
  <si>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</si>
  <si>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</si>
  <si>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</si>
  <si>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</si>
  <si>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</si>
  <si>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</si>
  <si>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</si>
  <si>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</si>
  <si>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</si>
  <si>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</si>
  <si>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</si>
  <si>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</si>
  <si>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r>
      <rPr>
        <sz val="14"/>
        <rFont val="黑体"/>
        <charset val="134"/>
      </rPr>
      <t>表</t>
    </r>
    <r>
      <rPr>
        <sz val="14"/>
        <rFont val="Times New Roman"/>
        <charset val="134"/>
      </rPr>
      <t>7</t>
    </r>
  </si>
  <si>
    <t>2024年天元区一般公共预算税收返还和转移支付决算表（分项目）</t>
  </si>
  <si>
    <r>
      <rPr>
        <sz val="14"/>
        <rFont val="Times New Roman"/>
        <charset val="134"/>
      </rPr>
      <t xml:space="preserve">                                     </t>
    </r>
    <r>
      <rPr>
        <sz val="14"/>
        <rFont val="仿宋_GB2312"/>
        <charset val="134"/>
      </rPr>
      <t>单位</t>
    </r>
    <r>
      <rPr>
        <sz val="14"/>
        <rFont val="Times New Roman"/>
        <charset val="134"/>
      </rPr>
      <t>:</t>
    </r>
    <r>
      <rPr>
        <sz val="14"/>
        <rFont val="仿宋_GB2312"/>
        <charset val="134"/>
      </rPr>
      <t>万元</t>
    </r>
  </si>
  <si>
    <r>
      <rPr>
        <b/>
        <sz val="14"/>
        <rFont val="仿宋_GB2312"/>
        <charset val="134"/>
      </rPr>
      <t>预算科目</t>
    </r>
  </si>
  <si>
    <r>
      <rPr>
        <b/>
        <sz val="14"/>
        <rFont val="仿宋_GB2312"/>
        <charset val="134"/>
      </rPr>
      <t>决算数</t>
    </r>
  </si>
  <si>
    <t>一、返还性收入</t>
  </si>
  <si>
    <t>增值税“五五分享”税收返还收入</t>
  </si>
  <si>
    <t>其他返还性收入</t>
  </si>
  <si>
    <t>二、一般性转移支付收入</t>
  </si>
  <si>
    <t>均衡性转移支付收入</t>
  </si>
  <si>
    <t>县级基本财力保障机制奖补资金收入</t>
  </si>
  <si>
    <t>结算补助收入</t>
  </si>
  <si>
    <t>企业事业单位划转补助收入</t>
  </si>
  <si>
    <t>产粮(油)大县奖励资金收入</t>
  </si>
  <si>
    <t>固定数额补助收入</t>
  </si>
  <si>
    <t>巩固拓展脱贫攻坚成果衔接乡村振兴转移支付收入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</si>
  <si>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</si>
  <si>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</si>
  <si>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</si>
  <si>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</si>
  <si>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</si>
  <si>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</si>
  <si>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</si>
  <si>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农林水共同财政事权转移支付收入</t>
  </si>
  <si>
    <t>交通运输共同财政事权转移支付收入</t>
  </si>
  <si>
    <t>住房保障共同财政事权转移支付收入</t>
  </si>
  <si>
    <t>粮油物资储备共同财政事权转移支付收入</t>
  </si>
  <si>
    <t>灾害防治及应急管理共同财政事权转移支付收入</t>
  </si>
  <si>
    <t>其他一般性转移支付收入</t>
  </si>
  <si>
    <t>三、专项转移支付收入</t>
  </si>
  <si>
    <t>一般公共服务</t>
  </si>
  <si>
    <t>外交</t>
  </si>
  <si>
    <t>国防</t>
  </si>
  <si>
    <t>公共安全</t>
  </si>
  <si>
    <t>教育</t>
  </si>
  <si>
    <t>科学技术</t>
  </si>
  <si>
    <t>文化旅游体育与传媒</t>
  </si>
  <si>
    <t>社会保障和就业</t>
  </si>
  <si>
    <t>卫生健康</t>
  </si>
  <si>
    <t>节能环保</t>
  </si>
  <si>
    <t>城乡社区</t>
  </si>
  <si>
    <t>农林水</t>
  </si>
  <si>
    <t>交通运输</t>
  </si>
  <si>
    <t>资源勘探工业信息等</t>
  </si>
  <si>
    <t>商业服务业等</t>
  </si>
  <si>
    <t>金融</t>
  </si>
  <si>
    <t>自然资源海洋气象等</t>
  </si>
  <si>
    <t>住房保障</t>
  </si>
  <si>
    <t>粮油物资储备</t>
  </si>
  <si>
    <t>灾害防治及应急管理</t>
  </si>
  <si>
    <t>其他收入</t>
  </si>
  <si>
    <t>表8</t>
  </si>
  <si>
    <t>2024年天元区一般公共预算税收返还和转移支付决算表（分地区）</t>
  </si>
  <si>
    <r>
      <rPr>
        <sz val="10"/>
        <color indexed="8"/>
        <rFont val="宋体"/>
        <charset val="134"/>
      </rPr>
      <t>单位：万元</t>
    </r>
  </si>
  <si>
    <r>
      <rPr>
        <b/>
        <sz val="11"/>
        <rFont val="宋体"/>
        <charset val="134"/>
      </rPr>
      <t>地</t>
    </r>
    <r>
      <rPr>
        <b/>
        <sz val="11"/>
        <rFont val="Times New Roman"/>
        <charset val="134"/>
      </rPr>
      <t xml:space="preserve"> </t>
    </r>
    <r>
      <rPr>
        <b/>
        <sz val="11"/>
        <rFont val="宋体"/>
        <charset val="134"/>
      </rPr>
      <t>区</t>
    </r>
  </si>
  <si>
    <r>
      <rPr>
        <b/>
        <sz val="11"/>
        <rFont val="宋体"/>
        <charset val="134"/>
      </rPr>
      <t>金额</t>
    </r>
  </si>
  <si>
    <r>
      <rPr>
        <b/>
        <sz val="11"/>
        <rFont val="宋体"/>
        <charset val="134"/>
      </rPr>
      <t>备注</t>
    </r>
  </si>
  <si>
    <t>说明：县区一级属于最末级，没有一般公共预算税收返还和转移支付预算分地区表。</t>
  </si>
  <si>
    <t>表9</t>
  </si>
  <si>
    <r>
      <rPr>
        <b/>
        <sz val="18"/>
        <rFont val="Times New Roman"/>
        <charset val="134"/>
      </rPr>
      <t>2024</t>
    </r>
    <r>
      <rPr>
        <b/>
        <sz val="18"/>
        <rFont val="宋体"/>
        <charset val="134"/>
      </rPr>
      <t>年天元区政府一般债务限额和余额情况表</t>
    </r>
  </si>
  <si>
    <t>单位：万元</t>
  </si>
  <si>
    <t>项目</t>
  </si>
  <si>
    <t>上年末地方政府一般债务余额</t>
  </si>
  <si>
    <r>
      <rPr>
        <sz val="14"/>
        <rFont val="Times New Roman"/>
        <charset val="134"/>
      </rPr>
      <t>2024</t>
    </r>
    <r>
      <rPr>
        <sz val="14"/>
        <rFont val="宋体"/>
        <charset val="134"/>
      </rPr>
      <t>年地方政府一般债务限额</t>
    </r>
  </si>
  <si>
    <r>
      <rPr>
        <sz val="14"/>
        <rFont val="Times New Roman"/>
        <charset val="134"/>
      </rPr>
      <t>2024</t>
    </r>
    <r>
      <rPr>
        <sz val="14"/>
        <rFont val="宋体"/>
        <charset val="134"/>
      </rPr>
      <t>年地方政府一般债务余额</t>
    </r>
  </si>
  <si>
    <t>表10</t>
  </si>
  <si>
    <r>
      <rPr>
        <b/>
        <sz val="18"/>
        <rFont val="Times New Roman"/>
        <charset val="134"/>
      </rPr>
      <t>2024</t>
    </r>
    <r>
      <rPr>
        <b/>
        <sz val="18"/>
        <rFont val="宋体"/>
        <charset val="134"/>
      </rPr>
      <t>年天元区财政拨款</t>
    </r>
    <r>
      <rPr>
        <b/>
        <sz val="18"/>
        <rFont val="Times New Roman"/>
        <charset val="134"/>
      </rPr>
      <t>“</t>
    </r>
    <r>
      <rPr>
        <b/>
        <sz val="18"/>
        <rFont val="宋体"/>
        <charset val="134"/>
      </rPr>
      <t>三公</t>
    </r>
    <r>
      <rPr>
        <b/>
        <sz val="18"/>
        <rFont val="Times New Roman"/>
        <charset val="134"/>
      </rPr>
      <t>”</t>
    </r>
    <r>
      <rPr>
        <b/>
        <sz val="18"/>
        <rFont val="宋体"/>
        <charset val="134"/>
      </rPr>
      <t>经费决算表</t>
    </r>
  </si>
  <si>
    <r>
      <rPr>
        <b/>
        <sz val="14"/>
        <color rgb="FF000000"/>
        <rFont val="仿宋_GB2312"/>
        <charset val="134"/>
      </rPr>
      <t>项</t>
    </r>
    <r>
      <rPr>
        <b/>
        <sz val="14"/>
        <color rgb="FF000000"/>
        <rFont val="Times New Roman"/>
        <charset val="134"/>
      </rPr>
      <t xml:space="preserve">  </t>
    </r>
    <r>
      <rPr>
        <b/>
        <sz val="14"/>
        <color rgb="FF000000"/>
        <rFont val="仿宋_GB2312"/>
        <charset val="134"/>
      </rPr>
      <t>目</t>
    </r>
  </si>
  <si>
    <t>一、支出合计</t>
  </si>
  <si>
    <r>
      <rPr>
        <sz val="14"/>
        <rFont val="Times New Roman"/>
        <charset val="134"/>
      </rPr>
      <t xml:space="preserve">  1</t>
    </r>
    <r>
      <rPr>
        <sz val="14"/>
        <rFont val="仿宋_GB2312"/>
        <charset val="134"/>
      </rPr>
      <t>．因公出国（境）费</t>
    </r>
  </si>
  <si>
    <r>
      <rPr>
        <sz val="14"/>
        <rFont val="Times New Roman"/>
        <charset val="134"/>
      </rPr>
      <t xml:space="preserve">  2</t>
    </r>
    <r>
      <rPr>
        <sz val="14"/>
        <rFont val="仿宋_GB2312"/>
        <charset val="134"/>
      </rPr>
      <t>．公务用车购置及运行维护费</t>
    </r>
  </si>
  <si>
    <r>
      <rPr>
        <sz val="14"/>
        <rFont val="Times New Roman"/>
        <charset val="134"/>
      </rPr>
      <t xml:space="preserve">    </t>
    </r>
    <r>
      <rPr>
        <sz val="14"/>
        <rFont val="仿宋_GB2312"/>
        <charset val="134"/>
      </rPr>
      <t>（</t>
    </r>
    <r>
      <rPr>
        <sz val="14"/>
        <rFont val="Times New Roman"/>
        <charset val="134"/>
      </rPr>
      <t>1</t>
    </r>
    <r>
      <rPr>
        <sz val="14"/>
        <rFont val="仿宋_GB2312"/>
        <charset val="134"/>
      </rPr>
      <t>）公务用车购置费</t>
    </r>
  </si>
  <si>
    <r>
      <rPr>
        <sz val="14"/>
        <rFont val="Times New Roman"/>
        <charset val="134"/>
      </rPr>
      <t xml:space="preserve">    </t>
    </r>
    <r>
      <rPr>
        <sz val="14"/>
        <rFont val="仿宋_GB2312"/>
        <charset val="134"/>
      </rPr>
      <t>（</t>
    </r>
    <r>
      <rPr>
        <sz val="14"/>
        <rFont val="Times New Roman"/>
        <charset val="134"/>
      </rPr>
      <t>2</t>
    </r>
    <r>
      <rPr>
        <sz val="14"/>
        <rFont val="仿宋_GB2312"/>
        <charset val="134"/>
      </rPr>
      <t>）公务用车运行维护费</t>
    </r>
  </si>
  <si>
    <r>
      <rPr>
        <sz val="14"/>
        <rFont val="Times New Roman"/>
        <charset val="134"/>
      </rPr>
      <t xml:space="preserve">  3</t>
    </r>
    <r>
      <rPr>
        <sz val="14"/>
        <rFont val="仿宋_GB2312"/>
        <charset val="134"/>
      </rPr>
      <t>．公务接待费</t>
    </r>
  </si>
  <si>
    <t>二、相关统计数</t>
  </si>
  <si>
    <t>—</t>
  </si>
  <si>
    <r>
      <rPr>
        <sz val="14"/>
        <rFont val="Times New Roman"/>
        <charset val="134"/>
      </rPr>
      <t xml:space="preserve">  1</t>
    </r>
    <r>
      <rPr>
        <sz val="14"/>
        <rFont val="仿宋_GB2312"/>
        <charset val="134"/>
      </rPr>
      <t>．因公出国（境）团组数（个）</t>
    </r>
  </si>
  <si>
    <r>
      <rPr>
        <sz val="14"/>
        <rFont val="Times New Roman"/>
        <charset val="134"/>
      </rPr>
      <t xml:space="preserve">  2</t>
    </r>
    <r>
      <rPr>
        <sz val="14"/>
        <rFont val="仿宋_GB2312"/>
        <charset val="134"/>
      </rPr>
      <t>．因公出国（境）人次数（人）</t>
    </r>
  </si>
  <si>
    <r>
      <rPr>
        <sz val="14"/>
        <rFont val="Times New Roman"/>
        <charset val="134"/>
      </rPr>
      <t xml:space="preserve">  3</t>
    </r>
    <r>
      <rPr>
        <sz val="14"/>
        <rFont val="仿宋_GB2312"/>
        <charset val="134"/>
      </rPr>
      <t>．公务用车购置数（辆）</t>
    </r>
  </si>
  <si>
    <r>
      <rPr>
        <sz val="14"/>
        <rFont val="Times New Roman"/>
        <charset val="134"/>
      </rPr>
      <t xml:space="preserve">  4</t>
    </r>
    <r>
      <rPr>
        <sz val="14"/>
        <rFont val="仿宋_GB2312"/>
        <charset val="134"/>
      </rPr>
      <t>．公务用车保有量（辆）</t>
    </r>
  </si>
  <si>
    <r>
      <rPr>
        <sz val="14"/>
        <rFont val="Times New Roman"/>
        <charset val="134"/>
      </rPr>
      <t xml:space="preserve">  5</t>
    </r>
    <r>
      <rPr>
        <sz val="14"/>
        <rFont val="仿宋_GB2312"/>
        <charset val="134"/>
      </rPr>
      <t>．国内公务接待批次（个）</t>
    </r>
  </si>
  <si>
    <r>
      <rPr>
        <sz val="14"/>
        <rFont val="Times New Roman"/>
        <charset val="134"/>
      </rPr>
      <t xml:space="preserve">  6</t>
    </r>
    <r>
      <rPr>
        <sz val="14"/>
        <rFont val="仿宋_GB2312"/>
        <charset val="134"/>
      </rPr>
      <t>．国内公务接待人次（人）</t>
    </r>
  </si>
  <si>
    <t>表11</t>
  </si>
  <si>
    <t>2024年天元区政府性基金收入决算表</t>
  </si>
  <si>
    <t>单位:万元</t>
  </si>
  <si>
    <t>政府性基金收入(款)</t>
  </si>
  <si>
    <t xml:space="preserve">  国有土地使用权出让收入</t>
  </si>
  <si>
    <t xml:space="preserve">    土地出让价款收入</t>
  </si>
  <si>
    <t>专项债务对应项目专项收入</t>
  </si>
  <si>
    <t xml:space="preserve">  其他政府性基金专项债务对应项目专项收入  </t>
  </si>
  <si>
    <t xml:space="preserve">    其他地方自行试点项目收益专项债券对应项目专项收入  </t>
  </si>
  <si>
    <t>本年收入合计</t>
  </si>
  <si>
    <t>表12</t>
  </si>
  <si>
    <t xml:space="preserve">      2024年天元区政府性基金支出决算表</t>
  </si>
  <si>
    <t>政府性基金预算支出</t>
  </si>
  <si>
    <t xml:space="preserve">  国有土地使用权出让收入安排的支出</t>
  </si>
  <si>
    <t xml:space="preserve">    土地开发支出</t>
  </si>
  <si>
    <t xml:space="preserve">    农村基础设施建设支出</t>
  </si>
  <si>
    <t xml:space="preserve">    其他国有土地使用权出让收入安排的支出</t>
  </si>
  <si>
    <t xml:space="preserve">  大中型水库移民后期扶持基金支出</t>
  </si>
  <si>
    <t xml:space="preserve">    移民补助</t>
  </si>
  <si>
    <t xml:space="preserve">    基础设施建设和经济发展</t>
  </si>
  <si>
    <t xml:space="preserve">  其他政府性基金及对应专项债务收入安排的支出</t>
  </si>
  <si>
    <t xml:space="preserve">    其他地方自行试点项目收益专项债券收入安排的支出  </t>
  </si>
  <si>
    <t xml:space="preserve">  彩票公益金安排的支出</t>
  </si>
  <si>
    <t xml:space="preserve">    用于社会福利的彩票公益金支出</t>
  </si>
  <si>
    <t xml:space="preserve">    用于体育事业的彩票公益金支出</t>
  </si>
  <si>
    <t xml:space="preserve">    用于残疾人事业的彩票公益金支出</t>
  </si>
  <si>
    <t xml:space="preserve">  地方政府专项债务付息支出</t>
  </si>
  <si>
    <t xml:space="preserve">    国有土地使用权出让金债务付息支出</t>
  </si>
  <si>
    <t xml:space="preserve">    土地储备专项债券付息支出</t>
  </si>
  <si>
    <t xml:space="preserve">    棚户区改造专项债券付息支出</t>
  </si>
  <si>
    <t xml:space="preserve">    其他地方自行试点项目收益专项债券付息支出</t>
  </si>
  <si>
    <t>表13</t>
  </si>
  <si>
    <t xml:space="preserve">   2024年天元区本级政府性基金支出决算表</t>
  </si>
  <si>
    <r>
      <rPr>
        <sz val="14"/>
        <rFont val="黑体"/>
        <charset val="134"/>
      </rPr>
      <t>表</t>
    </r>
    <r>
      <rPr>
        <sz val="14"/>
        <rFont val="Times New Roman"/>
        <charset val="134"/>
      </rPr>
      <t>14</t>
    </r>
  </si>
  <si>
    <r>
      <rPr>
        <b/>
        <sz val="18"/>
        <rFont val="Times New Roman"/>
        <charset val="134"/>
      </rPr>
      <t>2024</t>
    </r>
    <r>
      <rPr>
        <b/>
        <sz val="18"/>
        <rFont val="宋体"/>
        <charset val="134"/>
      </rPr>
      <t>年天元区政府性基金转移支付决算表（分项目）</t>
    </r>
  </si>
  <si>
    <t xml:space="preserve">  国家电影事业发展专项资金安排的支出</t>
  </si>
  <si>
    <t xml:space="preserve"> 大中型水库移民后期扶持基金支出</t>
  </si>
  <si>
    <t xml:space="preserve">  超长期特别国债安排的支出</t>
  </si>
  <si>
    <t>表15</t>
  </si>
  <si>
    <t>2024年天元区政府性基金转移支付决算表（分地区）</t>
  </si>
  <si>
    <t>地区</t>
  </si>
  <si>
    <t>说明：县区一级属于最末级，没有政府性基金专项转移支付分地区表。</t>
  </si>
  <si>
    <t>表16</t>
  </si>
  <si>
    <r>
      <rPr>
        <b/>
        <sz val="18"/>
        <rFont val="Times New Roman"/>
        <charset val="134"/>
      </rPr>
      <t>2024</t>
    </r>
    <r>
      <rPr>
        <b/>
        <sz val="18"/>
        <rFont val="宋体"/>
        <charset val="134"/>
      </rPr>
      <t>年天元区政府专项债务限额和余额情况决算表</t>
    </r>
  </si>
  <si>
    <r>
      <rPr>
        <sz val="14"/>
        <rFont val="仿宋_GB2312"/>
        <charset val="134"/>
      </rPr>
      <t>上年末地方政府专项债务余额</t>
    </r>
  </si>
  <si>
    <r>
      <rPr>
        <sz val="14"/>
        <rFont val="Times New Roman"/>
        <charset val="134"/>
      </rPr>
      <t>2024</t>
    </r>
    <r>
      <rPr>
        <sz val="14"/>
        <rFont val="宋体"/>
        <charset val="134"/>
      </rPr>
      <t>年地方政府专项债务限额</t>
    </r>
  </si>
  <si>
    <r>
      <rPr>
        <sz val="14"/>
        <rFont val="Times New Roman"/>
        <charset val="134"/>
      </rPr>
      <t>2024</t>
    </r>
    <r>
      <rPr>
        <sz val="14"/>
        <rFont val="宋体"/>
        <charset val="134"/>
      </rPr>
      <t>年年末地方政府专项债务余额</t>
    </r>
  </si>
  <si>
    <r>
      <rPr>
        <sz val="14"/>
        <rFont val="黑体"/>
        <charset val="134"/>
      </rPr>
      <t>表</t>
    </r>
    <r>
      <rPr>
        <sz val="14"/>
        <rFont val="Times New Roman"/>
        <charset val="134"/>
      </rPr>
      <t>17</t>
    </r>
  </si>
  <si>
    <t>2024年天元区国有资本经营收入决算表</t>
  </si>
  <si>
    <r>
      <rPr>
        <b/>
        <sz val="14"/>
        <rFont val="仿宋_GB2312"/>
        <charset val="134"/>
      </rPr>
      <t>项</t>
    </r>
    <r>
      <rPr>
        <b/>
        <sz val="14"/>
        <rFont val="Times New Roman"/>
        <charset val="134"/>
      </rPr>
      <t xml:space="preserve">  </t>
    </r>
    <r>
      <rPr>
        <b/>
        <sz val="14"/>
        <rFont val="仿宋_GB2312"/>
        <charset val="134"/>
      </rPr>
      <t>目</t>
    </r>
  </si>
  <si>
    <t>一、本年收入</t>
  </si>
  <si>
    <t xml:space="preserve">    其他国有资本经营预算收入</t>
  </si>
  <si>
    <r>
      <rPr>
        <b/>
        <sz val="14"/>
        <rFont val="仿宋_GB2312"/>
        <charset val="134"/>
      </rPr>
      <t>收</t>
    </r>
    <r>
      <rPr>
        <b/>
        <sz val="14"/>
        <rFont val="Times New Roman"/>
        <charset val="134"/>
      </rPr>
      <t xml:space="preserve">  </t>
    </r>
    <r>
      <rPr>
        <b/>
        <sz val="14"/>
        <rFont val="仿宋_GB2312"/>
        <charset val="134"/>
      </rPr>
      <t>入</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</si>
  <si>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r>
      <rPr>
        <sz val="14"/>
        <rFont val="黑体"/>
        <charset val="134"/>
      </rPr>
      <t>表</t>
    </r>
    <r>
      <rPr>
        <sz val="14"/>
        <rFont val="Times New Roman"/>
        <charset val="134"/>
      </rPr>
      <t>18</t>
    </r>
  </si>
  <si>
    <t>2024年天元区国有资本经营支出决算表</t>
  </si>
  <si>
    <t>一、国有资本经营预算支出</t>
  </si>
  <si>
    <t>国有资本经营预算支出</t>
  </si>
  <si>
    <t xml:space="preserve">  解决历史遗留问题及改革成本支出</t>
  </si>
  <si>
    <t xml:space="preserve">    国有企业退休人员社会化管理补助支出</t>
  </si>
  <si>
    <t>二、国有企业资本金注入</t>
  </si>
  <si>
    <t xml:space="preserve"> 公益性设施投资支出</t>
  </si>
  <si>
    <t>三、  其他国有资本经营预算支出(款)</t>
  </si>
  <si>
    <t xml:space="preserve">  其他国有资本经营预算支出(项)</t>
  </si>
  <si>
    <t>二、国有资本经营预算调出资金</t>
  </si>
  <si>
    <r>
      <rPr>
        <b/>
        <sz val="14"/>
        <rFont val="仿宋_GB2312"/>
        <charset val="134"/>
      </rPr>
      <t>支</t>
    </r>
    <r>
      <rPr>
        <b/>
        <sz val="14"/>
        <rFont val="Times New Roman"/>
        <charset val="134"/>
      </rPr>
      <t xml:space="preserve">  </t>
    </r>
    <r>
      <rPr>
        <b/>
        <sz val="14"/>
        <rFont val="仿宋_GB2312"/>
        <charset val="134"/>
      </rPr>
      <t>出</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</si>
  <si>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t>备注：国有资本经营预算4388万元调出到一般公共预算支出</t>
  </si>
  <si>
    <r>
      <rPr>
        <sz val="14"/>
        <rFont val="黑体"/>
        <charset val="134"/>
      </rPr>
      <t>表</t>
    </r>
    <r>
      <rPr>
        <sz val="14"/>
        <rFont val="Times New Roman"/>
        <charset val="134"/>
      </rPr>
      <t>19</t>
    </r>
  </si>
  <si>
    <t>2024年天元区本级国有资本经营预算支出决算表</t>
  </si>
  <si>
    <t>表20</t>
  </si>
  <si>
    <t>2024年对下安排转移支付的应当公开国有资本经营预算转移支付表</t>
  </si>
  <si>
    <t>说明：县区一级属于最末级，没有对下安排转移支付的应当公开国有资本经营预算转移支付表</t>
  </si>
  <si>
    <t>表21</t>
  </si>
  <si>
    <t>2024年天元区社会保险基金收入决算表</t>
  </si>
  <si>
    <t xml:space="preserve">  城乡居民基本养老保险</t>
  </si>
  <si>
    <t xml:space="preserve"> 其中：社会保险费收入</t>
  </si>
  <si>
    <t xml:space="preserve">      财政补贴收入</t>
  </si>
  <si>
    <t xml:space="preserve">      利息收入</t>
  </si>
  <si>
    <t xml:space="preserve">      转移收入</t>
  </si>
  <si>
    <t xml:space="preserve">      其他收入</t>
  </si>
  <si>
    <t xml:space="preserve">  机关养老保险</t>
  </si>
  <si>
    <t xml:space="preserve">   其中:社会保险费收入</t>
  </si>
  <si>
    <t xml:space="preserve">        财政补贴收入</t>
  </si>
  <si>
    <t xml:space="preserve">        利息收入</t>
  </si>
  <si>
    <t xml:space="preserve">        转移收入</t>
  </si>
  <si>
    <t xml:space="preserve">  其他收入</t>
  </si>
  <si>
    <t>二、上年结余</t>
  </si>
  <si>
    <t>收 入 合 计</t>
  </si>
  <si>
    <t>表22</t>
  </si>
  <si>
    <r>
      <rPr>
        <b/>
        <sz val="18"/>
        <rFont val="Times New Roman"/>
        <charset val="134"/>
      </rPr>
      <t>2024</t>
    </r>
    <r>
      <rPr>
        <b/>
        <sz val="18"/>
        <rFont val="宋体"/>
        <charset val="134"/>
      </rPr>
      <t>年天元区社会保险基金支出决算表</t>
    </r>
  </si>
  <si>
    <t>一、本年支出</t>
  </si>
  <si>
    <t>二、年末结余</t>
  </si>
  <si>
    <t>支 出 合 计</t>
  </si>
  <si>
    <t>表23</t>
  </si>
  <si>
    <r>
      <rPr>
        <sz val="18"/>
        <rFont val="Times New Roman"/>
        <charset val="134"/>
      </rPr>
      <t>2024</t>
    </r>
    <r>
      <rPr>
        <sz val="18"/>
        <rFont val="宋体"/>
        <charset val="134"/>
      </rPr>
      <t>年天元区地方政府债务情况表</t>
    </r>
  </si>
  <si>
    <r>
      <rPr>
        <sz val="14"/>
        <color theme="1"/>
        <rFont val="仿宋_GB2312"/>
        <charset val="134"/>
      </rPr>
      <t>单位：万元</t>
    </r>
  </si>
  <si>
    <r>
      <rPr>
        <b/>
        <sz val="14"/>
        <color theme="1"/>
        <rFont val="仿宋_GB2312"/>
        <charset val="134"/>
      </rPr>
      <t>项</t>
    </r>
    <r>
      <rPr>
        <b/>
        <sz val="14"/>
        <color theme="1"/>
        <rFont val="Times New Roman"/>
        <charset val="134"/>
      </rPr>
      <t xml:space="preserve">  </t>
    </r>
    <r>
      <rPr>
        <b/>
        <sz val="14"/>
        <color theme="1"/>
        <rFont val="仿宋_GB2312"/>
        <charset val="134"/>
      </rPr>
      <t>目</t>
    </r>
  </si>
  <si>
    <r>
      <rPr>
        <b/>
        <sz val="14"/>
        <color theme="1"/>
        <rFont val="仿宋_GB2312"/>
        <charset val="134"/>
      </rPr>
      <t>金额</t>
    </r>
  </si>
  <si>
    <r>
      <rPr>
        <sz val="14"/>
        <color theme="1"/>
        <rFont val="仿宋_GB2312"/>
        <charset val="134"/>
      </rPr>
      <t>一、</t>
    </r>
    <r>
      <rPr>
        <sz val="14"/>
        <color theme="1"/>
        <rFont val="Times New Roman"/>
        <charset val="134"/>
      </rPr>
      <t>2023</t>
    </r>
    <r>
      <rPr>
        <sz val="14"/>
        <color theme="1"/>
        <rFont val="仿宋_GB2312"/>
        <charset val="134"/>
      </rPr>
      <t>年末地方政府债务余额</t>
    </r>
  </si>
  <si>
    <r>
      <rPr>
        <sz val="14"/>
        <color theme="1"/>
        <rFont val="仿宋_GB2312"/>
        <charset val="134"/>
      </rPr>
      <t>一般债务</t>
    </r>
  </si>
  <si>
    <r>
      <rPr>
        <sz val="14"/>
        <color theme="1"/>
        <rFont val="仿宋_GB2312"/>
        <charset val="134"/>
      </rPr>
      <t>专项债务</t>
    </r>
  </si>
  <si>
    <r>
      <rPr>
        <sz val="14"/>
        <color theme="1"/>
        <rFont val="仿宋_GB2312"/>
        <charset val="134"/>
      </rPr>
      <t>二、</t>
    </r>
    <r>
      <rPr>
        <sz val="14"/>
        <color theme="1"/>
        <rFont val="Times New Roman"/>
        <charset val="134"/>
      </rPr>
      <t>2023</t>
    </r>
    <r>
      <rPr>
        <sz val="14"/>
        <color theme="1"/>
        <rFont val="仿宋_GB2312"/>
        <charset val="134"/>
      </rPr>
      <t>年地方政府债务限额</t>
    </r>
  </si>
  <si>
    <t>三、2024年地方政府债务发行决算数</t>
  </si>
  <si>
    <r>
      <rPr>
        <sz val="14"/>
        <color theme="1"/>
        <rFont val="仿宋_GB2312"/>
        <charset val="134"/>
      </rPr>
      <t>其中：新增一般债券发行额</t>
    </r>
  </si>
  <si>
    <t>再融资一般债券发行额</t>
  </si>
  <si>
    <t>新增专项债券发行额</t>
  </si>
  <si>
    <t>四、2024年地方政府债务还本决算数</t>
  </si>
  <si>
    <t>一般债务</t>
  </si>
  <si>
    <t>专项债务</t>
  </si>
  <si>
    <t>五、2024年地方政府债务付息决算数</t>
  </si>
  <si>
    <t>六、2024年末地方政府债务余额</t>
  </si>
  <si>
    <t>七、2024年地方政府债务限额</t>
  </si>
  <si>
    <r>
      <rPr>
        <sz val="14"/>
        <rFont val="黑体"/>
        <charset val="134"/>
      </rPr>
      <t>表</t>
    </r>
    <r>
      <rPr>
        <sz val="14"/>
        <rFont val="Times New Roman"/>
        <charset val="134"/>
      </rPr>
      <t>24</t>
    </r>
  </si>
  <si>
    <r>
      <rPr>
        <sz val="18"/>
        <rFont val="Times New Roman"/>
        <charset val="134"/>
      </rPr>
      <t>2024</t>
    </r>
    <r>
      <rPr>
        <sz val="18"/>
        <rFont val="宋体"/>
        <charset val="134"/>
      </rPr>
      <t>年天元区地方政府新增专项债券使用安排表</t>
    </r>
  </si>
  <si>
    <r>
      <rPr>
        <b/>
        <sz val="14"/>
        <rFont val="仿宋_GB2312"/>
        <charset val="134"/>
      </rPr>
      <t>项目名称</t>
    </r>
    <r>
      <rPr>
        <b/>
        <sz val="14"/>
        <rFont val="Times New Roman"/>
        <charset val="134"/>
      </rPr>
      <t> </t>
    </r>
  </si>
  <si>
    <t>项目领域</t>
  </si>
  <si>
    <t>发债金额</t>
  </si>
  <si>
    <t>债券性质</t>
  </si>
  <si>
    <t>发行时间</t>
  </si>
  <si>
    <t>株洲市天元区泰山路街道片区老旧小区及周边基础配套设施改造项目</t>
  </si>
  <si>
    <t>城镇老旧小区改造</t>
  </si>
  <si>
    <t>专项债券</t>
  </si>
  <si>
    <t>株洲市天元区嵩山路街道片区老旧小区及周边基础配套设施改造项目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</si>
</sst>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quot;年&quot;m&quot;月&quot;d&quot;日&quot;;@"/>
    <numFmt numFmtId="178" formatCode="0_ "/>
    <numFmt numFmtId="179" formatCode="0.00_ "/>
    <numFmt numFmtId="180" formatCode="#,##0_ "/>
    <numFmt numFmtId="181" formatCode="0.00_);[Red]\(0.00\)"/>
    <numFmt numFmtId="182" formatCode="_ * #,##0_ ;_ * \-#,##0_ ;_ * &quot;-&quot;??_ ;_ @_ "/>
    <numFmt numFmtId="183" formatCode="_ * #,##0.00_ ;_ * \-#,##0.00_ ;_ * &quot;-&quot;??.00_ ;_ @_ "/>
  </numFmts>
  <fonts count="81">
    <font>
      <sz val="11"/>
      <color theme="1"/>
      <name val="宋体"/>
      <charset val="134"/>
      <scheme val="minor"/>
    </font>
    <font>
      <sz val="12"/>
      <name val="宋体"/>
      <charset val="134"/>
    </font>
    <font>
      <sz val="12"/>
      <name val="Times New Roman"/>
      <charset val="134"/>
    </font>
    <font>
      <sz val="14"/>
      <name val="黑体"/>
      <charset val="134"/>
    </font>
    <font>
      <sz val="18"/>
      <name val="Times New Roman"/>
      <charset val="134"/>
    </font>
    <font>
      <sz val="14"/>
      <name val="仿宋_GB2312"/>
      <charset val="134"/>
    </font>
    <font>
      <sz val="14"/>
      <name val="Times New Roman"/>
      <charset val="134"/>
    </font>
    <font>
      <b/>
      <sz val="14"/>
      <name val="仿宋_GB2312"/>
      <charset val="134"/>
    </font>
    <font>
      <sz val="14"/>
      <color theme="1"/>
      <name val="仿宋_GB2312"/>
      <charset val="134"/>
    </font>
    <font>
      <sz val="14"/>
      <color theme="1"/>
      <name val="Times New Roman"/>
      <charset val="134"/>
    </font>
    <font>
      <b/>
      <sz val="12"/>
      <name val="宋体"/>
      <charset val="134"/>
    </font>
    <font>
      <b/>
      <sz val="12"/>
      <name val="Times New Roman"/>
      <charset val="134"/>
    </font>
    <font>
      <b/>
      <sz val="14"/>
      <name val="Times New Roman"/>
      <charset val="134"/>
    </font>
    <font>
      <sz val="11"/>
      <color theme="1"/>
      <name val="Times New Roman"/>
      <charset val="134"/>
    </font>
    <font>
      <b/>
      <sz val="14"/>
      <color theme="1"/>
      <name val="Times New Roman"/>
      <charset val="134"/>
    </font>
    <font>
      <sz val="14"/>
      <color theme="1"/>
      <name val="宋体"/>
      <charset val="134"/>
    </font>
    <font>
      <sz val="14"/>
      <name val="宋体"/>
      <charset val="134"/>
    </font>
    <font>
      <b/>
      <sz val="18"/>
      <name val="Times New Roman"/>
      <charset val="134"/>
    </font>
    <font>
      <sz val="18"/>
      <name val="方正小标宋简体"/>
      <charset val="134"/>
    </font>
    <font>
      <b/>
      <sz val="18"/>
      <name val="方正小标宋简体"/>
      <charset val="134"/>
    </font>
    <font>
      <sz val="14"/>
      <color rgb="FF000000"/>
      <name val="Times New Roman"/>
      <charset val="134"/>
    </font>
    <font>
      <b/>
      <sz val="14"/>
      <color rgb="FF000000"/>
      <name val="仿宋_GB2312"/>
      <charset val="134"/>
    </font>
    <font>
      <sz val="16"/>
      <name val="仿宋_GB2312"/>
      <charset val="134"/>
    </font>
    <font>
      <b/>
      <sz val="18"/>
      <name val="宋体"/>
      <charset val="134"/>
      <scheme val="major"/>
    </font>
    <font>
      <b/>
      <sz val="10"/>
      <name val="宋体"/>
      <charset val="134"/>
    </font>
    <font>
      <sz val="10"/>
      <name val="宋体"/>
      <charset val="134"/>
    </font>
    <font>
      <sz val="14"/>
      <color theme="1"/>
      <name val="黑体"/>
      <charset val="134"/>
    </font>
    <font>
      <b/>
      <sz val="18"/>
      <name val="宋体"/>
      <charset val="134"/>
    </font>
    <font>
      <sz val="12"/>
      <color theme="1"/>
      <name val="黑体"/>
      <charset val="134"/>
    </font>
    <font>
      <sz val="12"/>
      <name val="黑体"/>
      <charset val="134"/>
    </font>
    <font>
      <sz val="16"/>
      <color rgb="FF000000"/>
      <name val="Times New Roman"/>
      <charset val="134"/>
    </font>
    <font>
      <sz val="14"/>
      <color rgb="FF000000"/>
      <name val="仿宋_GB2312"/>
      <charset val="134"/>
    </font>
    <font>
      <sz val="10"/>
      <color indexed="8"/>
      <name val="Times New Roman"/>
      <charset val="134"/>
    </font>
    <font>
      <sz val="11"/>
      <color indexed="8"/>
      <name val="Times New Roman"/>
      <charset val="134"/>
    </font>
    <font>
      <sz val="9"/>
      <name val="宋体"/>
      <charset val="134"/>
    </font>
    <font>
      <sz val="14"/>
      <color rgb="FF000000"/>
      <name val="黑体"/>
      <charset val="134"/>
    </font>
    <font>
      <b/>
      <sz val="18"/>
      <color rgb="FF000000"/>
      <name val="宋体"/>
      <charset val="134"/>
    </font>
    <font>
      <b/>
      <sz val="18"/>
      <color indexed="8"/>
      <name val="Times New Roman"/>
      <charset val="134"/>
    </font>
    <font>
      <b/>
      <sz val="11"/>
      <name val="宋体"/>
      <charset val="134"/>
    </font>
    <font>
      <b/>
      <sz val="11"/>
      <name val="Times New Roman"/>
      <charset val="134"/>
    </font>
    <font>
      <sz val="11"/>
      <name val="宋体"/>
      <charset val="134"/>
    </font>
    <font>
      <sz val="11"/>
      <name val="Times New Roman"/>
      <charset val="134"/>
    </font>
    <font>
      <sz val="10"/>
      <color rgb="FF000000"/>
      <name val="宋体"/>
      <charset val="134"/>
    </font>
    <font>
      <sz val="18"/>
      <color rgb="FF000000"/>
      <name val="Times New Roman"/>
      <charset val="134"/>
    </font>
    <font>
      <b/>
      <sz val="11"/>
      <color indexed="8"/>
      <name val="仿宋_GB2312"/>
      <charset val="134"/>
    </font>
    <font>
      <b/>
      <sz val="11"/>
      <name val="仿宋_GB2312"/>
      <charset val="134"/>
    </font>
    <font>
      <b/>
      <sz val="11"/>
      <color indexed="8"/>
      <name val="Times New Roman"/>
      <charset val="134"/>
    </font>
    <font>
      <sz val="11"/>
      <color rgb="FF000000"/>
      <name val="Times New Roman"/>
      <charset val="134"/>
    </font>
    <font>
      <sz val="12"/>
      <color theme="1"/>
      <name val="Times New Roman"/>
      <charset val="134"/>
    </font>
    <font>
      <b/>
      <sz val="16"/>
      <name val="Times New Roman"/>
      <charset val="134"/>
    </font>
    <font>
      <sz val="12"/>
      <name val="仿宋_GB2312"/>
      <charset val="134"/>
    </font>
    <font>
      <sz val="2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11"/>
      <name val="仿宋_GB2312"/>
      <charset val="134"/>
    </font>
    <font>
      <sz val="11"/>
      <color indexed="8"/>
      <name val="仿宋_GB2312"/>
      <charset val="134"/>
    </font>
    <font>
      <b/>
      <sz val="16"/>
      <name val="宋体"/>
      <charset val="134"/>
    </font>
    <font>
      <b/>
      <sz val="14"/>
      <color rgb="FF000000"/>
      <name val="Times New Roman"/>
      <charset val="134"/>
    </font>
    <font>
      <b/>
      <sz val="14"/>
      <color theme="1"/>
      <name val="仿宋_GB2312"/>
      <charset val="134"/>
    </font>
    <font>
      <sz val="10"/>
      <color indexed="8"/>
      <name val="宋体"/>
      <charset val="134"/>
    </font>
    <font>
      <sz val="11"/>
      <color rgb="FF000000"/>
      <name val="仿宋_GB2312"/>
      <charset val="134"/>
    </font>
    <font>
      <sz val="18"/>
      <name val="宋体"/>
      <charset val="134"/>
    </font>
    <font>
      <sz val="22"/>
      <name val="方正小标宋简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auto="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5" borderId="15"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16" applyNumberFormat="0" applyFill="0" applyAlignment="0" applyProtection="0">
      <alignment vertical="center"/>
    </xf>
    <xf numFmtId="0" fontId="58" fillId="0" borderId="16" applyNumberFormat="0" applyFill="0" applyAlignment="0" applyProtection="0">
      <alignment vertical="center"/>
    </xf>
    <xf numFmtId="0" fontId="59" fillId="0" borderId="17" applyNumberFormat="0" applyFill="0" applyAlignment="0" applyProtection="0">
      <alignment vertical="center"/>
    </xf>
    <xf numFmtId="0" fontId="59" fillId="0" borderId="0" applyNumberFormat="0" applyFill="0" applyBorder="0" applyAlignment="0" applyProtection="0">
      <alignment vertical="center"/>
    </xf>
    <xf numFmtId="0" fontId="60" fillId="6" borderId="18" applyNumberFormat="0" applyAlignment="0" applyProtection="0">
      <alignment vertical="center"/>
    </xf>
    <xf numFmtId="0" fontId="61" fillId="7" borderId="19" applyNumberFormat="0" applyAlignment="0" applyProtection="0">
      <alignment vertical="center"/>
    </xf>
    <xf numFmtId="0" fontId="62" fillId="7" borderId="18" applyNumberFormat="0" applyAlignment="0" applyProtection="0">
      <alignment vertical="center"/>
    </xf>
    <xf numFmtId="0" fontId="63" fillId="8" borderId="20" applyNumberFormat="0" applyAlignment="0" applyProtection="0">
      <alignment vertical="center"/>
    </xf>
    <xf numFmtId="0" fontId="64" fillId="0" borderId="21" applyNumberFormat="0" applyFill="0" applyAlignment="0" applyProtection="0">
      <alignment vertical="center"/>
    </xf>
    <xf numFmtId="0" fontId="65" fillId="0" borderId="22" applyNumberFormat="0" applyFill="0" applyAlignment="0" applyProtection="0">
      <alignment vertical="center"/>
    </xf>
    <xf numFmtId="0" fontId="66" fillId="9" borderId="0" applyNumberFormat="0" applyBorder="0" applyAlignment="0" applyProtection="0">
      <alignment vertical="center"/>
    </xf>
    <xf numFmtId="0" fontId="67" fillId="10" borderId="0" applyNumberFormat="0" applyBorder="0" applyAlignment="0" applyProtection="0">
      <alignment vertical="center"/>
    </xf>
    <xf numFmtId="0" fontId="68" fillId="11" borderId="0" applyNumberFormat="0" applyBorder="0" applyAlignment="0" applyProtection="0">
      <alignment vertical="center"/>
    </xf>
    <xf numFmtId="0" fontId="69" fillId="12"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69"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1" fillId="0" borderId="0">
      <alignment vertical="top"/>
    </xf>
    <xf numFmtId="0" fontId="71" fillId="0" borderId="0"/>
    <xf numFmtId="0" fontId="1" fillId="0" borderId="0"/>
    <xf numFmtId="0" fontId="34" fillId="0" borderId="0">
      <alignment vertical="center"/>
    </xf>
    <xf numFmtId="0" fontId="1" fillId="0" borderId="0">
      <alignment vertical="top"/>
    </xf>
  </cellStyleXfs>
  <cellXfs count="218">
    <xf numFmtId="0" fontId="0" fillId="0" borderId="0" xfId="0">
      <alignment vertical="center"/>
    </xf>
    <xf numFmtId="0" fontId="1" fillId="0" borderId="0" xfId="0" applyFont="1" applyFill="1" applyAlignment="1"/>
    <xf numFmtId="0" fontId="1" fillId="0" borderId="0" xfId="0" applyFont="1" applyFill="1" applyAlignment="1">
      <alignment horizontal="center"/>
    </xf>
    <xf numFmtId="0" fontId="2" fillId="0" borderId="0" xfId="0" applyFont="1" applyFill="1" applyAlignment="1">
      <alignment horizontal="center"/>
    </xf>
    <xf numFmtId="0" fontId="3" fillId="0" borderId="0" xfId="0" applyFont="1" applyFill="1" applyAlignment="1">
      <alignment horizontal="justify" vertical="center"/>
    </xf>
    <xf numFmtId="0" fontId="2" fillId="0" borderId="0" xfId="0" applyFont="1" applyFill="1" applyAlignment="1">
      <alignment horizontal="justify"/>
    </xf>
    <xf numFmtId="0" fontId="4" fillId="0" borderId="0" xfId="0" applyFont="1" applyFill="1" applyAlignment="1">
      <alignment horizontal="center" vertical="center"/>
    </xf>
    <xf numFmtId="0" fontId="5" fillId="0" borderId="0" xfId="0" applyFont="1" applyFill="1" applyAlignment="1">
      <alignment horizontal="righ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Border="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2" fillId="0" borderId="1" xfId="0" applyFont="1" applyFill="1" applyBorder="1" applyAlignment="1">
      <alignment horizontal="center" vertical="center"/>
    </xf>
    <xf numFmtId="0" fontId="2" fillId="0" borderId="1" xfId="0" applyFont="1" applyFill="1" applyBorder="1" applyAlignment="1"/>
    <xf numFmtId="0" fontId="2" fillId="0" borderId="1" xfId="0" applyFont="1" applyFill="1" applyBorder="1" applyAlignment="1">
      <alignment horizontal="center"/>
    </xf>
    <xf numFmtId="0" fontId="2" fillId="0" borderId="0" xfId="0" applyFont="1" applyFill="1" applyAlignment="1"/>
    <xf numFmtId="0" fontId="13" fillId="0" borderId="0" xfId="0" applyFont="1" applyFill="1" applyAlignment="1">
      <alignment vertical="center"/>
    </xf>
    <xf numFmtId="0" fontId="13" fillId="0" borderId="0" xfId="0" applyFont="1" applyFill="1" applyAlignment="1">
      <alignment horizontal="center" vertical="center"/>
    </xf>
    <xf numFmtId="0" fontId="11" fillId="0" borderId="0" xfId="0" applyFont="1" applyFill="1" applyAlignment="1"/>
    <xf numFmtId="0" fontId="3" fillId="0" borderId="0" xfId="0" applyFont="1" applyFill="1" applyAlignment="1">
      <alignment vertical="center"/>
    </xf>
    <xf numFmtId="0" fontId="4" fillId="0" borderId="0" xfId="0" applyFont="1" applyFill="1" applyAlignment="1" applyProtection="1">
      <alignment horizontal="center" vertical="center"/>
    </xf>
    <xf numFmtId="0" fontId="9" fillId="0" borderId="0" xfId="0" applyFont="1" applyFill="1" applyAlignment="1">
      <alignment vertical="center"/>
    </xf>
    <xf numFmtId="0" fontId="9" fillId="0" borderId="0" xfId="0" applyFont="1" applyFill="1" applyAlignment="1">
      <alignment horizontal="right" vertical="center"/>
    </xf>
    <xf numFmtId="0" fontId="14" fillId="0" borderId="2" xfId="0" applyFont="1" applyFill="1" applyBorder="1" applyAlignment="1">
      <alignment horizontal="center" vertical="center"/>
    </xf>
    <xf numFmtId="0" fontId="14" fillId="0" borderId="1" xfId="0" applyFont="1" applyFill="1" applyBorder="1" applyAlignment="1">
      <alignment horizontal="center" vertical="center"/>
    </xf>
    <xf numFmtId="0" fontId="8" fillId="0" borderId="1" xfId="0" applyFont="1" applyFill="1" applyBorder="1" applyAlignment="1">
      <alignment vertical="center"/>
    </xf>
    <xf numFmtId="178" fontId="6"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15" fillId="0" borderId="1" xfId="0" applyFont="1" applyFill="1" applyBorder="1" applyAlignment="1">
      <alignment vertical="center"/>
    </xf>
    <xf numFmtId="0" fontId="5" fillId="0" borderId="1" xfId="0" applyFont="1" applyFill="1" applyBorder="1" applyAlignment="1">
      <alignment vertical="center"/>
    </xf>
    <xf numFmtId="0" fontId="16" fillId="0" borderId="1" xfId="0" applyFont="1" applyFill="1" applyBorder="1" applyAlignment="1">
      <alignment vertical="center"/>
    </xf>
    <xf numFmtId="0" fontId="3" fillId="0" borderId="0" xfId="0" applyFont="1" applyFill="1" applyAlignment="1">
      <alignment horizontal="left"/>
    </xf>
    <xf numFmtId="0" fontId="4" fillId="0" borderId="0" xfId="0" applyFont="1" applyFill="1" applyAlignment="1">
      <alignment horizontal="center"/>
    </xf>
    <xf numFmtId="0" fontId="17" fillId="0" borderId="0" xfId="0" applyFont="1" applyFill="1" applyAlignment="1">
      <alignment horizontal="center"/>
    </xf>
    <xf numFmtId="0" fontId="6" fillId="0" borderId="0" xfId="0" applyFont="1" applyFill="1" applyAlignment="1">
      <alignment horizontal="left" vertical="center"/>
    </xf>
    <xf numFmtId="0" fontId="5" fillId="0" borderId="1" xfId="0" applyFont="1" applyFill="1" applyBorder="1" applyAlignment="1">
      <alignment horizontal="left" vertical="center"/>
    </xf>
    <xf numFmtId="3" fontId="6" fillId="0" borderId="1" xfId="0" applyNumberFormat="1" applyFont="1" applyFill="1" applyBorder="1" applyAlignment="1">
      <alignment horizontal="center" vertical="center"/>
    </xf>
    <xf numFmtId="0" fontId="6" fillId="0" borderId="0" xfId="0" applyFont="1" applyFill="1" applyAlignment="1">
      <alignment horizontal="center"/>
    </xf>
    <xf numFmtId="0" fontId="18" fillId="0" borderId="0" xfId="0" applyFont="1" applyFill="1" applyAlignment="1" applyProtection="1">
      <alignment horizontal="center" vertical="center"/>
    </xf>
    <xf numFmtId="0" fontId="6" fillId="0" borderId="0" xfId="0" applyFont="1" applyFill="1" applyAlignment="1">
      <alignment horizontal="left"/>
    </xf>
    <xf numFmtId="0" fontId="5" fillId="0" borderId="0" xfId="0" applyFont="1" applyFill="1" applyAlignment="1">
      <alignment horizontal="right"/>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2" fillId="0" borderId="0" xfId="0" applyFont="1" applyFill="1" applyAlignment="1">
      <alignment vertical="center"/>
    </xf>
    <xf numFmtId="0" fontId="6" fillId="0" borderId="0" xfId="0" applyFont="1" applyFill="1" applyAlignment="1">
      <alignment vertical="center"/>
    </xf>
    <xf numFmtId="0" fontId="6" fillId="0" borderId="1" xfId="0" applyFont="1" applyFill="1" applyBorder="1" applyAlignment="1"/>
    <xf numFmtId="0" fontId="5" fillId="0" borderId="1" xfId="0" applyFont="1" applyFill="1" applyBorder="1" applyAlignment="1">
      <alignment horizontal="justify" vertical="center"/>
    </xf>
    <xf numFmtId="0" fontId="17" fillId="0" borderId="0" xfId="0" applyFont="1" applyFill="1" applyAlignment="1">
      <alignment horizontal="center" vertical="center"/>
    </xf>
    <xf numFmtId="0" fontId="6" fillId="0" borderId="0" xfId="0" applyFont="1" applyFill="1" applyAlignment="1">
      <alignment horizontal="justify" vertical="center"/>
    </xf>
    <xf numFmtId="0" fontId="6" fillId="0" borderId="1" xfId="0" applyFont="1" applyFill="1" applyBorder="1" applyAlignment="1">
      <alignment horizontal="justify" vertical="center"/>
    </xf>
    <xf numFmtId="0" fontId="18" fillId="0" borderId="0" xfId="0" applyFont="1" applyFill="1" applyAlignment="1">
      <alignment horizontal="center" vertical="center"/>
    </xf>
    <xf numFmtId="0" fontId="19" fillId="0" borderId="0" xfId="0" applyFont="1" applyFill="1" applyAlignment="1">
      <alignment horizontal="center" vertical="center"/>
    </xf>
    <xf numFmtId="0" fontId="17" fillId="0" borderId="0" xfId="0" applyFont="1" applyFill="1" applyAlignment="1" applyProtection="1">
      <alignment horizontal="center" vertical="center"/>
    </xf>
    <xf numFmtId="0" fontId="20" fillId="0" borderId="0" xfId="0" applyFont="1" applyFill="1" applyAlignment="1">
      <alignment horizontal="left"/>
    </xf>
    <xf numFmtId="0" fontId="21"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22" fillId="0" borderId="1" xfId="0" applyFont="1" applyFill="1" applyBorder="1" applyAlignment="1">
      <alignment horizontal="center" vertical="center"/>
    </xf>
    <xf numFmtId="0" fontId="3" fillId="0" borderId="0" xfId="0" applyFont="1" applyFill="1" applyAlignment="1">
      <alignment horizontal="left" vertical="center"/>
    </xf>
    <xf numFmtId="0" fontId="23" fillId="0" borderId="0" xfId="0" applyFont="1" applyFill="1" applyAlignment="1">
      <alignment horizontal="center" vertical="center"/>
    </xf>
    <xf numFmtId="0" fontId="12" fillId="0" borderId="0" xfId="0" applyFont="1" applyFill="1" applyAlignment="1">
      <alignment vertical="center"/>
    </xf>
    <xf numFmtId="0" fontId="24" fillId="0" borderId="4" xfId="0" applyNumberFormat="1" applyFont="1" applyFill="1" applyBorder="1" applyAlignment="1">
      <alignment horizontal="left" vertical="center"/>
    </xf>
    <xf numFmtId="0" fontId="24" fillId="0" borderId="4" xfId="0" applyNumberFormat="1" applyFont="1" applyFill="1" applyBorder="1" applyAlignment="1">
      <alignment horizontal="center" vertical="center"/>
    </xf>
    <xf numFmtId="3" fontId="25" fillId="0" borderId="4" xfId="0" applyNumberFormat="1" applyFont="1" applyFill="1" applyBorder="1" applyAlignment="1">
      <alignment horizontal="right" vertical="center"/>
    </xf>
    <xf numFmtId="0" fontId="25" fillId="0" borderId="4" xfId="0" applyNumberFormat="1" applyFont="1" applyFill="1" applyBorder="1" applyAlignment="1">
      <alignment horizontal="left" vertical="center"/>
    </xf>
    <xf numFmtId="0" fontId="24" fillId="0" borderId="4" xfId="0" applyNumberFormat="1" applyFont="1" applyFill="1" applyBorder="1" applyAlignment="1">
      <alignment vertical="center"/>
    </xf>
    <xf numFmtId="0" fontId="25" fillId="0" borderId="4" xfId="0" applyNumberFormat="1" applyFont="1" applyFill="1" applyBorder="1" applyAlignment="1">
      <alignment vertical="center"/>
    </xf>
    <xf numFmtId="0" fontId="2" fillId="0" borderId="0" xfId="0" applyFont="1" applyFill="1" applyAlignment="1">
      <alignment horizontal="left"/>
    </xf>
    <xf numFmtId="0" fontId="23" fillId="0" borderId="0" xfId="0" applyFont="1" applyFill="1" applyAlignment="1">
      <alignment horizontal="left" vertical="center"/>
    </xf>
    <xf numFmtId="0" fontId="12" fillId="0" borderId="1" xfId="0" applyFont="1" applyFill="1" applyBorder="1" applyAlignment="1">
      <alignment horizontal="left" vertical="center"/>
    </xf>
    <xf numFmtId="0" fontId="0" fillId="2" borderId="0" xfId="0" applyFont="1" applyFill="1" applyAlignment="1">
      <alignment vertical="center"/>
    </xf>
    <xf numFmtId="0" fontId="10" fillId="2" borderId="0" xfId="0" applyFont="1" applyFill="1" applyAlignment="1"/>
    <xf numFmtId="0" fontId="26" fillId="2" borderId="0" xfId="0" applyFont="1" applyFill="1" applyAlignment="1">
      <alignment vertical="center"/>
    </xf>
    <xf numFmtId="0" fontId="3" fillId="2" borderId="0" xfId="0" applyNumberFormat="1" applyFont="1" applyFill="1" applyAlignment="1" applyProtection="1">
      <alignment horizontal="left" vertical="center"/>
    </xf>
    <xf numFmtId="0" fontId="27" fillId="2" borderId="0" xfId="0" applyNumberFormat="1" applyFont="1" applyFill="1" applyAlignment="1" applyProtection="1">
      <alignment horizontal="center" vertical="center"/>
    </xf>
    <xf numFmtId="0" fontId="25" fillId="2" borderId="0" xfId="0" applyNumberFormat="1" applyFont="1" applyFill="1" applyAlignment="1" applyProtection="1">
      <alignment horizontal="right" vertical="center"/>
    </xf>
    <xf numFmtId="0" fontId="28" fillId="2" borderId="1" xfId="0" applyFont="1" applyFill="1" applyBorder="1" applyAlignment="1">
      <alignment vertical="center"/>
    </xf>
    <xf numFmtId="0" fontId="29" fillId="2" borderId="1" xfId="0" applyNumberFormat="1" applyFont="1" applyFill="1" applyBorder="1" applyAlignment="1" applyProtection="1">
      <alignment horizontal="center" vertical="center"/>
    </xf>
    <xf numFmtId="0" fontId="24" fillId="0" borderId="5" xfId="0" applyNumberFormat="1" applyFont="1" applyFill="1" applyBorder="1" applyAlignment="1">
      <alignment vertical="center"/>
    </xf>
    <xf numFmtId="0" fontId="10" fillId="2" borderId="1" xfId="0" applyFont="1" applyFill="1" applyBorder="1" applyAlignment="1"/>
    <xf numFmtId="0" fontId="7" fillId="2" borderId="1" xfId="0" applyNumberFormat="1" applyFont="1" applyFill="1" applyBorder="1" applyAlignment="1" applyProtection="1">
      <alignment horizontal="center" vertical="center"/>
    </xf>
    <xf numFmtId="3" fontId="6" fillId="2" borderId="1" xfId="0" applyNumberFormat="1" applyFont="1" applyFill="1" applyBorder="1" applyAlignment="1" applyProtection="1">
      <alignment horizontal="right" vertical="center"/>
    </xf>
    <xf numFmtId="0" fontId="30" fillId="0" borderId="0" xfId="0" applyFont="1" applyFill="1" applyAlignment="1">
      <alignment horizontal="left" vertical="center"/>
    </xf>
    <xf numFmtId="0" fontId="31" fillId="0" borderId="0" xfId="0" applyFont="1" applyFill="1" applyAlignment="1">
      <alignment horizontal="right" vertical="center"/>
    </xf>
    <xf numFmtId="0" fontId="21" fillId="3" borderId="1" xfId="0" applyFont="1" applyFill="1" applyBorder="1" applyAlignment="1">
      <alignment horizontal="center" vertical="center"/>
    </xf>
    <xf numFmtId="0" fontId="5" fillId="3" borderId="1" xfId="0" applyFont="1" applyFill="1" applyBorder="1" applyAlignment="1">
      <alignment horizontal="left" vertical="center"/>
    </xf>
    <xf numFmtId="0" fontId="6" fillId="3" borderId="1" xfId="0" applyFont="1" applyFill="1" applyBorder="1" applyAlignment="1">
      <alignment horizontal="center" vertical="center"/>
    </xf>
    <xf numFmtId="0" fontId="6" fillId="0" borderId="1" xfId="0" applyFont="1" applyFill="1" applyBorder="1" applyAlignment="1">
      <alignment horizontal="left" vertical="center"/>
    </xf>
    <xf numFmtId="0" fontId="6" fillId="3" borderId="1" xfId="0" applyFont="1" applyFill="1" applyBorder="1" applyAlignment="1">
      <alignment horizontal="left" vertical="center"/>
    </xf>
    <xf numFmtId="3" fontId="6" fillId="3" borderId="1" xfId="0" applyNumberFormat="1" applyFont="1" applyFill="1" applyBorder="1" applyAlignment="1">
      <alignment horizontal="center" vertical="center"/>
    </xf>
    <xf numFmtId="0" fontId="1" fillId="0" borderId="0" xfId="0" applyFont="1" applyFill="1" applyAlignment="1">
      <alignment vertical="center"/>
    </xf>
    <xf numFmtId="0" fontId="32" fillId="0" borderId="0" xfId="50" applyFont="1" applyAlignment="1">
      <alignment vertical="center" wrapText="1"/>
    </xf>
    <xf numFmtId="0" fontId="33" fillId="0" borderId="0" xfId="50" applyFont="1" applyAlignment="1">
      <alignment vertical="center" wrapText="1"/>
    </xf>
    <xf numFmtId="0" fontId="34" fillId="0" borderId="0" xfId="52" applyFill="1">
      <alignment vertical="center"/>
    </xf>
    <xf numFmtId="179" fontId="32" fillId="0" borderId="0" xfId="50" applyNumberFormat="1" applyFont="1" applyAlignment="1" applyProtection="1">
      <alignment horizontal="center" vertical="center" wrapText="1"/>
      <protection locked="0"/>
    </xf>
    <xf numFmtId="179" fontId="32" fillId="0" borderId="0" xfId="50" applyNumberFormat="1" applyFont="1" applyAlignment="1">
      <alignment horizontal="center" vertical="center" wrapText="1"/>
    </xf>
    <xf numFmtId="0" fontId="35" fillId="0" borderId="0" xfId="50" applyFont="1" applyAlignment="1">
      <alignment vertical="center" wrapText="1"/>
    </xf>
    <xf numFmtId="0" fontId="36" fillId="0" borderId="0" xfId="50" applyFont="1" applyAlignment="1">
      <alignment horizontal="center" vertical="center" wrapText="1"/>
    </xf>
    <xf numFmtId="0" fontId="37" fillId="0" borderId="0" xfId="50" applyFont="1" applyAlignment="1">
      <alignment horizontal="center" vertical="center" wrapText="1"/>
    </xf>
    <xf numFmtId="179" fontId="32" fillId="0" borderId="0" xfId="50" applyNumberFormat="1" applyFont="1" applyAlignment="1" applyProtection="1">
      <alignment horizontal="right" vertical="center" wrapText="1"/>
      <protection locked="0"/>
    </xf>
    <xf numFmtId="0" fontId="38" fillId="0" borderId="1" xfId="50" applyFont="1" applyBorder="1" applyAlignment="1">
      <alignment horizontal="center" vertical="center" wrapText="1"/>
    </xf>
    <xf numFmtId="179" fontId="39" fillId="0" borderId="1" xfId="50" applyNumberFormat="1" applyFont="1" applyBorder="1" applyAlignment="1">
      <alignment horizontal="center" vertical="center" wrapText="1"/>
    </xf>
    <xf numFmtId="179" fontId="39" fillId="0" borderId="1" xfId="50" applyNumberFormat="1" applyFont="1" applyBorder="1" applyAlignment="1" applyProtection="1">
      <alignment horizontal="center" vertical="center" wrapText="1"/>
      <protection locked="0"/>
    </xf>
    <xf numFmtId="179" fontId="39" fillId="0" borderId="0" xfId="50" applyNumberFormat="1" applyFont="1" applyBorder="1" applyAlignment="1">
      <alignment horizontal="center" vertical="center" wrapText="1"/>
    </xf>
    <xf numFmtId="179" fontId="39" fillId="0" borderId="0" xfId="50" applyNumberFormat="1" applyFont="1" applyAlignment="1">
      <alignment horizontal="center" vertical="center" wrapText="1"/>
    </xf>
    <xf numFmtId="0" fontId="40"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179" fontId="32" fillId="0" borderId="1" xfId="50" applyNumberFormat="1" applyFont="1" applyBorder="1" applyAlignment="1">
      <alignment horizontal="center" vertical="center" wrapText="1"/>
    </xf>
    <xf numFmtId="0" fontId="42" fillId="0" borderId="0" xfId="50" applyFont="1" applyAlignment="1">
      <alignment horizontal="left" vertical="center" wrapText="1"/>
    </xf>
    <xf numFmtId="0" fontId="2" fillId="0" borderId="0" xfId="0" applyFont="1" applyFill="1" applyAlignment="1">
      <alignment horizontal="center" vertical="center"/>
    </xf>
    <xf numFmtId="0" fontId="43" fillId="0" borderId="0" xfId="0" applyFont="1" applyFill="1" applyAlignment="1">
      <alignment horizontal="left"/>
    </xf>
    <xf numFmtId="0" fontId="12" fillId="3" borderId="1" xfId="0" applyFont="1" applyFill="1" applyBorder="1" applyAlignment="1">
      <alignment horizontal="center" vertical="center"/>
    </xf>
    <xf numFmtId="0" fontId="1" fillId="0" borderId="1" xfId="0" applyNumberFormat="1" applyFont="1" applyFill="1" applyBorder="1" applyAlignment="1" applyProtection="1">
      <alignment horizontal="left" vertical="center"/>
    </xf>
    <xf numFmtId="3"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left" vertical="center"/>
    </xf>
    <xf numFmtId="0" fontId="2" fillId="0" borderId="1" xfId="0" applyNumberFormat="1" applyFont="1" applyFill="1" applyBorder="1" applyAlignment="1" applyProtection="1">
      <alignment horizontal="center" vertical="center"/>
    </xf>
    <xf numFmtId="0" fontId="2" fillId="4" borderId="0" xfId="0" applyFont="1" applyFill="1" applyAlignment="1"/>
    <xf numFmtId="0" fontId="1" fillId="0" borderId="1" xfId="0" applyNumberFormat="1" applyFont="1" applyFill="1" applyBorder="1" applyAlignment="1" applyProtection="1">
      <alignment horizontal="center" vertical="center"/>
    </xf>
    <xf numFmtId="0" fontId="2" fillId="0" borderId="6" xfId="0" applyFont="1" applyFill="1" applyBorder="1" applyAlignment="1">
      <alignment horizontal="center" vertical="center"/>
    </xf>
    <xf numFmtId="0" fontId="1" fillId="0" borderId="0" xfId="0" applyFont="1" applyFill="1" applyBorder="1" applyAlignment="1"/>
    <xf numFmtId="0" fontId="6" fillId="0" borderId="0" xfId="0" applyFont="1" applyFill="1" applyBorder="1" applyAlignment="1">
      <alignment horizontal="center"/>
    </xf>
    <xf numFmtId="0" fontId="27" fillId="0" borderId="0" xfId="0" applyNumberFormat="1" applyFont="1" applyFill="1" applyBorder="1" applyAlignment="1" applyProtection="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1" xfId="0" applyNumberFormat="1" applyFont="1" applyFill="1" applyBorder="1" applyAlignment="1">
      <alignment horizontal="center"/>
    </xf>
    <xf numFmtId="0" fontId="16" fillId="0" borderId="1" xfId="0" applyNumberFormat="1" applyFont="1" applyFill="1" applyBorder="1" applyAlignment="1">
      <alignment horizontal="center"/>
    </xf>
    <xf numFmtId="3" fontId="6" fillId="0" borderId="1" xfId="0" applyNumberFormat="1" applyFont="1" applyFill="1" applyBorder="1" applyAlignment="1">
      <alignment horizontal="center"/>
    </xf>
    <xf numFmtId="0" fontId="6" fillId="0" borderId="0" xfId="0" applyFont="1" applyFill="1" applyAlignment="1"/>
    <xf numFmtId="0" fontId="9" fillId="0" borderId="0" xfId="0" applyFont="1" applyFill="1" applyAlignment="1"/>
    <xf numFmtId="0" fontId="3" fillId="0" borderId="0" xfId="0" applyFont="1" applyFill="1" applyAlignment="1"/>
    <xf numFmtId="0" fontId="17" fillId="0" borderId="0" xfId="0" applyNumberFormat="1" applyFont="1" applyFill="1" applyAlignment="1" applyProtection="1">
      <alignment horizontal="center" vertical="center"/>
    </xf>
    <xf numFmtId="0" fontId="6" fillId="0" borderId="0" xfId="0" applyNumberFormat="1" applyFont="1" applyFill="1" applyAlignment="1" applyProtection="1">
      <alignment horizontal="right" vertical="center"/>
    </xf>
    <xf numFmtId="3" fontId="25" fillId="0" borderId="7" xfId="0" applyNumberFormat="1" applyFont="1" applyFill="1" applyBorder="1" applyAlignment="1">
      <alignment horizontal="right" vertical="center"/>
    </xf>
    <xf numFmtId="0" fontId="24" fillId="0" borderId="5" xfId="0" applyNumberFormat="1" applyFont="1" applyFill="1" applyBorder="1" applyAlignment="1">
      <alignment horizontal="left" vertical="center"/>
    </xf>
    <xf numFmtId="3" fontId="25" fillId="0" borderId="8" xfId="0" applyNumberFormat="1" applyFont="1" applyFill="1" applyBorder="1" applyAlignment="1">
      <alignment horizontal="right" vertical="center"/>
    </xf>
    <xf numFmtId="0" fontId="25" fillId="0" borderId="7" xfId="0" applyNumberFormat="1" applyFont="1" applyFill="1" applyBorder="1" applyAlignment="1">
      <alignment horizontal="left" vertical="center"/>
    </xf>
    <xf numFmtId="0" fontId="24" fillId="0" borderId="7" xfId="0" applyNumberFormat="1" applyFont="1" applyFill="1" applyBorder="1" applyAlignment="1">
      <alignment horizontal="left" vertical="center"/>
    </xf>
    <xf numFmtId="0" fontId="25" fillId="0" borderId="5" xfId="0" applyNumberFormat="1" applyFont="1" applyFill="1" applyBorder="1" applyAlignment="1">
      <alignment horizontal="left" vertical="center"/>
    </xf>
    <xf numFmtId="0" fontId="9" fillId="0" borderId="0" xfId="0" applyFont="1" applyFill="1" applyAlignment="1">
      <alignment horizontal="center"/>
    </xf>
    <xf numFmtId="0" fontId="16" fillId="0" borderId="0" xfId="0" applyFont="1" applyFill="1" applyAlignment="1">
      <alignment horizontal="left"/>
    </xf>
    <xf numFmtId="0" fontId="40" fillId="0" borderId="0" xfId="0" applyFont="1" applyFill="1" applyAlignment="1">
      <alignment horizontal="center" vertical="center"/>
    </xf>
    <xf numFmtId="0" fontId="44" fillId="0" borderId="9" xfId="0" applyFont="1" applyFill="1" applyBorder="1" applyAlignment="1" applyProtection="1">
      <alignment horizontal="center" vertical="center"/>
    </xf>
    <xf numFmtId="0" fontId="45" fillId="0" borderId="1" xfId="53" applyFont="1" applyFill="1" applyBorder="1" applyAlignment="1" applyProtection="1">
      <alignment horizontal="center" vertical="center" wrapText="1"/>
      <protection locked="0"/>
    </xf>
    <xf numFmtId="0" fontId="45" fillId="0" borderId="9" xfId="53" applyFont="1" applyFill="1" applyBorder="1" applyAlignment="1" applyProtection="1">
      <alignment horizontal="center" vertical="center"/>
      <protection locked="0"/>
    </xf>
    <xf numFmtId="0" fontId="45" fillId="0" borderId="9" xfId="0" applyFont="1" applyFill="1" applyBorder="1" applyAlignment="1" applyProtection="1">
      <alignment horizontal="center" vertical="center" wrapText="1"/>
    </xf>
    <xf numFmtId="0" fontId="46" fillId="0" borderId="10" xfId="0" applyFont="1" applyFill="1" applyBorder="1" applyAlignment="1" applyProtection="1">
      <alignment horizontal="center" vertical="center"/>
    </xf>
    <xf numFmtId="0" fontId="45" fillId="0" borderId="10" xfId="53" applyFont="1" applyFill="1" applyBorder="1" applyAlignment="1" applyProtection="1">
      <alignment horizontal="center" vertical="center"/>
      <protection locked="0"/>
    </xf>
    <xf numFmtId="0" fontId="45" fillId="0" borderId="10" xfId="0" applyFont="1" applyFill="1" applyBorder="1" applyAlignment="1" applyProtection="1">
      <alignment horizontal="center" vertical="center" wrapText="1"/>
    </xf>
    <xf numFmtId="0" fontId="45" fillId="0" borderId="1" xfId="0" applyFont="1" applyFill="1" applyBorder="1" applyAlignment="1" applyProtection="1">
      <alignment horizontal="center" vertical="center"/>
    </xf>
    <xf numFmtId="180" fontId="39" fillId="0" borderId="1" xfId="0" applyNumberFormat="1" applyFont="1" applyFill="1" applyBorder="1" applyAlignment="1" applyProtection="1">
      <alignment horizontal="center" vertical="center"/>
    </xf>
    <xf numFmtId="179" fontId="39" fillId="0" borderId="1" xfId="0" applyNumberFormat="1" applyFont="1" applyFill="1" applyBorder="1" applyAlignment="1" applyProtection="1">
      <alignment horizontal="center" vertical="center"/>
    </xf>
    <xf numFmtId="0" fontId="33" fillId="0" borderId="1" xfId="0" applyFont="1" applyFill="1" applyBorder="1" applyAlignment="1" applyProtection="1">
      <alignment horizontal="left" vertical="center"/>
    </xf>
    <xf numFmtId="180" fontId="41" fillId="0" borderId="1" xfId="0" applyNumberFormat="1" applyFont="1" applyFill="1" applyBorder="1" applyAlignment="1" applyProtection="1">
      <alignment horizontal="center" vertical="center"/>
    </xf>
    <xf numFmtId="179" fontId="41" fillId="0" borderId="1" xfId="0" applyNumberFormat="1" applyFont="1" applyFill="1" applyBorder="1" applyAlignment="1" applyProtection="1">
      <alignment horizontal="center" vertical="center"/>
    </xf>
    <xf numFmtId="0" fontId="47" fillId="0" borderId="1" xfId="0" applyFont="1" applyFill="1" applyBorder="1" applyAlignment="1" applyProtection="1">
      <alignment horizontal="left" vertical="center"/>
    </xf>
    <xf numFmtId="0" fontId="39" fillId="0" borderId="10" xfId="0" applyFont="1" applyFill="1" applyBorder="1" applyAlignment="1" applyProtection="1">
      <alignment horizontal="center" vertical="center" wrapText="1"/>
    </xf>
    <xf numFmtId="179" fontId="39" fillId="0" borderId="1" xfId="0" applyNumberFormat="1" applyFont="1" applyFill="1" applyBorder="1" applyAlignment="1" applyProtection="1">
      <alignment horizontal="center" vertical="center" wrapText="1"/>
    </xf>
    <xf numFmtId="179" fontId="41" fillId="0" borderId="1" xfId="0" applyNumberFormat="1" applyFont="1" applyFill="1" applyBorder="1" applyAlignment="1" applyProtection="1">
      <alignment horizontal="center" vertical="center" wrapText="1"/>
    </xf>
    <xf numFmtId="0" fontId="48" fillId="0" borderId="0" xfId="0" applyFont="1" applyFill="1" applyAlignment="1">
      <alignment vertical="center"/>
    </xf>
    <xf numFmtId="0" fontId="1" fillId="0" borderId="0" xfId="0" applyNumberFormat="1" applyFont="1" applyFill="1" applyAlignment="1"/>
    <xf numFmtId="0" fontId="2" fillId="0" borderId="0" xfId="0" applyFont="1" applyFill="1" applyAlignment="1">
      <alignment wrapText="1"/>
    </xf>
    <xf numFmtId="0" fontId="48" fillId="0" borderId="0" xfId="0" applyFont="1" applyFill="1" applyAlignment="1"/>
    <xf numFmtId="0" fontId="29" fillId="0" borderId="0" xfId="0" applyFont="1" applyFill="1" applyAlignment="1">
      <alignment vertical="center"/>
    </xf>
    <xf numFmtId="0" fontId="2" fillId="0" borderId="0" xfId="0" applyFont="1" applyFill="1" applyAlignment="1">
      <alignment vertical="center" wrapText="1"/>
    </xf>
    <xf numFmtId="0" fontId="49" fillId="0" borderId="0" xfId="0" applyNumberFormat="1" applyFont="1" applyFill="1" applyAlignment="1" applyProtection="1">
      <alignment horizontal="center" vertical="center"/>
    </xf>
    <xf numFmtId="0" fontId="49" fillId="0"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right" vertical="center"/>
    </xf>
    <xf numFmtId="0" fontId="2" fillId="0" borderId="0" xfId="0" applyNumberFormat="1" applyFont="1" applyFill="1" applyAlignment="1" applyProtection="1">
      <alignment horizontal="right" vertical="center" wrapText="1"/>
    </xf>
    <xf numFmtId="0" fontId="25" fillId="0" borderId="11" xfId="0" applyNumberFormat="1" applyFont="1" applyFill="1" applyBorder="1" applyAlignment="1">
      <alignment horizontal="left" vertical="center"/>
    </xf>
    <xf numFmtId="0" fontId="24" fillId="0" borderId="11" xfId="0" applyNumberFormat="1" applyFont="1" applyFill="1" applyBorder="1" applyAlignment="1">
      <alignment horizontal="left" vertical="center" wrapText="1"/>
    </xf>
    <xf numFmtId="3" fontId="25" fillId="0" borderId="11" xfId="0" applyNumberFormat="1" applyFont="1" applyFill="1" applyBorder="1" applyAlignment="1">
      <alignment horizontal="right" vertical="center"/>
    </xf>
    <xf numFmtId="0" fontId="1" fillId="0" borderId="0" xfId="0" applyNumberFormat="1" applyFont="1" applyFill="1" applyAlignment="1" applyProtection="1">
      <alignment vertical="center"/>
    </xf>
    <xf numFmtId="0" fontId="50" fillId="0" borderId="0" xfId="0" applyNumberFormat="1" applyFont="1" applyFill="1" applyAlignment="1" applyProtection="1">
      <alignment vertical="center"/>
    </xf>
    <xf numFmtId="0" fontId="1" fillId="0" borderId="0" xfId="0" applyNumberFormat="1" applyFont="1" applyFill="1" applyAlignment="1" applyProtection="1">
      <alignment horizontal="center" vertical="center"/>
    </xf>
    <xf numFmtId="181" fontId="1" fillId="0" borderId="0" xfId="0" applyNumberFormat="1" applyFont="1" applyFill="1" applyAlignment="1" applyProtection="1">
      <alignment horizontal="center" vertical="center"/>
    </xf>
    <xf numFmtId="179" fontId="1" fillId="0" borderId="0" xfId="0" applyNumberFormat="1" applyFont="1" applyFill="1" applyAlignment="1" applyProtection="1">
      <alignment horizontal="center" vertical="center"/>
    </xf>
    <xf numFmtId="0" fontId="29" fillId="0" borderId="0" xfId="53" applyFont="1" applyFill="1" applyAlignment="1"/>
    <xf numFmtId="0" fontId="2" fillId="0" borderId="0" xfId="53" applyFont="1" applyFill="1" applyAlignment="1">
      <alignment horizontal="center" vertical="center"/>
    </xf>
    <xf numFmtId="0" fontId="4" fillId="0" borderId="0" xfId="53" applyFont="1" applyFill="1" applyAlignment="1">
      <alignment horizontal="center"/>
    </xf>
    <xf numFmtId="0" fontId="4" fillId="0" borderId="0" xfId="53" applyFont="1" applyFill="1" applyAlignment="1">
      <alignment horizontal="center" vertical="center"/>
    </xf>
    <xf numFmtId="31" fontId="41" fillId="0" borderId="0" xfId="53" applyNumberFormat="1" applyFont="1" applyFill="1" applyAlignment="1" applyProtection="1">
      <alignment horizontal="left"/>
      <protection locked="0"/>
    </xf>
    <xf numFmtId="0" fontId="41" fillId="0" borderId="0" xfId="53" applyFont="1" applyFill="1" applyAlignment="1">
      <alignment horizontal="center" vertical="center"/>
    </xf>
    <xf numFmtId="0" fontId="41" fillId="0" borderId="12" xfId="53" applyFont="1" applyFill="1" applyBorder="1" applyAlignment="1" applyProtection="1">
      <alignment horizontal="center" vertical="center"/>
      <protection locked="0"/>
    </xf>
    <xf numFmtId="0" fontId="39" fillId="0" borderId="1" xfId="53" applyFont="1" applyFill="1" applyBorder="1" applyAlignment="1" applyProtection="1">
      <alignment horizontal="center" vertical="center"/>
      <protection locked="0"/>
    </xf>
    <xf numFmtId="0" fontId="39" fillId="0" borderId="1" xfId="53" applyFont="1" applyFill="1" applyBorder="1" applyAlignment="1" applyProtection="1">
      <alignment horizontal="center" vertical="center" wrapText="1"/>
      <protection locked="0"/>
    </xf>
    <xf numFmtId="0" fontId="39" fillId="0" borderId="9" xfId="53" applyFont="1" applyFill="1" applyBorder="1" applyAlignment="1" applyProtection="1">
      <alignment horizontal="center" vertical="center" wrapText="1"/>
      <protection locked="0"/>
    </xf>
    <xf numFmtId="0" fontId="39" fillId="0" borderId="13" xfId="53" applyFont="1" applyFill="1" applyBorder="1" applyAlignment="1" applyProtection="1">
      <alignment horizontal="center" vertical="center" wrapText="1"/>
      <protection locked="0"/>
    </xf>
    <xf numFmtId="0" fontId="39" fillId="0" borderId="10" xfId="53" applyFont="1" applyFill="1" applyBorder="1" applyAlignment="1" applyProtection="1">
      <alignment horizontal="center" vertical="center" wrapText="1"/>
      <protection locked="0"/>
    </xf>
    <xf numFmtId="0" fontId="39" fillId="0" borderId="6" xfId="53" applyFont="1" applyFill="1" applyBorder="1" applyAlignment="1" applyProtection="1">
      <alignment horizontal="center" vertical="center" wrapText="1"/>
      <protection locked="0"/>
    </xf>
    <xf numFmtId="0" fontId="39" fillId="0" borderId="1" xfId="53" applyFont="1" applyFill="1" applyBorder="1" applyAlignment="1" applyProtection="1">
      <alignment horizontal="left" vertical="center"/>
      <protection locked="0"/>
    </xf>
    <xf numFmtId="182" fontId="41" fillId="0" borderId="1" xfId="1" applyNumberFormat="1" applyFont="1" applyFill="1" applyBorder="1" applyAlignment="1" applyProtection="1">
      <alignment horizontal="center" vertical="center"/>
    </xf>
    <xf numFmtId="179" fontId="41" fillId="0" borderId="1" xfId="53" applyNumberFormat="1" applyFont="1" applyFill="1" applyBorder="1" applyAlignment="1" applyProtection="1">
      <alignment horizontal="center" vertical="center"/>
    </xf>
    <xf numFmtId="0" fontId="41" fillId="0" borderId="1" xfId="53" applyFont="1" applyFill="1" applyBorder="1" applyAlignment="1" applyProtection="1">
      <alignment horizontal="left" vertical="center" wrapText="1"/>
      <protection locked="0"/>
    </xf>
    <xf numFmtId="179" fontId="41" fillId="0" borderId="1" xfId="1" applyNumberFormat="1" applyFont="1" applyFill="1" applyBorder="1" applyAlignment="1" applyProtection="1">
      <alignment horizontal="center" vertical="center"/>
    </xf>
    <xf numFmtId="183" fontId="41" fillId="0" borderId="1" xfId="1" applyNumberFormat="1" applyFont="1" applyFill="1" applyBorder="1" applyAlignment="1" applyProtection="1">
      <alignment horizontal="center" vertical="center"/>
    </xf>
    <xf numFmtId="0" fontId="41" fillId="0" borderId="1" xfId="53" applyFont="1" applyFill="1" applyBorder="1" applyAlignment="1" applyProtection="1">
      <alignment horizontal="left" vertical="center"/>
      <protection locked="0"/>
    </xf>
    <xf numFmtId="3" fontId="41" fillId="0" borderId="1" xfId="0" applyNumberFormat="1" applyFont="1" applyFill="1" applyBorder="1" applyAlignment="1" applyProtection="1">
      <alignment horizontal="center" vertical="center"/>
    </xf>
    <xf numFmtId="182" fontId="41" fillId="0" borderId="1" xfId="1" applyNumberFormat="1" applyFont="1" applyFill="1" applyBorder="1" applyAlignment="1" applyProtection="1">
      <alignment horizontal="center" vertical="center" shrinkToFit="1"/>
      <protection locked="0"/>
    </xf>
    <xf numFmtId="182" fontId="41" fillId="0" borderId="1" xfId="1" applyNumberFormat="1"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xf>
    <xf numFmtId="0" fontId="41" fillId="0" borderId="1" xfId="49" applyFont="1" applyFill="1" applyBorder="1" applyAlignment="1" applyProtection="1">
      <alignment horizontal="left" vertical="center"/>
    </xf>
    <xf numFmtId="0" fontId="41" fillId="0" borderId="1" xfId="49" applyFont="1" applyFill="1" applyBorder="1" applyAlignment="1" applyProtection="1">
      <alignment horizontal="left" vertical="center" wrapText="1"/>
    </xf>
    <xf numFmtId="0" fontId="1" fillId="2" borderId="0" xfId="0" applyNumberFormat="1" applyFont="1" applyFill="1" applyAlignment="1" applyProtection="1">
      <alignment horizontal="center" vertical="center"/>
    </xf>
    <xf numFmtId="0" fontId="13" fillId="0" borderId="0" xfId="0" applyFont="1">
      <alignment vertical="center"/>
    </xf>
    <xf numFmtId="0" fontId="51" fillId="0" borderId="0" xfId="0" applyFont="1" applyFill="1" applyAlignment="1">
      <alignment horizontal="center" vertical="center"/>
    </xf>
    <xf numFmtId="0" fontId="16" fillId="0" borderId="0" xfId="0" applyFont="1" applyFill="1" applyAlignment="1">
      <alignment horizontal="lef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_上海" xfId="50"/>
    <cellStyle name="常规 21" xfId="51"/>
    <cellStyle name="常规_6" xfId="52"/>
    <cellStyle name="常规 20"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externalLink" Target="externalLinks/externalLink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sktop\&#40065;&#21608;&#33673;\&#20915;&#31639;&#20844;&#24320;\2025&#24180;\&#36130;&#25919;&#24635;&#20915;&#31639;&#25253;&#34920;_2024&#24180;_&#22825;&#20803;&#21306;_2025-06-19%2017_20_5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s>
    <sheetDataSet>
      <sheetData sheetId="0"/>
      <sheetData sheetId="1"/>
      <sheetData sheetId="2"/>
      <sheetData sheetId="3"/>
      <sheetData sheetId="4"/>
      <sheetData sheetId="5"/>
      <sheetData sheetId="6"/>
      <sheetData sheetId="7"/>
      <sheetData sheetId="8">
        <row r="1">
          <cell r="A1" t="str">
            <v>2024年度天元区一般公共预算转移性收支决算录入表</v>
          </cell>
        </row>
        <row r="2">
          <cell r="A2" t="str">
            <v>录入05表</v>
          </cell>
        </row>
        <row r="3">
          <cell r="A3" t="str">
            <v>单位：万元</v>
          </cell>
        </row>
        <row r="4">
          <cell r="A4" t="str">
            <v>项目</v>
          </cell>
          <cell r="B4" t="str">
            <v>决 算 数</v>
          </cell>
        </row>
        <row r="5">
          <cell r="A5" t="str">
            <v>一般公共预算收入</v>
          </cell>
          <cell r="B5">
            <v>419785</v>
          </cell>
        </row>
        <row r="6">
          <cell r="A6" t="str">
            <v>上级补助收入</v>
          </cell>
          <cell r="B6">
            <v>220806</v>
          </cell>
        </row>
        <row r="7">
          <cell r="A7" t="str">
            <v>返还性收入</v>
          </cell>
          <cell r="B7">
            <v>12902</v>
          </cell>
        </row>
        <row r="8">
          <cell r="A8" t="str">
            <v>所得税基数返还收入</v>
          </cell>
        </row>
        <row r="9">
          <cell r="A9" t="str">
            <v>成品油税费改革税收返还收入</v>
          </cell>
        </row>
        <row r="10">
          <cell r="A10" t="str">
            <v>增值税税收返还收入</v>
          </cell>
        </row>
        <row r="11">
          <cell r="A11" t="str">
            <v>消费税税收返还收入</v>
          </cell>
        </row>
        <row r="12">
          <cell r="A12" t="str">
            <v>增值税“五五分享”税收返还收入</v>
          </cell>
          <cell r="B12">
            <v>9222</v>
          </cell>
        </row>
        <row r="13">
          <cell r="A13" t="str">
            <v>其他返还性收入</v>
          </cell>
          <cell r="B13">
            <v>3680</v>
          </cell>
        </row>
        <row r="14">
          <cell r="A14" t="str">
            <v>一般性转移支付收入</v>
          </cell>
          <cell r="B14">
            <v>133985</v>
          </cell>
        </row>
        <row r="15">
          <cell r="A15" t="str">
            <v>体制补助收入</v>
          </cell>
        </row>
        <row r="16">
          <cell r="A16" t="str">
            <v>均衡性转移支付收入</v>
          </cell>
          <cell r="B16">
            <v>8793</v>
          </cell>
        </row>
        <row r="17">
          <cell r="A17" t="str">
            <v>县级基本财力保障机制奖补资金收入</v>
          </cell>
          <cell r="B17">
            <v>239</v>
          </cell>
        </row>
        <row r="18">
          <cell r="A18" t="str">
            <v>结算补助收入</v>
          </cell>
          <cell r="B18">
            <v>-140</v>
          </cell>
        </row>
        <row r="19">
          <cell r="A19" t="str">
            <v>资源枯竭型城市转移支付补助收入</v>
          </cell>
        </row>
        <row r="20">
          <cell r="A20" t="str">
            <v>企业事业单位划转补助收入</v>
          </cell>
          <cell r="B20">
            <v>267</v>
          </cell>
        </row>
        <row r="21">
          <cell r="A21" t="str">
            <v>产粮(油)大县奖励资金收入</v>
          </cell>
        </row>
        <row r="22">
          <cell r="A22" t="str">
            <v>重点生态功能区转移支付收入</v>
          </cell>
        </row>
        <row r="23">
          <cell r="A23" t="str">
            <v>固定数额补助收入</v>
          </cell>
          <cell r="B23">
            <v>1479</v>
          </cell>
        </row>
        <row r="24">
          <cell r="A24" t="str">
            <v>革命老区转移支付收入</v>
          </cell>
        </row>
        <row r="25">
          <cell r="A25" t="str">
            <v>民族地区转移支付收入</v>
          </cell>
        </row>
        <row r="26">
          <cell r="A26" t="str">
            <v>边境地区转移支付收入</v>
          </cell>
        </row>
        <row r="27">
          <cell r="A27" t="str">
            <v>巩固脱贫攻坚成果衔接乡村振兴转移支付收入</v>
          </cell>
          <cell r="B27">
            <v>400</v>
          </cell>
        </row>
        <row r="28">
          <cell r="A28" t="str">
            <v>一般公共服务共同财政事权转移支付收入</v>
          </cell>
        </row>
        <row r="29">
          <cell r="A29" t="str">
            <v>外交共同财政事权转移支付收入</v>
          </cell>
        </row>
        <row r="30">
          <cell r="A30" t="str">
            <v>国防共同财政事权转移支付收入</v>
          </cell>
        </row>
        <row r="31">
          <cell r="A31" t="str">
            <v>公共安全共同财政事权转移支付收入</v>
          </cell>
          <cell r="B31">
            <v>136</v>
          </cell>
        </row>
        <row r="32">
          <cell r="A32" t="str">
            <v>教育共同财政事权转移支付收入</v>
          </cell>
          <cell r="B32">
            <v>7193</v>
          </cell>
        </row>
        <row r="33">
          <cell r="A33" t="str">
            <v>科学技术共同财政事权转移支付收入</v>
          </cell>
          <cell r="B33">
            <v>380</v>
          </cell>
        </row>
        <row r="34">
          <cell r="A34" t="str">
            <v>文化旅游体育与传媒共同财政事权转移支付收入</v>
          </cell>
          <cell r="B34">
            <v>146</v>
          </cell>
        </row>
        <row r="35">
          <cell r="A35" t="str">
            <v>社会保障和就业共同财政事权转移支付收入</v>
          </cell>
          <cell r="B35">
            <v>5074</v>
          </cell>
        </row>
        <row r="36">
          <cell r="A36" t="str">
            <v>医疗卫生共同财政事权转移支付收入</v>
          </cell>
          <cell r="B36">
            <v>4462</v>
          </cell>
        </row>
        <row r="37">
          <cell r="A37" t="str">
            <v>节能环保共同财政事权转移支付收入</v>
          </cell>
        </row>
        <row r="38">
          <cell r="A38" t="str">
            <v>城乡社区共同财政事权转移支付收入</v>
          </cell>
        </row>
        <row r="39">
          <cell r="A39" t="str">
            <v>农林水共同财政事权转移支付收入</v>
          </cell>
          <cell r="B39">
            <v>3031</v>
          </cell>
        </row>
        <row r="40">
          <cell r="A40" t="str">
            <v>交通运输共同财政事权转移支付收入</v>
          </cell>
          <cell r="B40">
            <v>461</v>
          </cell>
        </row>
        <row r="41">
          <cell r="A41" t="str">
            <v>资源勘探工业信息等共同财政事权转移支付收入</v>
          </cell>
        </row>
        <row r="42">
          <cell r="A42" t="str">
            <v>商业服务业等共同财政事权转移支付收入</v>
          </cell>
        </row>
        <row r="43">
          <cell r="A43" t="str">
            <v>金融共同财政事权转移支付收入</v>
          </cell>
        </row>
        <row r="44">
          <cell r="A44" t="str">
            <v>自然资源海洋气象等共同财政事权转移支付收入</v>
          </cell>
        </row>
        <row r="45">
          <cell r="A45" t="str">
            <v>住房保障共同财政事权转移支付收入</v>
          </cell>
          <cell r="B45">
            <v>4366</v>
          </cell>
        </row>
        <row r="46">
          <cell r="A46" t="str">
            <v>粮油物资储备共同财政事权转移支付收入</v>
          </cell>
          <cell r="B46">
            <v>25</v>
          </cell>
        </row>
        <row r="47">
          <cell r="A47" t="str">
            <v>灾害防治及应急管理共同财政事权转移支付收入</v>
          </cell>
          <cell r="B47">
            <v>148</v>
          </cell>
        </row>
        <row r="48">
          <cell r="A48" t="str">
            <v>其他共同财政事权转移支付收入</v>
          </cell>
        </row>
        <row r="49">
          <cell r="A49" t="str">
            <v>其他一般性转移支付收入</v>
          </cell>
          <cell r="B49">
            <v>97525</v>
          </cell>
        </row>
        <row r="50">
          <cell r="A50" t="str">
            <v>专项转移支付收入</v>
          </cell>
          <cell r="B50">
            <v>73919</v>
          </cell>
        </row>
        <row r="51">
          <cell r="A51" t="str">
            <v>一般公共服务</v>
          </cell>
          <cell r="B51">
            <v>35664</v>
          </cell>
        </row>
        <row r="52">
          <cell r="A52" t="str">
            <v>外交</v>
          </cell>
        </row>
        <row r="53">
          <cell r="A53" t="str">
            <v>国防</v>
          </cell>
        </row>
        <row r="54">
          <cell r="A54" t="str">
            <v>公共安全</v>
          </cell>
          <cell r="B54">
            <v>42</v>
          </cell>
        </row>
        <row r="55">
          <cell r="A55" t="str">
            <v>教育</v>
          </cell>
          <cell r="B55">
            <v>1756</v>
          </cell>
        </row>
        <row r="56">
          <cell r="A56" t="str">
            <v>科学技术</v>
          </cell>
          <cell r="B56">
            <v>1777</v>
          </cell>
        </row>
        <row r="57">
          <cell r="A57" t="str">
            <v>文化旅游体育与传媒</v>
          </cell>
          <cell r="B57">
            <v>235</v>
          </cell>
        </row>
        <row r="58">
          <cell r="A58" t="str">
            <v>社会保障和就业</v>
          </cell>
          <cell r="B58">
            <v>3483</v>
          </cell>
        </row>
        <row r="59">
          <cell r="A59" t="str">
            <v>卫生健康</v>
          </cell>
          <cell r="B59">
            <v>1222</v>
          </cell>
        </row>
        <row r="60">
          <cell r="A60" t="str">
            <v>节能环保</v>
          </cell>
          <cell r="B60">
            <v>14503</v>
          </cell>
        </row>
        <row r="61">
          <cell r="A61" t="str">
            <v>城乡社区</v>
          </cell>
          <cell r="B61">
            <v>5216</v>
          </cell>
        </row>
        <row r="62">
          <cell r="A62" t="str">
            <v>农林水</v>
          </cell>
          <cell r="B62">
            <v>3832</v>
          </cell>
        </row>
        <row r="63">
          <cell r="A63" t="str">
            <v>交通运输</v>
          </cell>
          <cell r="B63">
            <v>151</v>
          </cell>
        </row>
        <row r="64">
          <cell r="A64" t="str">
            <v>资源勘探工业信息等</v>
          </cell>
          <cell r="B64">
            <v>2542</v>
          </cell>
        </row>
        <row r="65">
          <cell r="A65" t="str">
            <v>商业服务业等</v>
          </cell>
          <cell r="B65">
            <v>202</v>
          </cell>
        </row>
        <row r="66">
          <cell r="A66" t="str">
            <v>金融</v>
          </cell>
        </row>
        <row r="67">
          <cell r="A67" t="str">
            <v>自然资源海洋气象等</v>
          </cell>
          <cell r="B67">
            <v>81</v>
          </cell>
        </row>
        <row r="68">
          <cell r="A68" t="str">
            <v>住房保障</v>
          </cell>
          <cell r="B68">
            <v>664</v>
          </cell>
        </row>
        <row r="69">
          <cell r="A69" t="str">
            <v>粮油物资储备</v>
          </cell>
          <cell r="B69">
            <v>119</v>
          </cell>
        </row>
        <row r="70">
          <cell r="A70" t="str">
            <v>灾害防治及应急管理</v>
          </cell>
          <cell r="B70">
            <v>1429</v>
          </cell>
        </row>
        <row r="71">
          <cell r="A71" t="str">
            <v>其他收入</v>
          </cell>
          <cell r="B71">
            <v>1001</v>
          </cell>
        </row>
        <row r="72">
          <cell r="A72" t="str">
            <v>下级上解收入</v>
          </cell>
          <cell r="B72">
            <v>0</v>
          </cell>
        </row>
        <row r="73">
          <cell r="A73" t="str">
            <v>  体制上解收入</v>
          </cell>
        </row>
        <row r="74">
          <cell r="A74" t="str">
            <v>  专项上解收入</v>
          </cell>
        </row>
        <row r="75">
          <cell r="A75" t="str">
            <v>待偿债再融资一般债券上年结余</v>
          </cell>
        </row>
        <row r="76">
          <cell r="A76" t="str">
            <v>上年结余收入</v>
          </cell>
          <cell r="B76">
            <v>59992</v>
          </cell>
        </row>
        <row r="77">
          <cell r="A77" t="str">
            <v>调入资金   </v>
          </cell>
          <cell r="B77">
            <v>33798</v>
          </cell>
        </row>
        <row r="78">
          <cell r="A78" t="str">
            <v>  从政府性基金预算调入</v>
          </cell>
          <cell r="B78">
            <v>26837</v>
          </cell>
        </row>
        <row r="79">
          <cell r="A79" t="str">
            <v>  从国有资本经营预算调入</v>
          </cell>
          <cell r="B79">
            <v>4388</v>
          </cell>
        </row>
        <row r="80">
          <cell r="A80" t="str">
            <v>  从其他资金调入</v>
          </cell>
          <cell r="B80">
            <v>2573</v>
          </cell>
        </row>
        <row r="81">
          <cell r="A81" t="str">
            <v>债务收入</v>
          </cell>
          <cell r="B81">
            <v>0</v>
          </cell>
        </row>
        <row r="82">
          <cell r="A82" t="str">
            <v>  地方政府债务收入</v>
          </cell>
          <cell r="B82">
            <v>0</v>
          </cell>
        </row>
        <row r="83">
          <cell r="A83" t="str">
            <v>    一般债务收入</v>
          </cell>
          <cell r="B83">
            <v>0</v>
          </cell>
        </row>
        <row r="84">
          <cell r="A84" t="str">
            <v>      地方政府一般债券收入</v>
          </cell>
        </row>
        <row r="85">
          <cell r="A85" t="str">
            <v>      地方政府向外国政府借款收入</v>
          </cell>
        </row>
        <row r="86">
          <cell r="A86" t="str">
            <v>      地方政府向国际组织借款收入</v>
          </cell>
        </row>
        <row r="87">
          <cell r="A87" t="str">
            <v>      地方政府其他一般债务收入</v>
          </cell>
        </row>
        <row r="88">
          <cell r="A88" t="str">
            <v>债务转贷收入</v>
          </cell>
          <cell r="B88">
            <v>36120</v>
          </cell>
        </row>
        <row r="89">
          <cell r="A89" t="str">
            <v>  地方政府一般债务转贷收入</v>
          </cell>
          <cell r="B89">
            <v>36120</v>
          </cell>
        </row>
        <row r="90">
          <cell r="A90" t="str">
            <v>    地方政府一般债券转贷收入</v>
          </cell>
          <cell r="B90">
            <v>36120</v>
          </cell>
        </row>
        <row r="91">
          <cell r="A91" t="str">
            <v>    地方政府向外国政府借款转贷收入</v>
          </cell>
        </row>
        <row r="92">
          <cell r="A92" t="str">
            <v>    地方政府向国际组织借款转贷收入</v>
          </cell>
        </row>
        <row r="93">
          <cell r="A93" t="str">
            <v>    地方政府其他一般债务转贷收入</v>
          </cell>
        </row>
        <row r="94">
          <cell r="A94" t="str">
            <v>国债转贷收入</v>
          </cell>
        </row>
        <row r="95">
          <cell r="A95" t="str">
            <v>国债转贷资金上年结余</v>
          </cell>
        </row>
        <row r="96">
          <cell r="A96" t="str">
            <v>国债转贷转补助数</v>
          </cell>
        </row>
        <row r="97">
          <cell r="A97" t="str">
            <v>动用预算稳定调节基金</v>
          </cell>
        </row>
        <row r="98">
          <cell r="A98" t="str">
            <v>区域间转移性收入</v>
          </cell>
          <cell r="B98">
            <v>0</v>
          </cell>
        </row>
        <row r="99">
          <cell r="A99" t="str">
            <v>  接受其他地区援助收入</v>
          </cell>
          <cell r="B99">
            <v>0</v>
          </cell>
        </row>
        <row r="100">
          <cell r="A100" t="str">
            <v>    接受其他省(自治区、直辖市、计划单列市)援助收入</v>
          </cell>
        </row>
        <row r="101">
          <cell r="A101" t="str">
            <v>    接受省内其他地市(区)援助收入</v>
          </cell>
        </row>
        <row r="102">
          <cell r="A102" t="str">
            <v>    接受市内其他县市(区)援助收入</v>
          </cell>
        </row>
        <row r="103">
          <cell r="A103" t="str">
            <v>  生态保护补偿转移性收入</v>
          </cell>
          <cell r="B103">
            <v>0</v>
          </cell>
        </row>
        <row r="104">
          <cell r="A104" t="str">
            <v>    其他省(自治区、直辖市、计划单列市)横向生态保护补偿转移性收入</v>
          </cell>
        </row>
        <row r="105">
          <cell r="A105" t="str">
            <v>    省内其他地市(区)横向生态保护补偿转移性收入</v>
          </cell>
        </row>
        <row r="106">
          <cell r="A106" t="str">
            <v>    市内其他县市(区)横向生态保护补偿转移性收入</v>
          </cell>
        </row>
        <row r="107">
          <cell r="A107" t="str">
            <v>  土地指标调剂转移性收入</v>
          </cell>
          <cell r="B107">
            <v>0</v>
          </cell>
        </row>
        <row r="108">
          <cell r="A108" t="str">
            <v>    其他省(自治区、直辖市、计划单列市)横向土地指标调剂转移性收入</v>
          </cell>
        </row>
        <row r="109">
          <cell r="A109" t="str">
            <v>    省内其他地市(区)横向土地指标调剂转移性收入</v>
          </cell>
        </row>
        <row r="110">
          <cell r="A110" t="str">
            <v>    市内其他县市(区)横向土地指标调剂转移性收入</v>
          </cell>
        </row>
        <row r="111">
          <cell r="A111" t="str">
            <v>  其他转移性收入</v>
          </cell>
          <cell r="B111">
            <v>0</v>
          </cell>
        </row>
        <row r="112">
          <cell r="A112" t="str">
            <v>    其他省(自治区、直辖市、计划单列市)其他转移性收入</v>
          </cell>
        </row>
        <row r="113">
          <cell r="A113" t="str">
            <v>    省内其他地市(区)其他转移性收入</v>
          </cell>
        </row>
        <row r="114">
          <cell r="A114" t="str">
            <v>    市内其他县市(区)其他转移性收入</v>
          </cell>
        </row>
        <row r="115">
          <cell r="A115" t="str">
            <v>省补助计划单列市收入</v>
          </cell>
        </row>
        <row r="116">
          <cell r="A116" t="str">
            <v>计划单列市上解省收入</v>
          </cell>
        </row>
        <row r="121">
          <cell r="A121" t="str">
            <v>收  入  总  计</v>
          </cell>
          <cell r="B121">
            <v>770501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384"/>
  <sheetViews>
    <sheetView tabSelected="1" workbookViewId="0">
      <selection activeCell="B9" sqref="B9"/>
    </sheetView>
  </sheetViews>
  <sheetFormatPr defaultColWidth="9" defaultRowHeight="15.4"/>
  <cols>
    <col min="1" max="1" width="83.4234234234234" style="24" customWidth="1"/>
    <col min="2" max="16384" width="9" style="24"/>
  </cols>
  <sheetData>
    <row r="1" s="24" customFormat="1" ht="68" customHeight="1" spans="1:1">
      <c r="A1" s="216" t="s">
        <v>0</v>
      </c>
    </row>
    <row r="2" s="24" customFormat="1" ht="33" customHeight="1" spans="1:1">
      <c r="A2" s="55" t="s">
        <v>1</v>
      </c>
    </row>
    <row r="3" s="24" customFormat="1" ht="33" customHeight="1" spans="1:1">
      <c r="A3" s="217" t="s">
        <v>2</v>
      </c>
    </row>
    <row r="4" s="24" customFormat="1" ht="33" customHeight="1" spans="1:1">
      <c r="A4" s="217" t="s">
        <v>3</v>
      </c>
    </row>
    <row r="5" s="24" customFormat="1" ht="33" customHeight="1" spans="1:1">
      <c r="A5" s="217" t="s">
        <v>4</v>
      </c>
    </row>
    <row r="6" s="24" customFormat="1" ht="33" customHeight="1" spans="1:1">
      <c r="A6" s="217" t="s">
        <v>5</v>
      </c>
    </row>
    <row r="7" s="24" customFormat="1" ht="33" customHeight="1" spans="1:1">
      <c r="A7" s="43" t="s">
        <v>6</v>
      </c>
    </row>
    <row r="8" s="24" customFormat="1" ht="33" customHeight="1" spans="1:1">
      <c r="A8" s="43" t="s">
        <v>7</v>
      </c>
    </row>
    <row r="9" s="24" customFormat="1" ht="33" customHeight="1" spans="1:1">
      <c r="A9" s="43" t="s">
        <v>8</v>
      </c>
    </row>
    <row r="10" s="24" customFormat="1" ht="33" customHeight="1" spans="1:1">
      <c r="A10" s="43" t="s">
        <v>9</v>
      </c>
    </row>
    <row r="11" s="24" customFormat="1" ht="33" customHeight="1" spans="1:1">
      <c r="A11" s="43" t="s">
        <v>10</v>
      </c>
    </row>
    <row r="12" s="24" customFormat="1" ht="33" customHeight="1" spans="1:1">
      <c r="A12" s="43" t="s">
        <v>11</v>
      </c>
    </row>
    <row r="13" s="24" customFormat="1" ht="33" customHeight="1" spans="1:1">
      <c r="A13" s="55" t="s">
        <v>12</v>
      </c>
    </row>
    <row r="14" s="24" customFormat="1" ht="33" customHeight="1" spans="1:1">
      <c r="A14" s="43" t="s">
        <v>13</v>
      </c>
    </row>
    <row r="15" s="24" customFormat="1" ht="33" customHeight="1" spans="1:1">
      <c r="A15" s="43" t="s">
        <v>14</v>
      </c>
    </row>
    <row r="16" s="24" customFormat="1" ht="33" customHeight="1" spans="1:1">
      <c r="A16" s="43" t="s">
        <v>15</v>
      </c>
    </row>
    <row r="17" s="24" customFormat="1" ht="33" customHeight="1" spans="1:1">
      <c r="A17" s="43" t="s">
        <v>16</v>
      </c>
    </row>
    <row r="18" s="24" customFormat="1" ht="33" customHeight="1" spans="1:1">
      <c r="A18" s="43" t="s">
        <v>17</v>
      </c>
    </row>
    <row r="19" s="24" customFormat="1" ht="33" customHeight="1" spans="1:1">
      <c r="A19" s="43" t="s">
        <v>18</v>
      </c>
    </row>
    <row r="20" s="24" customFormat="1" ht="33" customHeight="1" spans="1:1">
      <c r="A20" s="55" t="s">
        <v>19</v>
      </c>
    </row>
    <row r="21" s="24" customFormat="1" ht="33" customHeight="1" spans="1:1">
      <c r="A21" s="43" t="s">
        <v>20</v>
      </c>
    </row>
    <row r="22" s="24" customFormat="1" ht="33" customHeight="1" spans="1:1">
      <c r="A22" s="43" t="s">
        <v>21</v>
      </c>
    </row>
    <row r="23" s="24" customFormat="1" ht="33" customHeight="1" spans="1:1">
      <c r="A23" s="217" t="s">
        <v>22</v>
      </c>
    </row>
    <row r="24" s="24" customFormat="1" ht="33" customHeight="1" spans="1:1">
      <c r="A24" s="217" t="s">
        <v>23</v>
      </c>
    </row>
    <row r="25" s="24" customFormat="1" ht="33" customHeight="1" spans="1:1">
      <c r="A25" s="55" t="s">
        <v>24</v>
      </c>
    </row>
    <row r="26" s="24" customFormat="1" ht="33" customHeight="1" spans="1:1">
      <c r="A26" s="43" t="s">
        <v>25</v>
      </c>
    </row>
    <row r="27" s="24" customFormat="1" ht="35" customHeight="1" spans="1:1">
      <c r="A27" s="43" t="s">
        <v>26</v>
      </c>
    </row>
    <row r="28" s="24" customFormat="1" ht="18.4" spans="1:1">
      <c r="A28" s="28" t="s">
        <v>27</v>
      </c>
    </row>
    <row r="29" s="24" customFormat="1" ht="33" customHeight="1" spans="1:1">
      <c r="A29" s="217" t="s">
        <v>28</v>
      </c>
    </row>
    <row r="30" s="215" customFormat="1" ht="29" customHeight="1" spans="1:1">
      <c r="A30" s="217" t="s">
        <v>29</v>
      </c>
    </row>
    <row r="31" s="215" customFormat="1" ht="14.1"/>
    <row r="32" s="215" customFormat="1" ht="14.1"/>
    <row r="33" s="215" customFormat="1" ht="14.1"/>
    <row r="34" s="215" customFormat="1" ht="14.1"/>
    <row r="35" s="215" customFormat="1" ht="14.1"/>
    <row r="36" s="215" customFormat="1" ht="14.1"/>
    <row r="37" s="215" customFormat="1" ht="14.1"/>
    <row r="38" s="215" customFormat="1" ht="14.1"/>
    <row r="39" s="215" customFormat="1" ht="14.1"/>
    <row r="40" s="215" customFormat="1" ht="14.1"/>
    <row r="41" s="215" customFormat="1" ht="14.1"/>
    <row r="42" s="215" customFormat="1" ht="14.1"/>
    <row r="43" s="215" customFormat="1" ht="14.1"/>
    <row r="44" s="215" customFormat="1" ht="14.1"/>
    <row r="45" s="215" customFormat="1" ht="14.1"/>
    <row r="46" s="215" customFormat="1" ht="14.1"/>
    <row r="47" s="215" customFormat="1" ht="14.1"/>
    <row r="48" s="215" customFormat="1" ht="14.1"/>
    <row r="49" s="215" customFormat="1" ht="14.1"/>
    <row r="50" s="215" customFormat="1" ht="14.1"/>
    <row r="51" s="215" customFormat="1" ht="14.1"/>
    <row r="52" s="215" customFormat="1" ht="14.1"/>
    <row r="53" s="215" customFormat="1" ht="14.1"/>
    <row r="54" s="215" customFormat="1" ht="14.1"/>
    <row r="55" s="215" customFormat="1" ht="14.1"/>
    <row r="56" s="215" customFormat="1" ht="14.1"/>
    <row r="57" s="215" customFormat="1" ht="14.1"/>
    <row r="58" s="215" customFormat="1" ht="14.1"/>
    <row r="59" s="215" customFormat="1" ht="14.1"/>
    <row r="60" s="215" customFormat="1" ht="14.1"/>
    <row r="61" s="215" customFormat="1" ht="14.1"/>
    <row r="62" s="215" customFormat="1" ht="14.1"/>
    <row r="63" s="215" customFormat="1" ht="14.1"/>
    <row r="64" s="215" customFormat="1" ht="14.1"/>
    <row r="65" s="215" customFormat="1" ht="14.1"/>
    <row r="66" s="215" customFormat="1" ht="14.1"/>
    <row r="67" s="215" customFormat="1" ht="14.1"/>
    <row r="68" s="215" customFormat="1" ht="14.1"/>
    <row r="69" s="215" customFormat="1" ht="14.1"/>
    <row r="70" s="215" customFormat="1" ht="14.1"/>
    <row r="71" s="215" customFormat="1" ht="14.1"/>
    <row r="72" s="215" customFormat="1" ht="14.1"/>
    <row r="73" s="215" customFormat="1" ht="14.1"/>
    <row r="74" s="215" customFormat="1" ht="14.1"/>
    <row r="75" s="215" customFormat="1" ht="14.1"/>
    <row r="76" s="215" customFormat="1" ht="14.1"/>
    <row r="77" s="215" customFormat="1" ht="14.1"/>
    <row r="78" s="215" customFormat="1" ht="14.1"/>
    <row r="79" s="215" customFormat="1" ht="14.1"/>
    <row r="80" s="215" customFormat="1" ht="14.1"/>
    <row r="81" s="215" customFormat="1" ht="14.1"/>
    <row r="82" s="215" customFormat="1" ht="14.1"/>
    <row r="83" s="215" customFormat="1" ht="14.1"/>
    <row r="84" s="215" customFormat="1" ht="14.1"/>
    <row r="85" s="215" customFormat="1" ht="14.1"/>
    <row r="86" s="215" customFormat="1" ht="14.1"/>
    <row r="87" s="215" customFormat="1" ht="14.1"/>
    <row r="88" s="215" customFormat="1" ht="14.1"/>
    <row r="89" s="215" customFormat="1" ht="14.1"/>
    <row r="90" s="215" customFormat="1" ht="14.1"/>
    <row r="91" s="215" customFormat="1" ht="14.1"/>
    <row r="92" s="215" customFormat="1" ht="14.1"/>
    <row r="93" s="215" customFormat="1" ht="14.1"/>
    <row r="94" s="215" customFormat="1" ht="14.1"/>
    <row r="95" s="215" customFormat="1" ht="14.1"/>
    <row r="96" s="215" customFormat="1" ht="14.1"/>
    <row r="97" s="215" customFormat="1" ht="14.1"/>
    <row r="98" s="215" customFormat="1" ht="14.1"/>
    <row r="99" s="215" customFormat="1" ht="14.1"/>
    <row r="100" s="215" customFormat="1" ht="14.1"/>
    <row r="101" s="215" customFormat="1" ht="14.1"/>
    <row r="102" s="215" customFormat="1" ht="14.1"/>
    <row r="103" s="215" customFormat="1" ht="14.1"/>
    <row r="104" s="215" customFormat="1" ht="14.1"/>
    <row r="105" s="215" customFormat="1" ht="14.1"/>
    <row r="106" s="215" customFormat="1" ht="14.1"/>
    <row r="107" s="215" customFormat="1" ht="14.1"/>
    <row r="108" s="215" customFormat="1" ht="14.1"/>
    <row r="109" s="215" customFormat="1" ht="14.1"/>
    <row r="110" s="215" customFormat="1" ht="14.1"/>
    <row r="111" s="215" customFormat="1" ht="14.1"/>
    <row r="112" s="215" customFormat="1" ht="14.1"/>
    <row r="113" s="215" customFormat="1" ht="14.1"/>
    <row r="114" s="215" customFormat="1" ht="14.1"/>
    <row r="115" s="215" customFormat="1" ht="14.1"/>
    <row r="116" s="215" customFormat="1" ht="14.1"/>
    <row r="117" s="215" customFormat="1" ht="14.1"/>
    <row r="118" s="215" customFormat="1" ht="14.1"/>
    <row r="119" s="215" customFormat="1" ht="14.1"/>
    <row r="120" s="215" customFormat="1" ht="14.1"/>
    <row r="121" s="215" customFormat="1" ht="14.1"/>
    <row r="122" s="215" customFormat="1" ht="14.1"/>
    <row r="123" s="215" customFormat="1" ht="14.1"/>
    <row r="124" s="215" customFormat="1" ht="14.1"/>
    <row r="125" s="215" customFormat="1" ht="14.1"/>
    <row r="126" s="215" customFormat="1" ht="14.1"/>
    <row r="127" s="215" customFormat="1" ht="14.1"/>
    <row r="128" s="215" customFormat="1" ht="14.1"/>
    <row r="129" s="215" customFormat="1" ht="14.1"/>
    <row r="130" s="215" customFormat="1" ht="14.1"/>
    <row r="131" s="215" customFormat="1" ht="14.1"/>
    <row r="132" s="215" customFormat="1" ht="14.1"/>
    <row r="133" s="215" customFormat="1" ht="14.1"/>
    <row r="134" s="215" customFormat="1" ht="14.1"/>
    <row r="135" s="215" customFormat="1" ht="14.1"/>
    <row r="136" s="215" customFormat="1" ht="14.1"/>
    <row r="137" s="215" customFormat="1" ht="14.1"/>
    <row r="138" s="215" customFormat="1" ht="14.1"/>
    <row r="139" s="215" customFormat="1" ht="14.1"/>
    <row r="140" s="215" customFormat="1" ht="14.1"/>
    <row r="141" s="215" customFormat="1" ht="14.1"/>
    <row r="142" s="215" customFormat="1" ht="14.1"/>
    <row r="143" s="215" customFormat="1" ht="14.1"/>
    <row r="144" s="215" customFormat="1" ht="14.1"/>
    <row r="145" s="215" customFormat="1" ht="14.1"/>
    <row r="146" s="215" customFormat="1" ht="14.1"/>
    <row r="147" s="215" customFormat="1" ht="14.1"/>
    <row r="148" s="215" customFormat="1" ht="14.1"/>
    <row r="149" s="215" customFormat="1" ht="14.1"/>
    <row r="150" s="215" customFormat="1" ht="14.1"/>
    <row r="151" s="215" customFormat="1" ht="14.1"/>
    <row r="152" s="215" customFormat="1" ht="14.1"/>
    <row r="153" s="215" customFormat="1" ht="14.1"/>
    <row r="154" s="215" customFormat="1" ht="14.1"/>
    <row r="155" s="215" customFormat="1" ht="14.1"/>
    <row r="156" s="215" customFormat="1" ht="14.1"/>
    <row r="157" s="215" customFormat="1" ht="14.1"/>
    <row r="158" s="215" customFormat="1" ht="14.1"/>
    <row r="159" s="215" customFormat="1" ht="14.1"/>
    <row r="160" s="215" customFormat="1" ht="14.1"/>
    <row r="161" s="215" customFormat="1" ht="14.1"/>
    <row r="162" s="215" customFormat="1" ht="14.1"/>
    <row r="163" s="215" customFormat="1" ht="14.1"/>
    <row r="164" s="215" customFormat="1" ht="14.1"/>
    <row r="165" s="215" customFormat="1" ht="14.1"/>
    <row r="166" s="215" customFormat="1" ht="14.1"/>
    <row r="167" s="215" customFormat="1" ht="14.1"/>
    <row r="168" s="215" customFormat="1" ht="14.1"/>
    <row r="169" s="215" customFormat="1" ht="14.1"/>
    <row r="170" s="215" customFormat="1" ht="14.1"/>
    <row r="171" s="215" customFormat="1" ht="14.1"/>
    <row r="172" s="215" customFormat="1" ht="14.1"/>
    <row r="173" s="215" customFormat="1" ht="14.1"/>
    <row r="174" s="215" customFormat="1" ht="14.1"/>
    <row r="175" s="215" customFormat="1" ht="14.1"/>
    <row r="176" s="215" customFormat="1" ht="14.1"/>
    <row r="177" s="215" customFormat="1" ht="14.1"/>
    <row r="178" s="215" customFormat="1" ht="14.1"/>
    <row r="179" s="215" customFormat="1" ht="14.1"/>
    <row r="180" s="215" customFormat="1" ht="14.1"/>
    <row r="181" s="215" customFormat="1" ht="14.1"/>
    <row r="182" s="215" customFormat="1" ht="14.1"/>
    <row r="183" s="215" customFormat="1" ht="14.1"/>
    <row r="184" s="215" customFormat="1" ht="14.1"/>
    <row r="185" s="215" customFormat="1" ht="14.1"/>
    <row r="186" s="215" customFormat="1" ht="14.1"/>
    <row r="187" s="215" customFormat="1" ht="14.1"/>
    <row r="188" s="215" customFormat="1" ht="14.1"/>
    <row r="189" s="215" customFormat="1" ht="14.1"/>
    <row r="190" s="215" customFormat="1" ht="14.1"/>
    <row r="191" s="215" customFormat="1" ht="14.1"/>
    <row r="192" s="215" customFormat="1" ht="14.1"/>
    <row r="193" s="215" customFormat="1" ht="14.1"/>
    <row r="194" s="215" customFormat="1" ht="14.1"/>
    <row r="195" s="215" customFormat="1" ht="14.1"/>
    <row r="196" s="215" customFormat="1" ht="14.1"/>
    <row r="197" s="215" customFormat="1" ht="14.1"/>
    <row r="198" s="215" customFormat="1" ht="14.1"/>
    <row r="199" s="215" customFormat="1" ht="14.1"/>
    <row r="200" s="215" customFormat="1" ht="14.1"/>
    <row r="201" s="215" customFormat="1" ht="14.1"/>
    <row r="202" s="215" customFormat="1" ht="14.1"/>
    <row r="203" s="215" customFormat="1" ht="14.1"/>
    <row r="204" s="215" customFormat="1" ht="14.1"/>
    <row r="205" s="215" customFormat="1" ht="14.1"/>
    <row r="206" s="215" customFormat="1" ht="14.1"/>
    <row r="207" s="215" customFormat="1" ht="14.1"/>
    <row r="208" s="215" customFormat="1" ht="14.1"/>
    <row r="209" s="215" customFormat="1" ht="14.1"/>
    <row r="210" s="215" customFormat="1" ht="14.1"/>
    <row r="211" s="215" customFormat="1" ht="14.1"/>
    <row r="212" s="215" customFormat="1" ht="14.1"/>
    <row r="213" s="215" customFormat="1" ht="14.1"/>
    <row r="214" s="215" customFormat="1" ht="14.1"/>
    <row r="215" s="215" customFormat="1" ht="14.1"/>
    <row r="216" s="215" customFormat="1" ht="14.1"/>
    <row r="217" s="215" customFormat="1" ht="14.1"/>
    <row r="218" s="215" customFormat="1" ht="14.1"/>
    <row r="219" s="215" customFormat="1" ht="14.1"/>
    <row r="220" s="215" customFormat="1" ht="14.1"/>
    <row r="221" s="215" customFormat="1" ht="14.1"/>
    <row r="222" s="215" customFormat="1" ht="14.1"/>
    <row r="223" s="215" customFormat="1" ht="14.1"/>
    <row r="224" s="215" customFormat="1" ht="14.1"/>
    <row r="225" s="215" customFormat="1" ht="14.1"/>
    <row r="226" s="215" customFormat="1" ht="14.1"/>
    <row r="227" s="215" customFormat="1" ht="14.1"/>
    <row r="228" s="215" customFormat="1" ht="14.1"/>
    <row r="229" s="215" customFormat="1" ht="14.1"/>
    <row r="230" s="215" customFormat="1" ht="14.1"/>
    <row r="231" s="215" customFormat="1" ht="14.1"/>
    <row r="232" s="215" customFormat="1" ht="14.1"/>
    <row r="233" s="215" customFormat="1" ht="14.1"/>
    <row r="234" s="215" customFormat="1" ht="14.1"/>
    <row r="235" s="215" customFormat="1" ht="14.1"/>
    <row r="236" s="215" customFormat="1" ht="14.1"/>
    <row r="237" s="215" customFormat="1" ht="14.1"/>
    <row r="238" s="215" customFormat="1" ht="14.1"/>
    <row r="239" s="215" customFormat="1" ht="14.1"/>
    <row r="240" s="215" customFormat="1" ht="14.1"/>
    <row r="241" s="215" customFormat="1" ht="14.1"/>
    <row r="242" s="215" customFormat="1" ht="14.1"/>
    <row r="243" s="215" customFormat="1" ht="14.1"/>
    <row r="244" s="215" customFormat="1" ht="14.1"/>
    <row r="245" s="215" customFormat="1" ht="14.1"/>
    <row r="246" s="215" customFormat="1" ht="14.1"/>
    <row r="247" s="215" customFormat="1" ht="14.1"/>
    <row r="248" s="215" customFormat="1" ht="14.1"/>
    <row r="249" s="215" customFormat="1" ht="14.1"/>
    <row r="250" s="215" customFormat="1" ht="14.1"/>
    <row r="251" s="215" customFormat="1" ht="14.1"/>
    <row r="252" s="215" customFormat="1" ht="14.1"/>
    <row r="253" s="215" customFormat="1" ht="14.1"/>
    <row r="254" s="215" customFormat="1" ht="14.1"/>
    <row r="255" s="215" customFormat="1" ht="14.1"/>
    <row r="256" s="215" customFormat="1" ht="14.1"/>
    <row r="257" s="215" customFormat="1" ht="14.1"/>
    <row r="258" s="215" customFormat="1" ht="14.1"/>
    <row r="259" s="215" customFormat="1" ht="14.1"/>
    <row r="260" s="215" customFormat="1" ht="14.1"/>
    <row r="261" s="215" customFormat="1" ht="14.1"/>
    <row r="262" s="215" customFormat="1" ht="14.1"/>
    <row r="263" s="215" customFormat="1" ht="14.1"/>
    <row r="264" s="215" customFormat="1" ht="14.1"/>
    <row r="265" s="215" customFormat="1" ht="14.1"/>
    <row r="266" s="215" customFormat="1" ht="14.1"/>
    <row r="267" s="215" customFormat="1" ht="14.1"/>
    <row r="268" s="215" customFormat="1" ht="14.1"/>
    <row r="269" s="215" customFormat="1" ht="14.1"/>
    <row r="270" s="215" customFormat="1" ht="14.1"/>
    <row r="271" s="215" customFormat="1" ht="14.1"/>
    <row r="272" s="215" customFormat="1" ht="14.1"/>
    <row r="273" s="215" customFormat="1" ht="14.1"/>
    <row r="274" s="215" customFormat="1" ht="14.1"/>
    <row r="275" s="215" customFormat="1" ht="14.1"/>
    <row r="276" s="215" customFormat="1" ht="14.1"/>
    <row r="277" s="215" customFormat="1" ht="14.1"/>
    <row r="278" s="215" customFormat="1" ht="14.1"/>
    <row r="279" s="215" customFormat="1" ht="14.1"/>
    <row r="280" s="215" customFormat="1" ht="14.1"/>
    <row r="281" s="215" customFormat="1" ht="14.1"/>
    <row r="282" s="215" customFormat="1" ht="14.1"/>
    <row r="283" s="215" customFormat="1" ht="14.1"/>
    <row r="284" s="215" customFormat="1" ht="14.1"/>
    <row r="285" s="215" customFormat="1" ht="14.1"/>
    <row r="286" s="215" customFormat="1" ht="14.1"/>
    <row r="287" s="215" customFormat="1" ht="14.1"/>
    <row r="288" s="215" customFormat="1" ht="14.1"/>
    <row r="289" s="215" customFormat="1" ht="14.1"/>
    <row r="290" s="215" customFormat="1" ht="14.1"/>
    <row r="291" s="215" customFormat="1" ht="14.1"/>
    <row r="292" s="215" customFormat="1" ht="14.1"/>
    <row r="293" s="215" customFormat="1" ht="14.1"/>
    <row r="294" s="215" customFormat="1" ht="14.1"/>
    <row r="295" s="215" customFormat="1" ht="14.1"/>
    <row r="296" s="215" customFormat="1" ht="14.1"/>
    <row r="297" s="215" customFormat="1" ht="14.1"/>
    <row r="298" s="215" customFormat="1" ht="14.1"/>
    <row r="299" s="215" customFormat="1" ht="14.1"/>
    <row r="300" s="215" customFormat="1" ht="14.1"/>
    <row r="301" s="215" customFormat="1" ht="14.1"/>
    <row r="302" s="215" customFormat="1" ht="14.1"/>
    <row r="303" s="215" customFormat="1" ht="14.1"/>
    <row r="304" s="215" customFormat="1" ht="14.1"/>
    <row r="305" s="215" customFormat="1" ht="14.1"/>
    <row r="306" s="215" customFormat="1" ht="14.1"/>
    <row r="307" s="215" customFormat="1" ht="14.1"/>
    <row r="308" s="215" customFormat="1" ht="14.1"/>
    <row r="309" s="215" customFormat="1" ht="14.1"/>
    <row r="310" s="215" customFormat="1" ht="14.1"/>
    <row r="311" s="215" customFormat="1" ht="14.1"/>
    <row r="312" s="215" customFormat="1" ht="14.1"/>
    <row r="313" s="215" customFormat="1" ht="14.1"/>
    <row r="314" s="215" customFormat="1" ht="14.1"/>
    <row r="315" s="215" customFormat="1" ht="14.1"/>
    <row r="316" s="215" customFormat="1" ht="14.1"/>
    <row r="317" s="215" customFormat="1" ht="14.1"/>
    <row r="318" s="215" customFormat="1" ht="14.1"/>
    <row r="319" s="215" customFormat="1" ht="14.1"/>
    <row r="320" s="215" customFormat="1" ht="14.1"/>
    <row r="321" s="215" customFormat="1" ht="14.1"/>
    <row r="322" s="215" customFormat="1" ht="14.1"/>
    <row r="323" s="215" customFormat="1" ht="14.1"/>
    <row r="324" s="215" customFormat="1" ht="14.1"/>
    <row r="325" s="215" customFormat="1" ht="14.1"/>
    <row r="326" s="215" customFormat="1" ht="14.1"/>
    <row r="327" s="215" customFormat="1" ht="14.1"/>
    <row r="328" s="215" customFormat="1" ht="14.1"/>
    <row r="329" s="215" customFormat="1" ht="14.1"/>
    <row r="330" s="215" customFormat="1" ht="14.1"/>
    <row r="331" s="215" customFormat="1" ht="14.1"/>
    <row r="332" s="215" customFormat="1" ht="14.1"/>
    <row r="333" s="215" customFormat="1" ht="14.1"/>
    <row r="334" s="215" customFormat="1" ht="14.1"/>
    <row r="335" s="215" customFormat="1" ht="14.1"/>
    <row r="336" s="215" customFormat="1" ht="14.1"/>
    <row r="337" s="215" customFormat="1" ht="14.1"/>
    <row r="338" s="215" customFormat="1" ht="14.1"/>
    <row r="339" s="215" customFormat="1" ht="14.1"/>
    <row r="340" s="215" customFormat="1" ht="14.1"/>
    <row r="341" s="215" customFormat="1" ht="14.1"/>
    <row r="342" s="215" customFormat="1" ht="14.1"/>
    <row r="343" s="215" customFormat="1" ht="14.1"/>
    <row r="344" s="215" customFormat="1" ht="14.1"/>
    <row r="345" s="215" customFormat="1" ht="14.1"/>
    <row r="346" s="215" customFormat="1" ht="14.1"/>
    <row r="347" s="215" customFormat="1" ht="14.1"/>
    <row r="348" s="215" customFormat="1" ht="14.1"/>
    <row r="349" s="215" customFormat="1" ht="14.1"/>
    <row r="350" s="215" customFormat="1" ht="14.1"/>
    <row r="351" s="215" customFormat="1" ht="14.1"/>
    <row r="352" s="215" customFormat="1" ht="14.1"/>
    <row r="353" s="215" customFormat="1" ht="14.1"/>
    <row r="354" s="215" customFormat="1" ht="14.1"/>
    <row r="355" s="215" customFormat="1" ht="14.1"/>
    <row r="356" s="215" customFormat="1" ht="14.1"/>
    <row r="357" s="215" customFormat="1" ht="14.1"/>
    <row r="358" s="215" customFormat="1" ht="14.1"/>
    <row r="359" s="215" customFormat="1" ht="14.1"/>
    <row r="360" s="215" customFormat="1" ht="14.1"/>
    <row r="361" s="215" customFormat="1" ht="14.1"/>
    <row r="362" s="215" customFormat="1" ht="14.1"/>
    <row r="363" s="215" customFormat="1" ht="14.1"/>
    <row r="364" s="215" customFormat="1" ht="14.1"/>
    <row r="365" s="215" customFormat="1" ht="14.1"/>
    <row r="366" s="215" customFormat="1" ht="14.1"/>
    <row r="367" s="215" customFormat="1" ht="14.1"/>
    <row r="368" s="215" customFormat="1" ht="14.1"/>
    <row r="369" s="215" customFormat="1" ht="14.1"/>
    <row r="370" s="215" customFormat="1" ht="14.1"/>
    <row r="371" s="215" customFormat="1" ht="14.1"/>
    <row r="372" s="215" customFormat="1" ht="14.1"/>
    <row r="373" s="215" customFormat="1" ht="14.1"/>
    <row r="374" s="215" customFormat="1" ht="14.1"/>
    <row r="375" s="215" customFormat="1" ht="14.1"/>
    <row r="376" s="215" customFormat="1" ht="14.1"/>
    <row r="377" s="215" customFormat="1" ht="14.1"/>
    <row r="378" s="215" customFormat="1" ht="14.1"/>
    <row r="379" s="215" customFormat="1" ht="14.1"/>
    <row r="380" s="215" customFormat="1" ht="14.1"/>
    <row r="381" s="215" customFormat="1" ht="14.1"/>
    <row r="382" s="215" customFormat="1" ht="14.1"/>
    <row r="383" s="215" customFormat="1" ht="14.1"/>
    <row r="384" s="215" customFormat="1" ht="14.1"/>
    <row r="385" s="215" customFormat="1" ht="14.1"/>
    <row r="386" s="215" customFormat="1" ht="14.1"/>
    <row r="387" s="215" customFormat="1" ht="14.1"/>
    <row r="388" s="215" customFormat="1" ht="14.1"/>
    <row r="389" s="215" customFormat="1" ht="14.1"/>
    <row r="390" s="215" customFormat="1" ht="14.1"/>
    <row r="391" s="215" customFormat="1" ht="14.1"/>
    <row r="392" s="215" customFormat="1" ht="14.1"/>
    <row r="393" s="215" customFormat="1" ht="14.1"/>
    <row r="394" s="215" customFormat="1" ht="14.1"/>
    <row r="395" s="215" customFormat="1" ht="14.1"/>
    <row r="396" s="215" customFormat="1" ht="14.1"/>
    <row r="397" s="215" customFormat="1" ht="14.1"/>
    <row r="398" s="215" customFormat="1" ht="14.1"/>
    <row r="399" s="215" customFormat="1" ht="14.1"/>
    <row r="400" s="215" customFormat="1" ht="14.1"/>
    <row r="401" s="215" customFormat="1" ht="14.1"/>
    <row r="402" s="215" customFormat="1" ht="14.1"/>
    <row r="403" s="215" customFormat="1" ht="14.1"/>
    <row r="404" s="215" customFormat="1" ht="14.1"/>
    <row r="405" s="215" customFormat="1" ht="14.1"/>
    <row r="406" s="215" customFormat="1" ht="14.1"/>
    <row r="407" s="215" customFormat="1" ht="14.1"/>
    <row r="408" s="215" customFormat="1" ht="14.1"/>
    <row r="409" s="215" customFormat="1" ht="14.1"/>
    <row r="410" s="215" customFormat="1" ht="14.1"/>
    <row r="411" s="215" customFormat="1" ht="14.1"/>
    <row r="412" s="215" customFormat="1" ht="14.1"/>
    <row r="413" s="215" customFormat="1" ht="14.1"/>
    <row r="414" s="215" customFormat="1" ht="14.1"/>
    <row r="415" s="215" customFormat="1" ht="14.1"/>
    <row r="416" s="215" customFormat="1" ht="14.1"/>
    <row r="417" s="215" customFormat="1" ht="14.1"/>
    <row r="418" s="215" customFormat="1" ht="14.1"/>
    <row r="419" s="215" customFormat="1" ht="14.1"/>
    <row r="420" s="215" customFormat="1" ht="14.1"/>
    <row r="421" s="215" customFormat="1" ht="14.1"/>
    <row r="422" s="215" customFormat="1" ht="14.1"/>
    <row r="423" s="215" customFormat="1" ht="14.1"/>
    <row r="424" s="215" customFormat="1" ht="14.1"/>
    <row r="425" s="215" customFormat="1" ht="14.1"/>
    <row r="426" s="215" customFormat="1" ht="14.1"/>
    <row r="427" s="215" customFormat="1" ht="14.1"/>
    <row r="428" s="215" customFormat="1" ht="14.1"/>
    <row r="429" s="215" customFormat="1" ht="14.1"/>
    <row r="430" s="215" customFormat="1" ht="14.1"/>
    <row r="431" s="215" customFormat="1" ht="14.1"/>
    <row r="432" s="215" customFormat="1" ht="14.1"/>
    <row r="433" s="215" customFormat="1" ht="14.1"/>
    <row r="434" s="215" customFormat="1" ht="14.1"/>
    <row r="435" s="215" customFormat="1" ht="14.1"/>
    <row r="436" s="215" customFormat="1" ht="14.1"/>
    <row r="437" s="215" customFormat="1" ht="14.1"/>
    <row r="438" s="215" customFormat="1" ht="14.1"/>
    <row r="439" s="215" customFormat="1" ht="14.1"/>
    <row r="440" s="215" customFormat="1" ht="14.1"/>
    <row r="441" s="215" customFormat="1" ht="14.1"/>
    <row r="442" s="215" customFormat="1" ht="14.1"/>
    <row r="443" s="215" customFormat="1" ht="14.1"/>
    <row r="444" s="215" customFormat="1" ht="14.1"/>
    <row r="445" s="215" customFormat="1" ht="14.1"/>
    <row r="446" s="215" customFormat="1" ht="14.1"/>
    <row r="447" s="215" customFormat="1" ht="14.1"/>
    <row r="448" s="215" customFormat="1" ht="14.1"/>
    <row r="449" s="215" customFormat="1" ht="14.1"/>
    <row r="450" s="215" customFormat="1" ht="14.1"/>
    <row r="451" s="215" customFormat="1" ht="14.1"/>
    <row r="452" s="215" customFormat="1" ht="14.1"/>
    <row r="453" s="215" customFormat="1" ht="14.1"/>
    <row r="454" s="215" customFormat="1" ht="14.1"/>
    <row r="455" s="215" customFormat="1" ht="14.1"/>
    <row r="456" s="215" customFormat="1" ht="14.1"/>
    <row r="457" s="215" customFormat="1" ht="14.1"/>
    <row r="458" s="215" customFormat="1" ht="14.1"/>
    <row r="459" s="215" customFormat="1" ht="14.1"/>
    <row r="460" s="215" customFormat="1" ht="14.1"/>
    <row r="461" s="215" customFormat="1" ht="14.1"/>
    <row r="462" s="215" customFormat="1" ht="14.1"/>
    <row r="463" s="215" customFormat="1" ht="14.1"/>
    <row r="464" s="215" customFormat="1" ht="14.1"/>
    <row r="465" s="215" customFormat="1" ht="14.1"/>
    <row r="466" s="215" customFormat="1" ht="14.1"/>
    <row r="467" s="215" customFormat="1" ht="14.1"/>
    <row r="468" s="215" customFormat="1" ht="14.1"/>
    <row r="469" s="215" customFormat="1" ht="14.1"/>
    <row r="470" s="215" customFormat="1" ht="14.1"/>
    <row r="471" s="215" customFormat="1" ht="14.1"/>
    <row r="472" s="215" customFormat="1" ht="14.1"/>
    <row r="473" s="215" customFormat="1" ht="14.1"/>
    <row r="474" s="215" customFormat="1" ht="14.1"/>
    <row r="475" s="215" customFormat="1" ht="14.1"/>
    <row r="476" s="215" customFormat="1" ht="14.1"/>
    <row r="477" s="215" customFormat="1" ht="14.1"/>
    <row r="478" s="215" customFormat="1" ht="14.1"/>
    <row r="479" s="215" customFormat="1" ht="14.1"/>
    <row r="480" s="215" customFormat="1" ht="14.1"/>
    <row r="481" s="215" customFormat="1" ht="14.1"/>
    <row r="482" s="215" customFormat="1" ht="14.1"/>
    <row r="483" s="215" customFormat="1" ht="14.1"/>
    <row r="484" s="215" customFormat="1" ht="14.1"/>
    <row r="485" s="215" customFormat="1" ht="14.1"/>
    <row r="486" s="215" customFormat="1" ht="14.1"/>
    <row r="487" s="215" customFormat="1" ht="14.1"/>
    <row r="488" s="215" customFormat="1" ht="14.1"/>
    <row r="489" s="215" customFormat="1" ht="14.1"/>
    <row r="490" s="215" customFormat="1" ht="14.1"/>
    <row r="491" s="215" customFormat="1" ht="14.1"/>
    <row r="492" s="215" customFormat="1" ht="14.1"/>
    <row r="493" s="215" customFormat="1" ht="14.1"/>
    <row r="494" s="215" customFormat="1" ht="14.1"/>
    <row r="495" s="215" customFormat="1" ht="14.1"/>
    <row r="496" s="215" customFormat="1" ht="14.1"/>
    <row r="497" s="215" customFormat="1" ht="14.1"/>
    <row r="498" s="215" customFormat="1" ht="14.1"/>
    <row r="499" s="215" customFormat="1" ht="14.1"/>
    <row r="500" s="215" customFormat="1" ht="14.1"/>
    <row r="501" s="215" customFormat="1" ht="14.1"/>
    <row r="502" s="215" customFormat="1" ht="14.1"/>
    <row r="503" s="215" customFormat="1" ht="14.1"/>
    <row r="504" s="215" customFormat="1" ht="14.1"/>
    <row r="505" s="215" customFormat="1" ht="14.1"/>
    <row r="506" s="215" customFormat="1" ht="14.1"/>
    <row r="507" s="215" customFormat="1" ht="14.1"/>
    <row r="508" s="215" customFormat="1" ht="14.1"/>
    <row r="509" s="215" customFormat="1" ht="14.1"/>
    <row r="510" s="215" customFormat="1" ht="14.1"/>
    <row r="511" s="215" customFormat="1" ht="14.1"/>
    <row r="512" s="215" customFormat="1" ht="14.1"/>
    <row r="513" s="215" customFormat="1" ht="14.1"/>
    <row r="514" s="215" customFormat="1" ht="14.1"/>
    <row r="515" s="215" customFormat="1" ht="14.1"/>
    <row r="516" s="215" customFormat="1" ht="14.1"/>
    <row r="517" s="215" customFormat="1" ht="14.1"/>
    <row r="518" s="215" customFormat="1" ht="14.1"/>
    <row r="519" s="215" customFormat="1" ht="14.1"/>
    <row r="520" s="215" customFormat="1" ht="14.1"/>
    <row r="521" s="215" customFormat="1" ht="14.1"/>
    <row r="522" s="215" customFormat="1" ht="14.1"/>
    <row r="523" s="215" customFormat="1" ht="14.1"/>
    <row r="524" s="215" customFormat="1" ht="14.1"/>
    <row r="525" s="215" customFormat="1" ht="14.1"/>
    <row r="526" s="215" customFormat="1" ht="14.1"/>
    <row r="527" s="215" customFormat="1" ht="14.1"/>
    <row r="528" s="215" customFormat="1" ht="14.1"/>
    <row r="529" s="215" customFormat="1" ht="14.1"/>
    <row r="530" s="215" customFormat="1" ht="14.1"/>
    <row r="531" s="215" customFormat="1" ht="14.1"/>
    <row r="532" s="215" customFormat="1" ht="14.1"/>
    <row r="533" s="215" customFormat="1" ht="14.1"/>
    <row r="534" s="215" customFormat="1" ht="14.1"/>
    <row r="535" s="215" customFormat="1" ht="14.1"/>
    <row r="536" s="215" customFormat="1" ht="14.1"/>
    <row r="537" s="215" customFormat="1" ht="14.1"/>
    <row r="538" s="215" customFormat="1" ht="14.1"/>
    <row r="539" s="215" customFormat="1" ht="14.1"/>
    <row r="540" s="215" customFormat="1" ht="14.1"/>
    <row r="541" s="215" customFormat="1" ht="14.1"/>
    <row r="542" s="215" customFormat="1" ht="14.1"/>
    <row r="543" s="215" customFormat="1" ht="14.1"/>
    <row r="544" s="215" customFormat="1" ht="14.1"/>
    <row r="545" s="215" customFormat="1" ht="14.1"/>
    <row r="546" s="215" customFormat="1" ht="14.1"/>
    <row r="547" s="215" customFormat="1" ht="14.1"/>
    <row r="548" s="215" customFormat="1" ht="14.1"/>
    <row r="549" s="215" customFormat="1" ht="14.1"/>
    <row r="550" s="215" customFormat="1" ht="14.1"/>
    <row r="551" s="215" customFormat="1" ht="14.1"/>
    <row r="552" s="215" customFormat="1" ht="14.1"/>
    <row r="553" s="215" customFormat="1" ht="14.1"/>
    <row r="554" s="215" customFormat="1" ht="14.1"/>
    <row r="555" s="215" customFormat="1" ht="14.1"/>
    <row r="556" s="215" customFormat="1" ht="14.1"/>
    <row r="557" s="215" customFormat="1" ht="14.1"/>
    <row r="558" s="215" customFormat="1" ht="14.1"/>
    <row r="559" s="215" customFormat="1" ht="14.1"/>
    <row r="560" s="215" customFormat="1" ht="14.1"/>
    <row r="561" s="215" customFormat="1" ht="14.1"/>
    <row r="562" s="215" customFormat="1" ht="14.1"/>
    <row r="563" s="215" customFormat="1" ht="14.1"/>
    <row r="564" s="215" customFormat="1" ht="14.1"/>
    <row r="565" s="215" customFormat="1" ht="14.1"/>
    <row r="566" s="215" customFormat="1" ht="14.1"/>
    <row r="567" s="215" customFormat="1" ht="14.1"/>
    <row r="568" s="215" customFormat="1" ht="14.1"/>
    <row r="569" s="215" customFormat="1" ht="14.1"/>
    <row r="570" s="215" customFormat="1" ht="14.1"/>
    <row r="571" s="215" customFormat="1" ht="14.1"/>
    <row r="572" s="215" customFormat="1" ht="14.1"/>
    <row r="573" s="215" customFormat="1" ht="14.1"/>
    <row r="574" s="215" customFormat="1" ht="14.1"/>
    <row r="575" s="215" customFormat="1" ht="14.1"/>
    <row r="576" s="215" customFormat="1" ht="14.1"/>
    <row r="577" s="215" customFormat="1" ht="14.1"/>
    <row r="578" s="215" customFormat="1" ht="14.1"/>
    <row r="579" s="215" customFormat="1" ht="14.1"/>
    <row r="580" s="215" customFormat="1" ht="14.1"/>
    <row r="581" s="215" customFormat="1" ht="14.1"/>
    <row r="582" s="215" customFormat="1" ht="14.1"/>
    <row r="583" s="215" customFormat="1" ht="14.1"/>
    <row r="584" s="215" customFormat="1" ht="14.1"/>
    <row r="585" s="215" customFormat="1" ht="14.1"/>
    <row r="586" s="215" customFormat="1" ht="14.1"/>
    <row r="587" s="215" customFormat="1" ht="14.1"/>
    <row r="588" s="215" customFormat="1" ht="14.1"/>
    <row r="589" s="215" customFormat="1" ht="14.1"/>
    <row r="590" s="215" customFormat="1" ht="14.1"/>
    <row r="591" s="215" customFormat="1" ht="14.1"/>
    <row r="592" s="215" customFormat="1" ht="14.1"/>
    <row r="593" s="215" customFormat="1" ht="14.1"/>
    <row r="594" s="215" customFormat="1" ht="14.1"/>
    <row r="595" s="215" customFormat="1" ht="14.1"/>
    <row r="596" s="215" customFormat="1" ht="14.1"/>
    <row r="597" s="215" customFormat="1" ht="14.1"/>
    <row r="598" s="215" customFormat="1" ht="14.1"/>
    <row r="599" s="215" customFormat="1" ht="14.1"/>
    <row r="600" s="215" customFormat="1" ht="14.1"/>
    <row r="601" s="215" customFormat="1" ht="14.1"/>
    <row r="602" s="215" customFormat="1" ht="14.1"/>
    <row r="603" s="215" customFormat="1" ht="14.1"/>
    <row r="604" s="215" customFormat="1" ht="14.1"/>
    <row r="605" s="215" customFormat="1" ht="14.1"/>
    <row r="606" s="215" customFormat="1" ht="14.1"/>
    <row r="607" s="215" customFormat="1" ht="14.1"/>
    <row r="608" s="215" customFormat="1" ht="14.1"/>
    <row r="609" s="215" customFormat="1" ht="14.1"/>
    <row r="610" s="215" customFormat="1" ht="14.1"/>
    <row r="611" s="215" customFormat="1" ht="14.1"/>
    <row r="612" s="215" customFormat="1" ht="14.1"/>
    <row r="613" s="215" customFormat="1" ht="14.1"/>
    <row r="614" s="215" customFormat="1" ht="14.1"/>
    <row r="615" s="215" customFormat="1" ht="14.1"/>
    <row r="616" s="215" customFormat="1" ht="14.1"/>
    <row r="617" s="215" customFormat="1" ht="14.1"/>
    <row r="618" s="215" customFormat="1" ht="14.1"/>
    <row r="619" s="215" customFormat="1" ht="14.1"/>
    <row r="620" s="215" customFormat="1" ht="14.1"/>
    <row r="621" s="215" customFormat="1" ht="14.1"/>
    <row r="622" s="215" customFormat="1" ht="14.1"/>
    <row r="623" s="215" customFormat="1" ht="14.1"/>
    <row r="624" s="215" customFormat="1" ht="14.1"/>
    <row r="625" s="215" customFormat="1" ht="14.1"/>
    <row r="626" s="215" customFormat="1" ht="14.1"/>
    <row r="627" s="215" customFormat="1" ht="14.1"/>
    <row r="628" s="215" customFormat="1" ht="14.1"/>
    <row r="629" s="215" customFormat="1" ht="14.1"/>
    <row r="630" s="215" customFormat="1" ht="14.1"/>
    <row r="631" s="215" customFormat="1" ht="14.1"/>
    <row r="632" s="215" customFormat="1" ht="14.1"/>
    <row r="633" s="215" customFormat="1" ht="14.1"/>
    <row r="634" s="215" customFormat="1" ht="14.1"/>
    <row r="635" s="215" customFormat="1" ht="14.1"/>
    <row r="636" s="215" customFormat="1" ht="14.1"/>
    <row r="637" s="215" customFormat="1" ht="14.1"/>
    <row r="638" s="215" customFormat="1" ht="14.1"/>
    <row r="639" s="215" customFormat="1" ht="14.1"/>
    <row r="640" s="215" customFormat="1" ht="14.1"/>
    <row r="641" s="215" customFormat="1" ht="14.1"/>
    <row r="642" s="215" customFormat="1" ht="14.1"/>
    <row r="643" s="215" customFormat="1" ht="14.1"/>
    <row r="644" s="215" customFormat="1" ht="14.1"/>
    <row r="645" s="215" customFormat="1" ht="14.1"/>
    <row r="646" s="215" customFormat="1" ht="14.1"/>
    <row r="647" s="215" customFormat="1" ht="14.1"/>
    <row r="648" s="215" customFormat="1" ht="14.1"/>
    <row r="649" s="215" customFormat="1" ht="14.1"/>
    <row r="650" s="215" customFormat="1" ht="14.1"/>
    <row r="651" s="215" customFormat="1" ht="14.1"/>
    <row r="652" s="215" customFormat="1" ht="14.1"/>
    <row r="653" s="215" customFormat="1" ht="14.1"/>
    <row r="654" s="215" customFormat="1" ht="14.1"/>
    <row r="655" s="215" customFormat="1" ht="14.1"/>
    <row r="656" s="215" customFormat="1" ht="14.1"/>
    <row r="657" s="215" customFormat="1" ht="14.1"/>
    <row r="658" s="215" customFormat="1" ht="14.1"/>
    <row r="659" s="215" customFormat="1" ht="14.1"/>
    <row r="660" s="215" customFormat="1" ht="14.1"/>
    <row r="661" s="215" customFormat="1" ht="14.1"/>
    <row r="662" s="215" customFormat="1" ht="14.1"/>
    <row r="663" s="215" customFormat="1" ht="14.1"/>
    <row r="664" s="215" customFormat="1" ht="14.1"/>
    <row r="665" s="215" customFormat="1" ht="14.1"/>
    <row r="666" s="215" customFormat="1" ht="14.1"/>
    <row r="667" s="215" customFormat="1" ht="14.1"/>
    <row r="668" s="215" customFormat="1" ht="14.1"/>
    <row r="669" s="215" customFormat="1" ht="14.1"/>
    <row r="670" s="215" customFormat="1" ht="14.1"/>
    <row r="671" s="215" customFormat="1" ht="14.1"/>
    <row r="672" s="215" customFormat="1" ht="14.1"/>
    <row r="673" s="215" customFormat="1" ht="14.1"/>
    <row r="674" s="215" customFormat="1" ht="14.1"/>
    <row r="675" s="215" customFormat="1" ht="14.1"/>
    <row r="676" s="215" customFormat="1" ht="14.1"/>
    <row r="677" s="215" customFormat="1" ht="14.1"/>
    <row r="678" s="215" customFormat="1" ht="14.1"/>
    <row r="679" s="215" customFormat="1" ht="14.1"/>
    <row r="680" s="215" customFormat="1" ht="14.1"/>
    <row r="681" s="215" customFormat="1" ht="14.1"/>
    <row r="682" s="215" customFormat="1" ht="14.1"/>
    <row r="683" s="215" customFormat="1" ht="14.1"/>
    <row r="684" s="215" customFormat="1" ht="14.1"/>
    <row r="685" s="215" customFormat="1" ht="14.1"/>
    <row r="686" s="215" customFormat="1" ht="14.1"/>
    <row r="687" s="215" customFormat="1" ht="14.1"/>
    <row r="688" s="215" customFormat="1" ht="14.1"/>
    <row r="689" s="215" customFormat="1" ht="14.1"/>
    <row r="690" s="215" customFormat="1" ht="14.1"/>
    <row r="691" s="215" customFormat="1" ht="14.1"/>
    <row r="692" s="215" customFormat="1" ht="14.1"/>
    <row r="693" s="215" customFormat="1" ht="14.1"/>
    <row r="694" s="215" customFormat="1" ht="14.1"/>
    <row r="695" s="215" customFormat="1" ht="14.1"/>
    <row r="696" s="215" customFormat="1" ht="14.1"/>
    <row r="697" s="215" customFormat="1" ht="14.1"/>
    <row r="698" s="215" customFormat="1" ht="14.1"/>
    <row r="699" s="215" customFormat="1" ht="14.1"/>
    <row r="700" s="215" customFormat="1" ht="14.1"/>
    <row r="701" s="215" customFormat="1" ht="14.1"/>
    <row r="702" s="215" customFormat="1" ht="14.1"/>
    <row r="703" s="215" customFormat="1" ht="14.1"/>
    <row r="704" s="215" customFormat="1" ht="14.1"/>
    <row r="705" s="215" customFormat="1" ht="14.1"/>
    <row r="706" s="215" customFormat="1" ht="14.1"/>
    <row r="707" s="215" customFormat="1" ht="14.1"/>
    <row r="708" s="215" customFormat="1" ht="14.1"/>
    <row r="709" s="215" customFormat="1" ht="14.1"/>
    <row r="710" s="215" customFormat="1" ht="14.1"/>
    <row r="711" s="215" customFormat="1" ht="14.1"/>
    <row r="712" s="215" customFormat="1" ht="14.1"/>
    <row r="713" s="215" customFormat="1" ht="14.1"/>
    <row r="714" s="215" customFormat="1" ht="14.1"/>
    <row r="715" s="215" customFormat="1" ht="14.1"/>
    <row r="716" s="215" customFormat="1" ht="14.1"/>
    <row r="717" s="215" customFormat="1" ht="14.1"/>
    <row r="718" s="215" customFormat="1" ht="14.1"/>
    <row r="719" s="215" customFormat="1" ht="14.1"/>
    <row r="720" s="215" customFormat="1" ht="14.1"/>
    <row r="721" s="215" customFormat="1" ht="14.1"/>
    <row r="722" s="215" customFormat="1" ht="14.1"/>
    <row r="723" s="215" customFormat="1" ht="14.1"/>
    <row r="724" s="215" customFormat="1" ht="14.1"/>
    <row r="725" s="215" customFormat="1" ht="14.1"/>
    <row r="726" s="215" customFormat="1" ht="14.1"/>
    <row r="727" s="215" customFormat="1" ht="14.1"/>
    <row r="728" s="215" customFormat="1" ht="14.1"/>
    <row r="729" s="215" customFormat="1" ht="14.1"/>
    <row r="730" s="215" customFormat="1" ht="14.1"/>
    <row r="731" s="215" customFormat="1" ht="14.1"/>
    <row r="732" s="215" customFormat="1" ht="14.1"/>
    <row r="733" s="215" customFormat="1" ht="14.1"/>
    <row r="734" s="215" customFormat="1" ht="14.1"/>
    <row r="735" s="215" customFormat="1" ht="14.1"/>
    <row r="736" s="215" customFormat="1" ht="14.1"/>
    <row r="737" s="215" customFormat="1" ht="14.1"/>
    <row r="738" s="215" customFormat="1" ht="14.1"/>
    <row r="739" s="215" customFormat="1" ht="14.1"/>
    <row r="740" s="215" customFormat="1" ht="14.1"/>
    <row r="741" s="215" customFormat="1" ht="14.1"/>
    <row r="742" s="215" customFormat="1" ht="14.1"/>
    <row r="743" s="215" customFormat="1" ht="14.1"/>
    <row r="744" s="215" customFormat="1" ht="14.1"/>
    <row r="745" s="215" customFormat="1" ht="14.1"/>
    <row r="746" s="215" customFormat="1" ht="14.1"/>
    <row r="747" s="215" customFormat="1" ht="14.1"/>
    <row r="748" s="215" customFormat="1" ht="14.1"/>
    <row r="749" s="215" customFormat="1" ht="14.1"/>
    <row r="750" s="215" customFormat="1" ht="14.1"/>
    <row r="751" s="215" customFormat="1" ht="14.1"/>
    <row r="752" s="215" customFormat="1" ht="14.1"/>
    <row r="753" s="215" customFormat="1" ht="14.1"/>
    <row r="754" s="215" customFormat="1" ht="14.1"/>
    <row r="755" s="215" customFormat="1" ht="14.1"/>
    <row r="756" s="215" customFormat="1" ht="14.1"/>
    <row r="757" s="215" customFormat="1" ht="14.1"/>
    <row r="758" s="215" customFormat="1" ht="14.1"/>
    <row r="759" s="215" customFormat="1" ht="14.1"/>
    <row r="760" s="215" customFormat="1" ht="14.1"/>
    <row r="761" s="215" customFormat="1" ht="14.1"/>
    <row r="762" s="215" customFormat="1" ht="14.1"/>
    <row r="763" s="215" customFormat="1" ht="14.1"/>
    <row r="764" s="215" customFormat="1" ht="14.1"/>
    <row r="765" s="215" customFormat="1" ht="14.1"/>
    <row r="766" s="215" customFormat="1" ht="14.1"/>
    <row r="767" s="215" customFormat="1" ht="14.1"/>
    <row r="768" s="215" customFormat="1" ht="14.1"/>
    <row r="769" s="215" customFormat="1" ht="14.1"/>
    <row r="770" s="215" customFormat="1" ht="14.1"/>
    <row r="771" s="215" customFormat="1" ht="14.1"/>
    <row r="772" s="215" customFormat="1" ht="14.1"/>
    <row r="773" s="215" customFormat="1" ht="14.1"/>
    <row r="774" s="215" customFormat="1" ht="14.1"/>
    <row r="775" s="215" customFormat="1" ht="14.1"/>
    <row r="776" s="215" customFormat="1" ht="14.1"/>
    <row r="777" s="215" customFormat="1" ht="14.1"/>
    <row r="778" s="215" customFormat="1" ht="14.1"/>
    <row r="779" s="215" customFormat="1" ht="14.1"/>
    <row r="780" s="215" customFormat="1" ht="14.1"/>
    <row r="781" s="215" customFormat="1" ht="14.1"/>
    <row r="782" s="215" customFormat="1" ht="14.1"/>
    <row r="783" s="215" customFormat="1" ht="14.1"/>
    <row r="784" s="215" customFormat="1" ht="14.1"/>
    <row r="785" s="215" customFormat="1" ht="14.1"/>
    <row r="786" s="215" customFormat="1" ht="14.1"/>
    <row r="787" s="215" customFormat="1" ht="14.1"/>
    <row r="788" s="215" customFormat="1" ht="14.1"/>
    <row r="789" s="215" customFormat="1" ht="14.1"/>
    <row r="790" s="215" customFormat="1" ht="14.1"/>
    <row r="791" s="215" customFormat="1" ht="14.1"/>
    <row r="792" s="215" customFormat="1" ht="14.1"/>
    <row r="793" s="215" customFormat="1" ht="14.1"/>
    <row r="794" s="215" customFormat="1" ht="14.1"/>
    <row r="795" s="215" customFormat="1" ht="14.1"/>
    <row r="796" s="215" customFormat="1" ht="14.1"/>
    <row r="797" s="215" customFormat="1" ht="14.1"/>
    <row r="798" s="215" customFormat="1" ht="14.1"/>
    <row r="799" s="215" customFormat="1" ht="14.1"/>
    <row r="800" s="215" customFormat="1" ht="14.1"/>
    <row r="801" s="215" customFormat="1" ht="14.1"/>
    <row r="802" s="215" customFormat="1" ht="14.1"/>
    <row r="803" s="215" customFormat="1" ht="14.1"/>
    <row r="804" s="215" customFormat="1" ht="14.1"/>
    <row r="805" s="215" customFormat="1" ht="14.1"/>
    <row r="806" s="215" customFormat="1" ht="14.1"/>
    <row r="807" s="215" customFormat="1" ht="14.1"/>
    <row r="808" s="215" customFormat="1" ht="14.1"/>
    <row r="809" s="215" customFormat="1" ht="14.1"/>
    <row r="810" s="215" customFormat="1" ht="14.1"/>
    <row r="811" s="215" customFormat="1" ht="14.1"/>
    <row r="812" s="215" customFormat="1" ht="14.1"/>
    <row r="813" s="215" customFormat="1" ht="14.1"/>
    <row r="814" s="215" customFormat="1" ht="14.1"/>
    <row r="815" s="215" customFormat="1" ht="14.1"/>
    <row r="816" s="215" customFormat="1" ht="14.1"/>
    <row r="817" s="215" customFormat="1" ht="14.1"/>
    <row r="818" s="215" customFormat="1" ht="14.1"/>
    <row r="819" s="215" customFormat="1" ht="14.1"/>
    <row r="820" s="215" customFormat="1" ht="14.1"/>
    <row r="821" s="215" customFormat="1" ht="14.1"/>
    <row r="822" s="215" customFormat="1" ht="14.1"/>
    <row r="823" s="215" customFormat="1" ht="14.1"/>
    <row r="824" s="215" customFormat="1" ht="14.1"/>
    <row r="825" s="215" customFormat="1" ht="14.1"/>
    <row r="826" s="215" customFormat="1" ht="14.1"/>
    <row r="827" s="215" customFormat="1" ht="14.1"/>
    <row r="828" s="215" customFormat="1" ht="14.1"/>
    <row r="829" s="215" customFormat="1" ht="14.1"/>
    <row r="830" s="215" customFormat="1" ht="14.1"/>
    <row r="831" s="215" customFormat="1" ht="14.1"/>
    <row r="832" s="215" customFormat="1" ht="14.1"/>
    <row r="833" s="215" customFormat="1" ht="14.1"/>
    <row r="834" s="215" customFormat="1" ht="14.1"/>
    <row r="835" s="215" customFormat="1" ht="14.1"/>
    <row r="836" s="215" customFormat="1" ht="14.1"/>
    <row r="837" s="215" customFormat="1" ht="14.1"/>
    <row r="838" s="215" customFormat="1" ht="14.1"/>
    <row r="839" s="215" customFormat="1" ht="14.1"/>
    <row r="840" s="215" customFormat="1" ht="14.1"/>
    <row r="841" s="215" customFormat="1" ht="14.1"/>
    <row r="842" s="215" customFormat="1" ht="14.1"/>
    <row r="843" s="215" customFormat="1" ht="14.1"/>
    <row r="844" s="215" customFormat="1" ht="14.1"/>
    <row r="845" s="215" customFormat="1" ht="14.1"/>
    <row r="846" s="215" customFormat="1" ht="14.1"/>
    <row r="847" s="215" customFormat="1" ht="14.1"/>
    <row r="848" s="215" customFormat="1" ht="14.1"/>
    <row r="849" s="215" customFormat="1" ht="14.1"/>
    <row r="850" s="215" customFormat="1" ht="14.1"/>
    <row r="851" s="215" customFormat="1" ht="14.1"/>
    <row r="852" s="215" customFormat="1" ht="14.1"/>
    <row r="853" s="215" customFormat="1" ht="14.1"/>
    <row r="854" s="215" customFormat="1" ht="14.1"/>
    <row r="855" s="215" customFormat="1" ht="14.1"/>
    <row r="856" s="215" customFormat="1" ht="14.1"/>
    <row r="857" s="215" customFormat="1" ht="14.1"/>
    <row r="858" s="215" customFormat="1" ht="14.1"/>
    <row r="859" s="215" customFormat="1" ht="14.1"/>
    <row r="860" s="215" customFormat="1" ht="14.1"/>
    <row r="861" s="215" customFormat="1" ht="14.1"/>
    <row r="862" s="215" customFormat="1" ht="14.1"/>
    <row r="863" s="215" customFormat="1" ht="14.1"/>
    <row r="864" s="215" customFormat="1" ht="14.1"/>
    <row r="865" s="215" customFormat="1" ht="14.1"/>
    <row r="866" s="215" customFormat="1" ht="14.1"/>
    <row r="867" s="215" customFormat="1" ht="14.1"/>
    <row r="868" s="215" customFormat="1" ht="14.1"/>
    <row r="869" s="215" customFormat="1" ht="14.1"/>
    <row r="870" s="215" customFormat="1" ht="14.1"/>
    <row r="871" s="215" customFormat="1" ht="14.1"/>
    <row r="872" s="215" customFormat="1" ht="14.1"/>
    <row r="873" s="215" customFormat="1" ht="14.1"/>
    <row r="874" s="215" customFormat="1" ht="14.1"/>
    <row r="875" s="215" customFormat="1" ht="14.1"/>
    <row r="876" s="215" customFormat="1" ht="14.1"/>
    <row r="877" s="215" customFormat="1" ht="14.1"/>
    <row r="878" s="215" customFormat="1" ht="14.1"/>
    <row r="879" s="215" customFormat="1" ht="14.1"/>
    <row r="880" s="215" customFormat="1" ht="14.1"/>
    <row r="881" s="215" customFormat="1" ht="14.1"/>
    <row r="882" s="215" customFormat="1" ht="14.1"/>
    <row r="883" s="215" customFormat="1" ht="14.1"/>
    <row r="884" s="215" customFormat="1" ht="14.1"/>
    <row r="885" s="215" customFormat="1" ht="14.1"/>
    <row r="886" s="215" customFormat="1" ht="14.1"/>
    <row r="887" s="215" customFormat="1" ht="14.1"/>
    <row r="888" s="215" customFormat="1" ht="14.1"/>
    <row r="889" s="215" customFormat="1" ht="14.1"/>
    <row r="890" s="215" customFormat="1" ht="14.1"/>
    <row r="891" s="215" customFormat="1" ht="14.1"/>
    <row r="892" s="215" customFormat="1" ht="14.1"/>
    <row r="893" s="215" customFormat="1" ht="14.1"/>
    <row r="894" s="215" customFormat="1" ht="14.1"/>
    <row r="895" s="215" customFormat="1" ht="14.1"/>
    <row r="896" s="215" customFormat="1" ht="14.1"/>
    <row r="897" s="215" customFormat="1" ht="14.1"/>
    <row r="898" s="215" customFormat="1" ht="14.1"/>
    <row r="899" s="215" customFormat="1" ht="14.1"/>
    <row r="900" s="215" customFormat="1" ht="14.1"/>
    <row r="901" s="215" customFormat="1" ht="14.1"/>
    <row r="902" s="215" customFormat="1" ht="14.1"/>
    <row r="903" s="215" customFormat="1" ht="14.1"/>
    <row r="904" s="215" customFormat="1" ht="14.1"/>
    <row r="905" s="215" customFormat="1" ht="14.1"/>
    <row r="906" s="215" customFormat="1" ht="14.1"/>
    <row r="907" s="215" customFormat="1" ht="14.1"/>
    <row r="908" s="215" customFormat="1" ht="14.1"/>
    <row r="909" s="215" customFormat="1" ht="14.1"/>
    <row r="910" s="215" customFormat="1" ht="14.1"/>
    <row r="911" s="215" customFormat="1" ht="14.1"/>
    <row r="912" s="215" customFormat="1" ht="14.1"/>
    <row r="913" s="215" customFormat="1" ht="14.1"/>
    <row r="914" s="215" customFormat="1" ht="14.1"/>
    <row r="915" s="215" customFormat="1" ht="14.1"/>
    <row r="916" s="215" customFormat="1" ht="14.1"/>
    <row r="917" s="215" customFormat="1" ht="14.1"/>
    <row r="918" s="215" customFormat="1" ht="14.1"/>
    <row r="919" s="215" customFormat="1" ht="14.1"/>
    <row r="920" s="215" customFormat="1" ht="14.1"/>
    <row r="921" s="215" customFormat="1" ht="14.1"/>
    <row r="922" s="215" customFormat="1" ht="14.1"/>
    <row r="923" s="215" customFormat="1" ht="14.1"/>
    <row r="924" s="215" customFormat="1" ht="14.1"/>
    <row r="925" s="215" customFormat="1" ht="14.1"/>
    <row r="926" s="215" customFormat="1" ht="14.1"/>
    <row r="927" s="215" customFormat="1" ht="14.1"/>
    <row r="928" s="215" customFormat="1" ht="14.1"/>
    <row r="929" s="215" customFormat="1" ht="14.1"/>
    <row r="930" s="215" customFormat="1" ht="14.1"/>
    <row r="931" s="215" customFormat="1" ht="14.1"/>
    <row r="932" s="215" customFormat="1" ht="14.1"/>
    <row r="933" s="215" customFormat="1" ht="14.1"/>
    <row r="934" s="215" customFormat="1" ht="14.1"/>
    <row r="935" s="215" customFormat="1" ht="14.1"/>
    <row r="936" s="215" customFormat="1" ht="14.1"/>
    <row r="937" s="215" customFormat="1" ht="14.1"/>
    <row r="938" s="215" customFormat="1" ht="14.1"/>
    <row r="939" s="215" customFormat="1" ht="14.1"/>
    <row r="940" s="215" customFormat="1" ht="14.1"/>
    <row r="941" s="215" customFormat="1" ht="14.1"/>
    <row r="942" s="215" customFormat="1" ht="14.1"/>
    <row r="943" s="215" customFormat="1" ht="14.1"/>
    <row r="944" s="215" customFormat="1" ht="14.1"/>
    <row r="945" s="215" customFormat="1" ht="14.1"/>
    <row r="946" s="215" customFormat="1" ht="14.1"/>
    <row r="947" s="215" customFormat="1" ht="14.1"/>
    <row r="948" s="215" customFormat="1" ht="14.1"/>
    <row r="949" s="215" customFormat="1" ht="14.1"/>
    <row r="950" s="215" customFormat="1" ht="14.1"/>
    <row r="951" s="215" customFormat="1" ht="14.1"/>
    <row r="952" s="215" customFormat="1" ht="14.1"/>
    <row r="953" s="215" customFormat="1" ht="14.1"/>
    <row r="954" s="215" customFormat="1" ht="14.1"/>
    <row r="955" s="215" customFormat="1" ht="14.1"/>
    <row r="956" s="215" customFormat="1" ht="14.1"/>
    <row r="957" s="215" customFormat="1" ht="14.1"/>
    <row r="958" s="215" customFormat="1" ht="14.1"/>
    <row r="959" s="215" customFormat="1" ht="14.1"/>
    <row r="960" s="215" customFormat="1" ht="14.1"/>
    <row r="961" s="215" customFormat="1" ht="14.1"/>
    <row r="962" s="215" customFormat="1" ht="14.1"/>
    <row r="963" s="215" customFormat="1" ht="14.1"/>
    <row r="964" s="215" customFormat="1" ht="14.1"/>
    <row r="965" s="215" customFormat="1" ht="14.1"/>
    <row r="966" s="215" customFormat="1" ht="14.1"/>
    <row r="967" s="215" customFormat="1" ht="14.1"/>
    <row r="968" s="215" customFormat="1" ht="14.1"/>
    <row r="969" s="215" customFormat="1" ht="14.1"/>
    <row r="970" s="215" customFormat="1" ht="14.1"/>
    <row r="971" s="215" customFormat="1" ht="14.1"/>
    <row r="972" s="215" customFormat="1" ht="14.1"/>
    <row r="973" s="215" customFormat="1" ht="14.1"/>
    <row r="974" s="215" customFormat="1" ht="14.1"/>
    <row r="975" s="215" customFormat="1" ht="14.1"/>
    <row r="976" s="215" customFormat="1" ht="14.1"/>
    <row r="977" s="215" customFormat="1" ht="14.1"/>
    <row r="978" s="215" customFormat="1" ht="14.1"/>
    <row r="979" s="215" customFormat="1" ht="14.1"/>
    <row r="980" s="215" customFormat="1" ht="14.1"/>
    <row r="981" s="215" customFormat="1" ht="14.1"/>
    <row r="982" s="215" customFormat="1" ht="14.1"/>
    <row r="983" s="215" customFormat="1" ht="14.1"/>
    <row r="984" s="215" customFormat="1" ht="14.1"/>
    <row r="985" s="215" customFormat="1" ht="14.1"/>
    <row r="986" s="215" customFormat="1" ht="14.1"/>
    <row r="987" s="215" customFormat="1" ht="14.1"/>
    <row r="988" s="215" customFormat="1" ht="14.1"/>
    <row r="989" s="215" customFormat="1" ht="14.1"/>
    <row r="990" s="215" customFormat="1" ht="14.1"/>
    <row r="991" s="215" customFormat="1" ht="14.1"/>
    <row r="992" s="215" customFormat="1" ht="14.1"/>
    <row r="993" s="215" customFormat="1" ht="14.1"/>
    <row r="994" s="215" customFormat="1" ht="14.1"/>
    <row r="995" s="215" customFormat="1" ht="14.1"/>
    <row r="996" s="215" customFormat="1" ht="14.1"/>
    <row r="997" s="215" customFormat="1" ht="14.1"/>
    <row r="998" s="215" customFormat="1" ht="14.1"/>
    <row r="999" s="215" customFormat="1" ht="14.1"/>
    <row r="1000" s="215" customFormat="1" ht="14.1"/>
    <row r="1001" s="215" customFormat="1" ht="14.1"/>
    <row r="1002" s="215" customFormat="1" ht="14.1"/>
    <row r="1003" s="215" customFormat="1" ht="14.1"/>
    <row r="1004" s="215" customFormat="1" ht="14.1"/>
    <row r="1005" s="215" customFormat="1" ht="14.1"/>
    <row r="1006" s="215" customFormat="1" ht="14.1"/>
    <row r="1007" s="215" customFormat="1" ht="14.1"/>
    <row r="1008" s="215" customFormat="1" ht="14.1"/>
    <row r="1009" s="215" customFormat="1" ht="14.1"/>
    <row r="1010" s="215" customFormat="1" ht="14.1"/>
    <row r="1011" s="215" customFormat="1" ht="14.1"/>
    <row r="1012" s="215" customFormat="1" ht="14.1"/>
    <row r="1013" s="215" customFormat="1" ht="14.1"/>
    <row r="1014" s="215" customFormat="1" ht="14.1"/>
    <row r="1015" s="215" customFormat="1" ht="14.1"/>
    <row r="1016" s="215" customFormat="1" ht="14.1"/>
    <row r="1017" s="215" customFormat="1" ht="14.1"/>
    <row r="1018" s="215" customFormat="1" ht="14.1"/>
    <row r="1019" s="215" customFormat="1" ht="14.1"/>
    <row r="1020" s="215" customFormat="1" ht="14.1"/>
    <row r="1021" s="215" customFormat="1" ht="14.1"/>
    <row r="1022" s="215" customFormat="1" ht="14.1"/>
    <row r="1023" s="215" customFormat="1" ht="14.1"/>
    <row r="1024" s="215" customFormat="1" ht="14.1"/>
    <row r="1025" s="215" customFormat="1" ht="14.1"/>
    <row r="1026" s="215" customFormat="1" ht="14.1"/>
    <row r="1027" s="215" customFormat="1" ht="14.1"/>
    <row r="1028" s="215" customFormat="1" ht="14.1"/>
    <row r="1029" s="215" customFormat="1" ht="14.1"/>
    <row r="1030" s="215" customFormat="1" ht="14.1"/>
    <row r="1031" s="215" customFormat="1" ht="14.1"/>
    <row r="1032" s="215" customFormat="1" ht="14.1"/>
    <row r="1033" s="215" customFormat="1" ht="14.1"/>
    <row r="1034" s="215" customFormat="1" ht="14.1"/>
    <row r="1035" s="215" customFormat="1" ht="14.1"/>
    <row r="1036" s="215" customFormat="1" ht="14.1"/>
    <row r="1037" s="215" customFormat="1" ht="14.1"/>
    <row r="1038" s="215" customFormat="1" ht="14.1"/>
    <row r="1039" s="215" customFormat="1" ht="14.1"/>
    <row r="1040" s="215" customFormat="1" ht="14.1"/>
    <row r="1041" s="215" customFormat="1" ht="14.1"/>
    <row r="1042" s="215" customFormat="1" ht="14.1"/>
    <row r="1043" s="215" customFormat="1" ht="14.1"/>
    <row r="1044" s="215" customFormat="1" ht="14.1"/>
    <row r="1045" s="215" customFormat="1" ht="14.1"/>
    <row r="1046" s="215" customFormat="1" ht="14.1"/>
    <row r="1047" s="215" customFormat="1" ht="14.1"/>
    <row r="1048" s="215" customFormat="1" ht="14.1"/>
    <row r="1049" s="215" customFormat="1" ht="14.1"/>
    <row r="1050" s="215" customFormat="1" ht="14.1"/>
    <row r="1051" s="215" customFormat="1" ht="14.1"/>
    <row r="1052" s="215" customFormat="1" ht="14.1"/>
    <row r="1053" s="215" customFormat="1" ht="14.1"/>
    <row r="1054" s="215" customFormat="1" ht="14.1"/>
    <row r="1055" s="215" customFormat="1" ht="14.1"/>
    <row r="1056" s="215" customFormat="1" ht="14.1"/>
    <row r="1057" s="215" customFormat="1" ht="14.1"/>
    <row r="1058" s="215" customFormat="1" ht="14.1"/>
    <row r="1059" s="215" customFormat="1" ht="14.1"/>
    <row r="1060" s="215" customFormat="1" ht="14.1"/>
    <row r="1061" s="215" customFormat="1" ht="14.1"/>
    <row r="1062" s="215" customFormat="1" ht="14.1"/>
    <row r="1063" s="215" customFormat="1" ht="14.1"/>
    <row r="1064" s="215" customFormat="1" ht="14.1"/>
    <row r="1065" s="215" customFormat="1" ht="14.1"/>
    <row r="1066" s="215" customFormat="1" ht="14.1"/>
    <row r="1067" s="215" customFormat="1" ht="14.1"/>
    <row r="1068" s="215" customFormat="1" ht="14.1"/>
    <row r="1069" s="215" customFormat="1" ht="14.1"/>
    <row r="1070" s="215" customFormat="1" ht="14.1"/>
    <row r="1071" s="215" customFormat="1" ht="14.1"/>
    <row r="1072" s="215" customFormat="1" ht="14.1"/>
    <row r="1073" s="215" customFormat="1" ht="14.1"/>
    <row r="1074" s="215" customFormat="1" ht="14.1"/>
    <row r="1075" s="215" customFormat="1" ht="14.1"/>
    <row r="1076" s="215" customFormat="1" ht="14.1"/>
    <row r="1077" s="215" customFormat="1" ht="14.1"/>
    <row r="1078" s="215" customFormat="1" ht="14.1"/>
    <row r="1079" s="215" customFormat="1" ht="14.1"/>
    <row r="1080" s="215" customFormat="1" ht="14.1"/>
    <row r="1081" s="215" customFormat="1" ht="14.1"/>
    <row r="1082" s="215" customFormat="1" ht="14.1"/>
    <row r="1083" s="215" customFormat="1" ht="14.1"/>
    <row r="1084" s="215" customFormat="1" ht="14.1"/>
    <row r="1085" s="215" customFormat="1" ht="14.1"/>
    <row r="1086" s="215" customFormat="1" ht="14.1"/>
    <row r="1087" s="215" customFormat="1" ht="14.1"/>
    <row r="1088" s="215" customFormat="1" ht="14.1"/>
    <row r="1089" s="215" customFormat="1" ht="14.1"/>
    <row r="1090" s="215" customFormat="1" ht="14.1"/>
    <row r="1091" s="215" customFormat="1" ht="14.1"/>
    <row r="1092" s="215" customFormat="1" ht="14.1"/>
    <row r="1093" s="215" customFormat="1" ht="14.1"/>
    <row r="1094" s="215" customFormat="1" ht="14.1"/>
    <row r="1095" s="215" customFormat="1" ht="14.1"/>
    <row r="1096" s="215" customFormat="1" ht="14.1"/>
    <row r="1097" s="215" customFormat="1" ht="14.1"/>
    <row r="1098" s="215" customFormat="1" ht="14.1"/>
    <row r="1099" s="215" customFormat="1" ht="14.1"/>
    <row r="1100" s="215" customFormat="1" ht="14.1"/>
    <row r="1101" s="215" customFormat="1" ht="14.1"/>
    <row r="1102" s="215" customFormat="1" ht="14.1"/>
    <row r="1103" s="215" customFormat="1" ht="14.1"/>
    <row r="1104" s="215" customFormat="1" ht="14.1"/>
    <row r="1105" s="215" customFormat="1" ht="14.1"/>
    <row r="1106" s="215" customFormat="1" ht="14.1"/>
    <row r="1107" s="215" customFormat="1" ht="14.1"/>
    <row r="1108" s="215" customFormat="1" ht="14.1"/>
    <row r="1109" s="215" customFormat="1" ht="14.1"/>
    <row r="1110" s="215" customFormat="1" ht="14.1"/>
    <row r="1111" s="215" customFormat="1" ht="14.1"/>
    <row r="1112" s="215" customFormat="1" ht="14.1"/>
    <row r="1113" s="215" customFormat="1" ht="14.1"/>
    <row r="1114" s="215" customFormat="1" ht="14.1"/>
    <row r="1115" s="215" customFormat="1" ht="14.1"/>
    <row r="1116" s="215" customFormat="1" ht="14.1"/>
    <row r="1117" s="215" customFormat="1" ht="14.1"/>
    <row r="1118" s="215" customFormat="1" ht="14.1"/>
    <row r="1119" s="215" customFormat="1" ht="14.1"/>
    <row r="1120" s="215" customFormat="1" ht="14.1"/>
    <row r="1121" s="215" customFormat="1" ht="14.1"/>
    <row r="1122" s="215" customFormat="1" ht="14.1"/>
    <row r="1123" s="215" customFormat="1" ht="14.1"/>
    <row r="1124" s="215" customFormat="1" ht="14.1"/>
    <row r="1125" s="215" customFormat="1" ht="14.1"/>
    <row r="1126" s="215" customFormat="1" ht="14.1"/>
    <row r="1127" s="215" customFormat="1" ht="14.1"/>
    <row r="1128" s="215" customFormat="1" ht="14.1"/>
    <row r="1129" s="215" customFormat="1" ht="14.1"/>
    <row r="1130" s="215" customFormat="1" ht="14.1"/>
    <row r="1131" s="215" customFormat="1" ht="14.1"/>
    <row r="1132" s="215" customFormat="1" ht="14.1"/>
    <row r="1133" s="215" customFormat="1" ht="14.1"/>
    <row r="1134" s="215" customFormat="1" ht="14.1"/>
    <row r="1135" s="215" customFormat="1" ht="14.1"/>
    <row r="1136" s="215" customFormat="1" ht="14.1"/>
    <row r="1137" s="215" customFormat="1" ht="14.1"/>
    <row r="1138" s="215" customFormat="1" ht="14.1"/>
    <row r="1139" s="215" customFormat="1" ht="14.1"/>
    <row r="1140" s="215" customFormat="1" ht="14.1"/>
    <row r="1141" s="215" customFormat="1" ht="14.1"/>
    <row r="1142" s="215" customFormat="1" ht="14.1"/>
    <row r="1143" s="215" customFormat="1" ht="14.1"/>
    <row r="1144" s="215" customFormat="1" ht="14.1"/>
    <row r="1145" s="215" customFormat="1" ht="14.1"/>
    <row r="1146" s="215" customFormat="1" ht="14.1"/>
    <row r="1147" s="215" customFormat="1" ht="14.1"/>
    <row r="1148" s="215" customFormat="1" ht="14.1"/>
    <row r="1149" s="215" customFormat="1" ht="14.1"/>
    <row r="1150" s="215" customFormat="1" ht="14.1"/>
    <row r="1151" s="215" customFormat="1" ht="14.1"/>
    <row r="1152" s="215" customFormat="1" ht="14.1"/>
    <row r="1153" s="215" customFormat="1" ht="14.1"/>
    <row r="1154" s="215" customFormat="1" ht="14.1"/>
    <row r="1155" s="215" customFormat="1" ht="14.1"/>
    <row r="1156" s="215" customFormat="1" ht="14.1"/>
    <row r="1157" s="215" customFormat="1" ht="14.1"/>
    <row r="1158" s="215" customFormat="1" ht="14.1"/>
    <row r="1159" s="215" customFormat="1" ht="14.1"/>
    <row r="1160" s="215" customFormat="1" ht="14.1"/>
    <row r="1161" s="215" customFormat="1" ht="14.1"/>
    <row r="1162" s="215" customFormat="1" ht="14.1"/>
    <row r="1163" s="215" customFormat="1" ht="14.1"/>
    <row r="1164" s="215" customFormat="1" ht="14.1"/>
    <row r="1165" s="215" customFormat="1" ht="14.1"/>
    <row r="1166" s="215" customFormat="1" ht="14.1"/>
    <row r="1167" s="215" customFormat="1" ht="14.1"/>
    <row r="1168" s="215" customFormat="1" ht="14.1"/>
    <row r="1169" s="215" customFormat="1" ht="14.1"/>
    <row r="1170" s="215" customFormat="1" ht="14.1"/>
    <row r="1171" s="215" customFormat="1" ht="14.1"/>
    <row r="1172" s="215" customFormat="1" ht="14.1"/>
    <row r="1173" s="215" customFormat="1" ht="14.1"/>
    <row r="1174" s="215" customFormat="1" ht="14.1"/>
    <row r="1175" s="215" customFormat="1" ht="14.1"/>
    <row r="1176" s="215" customFormat="1" ht="14.1"/>
    <row r="1177" s="215" customFormat="1" ht="14.1"/>
    <row r="1178" s="215" customFormat="1" ht="14.1"/>
    <row r="1179" s="215" customFormat="1" ht="14.1"/>
    <row r="1180" s="215" customFormat="1" ht="14.1"/>
    <row r="1181" s="215" customFormat="1" ht="14.1"/>
    <row r="1182" s="215" customFormat="1" ht="14.1"/>
    <row r="1183" s="215" customFormat="1" ht="14.1"/>
    <row r="1184" s="215" customFormat="1" ht="14.1"/>
    <row r="1185" s="215" customFormat="1" ht="14.1"/>
    <row r="1186" s="215" customFormat="1" ht="14.1"/>
    <row r="1187" s="215" customFormat="1" ht="14.1"/>
    <row r="1188" s="215" customFormat="1" ht="14.1"/>
    <row r="1189" s="215" customFormat="1" ht="14.1"/>
    <row r="1190" s="215" customFormat="1" ht="14.1"/>
    <row r="1191" s="215" customFormat="1" ht="14.1"/>
    <row r="1192" s="215" customFormat="1" ht="14.1"/>
    <row r="1193" s="215" customFormat="1" ht="14.1"/>
    <row r="1194" s="215" customFormat="1" ht="14.1"/>
    <row r="1195" s="215" customFormat="1" ht="14.1"/>
    <row r="1196" s="215" customFormat="1" ht="14.1"/>
    <row r="1197" s="215" customFormat="1" ht="14.1"/>
    <row r="1198" s="215" customFormat="1" ht="14.1"/>
    <row r="1199" s="215" customFormat="1" ht="14.1"/>
    <row r="1200" s="215" customFormat="1" ht="14.1"/>
    <row r="1201" s="215" customFormat="1" ht="14.1"/>
    <row r="1202" s="215" customFormat="1" ht="14.1"/>
    <row r="1203" s="215" customFormat="1" ht="14.1"/>
    <row r="1204" s="215" customFormat="1" ht="14.1"/>
    <row r="1205" s="215" customFormat="1" ht="14.1"/>
    <row r="1206" s="215" customFormat="1" ht="14.1"/>
    <row r="1207" s="215" customFormat="1" ht="14.1"/>
    <row r="1208" s="215" customFormat="1" ht="14.1"/>
    <row r="1209" s="215" customFormat="1" ht="14.1"/>
    <row r="1210" s="215" customFormat="1" ht="14.1"/>
    <row r="1211" s="215" customFormat="1" ht="14.1"/>
    <row r="1212" s="215" customFormat="1" ht="14.1"/>
    <row r="1213" s="215" customFormat="1" ht="14.1"/>
    <row r="1214" s="215" customFormat="1" ht="14.1"/>
    <row r="1215" s="215" customFormat="1" ht="14.1"/>
    <row r="1216" s="215" customFormat="1" ht="14.1"/>
    <row r="1217" s="215" customFormat="1" ht="14.1"/>
    <row r="1218" s="215" customFormat="1" ht="14.1"/>
    <row r="1219" s="215" customFormat="1" ht="14.1"/>
    <row r="1220" s="215" customFormat="1" ht="14.1"/>
    <row r="1221" s="215" customFormat="1" ht="14.1"/>
    <row r="1222" s="215" customFormat="1" ht="14.1"/>
    <row r="1223" s="215" customFormat="1" ht="14.1"/>
    <row r="1224" s="215" customFormat="1" ht="14.1"/>
    <row r="1225" s="215" customFormat="1" ht="14.1"/>
    <row r="1226" s="215" customFormat="1" ht="14.1"/>
    <row r="1227" s="215" customFormat="1" ht="14.1"/>
    <row r="1228" s="215" customFormat="1" ht="14.1"/>
    <row r="1229" s="215" customFormat="1" ht="14.1"/>
    <row r="1230" s="215" customFormat="1" ht="14.1"/>
    <row r="1231" s="215" customFormat="1" ht="14.1"/>
    <row r="1232" s="215" customFormat="1" ht="14.1"/>
    <row r="1233" s="215" customFormat="1" ht="14.1"/>
    <row r="1234" s="215" customFormat="1" ht="14.1"/>
    <row r="1235" s="215" customFormat="1" ht="14.1"/>
    <row r="1236" s="215" customFormat="1" ht="14.1"/>
    <row r="1237" s="215" customFormat="1" ht="14.1"/>
    <row r="1238" s="215" customFormat="1" ht="14.1"/>
    <row r="1239" s="215" customFormat="1" ht="14.1"/>
    <row r="1240" s="215" customFormat="1" ht="14.1"/>
    <row r="1241" s="215" customFormat="1" ht="14.1"/>
    <row r="1242" s="215" customFormat="1" ht="14.1"/>
    <row r="1243" s="215" customFormat="1" ht="14.1"/>
    <row r="1244" s="215" customFormat="1" ht="14.1"/>
    <row r="1245" s="215" customFormat="1" ht="14.1"/>
    <row r="1246" s="215" customFormat="1" ht="14.1"/>
    <row r="1247" s="215" customFormat="1" ht="14.1"/>
    <row r="1248" s="215" customFormat="1" ht="14.1"/>
    <row r="1249" s="215" customFormat="1" ht="14.1"/>
    <row r="1250" s="215" customFormat="1" ht="14.1"/>
    <row r="1251" s="215" customFormat="1" ht="14.1"/>
    <row r="1252" s="215" customFormat="1" ht="14.1"/>
    <row r="1253" s="215" customFormat="1" ht="14.1"/>
    <row r="1254" s="215" customFormat="1" ht="14.1"/>
    <row r="1255" s="215" customFormat="1" ht="14.1"/>
    <row r="1256" s="215" customFormat="1" ht="14.1"/>
    <row r="1257" s="215" customFormat="1" ht="14.1"/>
    <row r="1258" s="215" customFormat="1" ht="14.1"/>
    <row r="1259" s="215" customFormat="1" ht="14.1"/>
    <row r="1260" s="215" customFormat="1" ht="14.1"/>
    <row r="1261" s="215" customFormat="1" ht="14.1"/>
    <row r="1262" s="215" customFormat="1" ht="14.1"/>
    <row r="1263" s="215" customFormat="1" ht="14.1"/>
    <row r="1264" s="215" customFormat="1" ht="14.1"/>
    <row r="1265" s="215" customFormat="1" ht="14.1"/>
    <row r="1266" s="215" customFormat="1" ht="14.1"/>
    <row r="1267" s="215" customFormat="1" ht="14.1"/>
    <row r="1268" s="215" customFormat="1" ht="14.1"/>
    <row r="1269" s="215" customFormat="1" ht="14.1"/>
    <row r="1270" s="215" customFormat="1" ht="14.1"/>
    <row r="1271" s="215" customFormat="1" ht="14.1"/>
    <row r="1272" s="215" customFormat="1" ht="14.1"/>
    <row r="1273" s="215" customFormat="1" ht="14.1"/>
    <row r="1274" s="215" customFormat="1" ht="14.1"/>
    <row r="1275" s="215" customFormat="1" ht="14.1"/>
    <row r="1276" s="215" customFormat="1" ht="14.1"/>
    <row r="1277" s="215" customFormat="1" ht="14.1"/>
    <row r="1278" s="215" customFormat="1" ht="14.1"/>
    <row r="1279" s="215" customFormat="1" ht="14.1"/>
    <row r="1280" s="215" customFormat="1" ht="14.1"/>
    <row r="1281" s="215" customFormat="1" ht="14.1"/>
    <row r="1282" s="215" customFormat="1" ht="14.1"/>
    <row r="1283" s="215" customFormat="1" ht="14.1"/>
    <row r="1284" s="215" customFormat="1" ht="14.1"/>
    <row r="1285" s="215" customFormat="1" ht="14.1"/>
    <row r="1286" s="215" customFormat="1" ht="14.1"/>
    <row r="1287" s="215" customFormat="1" ht="14.1"/>
    <row r="1288" s="215" customFormat="1" ht="14.1"/>
    <row r="1289" s="215" customFormat="1" ht="14.1"/>
    <row r="1290" s="215" customFormat="1" ht="14.1"/>
    <row r="1291" s="215" customFormat="1" ht="14.1"/>
    <row r="1292" s="215" customFormat="1" ht="14.1"/>
    <row r="1293" s="215" customFormat="1" ht="14.1"/>
    <row r="1294" s="215" customFormat="1" ht="14.1"/>
    <row r="1295" s="215" customFormat="1" ht="14.1"/>
    <row r="1296" s="215" customFormat="1" ht="14.1"/>
    <row r="1297" s="215" customFormat="1" ht="14.1"/>
    <row r="1298" s="215" customFormat="1" ht="14.1"/>
    <row r="1299" s="215" customFormat="1" ht="14.1"/>
    <row r="1300" s="215" customFormat="1" ht="14.1"/>
    <row r="1301" s="215" customFormat="1" ht="14.1"/>
    <row r="1302" s="215" customFormat="1" ht="14.1"/>
    <row r="1303" s="215" customFormat="1" ht="14.1"/>
    <row r="1304" s="215" customFormat="1" ht="14.1"/>
    <row r="1305" s="215" customFormat="1" ht="14.1"/>
    <row r="1306" s="215" customFormat="1" ht="14.1"/>
    <row r="1307" s="215" customFormat="1" ht="14.1"/>
    <row r="1308" s="215" customFormat="1" ht="14.1"/>
    <row r="1309" s="215" customFormat="1" ht="14.1"/>
    <row r="1310" s="215" customFormat="1" ht="14.1"/>
    <row r="1311" s="215" customFormat="1" ht="14.1"/>
    <row r="1312" s="215" customFormat="1" ht="14.1"/>
    <row r="1313" s="215" customFormat="1" ht="14.1"/>
    <row r="1314" s="215" customFormat="1" ht="14.1"/>
    <row r="1315" s="215" customFormat="1" ht="14.1"/>
    <row r="1316" s="215" customFormat="1" ht="14.1"/>
    <row r="1317" s="215" customFormat="1" ht="14.1"/>
    <row r="1318" s="215" customFormat="1" ht="14.1"/>
    <row r="1319" s="215" customFormat="1" ht="14.1"/>
    <row r="1320" s="215" customFormat="1" ht="14.1"/>
    <row r="1321" s="215" customFormat="1" ht="14.1"/>
    <row r="1322" s="215" customFormat="1" ht="14.1"/>
    <row r="1323" s="215" customFormat="1" ht="14.1"/>
    <row r="1324" s="215" customFormat="1" ht="14.1"/>
    <row r="1325" s="215" customFormat="1" ht="14.1"/>
    <row r="1326" s="215" customFormat="1" ht="14.1"/>
    <row r="1327" s="215" customFormat="1" ht="14.1"/>
    <row r="1328" s="215" customFormat="1" ht="14.1"/>
    <row r="1329" s="215" customFormat="1" ht="14.1"/>
    <row r="1330" s="215" customFormat="1" ht="14.1"/>
    <row r="1331" s="215" customFormat="1" ht="14.1"/>
    <row r="1332" s="215" customFormat="1" ht="14.1"/>
    <row r="1333" s="215" customFormat="1" ht="14.1"/>
    <row r="1334" s="215" customFormat="1" ht="14.1"/>
    <row r="1335" s="215" customFormat="1" ht="14.1"/>
    <row r="1336" s="215" customFormat="1" ht="14.1"/>
    <row r="1337" s="215" customFormat="1" ht="14.1"/>
    <row r="1338" s="215" customFormat="1" ht="14.1"/>
    <row r="1339" s="215" customFormat="1" ht="14.1"/>
    <row r="1340" s="215" customFormat="1" ht="14.1"/>
    <row r="1341" s="215" customFormat="1" ht="14.1"/>
    <row r="1342" s="215" customFormat="1" ht="14.1"/>
    <row r="1343" s="215" customFormat="1" ht="14.1"/>
    <row r="1344" s="215" customFormat="1" ht="14.1"/>
    <row r="1345" s="215" customFormat="1" ht="14.1"/>
    <row r="1346" s="215" customFormat="1" ht="14.1"/>
    <row r="1347" s="215" customFormat="1" ht="14.1"/>
    <row r="1348" s="215" customFormat="1" ht="14.1"/>
    <row r="1349" s="215" customFormat="1" ht="14.1"/>
    <row r="1350" s="215" customFormat="1" ht="14.1"/>
    <row r="1351" s="215" customFormat="1" ht="14.1"/>
    <row r="1352" s="215" customFormat="1" ht="14.1"/>
    <row r="1353" s="215" customFormat="1" ht="14.1"/>
    <row r="1354" s="215" customFormat="1" ht="14.1"/>
    <row r="1355" s="215" customFormat="1" ht="14.1"/>
    <row r="1356" s="215" customFormat="1" ht="14.1"/>
    <row r="1357" s="215" customFormat="1" ht="14.1"/>
    <row r="1358" s="215" customFormat="1" ht="14.1"/>
    <row r="1359" s="215" customFormat="1" ht="14.1"/>
    <row r="1360" s="215" customFormat="1" ht="14.1"/>
    <row r="1361" s="215" customFormat="1" ht="14.1"/>
    <row r="1362" s="215" customFormat="1" ht="14.1"/>
    <row r="1363" s="215" customFormat="1" ht="14.1"/>
    <row r="1364" s="215" customFormat="1" ht="14.1"/>
    <row r="1365" s="215" customFormat="1" ht="14.1"/>
    <row r="1366" s="215" customFormat="1" ht="14.1"/>
    <row r="1367" s="215" customFormat="1" ht="14.1"/>
    <row r="1368" s="215" customFormat="1" ht="14.1"/>
    <row r="1369" s="215" customFormat="1" ht="14.1"/>
    <row r="1370" s="215" customFormat="1" ht="14.1"/>
    <row r="1371" s="215" customFormat="1" ht="14.1"/>
    <row r="1372" s="215" customFormat="1" ht="14.1"/>
    <row r="1373" s="215" customFormat="1" ht="14.1"/>
    <row r="1374" s="215" customFormat="1" ht="14.1"/>
    <row r="1375" s="215" customFormat="1" ht="14.1"/>
    <row r="1376" s="215" customFormat="1" ht="14.1"/>
    <row r="1377" s="215" customFormat="1" ht="14.1"/>
    <row r="1378" s="215" customFormat="1" ht="14.1"/>
    <row r="1379" s="215" customFormat="1" ht="14.1"/>
    <row r="1380" s="215" customFormat="1" ht="14.1"/>
    <row r="1381" s="215" customFormat="1" ht="14.1"/>
    <row r="1382" s="215" customFormat="1" ht="14.1"/>
    <row r="1383" s="215" customFormat="1" ht="14.1"/>
    <row r="1384" s="215" customFormat="1" ht="14.1"/>
    <row r="1385" s="215" customFormat="1" ht="14.1"/>
    <row r="1386" s="215" customFormat="1" ht="14.1"/>
    <row r="1387" s="215" customFormat="1" ht="14.1"/>
    <row r="1388" s="215" customFormat="1" ht="14.1"/>
    <row r="1389" s="215" customFormat="1" ht="14.1"/>
    <row r="1390" s="215" customFormat="1" ht="14.1"/>
    <row r="1391" s="215" customFormat="1" ht="14.1"/>
    <row r="1392" s="215" customFormat="1" ht="14.1"/>
    <row r="1393" s="215" customFormat="1" ht="14.1"/>
    <row r="1394" s="215" customFormat="1" ht="14.1"/>
    <row r="1395" s="215" customFormat="1" ht="14.1"/>
    <row r="1396" s="215" customFormat="1" ht="14.1"/>
    <row r="1397" s="215" customFormat="1" ht="14.1"/>
    <row r="1398" s="215" customFormat="1" ht="14.1"/>
    <row r="1399" s="215" customFormat="1" ht="14.1"/>
    <row r="1400" s="215" customFormat="1" ht="14.1"/>
    <row r="1401" s="215" customFormat="1" ht="14.1"/>
    <row r="1402" s="215" customFormat="1" ht="14.1"/>
    <row r="1403" s="215" customFormat="1" ht="14.1"/>
    <row r="1404" s="215" customFormat="1" ht="14.1"/>
    <row r="1405" s="215" customFormat="1" ht="14.1"/>
    <row r="1406" s="215" customFormat="1" ht="14.1"/>
    <row r="1407" s="215" customFormat="1" ht="14.1"/>
    <row r="1408" s="215" customFormat="1" ht="14.1"/>
    <row r="1409" s="215" customFormat="1" ht="14.1"/>
    <row r="1410" s="215" customFormat="1" ht="14.1"/>
    <row r="1411" s="215" customFormat="1" ht="14.1"/>
    <row r="1412" s="215" customFormat="1" ht="14.1"/>
    <row r="1413" s="215" customFormat="1" ht="14.1"/>
    <row r="1414" s="215" customFormat="1" ht="14.1"/>
    <row r="1415" s="215" customFormat="1" ht="14.1"/>
    <row r="1416" s="215" customFormat="1" ht="14.1"/>
    <row r="1417" s="215" customFormat="1" ht="14.1"/>
    <row r="1418" s="215" customFormat="1" ht="14.1"/>
    <row r="1419" s="215" customFormat="1" ht="14.1"/>
    <row r="1420" s="215" customFormat="1" ht="14.1"/>
    <row r="1421" s="215" customFormat="1" ht="14.1"/>
    <row r="1422" s="215" customFormat="1" ht="14.1"/>
    <row r="1423" s="215" customFormat="1" ht="14.1"/>
    <row r="1424" s="215" customFormat="1" ht="14.1"/>
    <row r="1425" s="215" customFormat="1" ht="14.1"/>
    <row r="1426" s="215" customFormat="1" ht="14.1"/>
    <row r="1427" s="215" customFormat="1" ht="14.1"/>
    <row r="1428" s="215" customFormat="1" ht="14.1"/>
    <row r="1429" s="215" customFormat="1" ht="14.1"/>
    <row r="1430" s="215" customFormat="1" ht="14.1"/>
    <row r="1431" s="215" customFormat="1" ht="14.1"/>
    <row r="1432" s="215" customFormat="1" ht="14.1"/>
    <row r="1433" s="215" customFormat="1" ht="14.1"/>
    <row r="1434" s="215" customFormat="1" ht="14.1"/>
    <row r="1435" s="215" customFormat="1" ht="14.1"/>
    <row r="1436" s="215" customFormat="1" ht="14.1"/>
    <row r="1437" s="215" customFormat="1" ht="14.1"/>
    <row r="1438" s="215" customFormat="1" ht="14.1"/>
    <row r="1439" s="215" customFormat="1" ht="14.1"/>
    <row r="1440" s="215" customFormat="1" ht="14.1"/>
    <row r="1441" s="215" customFormat="1" ht="14.1"/>
    <row r="1442" s="215" customFormat="1" ht="14.1"/>
    <row r="1443" s="215" customFormat="1" ht="14.1"/>
    <row r="1444" s="215" customFormat="1" ht="14.1"/>
    <row r="1445" s="215" customFormat="1" ht="14.1"/>
    <row r="1446" s="215" customFormat="1" ht="14.1"/>
    <row r="1447" s="215" customFormat="1" ht="14.1"/>
    <row r="1448" s="215" customFormat="1" ht="14.1"/>
    <row r="1449" s="215" customFormat="1" ht="14.1"/>
    <row r="1450" s="215" customFormat="1" ht="14.1"/>
    <row r="1451" s="215" customFormat="1" ht="14.1"/>
    <row r="1452" s="215" customFormat="1" ht="14.1"/>
    <row r="1453" s="215" customFormat="1" ht="14.1"/>
    <row r="1454" s="215" customFormat="1" ht="14.1"/>
    <row r="1455" s="215" customFormat="1" ht="14.1"/>
    <row r="1456" s="215" customFormat="1" ht="14.1"/>
    <row r="1457" s="215" customFormat="1" ht="14.1"/>
    <row r="1458" s="215" customFormat="1" ht="14.1"/>
    <row r="1459" s="215" customFormat="1" ht="14.1"/>
    <row r="1460" s="215" customFormat="1" ht="14.1"/>
    <row r="1461" s="215" customFormat="1" ht="14.1"/>
    <row r="1462" s="215" customFormat="1" ht="14.1"/>
    <row r="1463" s="215" customFormat="1" ht="14.1"/>
    <row r="1464" s="215" customFormat="1" ht="14.1"/>
    <row r="1465" s="215" customFormat="1" ht="14.1"/>
    <row r="1466" s="215" customFormat="1" ht="14.1"/>
    <row r="1467" s="215" customFormat="1" ht="14.1"/>
    <row r="1468" s="215" customFormat="1" ht="14.1"/>
    <row r="1469" s="215" customFormat="1" ht="14.1"/>
    <row r="1470" s="215" customFormat="1" ht="14.1"/>
    <row r="1471" s="215" customFormat="1" ht="14.1"/>
    <row r="1472" s="215" customFormat="1" ht="14.1"/>
    <row r="1473" s="215" customFormat="1" ht="14.1"/>
    <row r="1474" s="215" customFormat="1" ht="14.1"/>
    <row r="1475" s="215" customFormat="1" ht="14.1"/>
    <row r="1476" s="215" customFormat="1" ht="14.1"/>
    <row r="1477" s="215" customFormat="1" ht="14.1"/>
    <row r="1478" s="215" customFormat="1" ht="14.1"/>
    <row r="1479" s="215" customFormat="1" ht="14.1"/>
    <row r="1480" s="215" customFormat="1" ht="14.1"/>
    <row r="1481" s="215" customFormat="1" ht="14.1"/>
    <row r="1482" s="215" customFormat="1" ht="14.1"/>
    <row r="1483" s="215" customFormat="1" ht="14.1"/>
    <row r="1484" s="215" customFormat="1" ht="14.1"/>
    <row r="1485" s="215" customFormat="1" ht="14.1"/>
    <row r="1486" s="215" customFormat="1" ht="14.1"/>
    <row r="1487" s="215" customFormat="1" ht="14.1"/>
    <row r="1488" s="215" customFormat="1" ht="14.1"/>
    <row r="1489" s="215" customFormat="1" ht="14.1"/>
    <row r="1490" s="215" customFormat="1" ht="14.1"/>
    <row r="1491" s="215" customFormat="1" ht="14.1"/>
    <row r="1492" s="215" customFormat="1" ht="14.1"/>
    <row r="1493" s="215" customFormat="1" ht="14.1"/>
    <row r="1494" s="215" customFormat="1" ht="14.1"/>
    <row r="1495" s="215" customFormat="1" ht="14.1"/>
    <row r="1496" s="215" customFormat="1" ht="14.1"/>
    <row r="1497" s="215" customFormat="1" ht="14.1"/>
    <row r="1498" s="215" customFormat="1" ht="14.1"/>
    <row r="1499" s="215" customFormat="1" ht="14.1"/>
    <row r="1500" s="215" customFormat="1" ht="14.1"/>
    <row r="1501" s="215" customFormat="1" ht="14.1"/>
    <row r="1502" s="215" customFormat="1" ht="14.1"/>
    <row r="1503" s="215" customFormat="1" ht="14.1"/>
    <row r="1504" s="215" customFormat="1" ht="14.1"/>
    <row r="1505" s="215" customFormat="1" ht="14.1"/>
    <row r="1506" s="215" customFormat="1" ht="14.1"/>
    <row r="1507" s="215" customFormat="1" ht="14.1"/>
    <row r="1508" s="215" customFormat="1" ht="14.1"/>
    <row r="1509" s="215" customFormat="1" ht="14.1"/>
    <row r="1510" s="215" customFormat="1" ht="14.1"/>
    <row r="1511" s="215" customFormat="1" ht="14.1"/>
    <row r="1512" s="215" customFormat="1" ht="14.1"/>
    <row r="1513" s="215" customFormat="1" ht="14.1"/>
    <row r="1514" s="215" customFormat="1" ht="14.1"/>
    <row r="1515" s="215" customFormat="1" ht="14.1"/>
    <row r="1516" s="215" customFormat="1" ht="14.1"/>
    <row r="1517" s="215" customFormat="1" ht="14.1"/>
    <row r="1518" s="215" customFormat="1" ht="14.1"/>
    <row r="1519" s="215" customFormat="1" ht="14.1"/>
    <row r="1520" s="215" customFormat="1" ht="14.1"/>
    <row r="1521" s="215" customFormat="1" ht="14.1"/>
    <row r="1522" s="215" customFormat="1" ht="14.1"/>
    <row r="1523" s="215" customFormat="1" ht="14.1"/>
    <row r="1524" s="215" customFormat="1" ht="14.1"/>
    <row r="1525" s="215" customFormat="1" ht="14.1"/>
    <row r="1526" s="215" customFormat="1" ht="14.1"/>
    <row r="1527" s="215" customFormat="1" ht="14.1"/>
    <row r="1528" s="215" customFormat="1" ht="14.1"/>
    <row r="1529" s="215" customFormat="1" ht="14.1"/>
    <row r="1530" s="215" customFormat="1" ht="14.1"/>
    <row r="1531" s="215" customFormat="1" ht="14.1"/>
    <row r="1532" s="215" customFormat="1" ht="14.1"/>
    <row r="1533" s="215" customFormat="1" ht="14.1"/>
    <row r="1534" s="215" customFormat="1" ht="14.1"/>
    <row r="1535" s="215" customFormat="1" ht="14.1"/>
    <row r="1536" s="215" customFormat="1" ht="14.1"/>
    <row r="1537" s="215" customFormat="1" ht="14.1"/>
    <row r="1538" s="215" customFormat="1" ht="14.1"/>
    <row r="1539" s="215" customFormat="1" ht="14.1"/>
    <row r="1540" s="215" customFormat="1" ht="14.1"/>
    <row r="1541" s="215" customFormat="1" ht="14.1"/>
    <row r="1542" s="215" customFormat="1" ht="14.1"/>
    <row r="1543" s="215" customFormat="1" ht="14.1"/>
    <row r="1544" s="215" customFormat="1" ht="14.1"/>
    <row r="1545" s="215" customFormat="1" ht="14.1"/>
    <row r="1546" s="215" customFormat="1" ht="14.1"/>
    <row r="1547" s="215" customFormat="1" ht="14.1"/>
    <row r="1548" s="215" customFormat="1" ht="14.1"/>
    <row r="1549" s="215" customFormat="1" ht="14.1"/>
    <row r="1550" s="215" customFormat="1" ht="14.1"/>
    <row r="1551" s="215" customFormat="1" ht="14.1"/>
    <row r="1552" s="215" customFormat="1" ht="14.1"/>
    <row r="1553" s="215" customFormat="1" ht="14.1"/>
    <row r="1554" s="215" customFormat="1" ht="14.1"/>
    <row r="1555" s="215" customFormat="1" ht="14.1"/>
    <row r="1556" s="215" customFormat="1" ht="14.1"/>
    <row r="1557" s="215" customFormat="1" ht="14.1"/>
    <row r="1558" s="215" customFormat="1" ht="14.1"/>
    <row r="1559" s="215" customFormat="1" ht="14.1"/>
    <row r="1560" s="215" customFormat="1" ht="14.1"/>
    <row r="1561" s="215" customFormat="1" ht="14.1"/>
    <row r="1562" s="215" customFormat="1" ht="14.1"/>
    <row r="1563" s="215" customFormat="1" ht="14.1"/>
    <row r="1564" s="215" customFormat="1" ht="14.1"/>
    <row r="1565" s="215" customFormat="1" ht="14.1"/>
    <row r="1566" s="215" customFormat="1" ht="14.1"/>
    <row r="1567" s="215" customFormat="1" ht="14.1"/>
    <row r="1568" s="215" customFormat="1" ht="14.1"/>
    <row r="1569" s="215" customFormat="1" ht="14.1"/>
    <row r="1570" s="215" customFormat="1" ht="14.1"/>
    <row r="1571" s="215" customFormat="1" ht="14.1"/>
    <row r="1572" s="215" customFormat="1" ht="14.1"/>
    <row r="1573" s="215" customFormat="1" ht="14.1"/>
    <row r="1574" s="215" customFormat="1" ht="14.1"/>
    <row r="1575" s="215" customFormat="1" ht="14.1"/>
    <row r="1576" s="215" customFormat="1" ht="14.1"/>
    <row r="1577" s="215" customFormat="1" ht="14.1"/>
    <row r="1578" s="215" customFormat="1" ht="14.1"/>
    <row r="1579" s="215" customFormat="1" ht="14.1"/>
    <row r="1580" s="215" customFormat="1" ht="14.1"/>
    <row r="1581" s="215" customFormat="1" ht="14.1"/>
    <row r="1582" s="215" customFormat="1" ht="14.1"/>
    <row r="1583" s="215" customFormat="1" ht="14.1"/>
    <row r="1584" s="215" customFormat="1" ht="14.1"/>
    <row r="1585" s="215" customFormat="1" ht="14.1"/>
    <row r="1586" s="215" customFormat="1" ht="14.1"/>
    <row r="1587" s="215" customFormat="1" ht="14.1"/>
    <row r="1588" s="215" customFormat="1" ht="14.1"/>
    <row r="1589" s="215" customFormat="1" ht="14.1"/>
    <row r="1590" s="215" customFormat="1" ht="14.1"/>
    <row r="1591" s="215" customFormat="1" ht="14.1"/>
    <row r="1592" s="215" customFormat="1" ht="14.1"/>
    <row r="1593" s="215" customFormat="1" ht="14.1"/>
    <row r="1594" s="215" customFormat="1" ht="14.1"/>
    <row r="1595" s="215" customFormat="1" ht="14.1"/>
    <row r="1596" s="215" customFormat="1" ht="14.1"/>
    <row r="1597" s="215" customFormat="1" ht="14.1"/>
    <row r="1598" s="215" customFormat="1" ht="14.1"/>
    <row r="1599" s="215" customFormat="1" ht="14.1"/>
    <row r="1600" s="215" customFormat="1" ht="14.1"/>
    <row r="1601" s="215" customFormat="1" ht="14.1"/>
    <row r="1602" s="215" customFormat="1" ht="14.1"/>
    <row r="1603" s="215" customFormat="1" ht="14.1"/>
    <row r="1604" s="215" customFormat="1" ht="14.1"/>
    <row r="1605" s="215" customFormat="1" ht="14.1"/>
    <row r="1606" s="215" customFormat="1" ht="14.1"/>
    <row r="1607" s="215" customFormat="1" ht="14.1"/>
    <row r="1608" s="215" customFormat="1" ht="14.1"/>
    <row r="1609" s="215" customFormat="1" ht="14.1"/>
    <row r="1610" s="215" customFormat="1" ht="14.1"/>
    <row r="1611" s="215" customFormat="1" ht="14.1"/>
    <row r="1612" s="215" customFormat="1" ht="14.1"/>
    <row r="1613" s="215" customFormat="1" ht="14.1"/>
    <row r="1614" s="215" customFormat="1" ht="14.1"/>
    <row r="1615" s="215" customFormat="1" ht="14.1"/>
    <row r="1616" s="215" customFormat="1" ht="14.1"/>
    <row r="1617" s="215" customFormat="1" ht="14.1"/>
    <row r="1618" s="215" customFormat="1" ht="14.1"/>
    <row r="1619" s="215" customFormat="1" ht="14.1"/>
    <row r="1620" s="215" customFormat="1" ht="14.1"/>
    <row r="1621" s="215" customFormat="1" ht="14.1"/>
    <row r="1622" s="215" customFormat="1" ht="14.1"/>
    <row r="1623" s="215" customFormat="1" ht="14.1"/>
    <row r="1624" s="215" customFormat="1" ht="14.1"/>
    <row r="1625" s="215" customFormat="1" ht="14.1"/>
    <row r="1626" s="215" customFormat="1" ht="14.1"/>
    <row r="1627" s="215" customFormat="1" ht="14.1"/>
    <row r="1628" s="215" customFormat="1" ht="14.1"/>
    <row r="1629" s="215" customFormat="1" ht="14.1"/>
    <row r="1630" s="215" customFormat="1" ht="14.1"/>
    <row r="1631" s="215" customFormat="1" ht="14.1"/>
    <row r="1632" s="215" customFormat="1" ht="14.1"/>
    <row r="1633" s="215" customFormat="1" ht="14.1"/>
    <row r="1634" s="215" customFormat="1" ht="14.1"/>
    <row r="1635" s="215" customFormat="1" ht="14.1"/>
    <row r="1636" s="215" customFormat="1" ht="14.1"/>
    <row r="1637" s="215" customFormat="1" ht="14.1"/>
    <row r="1638" s="215" customFormat="1" ht="14.1"/>
    <row r="1639" s="215" customFormat="1" ht="14.1"/>
    <row r="1640" s="215" customFormat="1" ht="14.1"/>
    <row r="1641" s="215" customFormat="1" ht="14.1"/>
    <row r="1642" s="215" customFormat="1" ht="14.1"/>
    <row r="1643" s="215" customFormat="1" ht="14.1"/>
    <row r="1644" s="215" customFormat="1" ht="14.1"/>
    <row r="1645" s="215" customFormat="1" ht="14.1"/>
    <row r="1646" s="215" customFormat="1" ht="14.1"/>
    <row r="1647" s="215" customFormat="1" ht="14.1"/>
    <row r="1648" s="215" customFormat="1" ht="14.1"/>
    <row r="1649" s="215" customFormat="1" ht="14.1"/>
    <row r="1650" s="215" customFormat="1" ht="14.1"/>
    <row r="1651" s="215" customFormat="1" ht="14.1"/>
    <row r="1652" s="215" customFormat="1" ht="14.1"/>
    <row r="1653" s="215" customFormat="1" ht="14.1"/>
    <row r="1654" s="215" customFormat="1" ht="14.1"/>
    <row r="1655" s="215" customFormat="1" ht="14.1"/>
    <row r="1656" s="215" customFormat="1" ht="14.1"/>
    <row r="1657" s="215" customFormat="1" ht="14.1"/>
    <row r="1658" s="215" customFormat="1" ht="14.1"/>
    <row r="1659" s="215" customFormat="1" ht="14.1"/>
    <row r="1660" s="215" customFormat="1" ht="14.1"/>
    <row r="1661" s="215" customFormat="1" ht="14.1"/>
    <row r="1662" s="215" customFormat="1" ht="14.1"/>
    <row r="1663" s="215" customFormat="1" ht="14.1"/>
    <row r="1664" s="215" customFormat="1" ht="14.1"/>
    <row r="1665" s="215" customFormat="1" ht="14.1"/>
    <row r="1666" s="215" customFormat="1" ht="14.1"/>
    <row r="1667" s="215" customFormat="1" ht="14.1"/>
    <row r="1668" s="215" customFormat="1" ht="14.1"/>
    <row r="1669" s="215" customFormat="1" ht="14.1"/>
    <row r="1670" s="215" customFormat="1" ht="14.1"/>
    <row r="1671" s="215" customFormat="1" ht="14.1"/>
    <row r="1672" s="215" customFormat="1" ht="14.1"/>
    <row r="1673" s="215" customFormat="1" ht="14.1"/>
    <row r="1674" s="215" customFormat="1" ht="14.1"/>
    <row r="1675" s="215" customFormat="1" ht="14.1"/>
    <row r="1676" s="215" customFormat="1" ht="14.1"/>
    <row r="1677" s="215" customFormat="1" ht="14.1"/>
    <row r="1678" s="215" customFormat="1" ht="14.1"/>
    <row r="1679" s="215" customFormat="1" ht="14.1"/>
    <row r="1680" s="215" customFormat="1" ht="14.1"/>
    <row r="1681" s="215" customFormat="1" ht="14.1"/>
    <row r="1682" s="215" customFormat="1" ht="14.1"/>
    <row r="1683" s="215" customFormat="1" ht="14.1"/>
    <row r="1684" s="215" customFormat="1" ht="14.1"/>
    <row r="1685" s="215" customFormat="1" ht="14.1"/>
    <row r="1686" s="215" customFormat="1" ht="14.1"/>
    <row r="1687" s="215" customFormat="1" ht="14.1"/>
    <row r="1688" s="215" customFormat="1" ht="14.1"/>
    <row r="1689" s="215" customFormat="1" ht="14.1"/>
    <row r="1690" s="215" customFormat="1" ht="14.1"/>
    <row r="1691" s="215" customFormat="1" ht="14.1"/>
    <row r="1692" s="215" customFormat="1" ht="14.1"/>
    <row r="1693" s="215" customFormat="1" ht="14.1"/>
    <row r="1694" s="215" customFormat="1" ht="14.1"/>
    <row r="1695" s="215" customFormat="1" ht="14.1"/>
    <row r="1696" s="215" customFormat="1" ht="14.1"/>
    <row r="1697" s="215" customFormat="1" ht="14.1"/>
    <row r="1698" s="215" customFormat="1" ht="14.1"/>
    <row r="1699" s="215" customFormat="1" ht="14.1"/>
    <row r="1700" s="215" customFormat="1" ht="14.1"/>
    <row r="1701" s="215" customFormat="1" ht="14.1"/>
    <row r="1702" s="215" customFormat="1" ht="14.1"/>
    <row r="1703" s="215" customFormat="1" ht="14.1"/>
    <row r="1704" s="215" customFormat="1" ht="14.1"/>
    <row r="1705" s="215" customFormat="1" ht="14.1"/>
    <row r="1706" s="215" customFormat="1" ht="14.1"/>
    <row r="1707" s="215" customFormat="1" ht="14.1"/>
    <row r="1708" s="215" customFormat="1" ht="14.1"/>
    <row r="1709" s="215" customFormat="1" ht="14.1"/>
    <row r="1710" s="215" customFormat="1" ht="14.1"/>
    <row r="1711" s="215" customFormat="1" ht="14.1"/>
    <row r="1712" s="215" customFormat="1" ht="14.1"/>
    <row r="1713" s="215" customFormat="1" ht="14.1"/>
    <row r="1714" s="215" customFormat="1" ht="14.1"/>
    <row r="1715" s="215" customFormat="1" ht="14.1"/>
    <row r="1716" s="215" customFormat="1" ht="14.1"/>
    <row r="1717" s="215" customFormat="1" ht="14.1"/>
    <row r="1718" s="215" customFormat="1" ht="14.1"/>
    <row r="1719" s="215" customFormat="1" ht="14.1"/>
    <row r="1720" s="215" customFormat="1" ht="14.1"/>
    <row r="1721" s="215" customFormat="1" ht="14.1"/>
    <row r="1722" s="215" customFormat="1" ht="14.1"/>
    <row r="1723" s="215" customFormat="1" ht="14.1"/>
    <row r="1724" s="215" customFormat="1" ht="14.1"/>
    <row r="1725" s="215" customFormat="1" ht="14.1"/>
    <row r="1726" s="215" customFormat="1" ht="14.1"/>
    <row r="1727" s="215" customFormat="1" ht="14.1"/>
    <row r="1728" s="215" customFormat="1" ht="14.1"/>
    <row r="1729" s="215" customFormat="1" ht="14.1"/>
    <row r="1730" s="215" customFormat="1" ht="14.1"/>
    <row r="1731" s="215" customFormat="1" ht="14.1"/>
    <row r="1732" s="215" customFormat="1" ht="14.1"/>
    <row r="1733" s="215" customFormat="1" ht="14.1"/>
    <row r="1734" s="215" customFormat="1" ht="14.1"/>
    <row r="1735" s="215" customFormat="1" ht="14.1"/>
    <row r="1736" s="215" customFormat="1" ht="14.1"/>
    <row r="1737" s="215" customFormat="1" ht="14.1"/>
    <row r="1738" s="215" customFormat="1" ht="14.1"/>
    <row r="1739" s="215" customFormat="1" ht="14.1"/>
    <row r="1740" s="215" customFormat="1" ht="14.1"/>
    <row r="1741" s="215" customFormat="1" ht="14.1"/>
    <row r="1742" s="215" customFormat="1" ht="14.1"/>
    <row r="1743" s="215" customFormat="1" ht="14.1"/>
    <row r="1744" s="215" customFormat="1" ht="14.1"/>
    <row r="1745" s="215" customFormat="1" ht="14.1"/>
    <row r="1746" s="215" customFormat="1" ht="14.1"/>
    <row r="1747" s="215" customFormat="1" ht="14.1"/>
    <row r="1748" s="215" customFormat="1" ht="14.1"/>
    <row r="1749" s="215" customFormat="1" ht="14.1"/>
    <row r="1750" s="215" customFormat="1" ht="14.1"/>
    <row r="1751" s="215" customFormat="1" ht="14.1"/>
    <row r="1752" s="215" customFormat="1" ht="14.1"/>
    <row r="1753" s="215" customFormat="1" ht="14.1"/>
    <row r="1754" s="215" customFormat="1" ht="14.1"/>
    <row r="1755" s="215" customFormat="1" ht="14.1"/>
    <row r="1756" s="215" customFormat="1" ht="14.1"/>
    <row r="1757" s="215" customFormat="1" ht="14.1"/>
    <row r="1758" s="215" customFormat="1" ht="14.1"/>
    <row r="1759" s="215" customFormat="1" ht="14.1"/>
    <row r="1760" s="215" customFormat="1" ht="14.1"/>
    <row r="1761" s="215" customFormat="1" ht="14.1"/>
    <row r="1762" s="215" customFormat="1" ht="14.1"/>
    <row r="1763" s="215" customFormat="1" ht="14.1"/>
    <row r="1764" s="215" customFormat="1" ht="14.1"/>
    <row r="1765" s="215" customFormat="1" ht="14.1"/>
    <row r="1766" s="215" customFormat="1" ht="14.1"/>
    <row r="1767" s="215" customFormat="1" ht="14.1"/>
    <row r="1768" s="215" customFormat="1" ht="14.1"/>
    <row r="1769" s="215" customFormat="1" ht="14.1"/>
    <row r="1770" s="215" customFormat="1" ht="14.1"/>
    <row r="1771" s="215" customFormat="1" ht="14.1"/>
    <row r="1772" s="215" customFormat="1" ht="14.1"/>
    <row r="1773" s="215" customFormat="1" ht="14.1"/>
    <row r="1774" s="215" customFormat="1" ht="14.1"/>
    <row r="1775" s="215" customFormat="1" ht="14.1"/>
    <row r="1776" s="215" customFormat="1" ht="14.1"/>
    <row r="1777" s="215" customFormat="1" ht="14.1"/>
    <row r="1778" s="215" customFormat="1" ht="14.1"/>
    <row r="1779" s="215" customFormat="1" ht="14.1"/>
    <row r="1780" s="215" customFormat="1" ht="14.1"/>
    <row r="1781" s="215" customFormat="1" ht="14.1"/>
    <row r="1782" s="215" customFormat="1" ht="14.1"/>
    <row r="1783" s="215" customFormat="1" ht="14.1"/>
    <row r="1784" s="215" customFormat="1" ht="14.1"/>
    <row r="1785" s="215" customFormat="1" ht="14.1"/>
    <row r="1786" s="215" customFormat="1" ht="14.1"/>
    <row r="1787" s="215" customFormat="1" ht="14.1"/>
    <row r="1788" s="215" customFormat="1" ht="14.1"/>
    <row r="1789" s="215" customFormat="1" ht="14.1"/>
    <row r="1790" s="215" customFormat="1" ht="14.1"/>
    <row r="1791" s="215" customFormat="1" ht="14.1"/>
    <row r="1792" s="215" customFormat="1" ht="14.1"/>
    <row r="1793" s="215" customFormat="1" ht="14.1"/>
    <row r="1794" s="215" customFormat="1" ht="14.1"/>
    <row r="1795" s="215" customFormat="1" ht="14.1"/>
    <row r="1796" s="215" customFormat="1" ht="14.1"/>
    <row r="1797" s="215" customFormat="1" ht="14.1"/>
    <row r="1798" s="215" customFormat="1" ht="14.1"/>
    <row r="1799" s="215" customFormat="1" ht="14.1"/>
    <row r="1800" s="215" customFormat="1" ht="14.1"/>
    <row r="1801" s="215" customFormat="1" ht="14.1"/>
    <row r="1802" s="215" customFormat="1" ht="14.1"/>
    <row r="1803" s="215" customFormat="1" ht="14.1"/>
    <row r="1804" s="215" customFormat="1" ht="14.1"/>
    <row r="1805" s="215" customFormat="1" ht="14.1"/>
    <row r="1806" s="215" customFormat="1" ht="14.1"/>
    <row r="1807" s="215" customFormat="1" ht="14.1"/>
    <row r="1808" s="215" customFormat="1" ht="14.1"/>
    <row r="1809" s="215" customFormat="1" ht="14.1"/>
    <row r="1810" s="215" customFormat="1" ht="14.1"/>
    <row r="1811" s="215" customFormat="1" ht="14.1"/>
    <row r="1812" s="215" customFormat="1" ht="14.1"/>
    <row r="1813" s="215" customFormat="1" ht="14.1"/>
    <row r="1814" s="215" customFormat="1" ht="14.1"/>
    <row r="1815" s="215" customFormat="1" ht="14.1"/>
    <row r="1816" s="215" customFormat="1" ht="14.1"/>
    <row r="1817" s="215" customFormat="1" ht="14.1"/>
    <row r="1818" s="215" customFormat="1" ht="14.1"/>
    <row r="1819" s="215" customFormat="1" ht="14.1"/>
    <row r="1820" s="215" customFormat="1" ht="14.1"/>
    <row r="1821" s="215" customFormat="1" ht="14.1"/>
    <row r="1822" s="215" customFormat="1" ht="14.1"/>
    <row r="1823" s="215" customFormat="1" ht="14.1"/>
    <row r="1824" s="215" customFormat="1" ht="14.1"/>
    <row r="1825" s="215" customFormat="1" ht="14.1"/>
    <row r="1826" s="215" customFormat="1" ht="14.1"/>
    <row r="1827" s="215" customFormat="1" ht="14.1"/>
    <row r="1828" s="215" customFormat="1" ht="14.1"/>
    <row r="1829" s="215" customFormat="1" ht="14.1"/>
    <row r="1830" s="215" customFormat="1" ht="14.1"/>
    <row r="1831" s="215" customFormat="1" ht="14.1"/>
    <row r="1832" s="215" customFormat="1" ht="14.1"/>
    <row r="1833" s="215" customFormat="1" ht="14.1"/>
    <row r="1834" s="215" customFormat="1" ht="14.1"/>
    <row r="1835" s="215" customFormat="1" ht="14.1"/>
    <row r="1836" s="215" customFormat="1" ht="14.1"/>
    <row r="1837" s="215" customFormat="1" ht="14.1"/>
    <row r="1838" s="215" customFormat="1" ht="14.1"/>
    <row r="1839" s="215" customFormat="1" ht="14.1"/>
    <row r="1840" s="215" customFormat="1" ht="14.1"/>
    <row r="1841" s="215" customFormat="1" ht="14.1"/>
    <row r="1842" s="215" customFormat="1" ht="14.1"/>
    <row r="1843" s="215" customFormat="1" ht="14.1"/>
    <row r="1844" s="215" customFormat="1" ht="14.1"/>
    <row r="1845" s="215" customFormat="1" ht="14.1"/>
    <row r="1846" s="215" customFormat="1" ht="14.1"/>
    <row r="1847" s="215" customFormat="1" ht="14.1"/>
    <row r="1848" s="215" customFormat="1" ht="14.1"/>
    <row r="1849" s="215" customFormat="1" ht="14.1"/>
    <row r="1850" s="215" customFormat="1" ht="14.1"/>
    <row r="1851" s="215" customFormat="1" ht="14.1"/>
    <row r="1852" s="215" customFormat="1" ht="14.1"/>
    <row r="1853" s="215" customFormat="1" ht="14.1"/>
    <row r="1854" s="215" customFormat="1" ht="14.1"/>
    <row r="1855" s="215" customFormat="1" ht="14.1"/>
    <row r="1856" s="215" customFormat="1" ht="14.1"/>
    <row r="1857" s="215" customFormat="1" ht="14.1"/>
    <row r="1858" s="215" customFormat="1" ht="14.1"/>
    <row r="1859" s="215" customFormat="1" ht="14.1"/>
    <row r="1860" s="215" customFormat="1" ht="14.1"/>
    <row r="1861" s="215" customFormat="1" ht="14.1"/>
    <row r="1862" s="215" customFormat="1" ht="14.1"/>
    <row r="1863" s="215" customFormat="1" ht="14.1"/>
    <row r="1864" s="215" customFormat="1" ht="14.1"/>
    <row r="1865" s="215" customFormat="1" ht="14.1"/>
    <row r="1866" s="215" customFormat="1" ht="14.1"/>
    <row r="1867" s="215" customFormat="1" ht="14.1"/>
    <row r="1868" s="215" customFormat="1" ht="14.1"/>
    <row r="1869" s="215" customFormat="1" ht="14.1"/>
    <row r="1870" s="215" customFormat="1" ht="14.1"/>
    <row r="1871" s="215" customFormat="1" ht="14.1"/>
    <row r="1872" s="215" customFormat="1" ht="14.1"/>
    <row r="1873" s="215" customFormat="1" ht="14.1"/>
    <row r="1874" s="215" customFormat="1" ht="14.1"/>
    <row r="1875" s="215" customFormat="1" ht="14.1"/>
    <row r="1876" s="215" customFormat="1" ht="14.1"/>
    <row r="1877" s="215" customFormat="1" ht="14.1"/>
    <row r="1878" s="215" customFormat="1" ht="14.1"/>
    <row r="1879" s="215" customFormat="1" ht="14.1"/>
    <row r="1880" s="215" customFormat="1" ht="14.1"/>
    <row r="1881" s="215" customFormat="1" ht="14.1"/>
    <row r="1882" s="215" customFormat="1" ht="14.1"/>
    <row r="1883" s="215" customFormat="1" ht="14.1"/>
    <row r="1884" s="215" customFormat="1" ht="14.1"/>
    <row r="1885" s="215" customFormat="1" ht="14.1"/>
    <row r="1886" s="215" customFormat="1" ht="14.1"/>
    <row r="1887" s="215" customFormat="1" ht="14.1"/>
    <row r="1888" s="215" customFormat="1" ht="14.1"/>
    <row r="1889" s="215" customFormat="1" ht="14.1"/>
    <row r="1890" s="215" customFormat="1" ht="14.1"/>
    <row r="1891" s="215" customFormat="1" ht="14.1"/>
    <row r="1892" s="215" customFormat="1" ht="14.1"/>
    <row r="1893" s="215" customFormat="1" ht="14.1"/>
    <row r="1894" s="215" customFormat="1" ht="14.1"/>
    <row r="1895" s="215" customFormat="1" ht="14.1"/>
    <row r="1896" s="215" customFormat="1" ht="14.1"/>
    <row r="1897" s="215" customFormat="1" ht="14.1"/>
    <row r="1898" s="215" customFormat="1" ht="14.1"/>
    <row r="1899" s="215" customFormat="1" ht="14.1"/>
    <row r="1900" s="215" customFormat="1" ht="14.1"/>
    <row r="1901" s="215" customFormat="1" ht="14.1"/>
    <row r="1902" s="215" customFormat="1" ht="14.1"/>
    <row r="1903" s="215" customFormat="1" ht="14.1"/>
    <row r="1904" s="215" customFormat="1" ht="14.1"/>
    <row r="1905" s="215" customFormat="1" ht="14.1"/>
    <row r="1906" s="215" customFormat="1" ht="14.1"/>
    <row r="1907" s="215" customFormat="1" ht="14.1"/>
    <row r="1908" s="215" customFormat="1" ht="14.1"/>
    <row r="1909" s="215" customFormat="1" ht="14.1"/>
    <row r="1910" s="215" customFormat="1" ht="14.1"/>
    <row r="1911" s="215" customFormat="1" ht="14.1"/>
    <row r="1912" s="215" customFormat="1" ht="14.1"/>
    <row r="1913" s="215" customFormat="1" ht="14.1"/>
    <row r="1914" s="215" customFormat="1" ht="14.1"/>
    <row r="1915" s="215" customFormat="1" ht="14.1"/>
    <row r="1916" s="215" customFormat="1" ht="14.1"/>
    <row r="1917" s="215" customFormat="1" ht="14.1"/>
    <row r="1918" s="215" customFormat="1" ht="14.1"/>
    <row r="1919" s="215" customFormat="1" ht="14.1"/>
    <row r="1920" s="215" customFormat="1" ht="14.1"/>
    <row r="1921" s="215" customFormat="1" ht="14.1"/>
    <row r="1922" s="215" customFormat="1" ht="14.1"/>
    <row r="1923" s="215" customFormat="1" ht="14.1"/>
    <row r="1924" s="215" customFormat="1" ht="14.1"/>
    <row r="1925" s="215" customFormat="1" ht="14.1"/>
    <row r="1926" s="215" customFormat="1" ht="14.1"/>
    <row r="1927" s="215" customFormat="1" ht="14.1"/>
    <row r="1928" s="215" customFormat="1" ht="14.1"/>
    <row r="1929" s="215" customFormat="1" ht="14.1"/>
    <row r="1930" s="215" customFormat="1" ht="14.1"/>
    <row r="1931" s="215" customFormat="1" ht="14.1"/>
    <row r="1932" s="215" customFormat="1" ht="14.1"/>
    <row r="1933" s="215" customFormat="1" ht="14.1"/>
    <row r="1934" s="215" customFormat="1" ht="14.1"/>
    <row r="1935" s="215" customFormat="1" ht="14.1"/>
    <row r="1936" s="215" customFormat="1" ht="14.1"/>
    <row r="1937" s="215" customFormat="1" ht="14.1"/>
    <row r="1938" s="215" customFormat="1" ht="14.1"/>
    <row r="1939" s="215" customFormat="1" ht="14.1"/>
    <row r="1940" s="215" customFormat="1" ht="14.1"/>
    <row r="1941" s="215" customFormat="1" ht="14.1"/>
    <row r="1942" s="215" customFormat="1" ht="14.1"/>
    <row r="1943" s="215" customFormat="1" ht="14.1"/>
    <row r="1944" s="215" customFormat="1" ht="14.1"/>
    <row r="1945" s="215" customFormat="1" ht="14.1"/>
    <row r="1946" s="215" customFormat="1" ht="14.1"/>
    <row r="1947" s="215" customFormat="1" ht="14.1"/>
    <row r="1948" s="215" customFormat="1" ht="14.1"/>
    <row r="1949" s="215" customFormat="1" ht="14.1"/>
    <row r="1950" s="215" customFormat="1" ht="14.1"/>
    <row r="1951" s="215" customFormat="1" ht="14.1"/>
    <row r="1952" s="215" customFormat="1" ht="14.1"/>
    <row r="1953" s="215" customFormat="1" ht="14.1"/>
    <row r="1954" s="215" customFormat="1" ht="14.1"/>
    <row r="1955" s="215" customFormat="1" ht="14.1"/>
    <row r="1956" s="215" customFormat="1" ht="14.1"/>
    <row r="1957" s="215" customFormat="1" ht="14.1"/>
    <row r="1958" s="215" customFormat="1" ht="14.1"/>
    <row r="1959" s="215" customFormat="1" ht="14.1"/>
    <row r="1960" s="215" customFormat="1" ht="14.1"/>
    <row r="1961" s="215" customFormat="1" ht="14.1"/>
    <row r="1962" s="215" customFormat="1" ht="14.1"/>
    <row r="1963" s="215" customFormat="1" ht="14.1"/>
    <row r="1964" s="215" customFormat="1" ht="14.1"/>
    <row r="1965" s="215" customFormat="1" ht="14.1"/>
    <row r="1966" s="215" customFormat="1" ht="14.1"/>
    <row r="1967" s="215" customFormat="1" ht="14.1"/>
    <row r="1968" s="215" customFormat="1" ht="14.1"/>
    <row r="1969" s="215" customFormat="1" ht="14.1"/>
    <row r="1970" s="215" customFormat="1" ht="14.1"/>
    <row r="1971" s="215" customFormat="1" ht="14.1"/>
    <row r="1972" s="215" customFormat="1" ht="14.1"/>
    <row r="1973" s="215" customFormat="1" ht="14.1"/>
    <row r="1974" s="215" customFormat="1" ht="14.1"/>
    <row r="1975" s="215" customFormat="1" ht="14.1"/>
    <row r="1976" s="215" customFormat="1" ht="14.1"/>
    <row r="1977" s="215" customFormat="1" ht="14.1"/>
    <row r="1978" s="215" customFormat="1" ht="14.1"/>
    <row r="1979" s="215" customFormat="1" ht="14.1"/>
    <row r="1980" s="215" customFormat="1" ht="14.1"/>
    <row r="1981" s="215" customFormat="1" ht="14.1"/>
    <row r="1982" s="215" customFormat="1" ht="14.1"/>
    <row r="1983" s="215" customFormat="1" ht="14.1"/>
    <row r="1984" s="215" customFormat="1" ht="14.1"/>
    <row r="1985" s="215" customFormat="1" ht="14.1"/>
    <row r="1986" s="215" customFormat="1" ht="14.1"/>
    <row r="1987" s="215" customFormat="1" ht="14.1"/>
    <row r="1988" s="215" customFormat="1" ht="14.1"/>
    <row r="1989" s="215" customFormat="1" ht="14.1"/>
    <row r="1990" s="215" customFormat="1" ht="14.1"/>
    <row r="1991" s="215" customFormat="1" ht="14.1"/>
    <row r="1992" s="215" customFormat="1" ht="14.1"/>
    <row r="1993" s="215" customFormat="1" ht="14.1"/>
    <row r="1994" s="215" customFormat="1" ht="14.1"/>
    <row r="1995" s="215" customFormat="1" ht="14.1"/>
    <row r="1996" s="215" customFormat="1" ht="14.1"/>
    <row r="1997" s="215" customFormat="1" ht="14.1"/>
    <row r="1998" s="215" customFormat="1" ht="14.1"/>
    <row r="1999" s="215" customFormat="1" ht="14.1"/>
    <row r="2000" s="215" customFormat="1" ht="14.1"/>
    <row r="2001" s="215" customFormat="1" ht="14.1"/>
    <row r="2002" s="215" customFormat="1" ht="14.1"/>
    <row r="2003" s="215" customFormat="1" ht="14.1"/>
    <row r="2004" s="215" customFormat="1" ht="14.1"/>
    <row r="2005" s="215" customFormat="1" ht="14.1"/>
    <row r="2006" s="215" customFormat="1" ht="14.1"/>
    <row r="2007" s="215" customFormat="1" ht="14.1"/>
    <row r="2008" s="215" customFormat="1" ht="14.1"/>
    <row r="2009" s="215" customFormat="1" ht="14.1"/>
    <row r="2010" s="215" customFormat="1" ht="14.1"/>
    <row r="2011" s="215" customFormat="1" ht="14.1"/>
    <row r="2012" s="215" customFormat="1" ht="14.1"/>
    <row r="2013" s="215" customFormat="1" ht="14.1"/>
    <row r="2014" s="215" customFormat="1" ht="14.1"/>
    <row r="2015" s="215" customFormat="1" ht="14.1"/>
    <row r="2016" s="215" customFormat="1" ht="14.1"/>
    <row r="2017" s="215" customFormat="1" ht="14.1"/>
    <row r="2018" s="215" customFormat="1" ht="14.1"/>
    <row r="2019" s="215" customFormat="1" ht="14.1"/>
    <row r="2020" s="215" customFormat="1" ht="14.1"/>
    <row r="2021" s="215" customFormat="1" ht="14.1"/>
    <row r="2022" s="215" customFormat="1" ht="14.1"/>
    <row r="2023" s="215" customFormat="1" ht="14.1"/>
    <row r="2024" s="215" customFormat="1" ht="14.1"/>
    <row r="2025" s="215" customFormat="1" ht="14.1"/>
    <row r="2026" s="215" customFormat="1" ht="14.1"/>
    <row r="2027" s="215" customFormat="1" ht="14.1"/>
    <row r="2028" s="215" customFormat="1" ht="14.1"/>
    <row r="2029" s="215" customFormat="1" ht="14.1"/>
    <row r="2030" s="215" customFormat="1" ht="14.1"/>
    <row r="2031" s="215" customFormat="1" ht="14.1"/>
    <row r="2032" s="215" customFormat="1" ht="14.1"/>
    <row r="2033" s="215" customFormat="1" ht="14.1"/>
    <row r="2034" s="215" customFormat="1" ht="14.1"/>
    <row r="2035" s="215" customFormat="1" ht="14.1"/>
    <row r="2036" s="215" customFormat="1" ht="14.1"/>
    <row r="2037" s="215" customFormat="1" ht="14.1"/>
    <row r="2038" s="215" customFormat="1" ht="14.1"/>
    <row r="2039" s="215" customFormat="1" ht="14.1"/>
    <row r="2040" s="215" customFormat="1" ht="14.1"/>
    <row r="2041" s="215" customFormat="1" ht="14.1"/>
    <row r="2042" s="215" customFormat="1" ht="14.1"/>
    <row r="2043" s="215" customFormat="1" ht="14.1"/>
    <row r="2044" s="215" customFormat="1" ht="14.1"/>
    <row r="2045" s="215" customFormat="1" ht="14.1"/>
    <row r="2046" s="215" customFormat="1" ht="14.1"/>
    <row r="2047" s="215" customFormat="1" ht="14.1"/>
    <row r="2048" s="215" customFormat="1" ht="14.1"/>
    <row r="2049" s="215" customFormat="1" ht="14.1"/>
    <row r="2050" s="215" customFormat="1" ht="14.1"/>
    <row r="2051" s="215" customFormat="1" ht="14.1"/>
    <row r="2052" s="215" customFormat="1" ht="14.1"/>
    <row r="2053" s="215" customFormat="1" ht="14.1"/>
    <row r="2054" s="215" customFormat="1" ht="14.1"/>
    <row r="2055" s="215" customFormat="1" ht="14.1"/>
    <row r="2056" s="215" customFormat="1" ht="14.1"/>
    <row r="2057" s="215" customFormat="1" ht="14.1"/>
    <row r="2058" s="215" customFormat="1" ht="14.1"/>
    <row r="2059" s="215" customFormat="1" ht="14.1"/>
    <row r="2060" s="215" customFormat="1" ht="14.1"/>
    <row r="2061" s="215" customFormat="1" ht="14.1"/>
    <row r="2062" s="215" customFormat="1" ht="14.1"/>
    <row r="2063" s="215" customFormat="1" ht="14.1"/>
    <row r="2064" s="215" customFormat="1" ht="14.1"/>
    <row r="2065" s="215" customFormat="1" ht="14.1"/>
    <row r="2066" s="215" customFormat="1" ht="14.1"/>
    <row r="2067" s="215" customFormat="1" ht="14.1"/>
    <row r="2068" s="215" customFormat="1" ht="14.1"/>
    <row r="2069" s="215" customFormat="1" ht="14.1"/>
    <row r="2070" s="215" customFormat="1" ht="14.1"/>
    <row r="2071" s="215" customFormat="1" ht="14.1"/>
    <row r="2072" s="215" customFormat="1" ht="14.1"/>
    <row r="2073" s="215" customFormat="1" ht="14.1"/>
    <row r="2074" s="215" customFormat="1" ht="14.1"/>
    <row r="2075" s="215" customFormat="1" ht="14.1"/>
    <row r="2076" s="215" customFormat="1" ht="14.1"/>
    <row r="2077" s="215" customFormat="1" ht="14.1"/>
    <row r="2078" s="215" customFormat="1" ht="14.1"/>
    <row r="2079" s="215" customFormat="1" ht="14.1"/>
    <row r="2080" s="215" customFormat="1" ht="14.1"/>
    <row r="2081" s="215" customFormat="1" ht="14.1"/>
    <row r="2082" s="215" customFormat="1" ht="14.1"/>
    <row r="2083" s="215" customFormat="1" ht="14.1"/>
    <row r="2084" s="215" customFormat="1" ht="14.1"/>
    <row r="2085" s="215" customFormat="1" ht="14.1"/>
    <row r="2086" s="215" customFormat="1" ht="14.1"/>
    <row r="2087" s="215" customFormat="1" ht="14.1"/>
    <row r="2088" s="215" customFormat="1" ht="14.1"/>
    <row r="2089" s="215" customFormat="1" ht="14.1"/>
    <row r="2090" s="215" customFormat="1" ht="14.1"/>
    <row r="2091" s="215" customFormat="1" ht="14.1"/>
    <row r="2092" s="215" customFormat="1" ht="14.1"/>
    <row r="2093" s="215" customFormat="1" ht="14.1"/>
    <row r="2094" s="215" customFormat="1" ht="14.1"/>
    <row r="2095" s="215" customFormat="1" ht="14.1"/>
    <row r="2096" s="215" customFormat="1" ht="14.1"/>
    <row r="2097" s="215" customFormat="1" ht="14.1"/>
    <row r="2098" s="215" customFormat="1" ht="14.1"/>
    <row r="2099" s="215" customFormat="1" ht="14.1"/>
    <row r="2100" s="215" customFormat="1" ht="14.1"/>
    <row r="2101" s="215" customFormat="1" ht="14.1"/>
    <row r="2102" s="215" customFormat="1" ht="14.1"/>
    <row r="2103" s="215" customFormat="1" ht="14.1"/>
    <row r="2104" s="215" customFormat="1" ht="14.1"/>
    <row r="2105" s="215" customFormat="1" ht="14.1"/>
    <row r="2106" s="215" customFormat="1" ht="14.1"/>
    <row r="2107" s="215" customFormat="1" ht="14.1"/>
    <row r="2108" s="215" customFormat="1" ht="14.1"/>
    <row r="2109" s="215" customFormat="1" ht="14.1"/>
    <row r="2110" s="215" customFormat="1" ht="14.1"/>
    <row r="2111" s="215" customFormat="1" ht="14.1"/>
    <row r="2112" s="215" customFormat="1" ht="14.1"/>
    <row r="2113" s="215" customFormat="1" ht="14.1"/>
    <row r="2114" s="215" customFormat="1" ht="14.1"/>
    <row r="2115" s="215" customFormat="1" ht="14.1"/>
    <row r="2116" s="215" customFormat="1" ht="14.1"/>
    <row r="2117" s="215" customFormat="1" ht="14.1"/>
    <row r="2118" s="215" customFormat="1" ht="14.1"/>
    <row r="2119" s="215" customFormat="1" ht="14.1"/>
    <row r="2120" s="215" customFormat="1" ht="14.1"/>
    <row r="2121" s="215" customFormat="1" ht="14.1"/>
    <row r="2122" s="215" customFormat="1" ht="14.1"/>
    <row r="2123" s="215" customFormat="1" ht="14.1"/>
    <row r="2124" s="215" customFormat="1" ht="14.1"/>
    <row r="2125" s="215" customFormat="1" ht="14.1"/>
    <row r="2126" s="215" customFormat="1" ht="14.1"/>
    <row r="2127" s="215" customFormat="1" ht="14.1"/>
    <row r="2128" s="215" customFormat="1" ht="14.1"/>
    <row r="2129" s="215" customFormat="1" ht="14.1"/>
    <row r="2130" s="215" customFormat="1" ht="14.1"/>
    <row r="2131" s="215" customFormat="1" ht="14.1"/>
    <row r="2132" s="215" customFormat="1" ht="14.1"/>
    <row r="2133" s="215" customFormat="1" ht="14.1"/>
    <row r="2134" s="215" customFormat="1" ht="14.1"/>
    <row r="2135" s="215" customFormat="1" ht="14.1"/>
    <row r="2136" s="215" customFormat="1" ht="14.1"/>
    <row r="2137" s="215" customFormat="1" ht="14.1"/>
    <row r="2138" s="215" customFormat="1" ht="14.1"/>
    <row r="2139" s="215" customFormat="1" ht="14.1"/>
    <row r="2140" s="215" customFormat="1" ht="14.1"/>
    <row r="2141" s="215" customFormat="1" ht="14.1"/>
    <row r="2142" s="215" customFormat="1" ht="14.1"/>
    <row r="2143" s="215" customFormat="1" ht="14.1"/>
    <row r="2144" s="215" customFormat="1" ht="14.1"/>
    <row r="2145" s="215" customFormat="1" ht="14.1"/>
    <row r="2146" s="215" customFormat="1" ht="14.1"/>
    <row r="2147" s="215" customFormat="1" ht="14.1"/>
    <row r="2148" s="215" customFormat="1" ht="14.1"/>
    <row r="2149" s="215" customFormat="1" ht="14.1"/>
    <row r="2150" s="215" customFormat="1" ht="14.1"/>
    <row r="2151" s="215" customFormat="1" ht="14.1"/>
    <row r="2152" s="215" customFormat="1" ht="14.1"/>
    <row r="2153" s="215" customFormat="1" ht="14.1"/>
    <row r="2154" s="215" customFormat="1" ht="14.1"/>
    <row r="2155" s="215" customFormat="1" ht="14.1"/>
    <row r="2156" s="215" customFormat="1" ht="14.1"/>
    <row r="2157" s="215" customFormat="1" ht="14.1"/>
    <row r="2158" s="215" customFormat="1" ht="14.1"/>
    <row r="2159" s="215" customFormat="1" ht="14.1"/>
    <row r="2160" s="215" customFormat="1" ht="14.1"/>
    <row r="2161" s="215" customFormat="1" ht="14.1"/>
    <row r="2162" s="215" customFormat="1" ht="14.1"/>
    <row r="2163" s="215" customFormat="1" ht="14.1"/>
    <row r="2164" s="215" customFormat="1" ht="14.1"/>
    <row r="2165" s="215" customFormat="1" ht="14.1"/>
    <row r="2166" s="215" customFormat="1" ht="14.1"/>
    <row r="2167" s="215" customFormat="1" ht="14.1"/>
    <row r="2168" s="215" customFormat="1" ht="14.1"/>
    <row r="2169" s="215" customFormat="1" ht="14.1"/>
    <row r="2170" s="215" customFormat="1" ht="14.1"/>
    <row r="2171" s="215" customFormat="1" ht="14.1"/>
    <row r="2172" s="215" customFormat="1" ht="14.1"/>
    <row r="2173" s="215" customFormat="1" ht="14.1"/>
    <row r="2174" s="215" customFormat="1" ht="14.1"/>
    <row r="2175" s="215" customFormat="1" ht="14.1"/>
    <row r="2176" s="215" customFormat="1" ht="14.1"/>
    <row r="2177" s="215" customFormat="1" ht="14.1"/>
    <row r="2178" s="215" customFormat="1" ht="14.1"/>
    <row r="2179" s="215" customFormat="1" ht="14.1"/>
    <row r="2180" s="215" customFormat="1" ht="14.1"/>
    <row r="2181" s="215" customFormat="1" ht="14.1"/>
    <row r="2182" s="215" customFormat="1" ht="14.1"/>
    <row r="2183" s="215" customFormat="1" ht="14.1"/>
    <row r="2184" s="215" customFormat="1" ht="14.1"/>
    <row r="2185" s="215" customFormat="1" ht="14.1"/>
    <row r="2186" s="215" customFormat="1" ht="14.1"/>
    <row r="2187" s="215" customFormat="1" ht="14.1"/>
    <row r="2188" s="215" customFormat="1" ht="14.1"/>
    <row r="2189" s="215" customFormat="1" ht="14.1"/>
    <row r="2190" s="215" customFormat="1" ht="14.1"/>
    <row r="2191" s="215" customFormat="1" ht="14.1"/>
    <row r="2192" s="215" customFormat="1" ht="14.1"/>
    <row r="2193" s="215" customFormat="1" ht="14.1"/>
    <row r="2194" s="215" customFormat="1" ht="14.1"/>
    <row r="2195" s="215" customFormat="1" ht="14.1"/>
    <row r="2196" s="215" customFormat="1" ht="14.1"/>
    <row r="2197" s="215" customFormat="1" ht="14.1"/>
    <row r="2198" s="215" customFormat="1" ht="14.1"/>
    <row r="2199" s="215" customFormat="1" ht="14.1"/>
    <row r="2200" s="215" customFormat="1" ht="14.1"/>
    <row r="2201" s="215" customFormat="1" ht="14.1"/>
    <row r="2202" s="215" customFormat="1" ht="14.1"/>
    <row r="2203" s="215" customFormat="1" ht="14.1"/>
    <row r="2204" s="215" customFormat="1" ht="14.1"/>
    <row r="2205" s="215" customFormat="1" ht="14.1"/>
    <row r="2206" s="215" customFormat="1" ht="14.1"/>
    <row r="2207" s="215" customFormat="1" ht="14.1"/>
    <row r="2208" s="215" customFormat="1" ht="14.1"/>
    <row r="2209" s="215" customFormat="1" ht="14.1"/>
    <row r="2210" s="215" customFormat="1" ht="14.1"/>
    <row r="2211" s="215" customFormat="1" ht="14.1"/>
    <row r="2212" s="215" customFormat="1" ht="14.1"/>
    <row r="2213" s="215" customFormat="1" ht="14.1"/>
    <row r="2214" s="215" customFormat="1" ht="14.1"/>
    <row r="2215" s="215" customFormat="1" ht="14.1"/>
    <row r="2216" s="215" customFormat="1" ht="14.1"/>
    <row r="2217" s="215" customFormat="1" ht="14.1"/>
    <row r="2218" s="215" customFormat="1" ht="14.1"/>
    <row r="2219" s="215" customFormat="1" ht="14.1"/>
    <row r="2220" s="215" customFormat="1" ht="14.1"/>
    <row r="2221" s="215" customFormat="1" ht="14.1"/>
    <row r="2222" s="215" customFormat="1" ht="14.1"/>
    <row r="2223" s="215" customFormat="1" ht="14.1"/>
    <row r="2224" s="215" customFormat="1" ht="14.1"/>
    <row r="2225" s="215" customFormat="1" ht="14.1"/>
    <row r="2226" s="215" customFormat="1" ht="14.1"/>
    <row r="2227" s="215" customFormat="1" ht="14.1"/>
    <row r="2228" s="215" customFormat="1" ht="14.1"/>
    <row r="2229" s="215" customFormat="1" ht="14.1"/>
    <row r="2230" s="215" customFormat="1" ht="14.1"/>
    <row r="2231" s="215" customFormat="1" ht="14.1"/>
    <row r="2232" s="215" customFormat="1" ht="14.1"/>
    <row r="2233" s="215" customFormat="1" ht="14.1"/>
    <row r="2234" s="215" customFormat="1" ht="14.1"/>
    <row r="2235" s="215" customFormat="1" ht="14.1"/>
    <row r="2236" s="215" customFormat="1" ht="14.1"/>
    <row r="2237" s="215" customFormat="1" ht="14.1"/>
    <row r="2238" s="215" customFormat="1" ht="14.1"/>
    <row r="2239" s="215" customFormat="1" ht="14.1"/>
    <row r="2240" s="215" customFormat="1" ht="14.1"/>
    <row r="2241" s="215" customFormat="1" ht="14.1"/>
    <row r="2242" s="215" customFormat="1" ht="14.1"/>
    <row r="2243" s="215" customFormat="1" ht="14.1"/>
    <row r="2244" s="215" customFormat="1" ht="14.1"/>
    <row r="2245" s="215" customFormat="1" ht="14.1"/>
    <row r="2246" s="215" customFormat="1" ht="14.1"/>
    <row r="2247" s="215" customFormat="1" ht="14.1"/>
    <row r="2248" s="215" customFormat="1" ht="14.1"/>
    <row r="2249" s="215" customFormat="1" ht="14.1"/>
    <row r="2250" s="215" customFormat="1" ht="14.1"/>
    <row r="2251" s="215" customFormat="1" ht="14.1"/>
    <row r="2252" s="215" customFormat="1" ht="14.1"/>
    <row r="2253" s="215" customFormat="1" ht="14.1"/>
    <row r="2254" s="215" customFormat="1" ht="14.1"/>
    <row r="2255" s="215" customFormat="1" ht="14.1"/>
    <row r="2256" s="215" customFormat="1" ht="14.1"/>
    <row r="2257" s="215" customFormat="1" ht="14.1"/>
    <row r="2258" s="215" customFormat="1" ht="14.1"/>
    <row r="2259" s="215" customFormat="1" ht="14.1"/>
    <row r="2260" s="215" customFormat="1" ht="14.1"/>
    <row r="2261" s="215" customFormat="1" ht="14.1"/>
    <row r="2262" s="215" customFormat="1" ht="14.1"/>
    <row r="2263" s="215" customFormat="1" ht="14.1"/>
    <row r="2264" s="215" customFormat="1" ht="14.1"/>
    <row r="2265" s="215" customFormat="1" ht="14.1"/>
    <row r="2266" s="215" customFormat="1" ht="14.1"/>
    <row r="2267" s="215" customFormat="1" ht="14.1"/>
    <row r="2268" s="215" customFormat="1" ht="14.1"/>
    <row r="2269" s="215" customFormat="1" ht="14.1"/>
    <row r="2270" s="215" customFormat="1" ht="14.1"/>
    <row r="2271" s="215" customFormat="1" ht="14.1"/>
    <row r="2272" s="215" customFormat="1" ht="14.1"/>
    <row r="2273" s="215" customFormat="1" ht="14.1"/>
    <row r="2274" s="215" customFormat="1" ht="14.1"/>
    <row r="2275" s="215" customFormat="1" ht="14.1"/>
    <row r="2276" s="215" customFormat="1" ht="14.1"/>
    <row r="2277" s="215" customFormat="1" ht="14.1"/>
    <row r="2278" s="215" customFormat="1" ht="14.1"/>
    <row r="2279" s="215" customFormat="1" ht="14.1"/>
    <row r="2280" s="215" customFormat="1" ht="14.1"/>
    <row r="2281" s="215" customFormat="1" ht="14.1"/>
    <row r="2282" s="215" customFormat="1" ht="14.1"/>
    <row r="2283" s="215" customFormat="1" ht="14.1"/>
    <row r="2284" s="215" customFormat="1" ht="14.1"/>
    <row r="2285" s="215" customFormat="1" ht="14.1"/>
    <row r="2286" s="215" customFormat="1" ht="14.1"/>
    <row r="2287" s="215" customFormat="1" ht="14.1"/>
    <row r="2288" s="215" customFormat="1" ht="14.1"/>
    <row r="2289" s="215" customFormat="1" ht="14.1"/>
    <row r="2290" s="215" customFormat="1" ht="14.1"/>
    <row r="2291" s="215" customFormat="1" ht="14.1"/>
    <row r="2292" s="215" customFormat="1" ht="14.1"/>
    <row r="2293" s="215" customFormat="1" ht="14.1"/>
    <row r="2294" s="215" customFormat="1" ht="14.1"/>
    <row r="2295" s="215" customFormat="1" ht="14.1"/>
    <row r="2296" s="215" customFormat="1" ht="14.1"/>
    <row r="2297" s="215" customFormat="1" ht="14.1"/>
    <row r="2298" s="215" customFormat="1" ht="14.1"/>
    <row r="2299" s="215" customFormat="1" ht="14.1"/>
    <row r="2300" s="215" customFormat="1" ht="14.1"/>
    <row r="2301" s="215" customFormat="1" ht="14.1"/>
    <row r="2302" s="215" customFormat="1" ht="14.1"/>
    <row r="2303" s="215" customFormat="1" ht="14.1"/>
    <row r="2304" s="215" customFormat="1" ht="14.1"/>
    <row r="2305" s="215" customFormat="1" ht="14.1"/>
    <row r="2306" s="215" customFormat="1" ht="14.1"/>
    <row r="2307" s="215" customFormat="1" ht="14.1"/>
    <row r="2308" s="215" customFormat="1" ht="14.1"/>
    <row r="2309" s="215" customFormat="1" ht="14.1"/>
    <row r="2310" s="215" customFormat="1" ht="14.1"/>
    <row r="2311" s="215" customFormat="1" ht="14.1"/>
    <row r="2312" s="215" customFormat="1" ht="14.1"/>
    <row r="2313" s="215" customFormat="1" ht="14.1"/>
    <row r="2314" s="215" customFormat="1" ht="14.1"/>
    <row r="2315" s="215" customFormat="1" ht="14.1"/>
    <row r="2316" s="215" customFormat="1" ht="14.1"/>
    <row r="2317" s="215" customFormat="1" ht="14.1"/>
    <row r="2318" s="215" customFormat="1" ht="14.1"/>
    <row r="2319" s="215" customFormat="1" ht="14.1"/>
    <row r="2320" s="215" customFormat="1" ht="14.1"/>
    <row r="2321" s="215" customFormat="1" ht="14.1"/>
    <row r="2322" s="215" customFormat="1" ht="14.1"/>
    <row r="2323" s="215" customFormat="1" ht="14.1"/>
    <row r="2324" s="215" customFormat="1" ht="14.1"/>
    <row r="2325" s="215" customFormat="1" ht="14.1"/>
    <row r="2326" s="215" customFormat="1" ht="14.1"/>
    <row r="2327" s="215" customFormat="1" ht="14.1"/>
    <row r="2328" s="215" customFormat="1" ht="14.1"/>
    <row r="2329" s="215" customFormat="1" ht="14.1"/>
    <row r="2330" s="215" customFormat="1" ht="14.1"/>
    <row r="2331" s="215" customFormat="1" ht="14.1"/>
    <row r="2332" s="215" customFormat="1" ht="14.1"/>
    <row r="2333" s="215" customFormat="1" ht="14.1"/>
    <row r="2334" s="215" customFormat="1" ht="14.1"/>
    <row r="2335" s="215" customFormat="1" ht="14.1"/>
    <row r="2336" s="215" customFormat="1" ht="14.1"/>
    <row r="2337" s="215" customFormat="1" ht="14.1"/>
    <row r="2338" s="215" customFormat="1" ht="14.1"/>
    <row r="2339" s="215" customFormat="1" ht="14.1"/>
    <row r="2340" s="215" customFormat="1" ht="14.1"/>
    <row r="2341" s="215" customFormat="1" ht="14.1"/>
    <row r="2342" s="215" customFormat="1" ht="14.1"/>
    <row r="2343" s="215" customFormat="1" ht="14.1"/>
    <row r="2344" s="215" customFormat="1" ht="14.1"/>
    <row r="2345" s="215" customFormat="1" ht="14.1"/>
    <row r="2346" s="215" customFormat="1" ht="14.1"/>
    <row r="2347" s="215" customFormat="1" ht="14.1"/>
    <row r="2348" s="215" customFormat="1" ht="14.1"/>
    <row r="2349" s="215" customFormat="1" ht="14.1"/>
    <row r="2350" s="215" customFormat="1" ht="14.1"/>
    <row r="2351" s="215" customFormat="1" ht="14.1"/>
    <row r="2352" s="215" customFormat="1" ht="14.1"/>
    <row r="2353" s="215" customFormat="1" ht="14.1"/>
    <row r="2354" s="215" customFormat="1" ht="14.1"/>
    <row r="2355" s="215" customFormat="1" ht="14.1"/>
    <row r="2356" s="215" customFormat="1" ht="14.1"/>
    <row r="2357" s="215" customFormat="1" ht="14.1"/>
    <row r="2358" s="215" customFormat="1" ht="14.1"/>
    <row r="2359" s="215" customFormat="1" ht="14.1"/>
    <row r="2360" s="215" customFormat="1" ht="14.1"/>
    <row r="2361" s="215" customFormat="1" ht="14.1"/>
    <row r="2362" s="215" customFormat="1" ht="14.1"/>
    <row r="2363" s="215" customFormat="1" ht="14.1"/>
    <row r="2364" s="215" customFormat="1" ht="14.1"/>
    <row r="2365" s="215" customFormat="1" ht="14.1"/>
    <row r="2366" s="215" customFormat="1" ht="14.1"/>
    <row r="2367" s="215" customFormat="1" ht="14.1"/>
    <row r="2368" s="215" customFormat="1" ht="14.1"/>
    <row r="2369" s="215" customFormat="1" ht="14.1"/>
    <row r="2370" s="215" customFormat="1" ht="14.1"/>
    <row r="2371" s="215" customFormat="1" ht="14.1"/>
    <row r="2372" s="215" customFormat="1" ht="14.1"/>
    <row r="2373" s="215" customFormat="1" ht="14.1"/>
    <row r="2374" s="215" customFormat="1" ht="14.1"/>
    <row r="2375" s="215" customFormat="1" ht="14.1"/>
    <row r="2376" s="215" customFormat="1" ht="14.1"/>
    <row r="2377" s="215" customFormat="1" ht="14.1"/>
    <row r="2378" s="215" customFormat="1" ht="14.1"/>
    <row r="2379" s="215" customFormat="1" ht="14.1"/>
    <row r="2380" s="215" customFormat="1" ht="14.1"/>
    <row r="2381" s="215" customFormat="1" ht="14.1"/>
    <row r="2382" s="215" customFormat="1" ht="14.1"/>
    <row r="2383" s="215" customFormat="1" ht="14.1"/>
    <row r="2384" s="215" customFormat="1" ht="14.1"/>
    <row r="2385" s="215" customFormat="1" ht="14.1"/>
    <row r="2386" s="215" customFormat="1" ht="14.1"/>
    <row r="2387" s="215" customFormat="1" ht="14.1"/>
    <row r="2388" s="215" customFormat="1" ht="14.1"/>
    <row r="2389" s="215" customFormat="1" ht="14.1"/>
    <row r="2390" s="215" customFormat="1" ht="14.1"/>
    <row r="2391" s="215" customFormat="1" ht="14.1"/>
    <row r="2392" s="215" customFormat="1" ht="14.1"/>
    <row r="2393" s="215" customFormat="1" ht="14.1"/>
    <row r="2394" s="215" customFormat="1" ht="14.1"/>
    <row r="2395" s="215" customFormat="1" ht="14.1"/>
    <row r="2396" s="215" customFormat="1" ht="14.1"/>
    <row r="2397" s="215" customFormat="1" ht="14.1"/>
    <row r="2398" s="215" customFormat="1" ht="14.1"/>
    <row r="2399" s="215" customFormat="1" ht="14.1"/>
    <row r="2400" s="215" customFormat="1" ht="14.1"/>
    <row r="2401" s="215" customFormat="1" ht="14.1"/>
    <row r="2402" s="215" customFormat="1" ht="14.1"/>
    <row r="2403" s="215" customFormat="1" ht="14.1"/>
    <row r="2404" s="215" customFormat="1" ht="14.1"/>
    <row r="2405" s="215" customFormat="1" ht="14.1"/>
    <row r="2406" s="215" customFormat="1" ht="14.1"/>
    <row r="2407" s="215" customFormat="1" ht="14.1"/>
    <row r="2408" s="215" customFormat="1" ht="14.1"/>
    <row r="2409" s="215" customFormat="1" ht="14.1"/>
    <row r="2410" s="215" customFormat="1" ht="14.1"/>
    <row r="2411" s="215" customFormat="1" ht="14.1"/>
    <row r="2412" s="215" customFormat="1" ht="14.1"/>
    <row r="2413" s="215" customFormat="1" ht="14.1"/>
    <row r="2414" s="215" customFormat="1" ht="14.1"/>
    <row r="2415" s="215" customFormat="1" ht="14.1"/>
    <row r="2416" s="215" customFormat="1" ht="14.1"/>
    <row r="2417" s="215" customFormat="1" ht="14.1"/>
    <row r="2418" s="215" customFormat="1" ht="14.1"/>
    <row r="2419" s="215" customFormat="1" ht="14.1"/>
    <row r="2420" s="215" customFormat="1" ht="14.1"/>
    <row r="2421" s="215" customFormat="1" ht="14.1"/>
    <row r="2422" s="215" customFormat="1" ht="14.1"/>
    <row r="2423" s="215" customFormat="1" ht="14.1"/>
    <row r="2424" s="215" customFormat="1" ht="14.1"/>
    <row r="2425" s="215" customFormat="1" ht="14.1"/>
    <row r="2426" s="215" customFormat="1" ht="14.1"/>
    <row r="2427" s="215" customFormat="1" ht="14.1"/>
    <row r="2428" s="215" customFormat="1" ht="14.1"/>
    <row r="2429" s="215" customFormat="1" ht="14.1"/>
    <row r="2430" s="215" customFormat="1" ht="14.1"/>
    <row r="2431" s="215" customFormat="1" ht="14.1"/>
    <row r="2432" s="215" customFormat="1" ht="14.1"/>
    <row r="2433" s="215" customFormat="1" ht="14.1"/>
    <row r="2434" s="215" customFormat="1" ht="14.1"/>
    <row r="2435" s="215" customFormat="1" ht="14.1"/>
    <row r="2436" s="215" customFormat="1" ht="14.1"/>
    <row r="2437" s="215" customFormat="1" ht="14.1"/>
    <row r="2438" s="215" customFormat="1" ht="14.1"/>
    <row r="2439" s="215" customFormat="1" ht="14.1"/>
    <row r="2440" s="215" customFormat="1" ht="14.1"/>
    <row r="2441" s="215" customFormat="1" ht="14.1"/>
    <row r="2442" s="215" customFormat="1" ht="14.1"/>
    <row r="2443" s="215" customFormat="1" ht="14.1"/>
    <row r="2444" s="215" customFormat="1" ht="14.1"/>
    <row r="2445" s="215" customFormat="1" ht="14.1"/>
    <row r="2446" s="215" customFormat="1" ht="14.1"/>
    <row r="2447" s="215" customFormat="1" ht="14.1"/>
    <row r="2448" s="215" customFormat="1" ht="14.1"/>
    <row r="2449" s="215" customFormat="1" ht="14.1"/>
    <row r="2450" s="215" customFormat="1" ht="14.1"/>
    <row r="2451" s="215" customFormat="1" ht="14.1"/>
    <row r="2452" s="215" customFormat="1" ht="14.1"/>
    <row r="2453" s="215" customFormat="1" ht="14.1"/>
    <row r="2454" s="215" customFormat="1" ht="14.1"/>
    <row r="2455" s="215" customFormat="1" ht="14.1"/>
    <row r="2456" s="215" customFormat="1" ht="14.1"/>
    <row r="2457" s="215" customFormat="1" ht="14.1"/>
    <row r="2458" s="215" customFormat="1" ht="14.1"/>
    <row r="2459" s="215" customFormat="1" ht="14.1"/>
    <row r="2460" s="215" customFormat="1" ht="14.1"/>
    <row r="2461" s="215" customFormat="1" ht="14.1"/>
    <row r="2462" s="215" customFormat="1" ht="14.1"/>
    <row r="2463" s="215" customFormat="1" ht="14.1"/>
    <row r="2464" s="215" customFormat="1" ht="14.1"/>
    <row r="2465" s="215" customFormat="1" ht="14.1"/>
    <row r="2466" s="215" customFormat="1" ht="14.1"/>
    <row r="2467" s="215" customFormat="1" ht="14.1"/>
    <row r="2468" s="215" customFormat="1" ht="14.1"/>
    <row r="2469" s="215" customFormat="1" ht="14.1"/>
    <row r="2470" s="215" customFormat="1" ht="14.1"/>
    <row r="2471" s="215" customFormat="1" ht="14.1"/>
    <row r="2472" s="215" customFormat="1" ht="14.1"/>
    <row r="2473" s="215" customFormat="1" ht="14.1"/>
    <row r="2474" s="215" customFormat="1" ht="14.1"/>
    <row r="2475" s="215" customFormat="1" ht="14.1"/>
    <row r="2476" s="215" customFormat="1" ht="14.1"/>
    <row r="2477" s="215" customFormat="1" ht="14.1"/>
    <row r="2478" s="215" customFormat="1" ht="14.1"/>
    <row r="2479" s="215" customFormat="1" ht="14.1"/>
    <row r="2480" s="215" customFormat="1" ht="14.1"/>
    <row r="2481" s="215" customFormat="1" ht="14.1"/>
    <row r="2482" s="215" customFormat="1" ht="14.1"/>
    <row r="2483" s="215" customFormat="1" ht="14.1"/>
    <row r="2484" s="215" customFormat="1" ht="14.1"/>
    <row r="2485" s="215" customFormat="1" ht="14.1"/>
    <row r="2486" s="215" customFormat="1" ht="14.1"/>
    <row r="2487" s="215" customFormat="1" ht="14.1"/>
    <row r="2488" s="215" customFormat="1" ht="14.1"/>
    <row r="2489" s="215" customFormat="1" ht="14.1"/>
    <row r="2490" s="215" customFormat="1" ht="14.1"/>
    <row r="2491" s="215" customFormat="1" ht="14.1"/>
    <row r="2492" s="215" customFormat="1" ht="14.1"/>
    <row r="2493" s="215" customFormat="1" ht="14.1"/>
    <row r="2494" s="215" customFormat="1" ht="14.1"/>
    <row r="2495" s="215" customFormat="1" ht="14.1"/>
    <row r="2496" s="215" customFormat="1" ht="14.1"/>
    <row r="2497" s="215" customFormat="1" ht="14.1"/>
    <row r="2498" s="215" customFormat="1" ht="14.1"/>
    <row r="2499" s="215" customFormat="1" ht="14.1"/>
    <row r="2500" s="215" customFormat="1" ht="14.1"/>
    <row r="2501" s="215" customFormat="1" ht="14.1"/>
    <row r="2502" s="215" customFormat="1" ht="14.1"/>
    <row r="2503" s="215" customFormat="1" ht="14.1"/>
    <row r="2504" s="215" customFormat="1" ht="14.1"/>
    <row r="2505" s="215" customFormat="1" ht="14.1"/>
    <row r="2506" s="215" customFormat="1" ht="14.1"/>
    <row r="2507" s="215" customFormat="1" ht="14.1"/>
    <row r="2508" s="215" customFormat="1" ht="14.1"/>
    <row r="2509" s="215" customFormat="1" ht="14.1"/>
    <row r="2510" s="215" customFormat="1" ht="14.1"/>
    <row r="2511" s="215" customFormat="1" ht="14.1"/>
    <row r="2512" s="215" customFormat="1" ht="14.1"/>
    <row r="2513" s="215" customFormat="1" ht="14.1"/>
    <row r="2514" s="215" customFormat="1" ht="14.1"/>
    <row r="2515" s="215" customFormat="1" ht="14.1"/>
    <row r="2516" s="215" customFormat="1" ht="14.1"/>
    <row r="2517" s="215" customFormat="1" ht="14.1"/>
    <row r="2518" s="215" customFormat="1" ht="14.1"/>
    <row r="2519" s="215" customFormat="1" ht="14.1"/>
    <row r="2520" s="215" customFormat="1" ht="14.1"/>
    <row r="2521" s="215" customFormat="1" ht="14.1"/>
    <row r="2522" s="215" customFormat="1" ht="14.1"/>
    <row r="2523" s="215" customFormat="1" ht="14.1"/>
    <row r="2524" s="215" customFormat="1" ht="14.1"/>
    <row r="2525" s="215" customFormat="1" ht="14.1"/>
    <row r="2526" s="215" customFormat="1" ht="14.1"/>
    <row r="2527" s="215" customFormat="1" ht="14.1"/>
    <row r="2528" s="215" customFormat="1" ht="14.1"/>
    <row r="2529" s="215" customFormat="1" ht="14.1"/>
    <row r="2530" s="215" customFormat="1" ht="14.1"/>
    <row r="2531" s="215" customFormat="1" ht="14.1"/>
    <row r="2532" s="215" customFormat="1" ht="14.1"/>
    <row r="2533" s="215" customFormat="1" ht="14.1"/>
    <row r="2534" s="215" customFormat="1" ht="14.1"/>
    <row r="2535" s="215" customFormat="1" ht="14.1"/>
    <row r="2536" s="215" customFormat="1" ht="14.1"/>
    <row r="2537" s="215" customFormat="1" ht="14.1"/>
    <row r="2538" s="215" customFormat="1" ht="14.1"/>
    <row r="2539" s="215" customFormat="1" ht="14.1"/>
    <row r="2540" s="215" customFormat="1" ht="14.1"/>
    <row r="2541" s="215" customFormat="1" ht="14.1"/>
    <row r="2542" s="215" customFormat="1" ht="14.1"/>
    <row r="2543" s="215" customFormat="1" ht="14.1"/>
    <row r="2544" s="215" customFormat="1" ht="14.1"/>
    <row r="2545" s="215" customFormat="1" ht="14.1"/>
    <row r="2546" s="215" customFormat="1" ht="14.1"/>
    <row r="2547" s="215" customFormat="1" ht="14.1"/>
    <row r="2548" s="215" customFormat="1" ht="14.1"/>
    <row r="2549" s="215" customFormat="1" ht="14.1"/>
    <row r="2550" s="215" customFormat="1" ht="14.1"/>
    <row r="2551" s="215" customFormat="1" ht="14.1"/>
    <row r="2552" s="215" customFormat="1" ht="14.1"/>
    <row r="2553" s="215" customFormat="1" ht="14.1"/>
    <row r="2554" s="215" customFormat="1" ht="14.1"/>
    <row r="2555" s="215" customFormat="1" ht="14.1"/>
    <row r="2556" s="215" customFormat="1" ht="14.1"/>
    <row r="2557" s="215" customFormat="1" ht="14.1"/>
    <row r="2558" s="215" customFormat="1" ht="14.1"/>
    <row r="2559" s="215" customFormat="1" ht="14.1"/>
    <row r="2560" s="215" customFormat="1" ht="14.1"/>
    <row r="2561" s="215" customFormat="1" ht="14.1"/>
    <row r="2562" s="215" customFormat="1" ht="14.1"/>
    <row r="2563" s="215" customFormat="1" ht="14.1"/>
    <row r="2564" s="215" customFormat="1" ht="14.1"/>
    <row r="2565" s="215" customFormat="1" ht="14.1"/>
    <row r="2566" s="215" customFormat="1" ht="14.1"/>
    <row r="2567" s="215" customFormat="1" ht="14.1"/>
    <row r="2568" s="215" customFormat="1" ht="14.1"/>
    <row r="2569" s="215" customFormat="1" ht="14.1"/>
    <row r="2570" s="215" customFormat="1" ht="14.1"/>
    <row r="2571" s="215" customFormat="1" ht="14.1"/>
    <row r="2572" s="215" customFormat="1" ht="14.1"/>
    <row r="2573" s="215" customFormat="1" ht="14.1"/>
    <row r="2574" s="215" customFormat="1" ht="14.1"/>
    <row r="2575" s="215" customFormat="1" ht="14.1"/>
    <row r="2576" s="215" customFormat="1" ht="14.1"/>
    <row r="2577" s="215" customFormat="1" ht="14.1"/>
    <row r="2578" s="215" customFormat="1" ht="14.1"/>
    <row r="2579" s="215" customFormat="1" ht="14.1"/>
    <row r="2580" s="215" customFormat="1" ht="14.1"/>
    <row r="2581" s="215" customFormat="1" ht="14.1"/>
    <row r="2582" s="215" customFormat="1" ht="14.1"/>
    <row r="2583" s="215" customFormat="1" ht="14.1"/>
    <row r="2584" s="215" customFormat="1" ht="14.1"/>
    <row r="2585" s="215" customFormat="1" ht="14.1"/>
    <row r="2586" s="215" customFormat="1" ht="14.1"/>
    <row r="2587" s="215" customFormat="1" ht="14.1"/>
    <row r="2588" s="215" customFormat="1" ht="14.1"/>
    <row r="2589" s="215" customFormat="1" ht="14.1"/>
    <row r="2590" s="215" customFormat="1" ht="14.1"/>
    <row r="2591" s="215" customFormat="1" ht="14.1"/>
    <row r="2592" s="215" customFormat="1" ht="14.1"/>
    <row r="2593" s="215" customFormat="1" ht="14.1"/>
    <row r="2594" s="215" customFormat="1" ht="14.1"/>
    <row r="2595" s="215" customFormat="1" ht="14.1"/>
    <row r="2596" s="215" customFormat="1" ht="14.1"/>
    <row r="2597" s="215" customFormat="1" ht="14.1"/>
    <row r="2598" s="215" customFormat="1" ht="14.1"/>
    <row r="2599" s="215" customFormat="1" ht="14.1"/>
    <row r="2600" s="215" customFormat="1" ht="14.1"/>
    <row r="2601" s="215" customFormat="1" ht="14.1"/>
    <row r="2602" s="215" customFormat="1" ht="14.1"/>
    <row r="2603" s="215" customFormat="1" ht="14.1"/>
    <row r="2604" s="215" customFormat="1" ht="14.1"/>
    <row r="2605" s="215" customFormat="1" ht="14.1"/>
    <row r="2606" s="215" customFormat="1" ht="14.1"/>
    <row r="2607" s="215" customFormat="1" ht="14.1"/>
    <row r="2608" s="215" customFormat="1" ht="14.1"/>
    <row r="2609" s="215" customFormat="1" ht="14.1"/>
    <row r="2610" s="215" customFormat="1" ht="14.1"/>
    <row r="2611" s="215" customFormat="1" ht="14.1"/>
    <row r="2612" s="215" customFormat="1" ht="14.1"/>
    <row r="2613" s="215" customFormat="1" ht="14.1"/>
    <row r="2614" s="215" customFormat="1" ht="14.1"/>
    <row r="2615" s="215" customFormat="1" ht="14.1"/>
    <row r="2616" s="215" customFormat="1" ht="14.1"/>
    <row r="2617" s="215" customFormat="1" ht="14.1"/>
    <row r="2618" s="215" customFormat="1" ht="14.1"/>
    <row r="2619" s="215" customFormat="1" ht="14.1"/>
    <row r="2620" s="215" customFormat="1" ht="14.1"/>
    <row r="2621" s="215" customFormat="1" ht="14.1"/>
    <row r="2622" s="215" customFormat="1" ht="14.1"/>
    <row r="2623" s="215" customFormat="1" ht="14.1"/>
    <row r="2624" s="215" customFormat="1" ht="14.1"/>
    <row r="2625" s="215" customFormat="1" ht="14.1"/>
    <row r="2626" s="215" customFormat="1" ht="14.1"/>
    <row r="2627" s="215" customFormat="1" ht="14.1"/>
    <row r="2628" s="215" customFormat="1" ht="14.1"/>
    <row r="2629" s="215" customFormat="1" ht="14.1"/>
    <row r="2630" s="215" customFormat="1" ht="14.1"/>
    <row r="2631" s="215" customFormat="1" ht="14.1"/>
    <row r="2632" s="215" customFormat="1" ht="14.1"/>
    <row r="2633" s="215" customFormat="1" ht="14.1"/>
    <row r="2634" s="215" customFormat="1" ht="14.1"/>
    <row r="2635" s="215" customFormat="1" ht="14.1"/>
    <row r="2636" s="215" customFormat="1" ht="14.1"/>
    <row r="2637" s="215" customFormat="1" ht="14.1"/>
    <row r="2638" s="215" customFormat="1" ht="14.1"/>
    <row r="2639" s="215" customFormat="1" ht="14.1"/>
    <row r="2640" s="215" customFormat="1" ht="14.1"/>
    <row r="2641" s="215" customFormat="1" ht="14.1"/>
    <row r="2642" s="215" customFormat="1" ht="14.1"/>
    <row r="2643" s="215" customFormat="1" ht="14.1"/>
    <row r="2644" s="215" customFormat="1" ht="14.1"/>
    <row r="2645" s="215" customFormat="1" ht="14.1"/>
    <row r="2646" s="215" customFormat="1" ht="14.1"/>
    <row r="2647" s="215" customFormat="1" ht="14.1"/>
    <row r="2648" s="215" customFormat="1" ht="14.1"/>
    <row r="2649" s="215" customFormat="1" ht="14.1"/>
    <row r="2650" s="215" customFormat="1" ht="14.1"/>
    <row r="2651" s="215" customFormat="1" ht="14.1"/>
    <row r="2652" s="215" customFormat="1" ht="14.1"/>
    <row r="2653" s="215" customFormat="1" ht="14.1"/>
    <row r="2654" s="215" customFormat="1" ht="14.1"/>
    <row r="2655" s="215" customFormat="1" ht="14.1"/>
    <row r="2656" s="215" customFormat="1" ht="14.1"/>
    <row r="2657" s="215" customFormat="1" ht="14.1"/>
    <row r="2658" s="215" customFormat="1" ht="14.1"/>
    <row r="2659" s="215" customFormat="1" ht="14.1"/>
    <row r="2660" s="215" customFormat="1" ht="14.1"/>
    <row r="2661" s="215" customFormat="1" ht="14.1"/>
    <row r="2662" s="215" customFormat="1" ht="14.1"/>
    <row r="2663" s="215" customFormat="1" ht="14.1"/>
    <row r="2664" s="215" customFormat="1" ht="14.1"/>
    <row r="2665" s="215" customFormat="1" ht="14.1"/>
    <row r="2666" s="215" customFormat="1" ht="14.1"/>
    <row r="2667" s="215" customFormat="1" ht="14.1"/>
    <row r="2668" s="215" customFormat="1" ht="14.1"/>
    <row r="2669" s="215" customFormat="1" ht="14.1"/>
    <row r="2670" s="215" customFormat="1" ht="14.1"/>
    <row r="2671" s="215" customFormat="1" ht="14.1"/>
    <row r="2672" s="215" customFormat="1" ht="14.1"/>
    <row r="2673" s="215" customFormat="1" ht="14.1"/>
    <row r="2674" s="215" customFormat="1" ht="14.1"/>
    <row r="2675" s="215" customFormat="1" ht="14.1"/>
    <row r="2676" s="215" customFormat="1" ht="14.1"/>
    <row r="2677" s="215" customFormat="1" ht="14.1"/>
    <row r="2678" s="215" customFormat="1" ht="14.1"/>
    <row r="2679" s="215" customFormat="1" ht="14.1"/>
    <row r="2680" s="215" customFormat="1" ht="14.1"/>
    <row r="2681" s="215" customFormat="1" ht="14.1"/>
    <row r="2682" s="215" customFormat="1" ht="14.1"/>
    <row r="2683" s="215" customFormat="1" ht="14.1"/>
    <row r="2684" s="215" customFormat="1" ht="14.1"/>
    <row r="2685" s="215" customFormat="1" ht="14.1"/>
    <row r="2686" s="215" customFormat="1" ht="14.1"/>
    <row r="2687" s="215" customFormat="1" ht="14.1"/>
    <row r="2688" s="215" customFormat="1" ht="14.1"/>
    <row r="2689" s="215" customFormat="1" ht="14.1"/>
    <row r="2690" s="215" customFormat="1" ht="14.1"/>
    <row r="2691" s="215" customFormat="1" ht="14.1"/>
    <row r="2692" s="215" customFormat="1" ht="14.1"/>
    <row r="2693" s="215" customFormat="1" ht="14.1"/>
    <row r="2694" s="215" customFormat="1" ht="14.1"/>
    <row r="2695" s="215" customFormat="1" ht="14.1"/>
    <row r="2696" s="215" customFormat="1" ht="14.1"/>
    <row r="2697" s="215" customFormat="1" ht="14.1"/>
    <row r="2698" s="215" customFormat="1" ht="14.1"/>
    <row r="2699" s="215" customFormat="1" ht="14.1"/>
    <row r="2700" s="215" customFormat="1" ht="14.1"/>
    <row r="2701" s="215" customFormat="1" ht="14.1"/>
    <row r="2702" s="215" customFormat="1" ht="14.1"/>
    <row r="2703" s="215" customFormat="1" ht="14.1"/>
    <row r="2704" s="215" customFormat="1" ht="14.1"/>
    <row r="2705" s="215" customFormat="1" ht="14.1"/>
    <row r="2706" s="215" customFormat="1" ht="14.1"/>
    <row r="2707" s="215" customFormat="1" ht="14.1"/>
    <row r="2708" s="215" customFormat="1" ht="14.1"/>
    <row r="2709" s="215" customFormat="1" ht="14.1"/>
    <row r="2710" s="215" customFormat="1" ht="14.1"/>
    <row r="2711" s="215" customFormat="1" ht="14.1"/>
    <row r="2712" s="215" customFormat="1" ht="14.1"/>
    <row r="2713" s="215" customFormat="1" ht="14.1"/>
    <row r="2714" s="215" customFormat="1" ht="14.1"/>
    <row r="2715" s="215" customFormat="1" ht="14.1"/>
    <row r="2716" s="215" customFormat="1" ht="14.1"/>
    <row r="2717" s="215" customFormat="1" ht="14.1"/>
    <row r="2718" s="215" customFormat="1" ht="14.1"/>
    <row r="2719" s="215" customFormat="1" ht="14.1"/>
    <row r="2720" s="215" customFormat="1" ht="14.1"/>
    <row r="2721" s="215" customFormat="1" ht="14.1"/>
    <row r="2722" s="215" customFormat="1" ht="14.1"/>
    <row r="2723" s="215" customFormat="1" ht="14.1"/>
    <row r="2724" s="215" customFormat="1" ht="14.1"/>
    <row r="2725" s="215" customFormat="1" ht="14.1"/>
    <row r="2726" s="215" customFormat="1" ht="14.1"/>
    <row r="2727" s="215" customFormat="1" ht="14.1"/>
    <row r="2728" s="215" customFormat="1" ht="14.1"/>
    <row r="2729" s="215" customFormat="1" ht="14.1"/>
    <row r="2730" s="215" customFormat="1" ht="14.1"/>
    <row r="2731" s="215" customFormat="1" ht="14.1"/>
    <row r="2732" s="215" customFormat="1" ht="14.1"/>
    <row r="2733" s="215" customFormat="1" ht="14.1"/>
    <row r="2734" s="215" customFormat="1" ht="14.1"/>
    <row r="2735" s="215" customFormat="1" ht="14.1"/>
    <row r="2736" s="215" customFormat="1" ht="14.1"/>
    <row r="2737" s="215" customFormat="1" ht="14.1"/>
    <row r="2738" s="215" customFormat="1" ht="14.1"/>
    <row r="2739" s="215" customFormat="1" ht="14.1"/>
    <row r="2740" s="215" customFormat="1" ht="14.1"/>
    <row r="2741" s="215" customFormat="1" ht="14.1"/>
    <row r="2742" s="215" customFormat="1" ht="14.1"/>
    <row r="2743" s="215" customFormat="1" ht="14.1"/>
    <row r="2744" s="215" customFormat="1" ht="14.1"/>
    <row r="2745" s="215" customFormat="1" ht="14.1"/>
    <row r="2746" s="215" customFormat="1" ht="14.1"/>
    <row r="2747" s="215" customFormat="1" ht="14.1"/>
    <row r="2748" s="215" customFormat="1" ht="14.1"/>
    <row r="2749" s="215" customFormat="1" ht="14.1"/>
    <row r="2750" s="215" customFormat="1" ht="14.1"/>
    <row r="2751" s="215" customFormat="1" ht="14.1"/>
    <row r="2752" s="215" customFormat="1" ht="14.1"/>
    <row r="2753" s="215" customFormat="1" ht="14.1"/>
    <row r="2754" s="215" customFormat="1" ht="14.1"/>
    <row r="2755" s="215" customFormat="1" ht="14.1"/>
    <row r="2756" s="215" customFormat="1" ht="14.1"/>
    <row r="2757" s="215" customFormat="1" ht="14.1"/>
    <row r="2758" s="215" customFormat="1" ht="14.1"/>
    <row r="2759" s="215" customFormat="1" ht="14.1"/>
    <row r="2760" s="215" customFormat="1" ht="14.1"/>
    <row r="2761" s="215" customFormat="1" ht="14.1"/>
    <row r="2762" s="215" customFormat="1" ht="14.1"/>
    <row r="2763" s="215" customFormat="1" ht="14.1"/>
    <row r="2764" s="215" customFormat="1" ht="14.1"/>
    <row r="2765" s="215" customFormat="1" ht="14.1"/>
    <row r="2766" s="215" customFormat="1" ht="14.1"/>
    <row r="2767" s="215" customFormat="1" ht="14.1"/>
    <row r="2768" s="215" customFormat="1" ht="14.1"/>
    <row r="2769" s="215" customFormat="1" ht="14.1"/>
    <row r="2770" s="215" customFormat="1" ht="14.1"/>
    <row r="2771" s="215" customFormat="1" ht="14.1"/>
    <row r="2772" s="215" customFormat="1" ht="14.1"/>
    <row r="2773" s="215" customFormat="1" ht="14.1"/>
    <row r="2774" s="215" customFormat="1" ht="14.1"/>
    <row r="2775" s="215" customFormat="1" ht="14.1"/>
    <row r="2776" s="215" customFormat="1" ht="14.1"/>
    <row r="2777" s="215" customFormat="1" ht="14.1"/>
    <row r="2778" s="215" customFormat="1" ht="14.1"/>
    <row r="2779" s="215" customFormat="1" ht="14.1"/>
    <row r="2780" s="215" customFormat="1" ht="14.1"/>
    <row r="2781" s="215" customFormat="1" ht="14.1"/>
    <row r="2782" s="215" customFormat="1" ht="14.1"/>
    <row r="2783" s="215" customFormat="1" ht="14.1"/>
    <row r="2784" s="215" customFormat="1" ht="14.1"/>
    <row r="2785" s="215" customFormat="1" ht="14.1"/>
    <row r="2786" s="215" customFormat="1" ht="14.1"/>
    <row r="2787" s="215" customFormat="1" ht="14.1"/>
    <row r="2788" s="215" customFormat="1" ht="14.1"/>
    <row r="2789" s="215" customFormat="1" ht="14.1"/>
    <row r="2790" s="215" customFormat="1" ht="14.1"/>
    <row r="2791" s="215" customFormat="1" ht="14.1"/>
    <row r="2792" s="215" customFormat="1" ht="14.1"/>
    <row r="2793" s="215" customFormat="1" ht="14.1"/>
    <row r="2794" s="215" customFormat="1" ht="14.1"/>
    <row r="2795" s="215" customFormat="1" ht="14.1"/>
    <row r="2796" s="215" customFormat="1" ht="14.1"/>
    <row r="2797" s="215" customFormat="1" ht="14.1"/>
    <row r="2798" s="215" customFormat="1" ht="14.1"/>
    <row r="2799" s="215" customFormat="1" ht="14.1"/>
    <row r="2800" s="215" customFormat="1" ht="14.1"/>
    <row r="2801" s="215" customFormat="1" ht="14.1"/>
    <row r="2802" s="215" customFormat="1" ht="14.1"/>
    <row r="2803" s="215" customFormat="1" ht="14.1"/>
    <row r="2804" s="215" customFormat="1" ht="14.1"/>
    <row r="2805" s="215" customFormat="1" ht="14.1"/>
    <row r="2806" s="215" customFormat="1" ht="14.1"/>
    <row r="2807" s="215" customFormat="1" ht="14.1"/>
    <row r="2808" s="215" customFormat="1" ht="14.1"/>
    <row r="2809" s="215" customFormat="1" ht="14.1"/>
    <row r="2810" s="215" customFormat="1" ht="14.1"/>
    <row r="2811" s="215" customFormat="1" ht="14.1"/>
    <row r="2812" s="215" customFormat="1" ht="14.1"/>
    <row r="2813" s="215" customFormat="1" ht="14.1"/>
    <row r="2814" s="215" customFormat="1" ht="14.1"/>
    <row r="2815" s="215" customFormat="1" ht="14.1"/>
    <row r="2816" s="215" customFormat="1" ht="14.1"/>
    <row r="2817" s="215" customFormat="1" ht="14.1"/>
    <row r="2818" s="215" customFormat="1" ht="14.1"/>
    <row r="2819" s="215" customFormat="1" ht="14.1"/>
    <row r="2820" s="215" customFormat="1" ht="14.1"/>
    <row r="2821" s="215" customFormat="1" ht="14.1"/>
    <row r="2822" s="215" customFormat="1" ht="14.1"/>
    <row r="2823" s="215" customFormat="1" ht="14.1"/>
    <row r="2824" s="215" customFormat="1" ht="14.1"/>
    <row r="2825" s="215" customFormat="1" ht="14.1"/>
    <row r="2826" s="215" customFormat="1" ht="14.1"/>
    <row r="2827" s="215" customFormat="1" ht="14.1"/>
    <row r="2828" s="215" customFormat="1" ht="14.1"/>
    <row r="2829" s="215" customFormat="1" ht="14.1"/>
    <row r="2830" s="215" customFormat="1" ht="14.1"/>
    <row r="2831" s="215" customFormat="1" ht="14.1"/>
    <row r="2832" s="215" customFormat="1" ht="14.1"/>
    <row r="2833" s="215" customFormat="1" ht="14.1"/>
    <row r="2834" s="215" customFormat="1" ht="14.1"/>
    <row r="2835" s="215" customFormat="1" ht="14.1"/>
    <row r="2836" s="215" customFormat="1" ht="14.1"/>
    <row r="2837" s="215" customFormat="1" ht="14.1"/>
    <row r="2838" s="215" customFormat="1" ht="14.1"/>
    <row r="2839" s="215" customFormat="1" ht="14.1"/>
    <row r="2840" s="215" customFormat="1" ht="14.1"/>
    <row r="2841" s="215" customFormat="1" ht="14.1"/>
    <row r="2842" s="215" customFormat="1" ht="14.1"/>
    <row r="2843" s="215" customFormat="1" ht="14.1"/>
    <row r="2844" s="215" customFormat="1" ht="14.1"/>
    <row r="2845" s="215" customFormat="1" ht="14.1"/>
    <row r="2846" s="215" customFormat="1" ht="14.1"/>
    <row r="2847" s="215" customFormat="1" ht="14.1"/>
    <row r="2848" s="215" customFormat="1" ht="14.1"/>
    <row r="2849" s="215" customFormat="1" ht="14.1"/>
    <row r="2850" s="215" customFormat="1" ht="14.1"/>
    <row r="2851" s="215" customFormat="1" ht="14.1"/>
    <row r="2852" s="215" customFormat="1" ht="14.1"/>
    <row r="2853" s="215" customFormat="1" ht="14.1"/>
    <row r="2854" s="215" customFormat="1" ht="14.1"/>
    <row r="2855" s="215" customFormat="1" ht="14.1"/>
    <row r="2856" s="215" customFormat="1" ht="14.1"/>
    <row r="2857" s="215" customFormat="1" ht="14.1"/>
    <row r="2858" s="215" customFormat="1" ht="14.1"/>
    <row r="2859" s="215" customFormat="1" ht="14.1"/>
    <row r="2860" s="215" customFormat="1" ht="14.1"/>
    <row r="2861" s="215" customFormat="1" ht="14.1"/>
    <row r="2862" s="215" customFormat="1" ht="14.1"/>
    <row r="2863" s="215" customFormat="1" ht="14.1"/>
    <row r="2864" s="215" customFormat="1" ht="14.1"/>
    <row r="2865" s="215" customFormat="1" ht="14.1"/>
    <row r="2866" s="215" customFormat="1" ht="14.1"/>
    <row r="2867" s="215" customFormat="1" ht="14.1"/>
    <row r="2868" s="215" customFormat="1" ht="14.1"/>
    <row r="2869" s="215" customFormat="1" ht="14.1"/>
    <row r="2870" s="215" customFormat="1" ht="14.1"/>
    <row r="2871" s="215" customFormat="1" ht="14.1"/>
    <row r="2872" s="215" customFormat="1" ht="14.1"/>
    <row r="2873" s="215" customFormat="1" ht="14.1"/>
    <row r="2874" s="215" customFormat="1" ht="14.1"/>
    <row r="2875" s="215" customFormat="1" ht="14.1"/>
    <row r="2876" s="215" customFormat="1" ht="14.1"/>
    <row r="2877" s="215" customFormat="1" ht="14.1"/>
    <row r="2878" s="215" customFormat="1" ht="14.1"/>
    <row r="2879" s="215" customFormat="1" ht="14.1"/>
    <row r="2880" s="215" customFormat="1" ht="14.1"/>
    <row r="2881" s="215" customFormat="1" ht="14.1"/>
    <row r="2882" s="215" customFormat="1" ht="14.1"/>
    <row r="2883" s="215" customFormat="1" ht="14.1"/>
    <row r="2884" s="215" customFormat="1" ht="14.1"/>
    <row r="2885" s="215" customFormat="1" ht="14.1"/>
    <row r="2886" s="215" customFormat="1" ht="14.1"/>
    <row r="2887" s="215" customFormat="1" ht="14.1"/>
    <row r="2888" s="215" customFormat="1" ht="14.1"/>
    <row r="2889" s="215" customFormat="1" ht="14.1"/>
    <row r="2890" s="215" customFormat="1" ht="14.1"/>
    <row r="2891" s="215" customFormat="1" ht="14.1"/>
    <row r="2892" s="215" customFormat="1" ht="14.1"/>
    <row r="2893" s="215" customFormat="1" ht="14.1"/>
    <row r="2894" s="215" customFormat="1" ht="14.1"/>
    <row r="2895" s="215" customFormat="1" ht="14.1"/>
    <row r="2896" s="215" customFormat="1" ht="14.1"/>
    <row r="2897" s="215" customFormat="1" ht="14.1"/>
    <row r="2898" s="215" customFormat="1" ht="14.1"/>
    <row r="2899" s="215" customFormat="1" ht="14.1"/>
    <row r="2900" s="215" customFormat="1" ht="14.1"/>
    <row r="2901" s="215" customFormat="1" ht="14.1"/>
    <row r="2902" s="215" customFormat="1" ht="14.1"/>
    <row r="2903" s="215" customFormat="1" ht="14.1"/>
    <row r="2904" s="215" customFormat="1" ht="14.1"/>
    <row r="2905" s="215" customFormat="1" ht="14.1"/>
    <row r="2906" s="215" customFormat="1" ht="14.1"/>
    <row r="2907" s="215" customFormat="1" ht="14.1"/>
    <row r="2908" s="215" customFormat="1" ht="14.1"/>
    <row r="2909" s="215" customFormat="1" ht="14.1"/>
    <row r="2910" s="215" customFormat="1" ht="14.1"/>
    <row r="2911" s="215" customFormat="1" ht="14.1"/>
    <row r="2912" s="215" customFormat="1" ht="14.1"/>
    <row r="2913" s="215" customFormat="1" ht="14.1"/>
    <row r="2914" s="215" customFormat="1" ht="14.1"/>
    <row r="2915" s="215" customFormat="1" ht="14.1"/>
    <row r="2916" s="215" customFormat="1" ht="14.1"/>
    <row r="2917" s="215" customFormat="1" ht="14.1"/>
    <row r="2918" s="215" customFormat="1" ht="14.1"/>
    <row r="2919" s="215" customFormat="1" ht="14.1"/>
    <row r="2920" s="215" customFormat="1" ht="14.1"/>
    <row r="2921" s="215" customFormat="1" ht="14.1"/>
    <row r="2922" s="215" customFormat="1" ht="14.1"/>
    <row r="2923" s="215" customFormat="1" ht="14.1"/>
    <row r="2924" s="215" customFormat="1" ht="14.1"/>
    <row r="2925" s="215" customFormat="1" ht="14.1"/>
    <row r="2926" s="215" customFormat="1" ht="14.1"/>
    <row r="2927" s="215" customFormat="1" ht="14.1"/>
    <row r="2928" s="215" customFormat="1" ht="14.1"/>
    <row r="2929" s="215" customFormat="1" ht="14.1"/>
    <row r="2930" s="215" customFormat="1" ht="14.1"/>
    <row r="2931" s="215" customFormat="1" ht="14.1"/>
    <row r="2932" s="215" customFormat="1" ht="14.1"/>
    <row r="2933" s="215" customFormat="1" ht="14.1"/>
    <row r="2934" s="215" customFormat="1" ht="14.1"/>
    <row r="2935" s="215" customFormat="1" ht="14.1"/>
    <row r="2936" s="215" customFormat="1" ht="14.1"/>
    <row r="2937" s="215" customFormat="1" ht="14.1"/>
    <row r="2938" s="215" customFormat="1" ht="14.1"/>
    <row r="2939" s="215" customFormat="1" ht="14.1"/>
    <row r="2940" s="215" customFormat="1" ht="14.1"/>
    <row r="2941" s="215" customFormat="1" ht="14.1"/>
    <row r="2942" s="215" customFormat="1" ht="14.1"/>
    <row r="2943" s="215" customFormat="1" ht="14.1"/>
    <row r="2944" s="215" customFormat="1" ht="14.1"/>
    <row r="2945" s="215" customFormat="1" ht="14.1"/>
    <row r="2946" s="215" customFormat="1" ht="14.1"/>
    <row r="2947" s="215" customFormat="1" ht="14.1"/>
    <row r="2948" s="215" customFormat="1" ht="14.1"/>
    <row r="2949" s="215" customFormat="1" ht="14.1"/>
    <row r="2950" s="215" customFormat="1" ht="14.1"/>
    <row r="2951" s="215" customFormat="1" ht="14.1"/>
    <row r="2952" s="215" customFormat="1" ht="14.1"/>
    <row r="2953" s="215" customFormat="1" ht="14.1"/>
    <row r="2954" s="215" customFormat="1" ht="14.1"/>
    <row r="2955" s="215" customFormat="1" ht="14.1"/>
    <row r="2956" s="215" customFormat="1" ht="14.1"/>
    <row r="2957" s="215" customFormat="1" ht="14.1"/>
    <row r="2958" s="215" customFormat="1" ht="14.1"/>
    <row r="2959" s="215" customFormat="1" ht="14.1"/>
    <row r="2960" s="215" customFormat="1" ht="14.1"/>
    <row r="2961" s="215" customFormat="1" ht="14.1"/>
    <row r="2962" s="215" customFormat="1" ht="14.1"/>
    <row r="2963" s="215" customFormat="1" ht="14.1"/>
    <row r="2964" s="215" customFormat="1" ht="14.1"/>
    <row r="2965" s="215" customFormat="1" ht="14.1"/>
    <row r="2966" s="215" customFormat="1" ht="14.1"/>
    <row r="2967" s="215" customFormat="1" ht="14.1"/>
    <row r="2968" s="215" customFormat="1" ht="14.1"/>
    <row r="2969" s="215" customFormat="1" ht="14.1"/>
    <row r="2970" s="215" customFormat="1" ht="14.1"/>
    <row r="2971" s="215" customFormat="1" ht="14.1"/>
    <row r="2972" s="215" customFormat="1" ht="14.1"/>
    <row r="2973" s="215" customFormat="1" ht="14.1"/>
    <row r="2974" s="215" customFormat="1" ht="14.1"/>
    <row r="2975" s="215" customFormat="1" ht="14.1"/>
    <row r="2976" s="215" customFormat="1" ht="14.1"/>
    <row r="2977" s="215" customFormat="1" ht="14.1"/>
    <row r="2978" s="215" customFormat="1" ht="14.1"/>
    <row r="2979" s="215" customFormat="1" ht="14.1"/>
    <row r="2980" s="215" customFormat="1" ht="14.1"/>
    <row r="2981" s="215" customFormat="1" ht="14.1"/>
    <row r="2982" s="215" customFormat="1" ht="14.1"/>
    <row r="2983" s="215" customFormat="1" ht="14.1"/>
    <row r="2984" s="215" customFormat="1" ht="14.1"/>
    <row r="2985" s="215" customFormat="1" ht="14.1"/>
    <row r="2986" s="215" customFormat="1" ht="14.1"/>
    <row r="2987" s="215" customFormat="1" ht="14.1"/>
    <row r="2988" s="215" customFormat="1" ht="14.1"/>
    <row r="2989" s="215" customFormat="1" ht="14.1"/>
    <row r="2990" s="215" customFormat="1" ht="14.1"/>
    <row r="2991" s="215" customFormat="1" ht="14.1"/>
    <row r="2992" s="215" customFormat="1" ht="14.1"/>
    <row r="2993" s="215" customFormat="1" ht="14.1"/>
    <row r="2994" s="215" customFormat="1" ht="14.1"/>
    <row r="2995" s="215" customFormat="1" ht="14.1"/>
    <row r="2996" s="215" customFormat="1" ht="14.1"/>
    <row r="2997" s="215" customFormat="1" ht="14.1"/>
    <row r="2998" s="215" customFormat="1" ht="14.1"/>
    <row r="2999" s="215" customFormat="1" ht="14.1"/>
    <row r="3000" s="215" customFormat="1" ht="14.1"/>
    <row r="3001" s="215" customFormat="1" ht="14.1"/>
    <row r="3002" s="215" customFormat="1" ht="14.1"/>
    <row r="3003" s="215" customFormat="1" ht="14.1"/>
    <row r="3004" s="215" customFormat="1" ht="14.1"/>
    <row r="3005" s="215" customFormat="1" ht="14.1"/>
    <row r="3006" s="215" customFormat="1" ht="14.1"/>
    <row r="3007" s="215" customFormat="1" ht="14.1"/>
    <row r="3008" s="215" customFormat="1" ht="14.1"/>
    <row r="3009" s="215" customFormat="1" ht="14.1"/>
    <row r="3010" s="215" customFormat="1" ht="14.1"/>
    <row r="3011" s="215" customFormat="1" ht="14.1"/>
    <row r="3012" s="215" customFormat="1" ht="14.1"/>
    <row r="3013" s="215" customFormat="1" ht="14.1"/>
    <row r="3014" s="215" customFormat="1" ht="14.1"/>
    <row r="3015" s="215" customFormat="1" ht="14.1"/>
    <row r="3016" s="215" customFormat="1" ht="14.1"/>
    <row r="3017" s="215" customFormat="1" ht="14.1"/>
    <row r="3018" s="215" customFormat="1" ht="14.1"/>
    <row r="3019" s="215" customFormat="1" ht="14.1"/>
    <row r="3020" s="215" customFormat="1" ht="14.1"/>
    <row r="3021" s="215" customFormat="1" ht="14.1"/>
    <row r="3022" s="215" customFormat="1" ht="14.1"/>
    <row r="3023" s="215" customFormat="1" ht="14.1"/>
    <row r="3024" s="215" customFormat="1" ht="14.1"/>
    <row r="3025" s="215" customFormat="1" ht="14.1"/>
    <row r="3026" s="215" customFormat="1" ht="14.1"/>
    <row r="3027" s="215" customFormat="1" ht="14.1"/>
    <row r="3028" s="215" customFormat="1" ht="14.1"/>
    <row r="3029" s="215" customFormat="1" ht="14.1"/>
    <row r="3030" s="215" customFormat="1" ht="14.1"/>
    <row r="3031" s="215" customFormat="1" ht="14.1"/>
    <row r="3032" s="215" customFormat="1" ht="14.1"/>
    <row r="3033" s="215" customFormat="1" ht="14.1"/>
    <row r="3034" s="215" customFormat="1" ht="14.1"/>
    <row r="3035" s="215" customFormat="1" ht="14.1"/>
    <row r="3036" s="215" customFormat="1" ht="14.1"/>
    <row r="3037" s="215" customFormat="1" ht="14.1"/>
    <row r="3038" s="215" customFormat="1" ht="14.1"/>
    <row r="3039" s="215" customFormat="1" ht="14.1"/>
    <row r="3040" s="215" customFormat="1" ht="14.1"/>
    <row r="3041" s="215" customFormat="1" ht="14.1"/>
    <row r="3042" s="215" customFormat="1" ht="14.1"/>
    <row r="3043" s="215" customFormat="1" ht="14.1"/>
    <row r="3044" s="215" customFormat="1" ht="14.1"/>
    <row r="3045" s="215" customFormat="1" ht="14.1"/>
    <row r="3046" s="215" customFormat="1" ht="14.1"/>
    <row r="3047" s="215" customFormat="1" ht="14.1"/>
    <row r="3048" s="215" customFormat="1" ht="14.1"/>
    <row r="3049" s="215" customFormat="1" ht="14.1"/>
    <row r="3050" s="215" customFormat="1" ht="14.1"/>
    <row r="3051" s="215" customFormat="1" ht="14.1"/>
    <row r="3052" s="215" customFormat="1" ht="14.1"/>
    <row r="3053" s="215" customFormat="1" ht="14.1"/>
    <row r="3054" s="215" customFormat="1" ht="14.1"/>
    <row r="3055" s="215" customFormat="1" ht="14.1"/>
    <row r="3056" s="215" customFormat="1" ht="14.1"/>
    <row r="3057" s="215" customFormat="1" ht="14.1"/>
    <row r="3058" s="215" customFormat="1" ht="14.1"/>
    <row r="3059" s="215" customFormat="1" ht="14.1"/>
    <row r="3060" s="215" customFormat="1" ht="14.1"/>
    <row r="3061" s="215" customFormat="1" ht="14.1"/>
    <row r="3062" s="215" customFormat="1" ht="14.1"/>
    <row r="3063" s="215" customFormat="1" ht="14.1"/>
    <row r="3064" s="215" customFormat="1" ht="14.1"/>
    <row r="3065" s="215" customFormat="1" ht="14.1"/>
    <row r="3066" s="215" customFormat="1" ht="14.1"/>
    <row r="3067" s="215" customFormat="1" ht="14.1"/>
    <row r="3068" s="215" customFormat="1" ht="14.1"/>
    <row r="3069" s="215" customFormat="1" ht="14.1"/>
    <row r="3070" s="215" customFormat="1" ht="14.1"/>
    <row r="3071" s="215" customFormat="1" ht="14.1"/>
    <row r="3072" s="215" customFormat="1" ht="14.1"/>
    <row r="3073" s="215" customFormat="1" ht="14.1"/>
    <row r="3074" s="215" customFormat="1" ht="14.1"/>
    <row r="3075" s="215" customFormat="1" ht="14.1"/>
    <row r="3076" s="215" customFormat="1" ht="14.1"/>
    <row r="3077" s="215" customFormat="1" ht="14.1"/>
    <row r="3078" s="215" customFormat="1" ht="14.1"/>
    <row r="3079" s="215" customFormat="1" ht="14.1"/>
    <row r="3080" s="215" customFormat="1" ht="14.1"/>
    <row r="3081" s="215" customFormat="1" ht="14.1"/>
    <row r="3082" s="215" customFormat="1" ht="14.1"/>
    <row r="3083" s="215" customFormat="1" ht="14.1"/>
    <row r="3084" s="215" customFormat="1" ht="14.1"/>
    <row r="3085" s="215" customFormat="1" ht="14.1"/>
    <row r="3086" s="215" customFormat="1" ht="14.1"/>
    <row r="3087" s="215" customFormat="1" ht="14.1"/>
    <row r="3088" s="215" customFormat="1" ht="14.1"/>
    <row r="3089" s="215" customFormat="1" ht="14.1"/>
    <row r="3090" s="215" customFormat="1" ht="14.1"/>
    <row r="3091" s="215" customFormat="1" ht="14.1"/>
    <row r="3092" s="215" customFormat="1" ht="14.1"/>
    <row r="3093" s="215" customFormat="1" ht="14.1"/>
    <row r="3094" s="215" customFormat="1" ht="14.1"/>
    <row r="3095" s="215" customFormat="1" ht="14.1"/>
    <row r="3096" s="215" customFormat="1" ht="14.1"/>
    <row r="3097" s="215" customFormat="1" ht="14.1"/>
    <row r="3098" s="215" customFormat="1" ht="14.1"/>
    <row r="3099" s="215" customFormat="1" ht="14.1"/>
    <row r="3100" s="215" customFormat="1" ht="14.1"/>
    <row r="3101" s="215" customFormat="1" ht="14.1"/>
    <row r="3102" s="215" customFormat="1" ht="14.1"/>
    <row r="3103" s="215" customFormat="1" ht="14.1"/>
    <row r="3104" s="215" customFormat="1" ht="14.1"/>
    <row r="3105" s="215" customFormat="1" ht="14.1"/>
    <row r="3106" s="215" customFormat="1" ht="14.1"/>
    <row r="3107" s="215" customFormat="1" ht="14.1"/>
    <row r="3108" s="215" customFormat="1" ht="14.1"/>
    <row r="3109" s="215" customFormat="1" ht="14.1"/>
    <row r="3110" s="215" customFormat="1" ht="14.1"/>
    <row r="3111" s="215" customFormat="1" ht="14.1"/>
    <row r="3112" s="215" customFormat="1" ht="14.1"/>
    <row r="3113" s="215" customFormat="1" ht="14.1"/>
    <row r="3114" s="215" customFormat="1" ht="14.1"/>
    <row r="3115" s="215" customFormat="1" ht="14.1"/>
    <row r="3116" s="215" customFormat="1" ht="14.1"/>
    <row r="3117" s="215" customFormat="1" ht="14.1"/>
    <row r="3118" s="215" customFormat="1" ht="14.1"/>
    <row r="3119" s="215" customFormat="1" ht="14.1"/>
    <row r="3120" s="215" customFormat="1" ht="14.1"/>
    <row r="3121" s="215" customFormat="1" ht="14.1"/>
    <row r="3122" s="215" customFormat="1" ht="14.1"/>
    <row r="3123" s="215" customFormat="1" ht="14.1"/>
    <row r="3124" s="215" customFormat="1" ht="14.1"/>
    <row r="3125" s="215" customFormat="1" ht="14.1"/>
    <row r="3126" s="215" customFormat="1" ht="14.1"/>
    <row r="3127" s="215" customFormat="1" ht="14.1"/>
    <row r="3128" s="215" customFormat="1" ht="14.1"/>
    <row r="3129" s="215" customFormat="1" ht="14.1"/>
    <row r="3130" s="215" customFormat="1" ht="14.1"/>
    <row r="3131" s="215" customFormat="1" ht="14.1"/>
    <row r="3132" s="215" customFormat="1" ht="14.1"/>
    <row r="3133" s="215" customFormat="1" ht="14.1"/>
    <row r="3134" s="215" customFormat="1" ht="14.1"/>
    <row r="3135" s="215" customFormat="1" ht="14.1"/>
    <row r="3136" s="215" customFormat="1" ht="14.1"/>
    <row r="3137" s="215" customFormat="1" ht="14.1"/>
    <row r="3138" s="215" customFormat="1" ht="14.1"/>
    <row r="3139" s="215" customFormat="1" ht="14.1"/>
    <row r="3140" s="215" customFormat="1" ht="14.1"/>
    <row r="3141" s="215" customFormat="1" ht="14.1"/>
    <row r="3142" s="215" customFormat="1" ht="14.1"/>
    <row r="3143" s="215" customFormat="1" ht="14.1"/>
    <row r="3144" s="215" customFormat="1" ht="14.1"/>
    <row r="3145" s="215" customFormat="1" ht="14.1"/>
    <row r="3146" s="215" customFormat="1" ht="14.1"/>
    <row r="3147" s="215" customFormat="1" ht="14.1"/>
    <row r="3148" s="215" customFormat="1" ht="14.1"/>
    <row r="3149" s="215" customFormat="1" ht="14.1"/>
    <row r="3150" s="215" customFormat="1" ht="14.1"/>
    <row r="3151" s="215" customFormat="1" ht="14.1"/>
    <row r="3152" s="215" customFormat="1" ht="14.1"/>
    <row r="3153" s="215" customFormat="1" ht="14.1"/>
    <row r="3154" s="215" customFormat="1" ht="14.1"/>
    <row r="3155" s="215" customFormat="1" ht="14.1"/>
    <row r="3156" s="215" customFormat="1" ht="14.1"/>
    <row r="3157" s="215" customFormat="1" ht="14.1"/>
    <row r="3158" s="215" customFormat="1" ht="14.1"/>
    <row r="3159" s="215" customFormat="1" ht="14.1"/>
    <row r="3160" s="215" customFormat="1" ht="14.1"/>
    <row r="3161" s="215" customFormat="1" ht="14.1"/>
    <row r="3162" s="215" customFormat="1" ht="14.1"/>
    <row r="3163" s="215" customFormat="1" ht="14.1"/>
    <row r="3164" s="215" customFormat="1" ht="14.1"/>
    <row r="3165" s="215" customFormat="1" ht="14.1"/>
    <row r="3166" s="215" customFormat="1" ht="14.1"/>
    <row r="3167" s="215" customFormat="1" ht="14.1"/>
    <row r="3168" s="215" customFormat="1" ht="14.1"/>
    <row r="3169" s="215" customFormat="1" ht="14.1"/>
    <row r="3170" s="215" customFormat="1" ht="14.1"/>
    <row r="3171" s="215" customFormat="1" ht="14.1"/>
    <row r="3172" s="215" customFormat="1" ht="14.1"/>
    <row r="3173" s="215" customFormat="1" ht="14.1"/>
    <row r="3174" s="215" customFormat="1" ht="14.1"/>
    <row r="3175" s="215" customFormat="1" ht="14.1"/>
    <row r="3176" s="215" customFormat="1" ht="14.1"/>
    <row r="3177" s="215" customFormat="1" ht="14.1"/>
    <row r="3178" s="215" customFormat="1" ht="14.1"/>
    <row r="3179" s="215" customFormat="1" ht="14.1"/>
    <row r="3180" s="215" customFormat="1" ht="14.1"/>
    <row r="3181" s="215" customFormat="1" ht="14.1"/>
    <row r="3182" s="215" customFormat="1" ht="14.1"/>
    <row r="3183" s="215" customFormat="1" ht="14.1"/>
    <row r="3184" s="215" customFormat="1" ht="14.1"/>
    <row r="3185" s="215" customFormat="1" ht="14.1"/>
    <row r="3186" s="215" customFormat="1" ht="14.1"/>
    <row r="3187" s="215" customFormat="1" ht="14.1"/>
    <row r="3188" s="215" customFormat="1" ht="14.1"/>
    <row r="3189" s="215" customFormat="1" ht="14.1"/>
    <row r="3190" s="215" customFormat="1" ht="14.1"/>
    <row r="3191" s="215" customFormat="1" ht="14.1"/>
    <row r="3192" s="215" customFormat="1" ht="14.1"/>
    <row r="3193" s="215" customFormat="1" ht="14.1"/>
    <row r="3194" s="215" customFormat="1" ht="14.1"/>
    <row r="3195" s="215" customFormat="1" ht="14.1"/>
    <row r="3196" s="215" customFormat="1" ht="14.1"/>
    <row r="3197" s="215" customFormat="1" ht="14.1"/>
    <row r="3198" s="215" customFormat="1" ht="14.1"/>
    <row r="3199" s="215" customFormat="1" ht="14.1"/>
    <row r="3200" s="215" customFormat="1" ht="14.1"/>
    <row r="3201" s="215" customFormat="1" ht="14.1"/>
    <row r="3202" s="215" customFormat="1" ht="14.1"/>
    <row r="3203" s="215" customFormat="1" ht="14.1"/>
    <row r="3204" s="215" customFormat="1" ht="14.1"/>
    <row r="3205" s="215" customFormat="1" ht="14.1"/>
    <row r="3206" s="215" customFormat="1" ht="14.1"/>
    <row r="3207" s="215" customFormat="1" ht="14.1"/>
    <row r="3208" s="215" customFormat="1" ht="14.1"/>
    <row r="3209" s="215" customFormat="1" ht="14.1"/>
    <row r="3210" s="215" customFormat="1" ht="14.1"/>
    <row r="3211" s="215" customFormat="1" ht="14.1"/>
    <row r="3212" s="215" customFormat="1" ht="14.1"/>
    <row r="3213" s="215" customFormat="1" ht="14.1"/>
    <row r="3214" s="215" customFormat="1" ht="14.1"/>
    <row r="3215" s="215" customFormat="1" ht="14.1"/>
    <row r="3216" s="215" customFormat="1" ht="14.1"/>
    <row r="3217" s="215" customFormat="1" ht="14.1"/>
    <row r="3218" s="215" customFormat="1" ht="14.1"/>
    <row r="3219" s="215" customFormat="1" ht="14.1"/>
    <row r="3220" s="215" customFormat="1" ht="14.1"/>
    <row r="3221" s="215" customFormat="1" ht="14.1"/>
    <row r="3222" s="215" customFormat="1" ht="14.1"/>
    <row r="3223" s="215" customFormat="1" ht="14.1"/>
    <row r="3224" s="215" customFormat="1" ht="14.1"/>
    <row r="3225" s="215" customFormat="1" ht="14.1"/>
    <row r="3226" s="215" customFormat="1" ht="14.1"/>
    <row r="3227" s="215" customFormat="1" ht="14.1"/>
    <row r="3228" s="215" customFormat="1" ht="14.1"/>
    <row r="3229" s="215" customFormat="1" ht="14.1"/>
    <row r="3230" s="215" customFormat="1" ht="14.1"/>
    <row r="3231" s="215" customFormat="1" ht="14.1"/>
    <row r="3232" s="215" customFormat="1" ht="14.1"/>
    <row r="3233" s="215" customFormat="1" ht="14.1"/>
    <row r="3234" s="215" customFormat="1" ht="14.1"/>
    <row r="3235" s="215" customFormat="1" ht="14.1"/>
    <row r="3236" s="215" customFormat="1" ht="14.1"/>
    <row r="3237" s="215" customFormat="1" ht="14.1"/>
    <row r="3238" s="215" customFormat="1" ht="14.1"/>
    <row r="3239" s="215" customFormat="1" ht="14.1"/>
    <row r="3240" s="215" customFormat="1" ht="14.1"/>
    <row r="3241" s="215" customFormat="1" ht="14.1"/>
    <row r="3242" s="215" customFormat="1" ht="14.1"/>
    <row r="3243" s="215" customFormat="1" ht="14.1"/>
    <row r="3244" s="215" customFormat="1" ht="14.1"/>
    <row r="3245" s="215" customFormat="1" ht="14.1"/>
    <row r="3246" s="215" customFormat="1" ht="14.1"/>
    <row r="3247" s="215" customFormat="1" ht="14.1"/>
    <row r="3248" s="215" customFormat="1" ht="14.1"/>
    <row r="3249" s="215" customFormat="1" ht="14.1"/>
    <row r="3250" s="215" customFormat="1" ht="14.1"/>
    <row r="3251" s="215" customFormat="1" ht="14.1"/>
    <row r="3252" s="215" customFormat="1" ht="14.1"/>
    <row r="3253" s="215" customFormat="1" ht="14.1"/>
    <row r="3254" s="215" customFormat="1" ht="14.1"/>
    <row r="3255" s="215" customFormat="1" ht="14.1"/>
    <row r="3256" s="215" customFormat="1" ht="14.1"/>
    <row r="3257" s="215" customFormat="1" ht="14.1"/>
    <row r="3258" s="215" customFormat="1" ht="14.1"/>
    <row r="3259" s="215" customFormat="1" ht="14.1"/>
    <row r="3260" s="215" customFormat="1" ht="14.1"/>
    <row r="3261" s="215" customFormat="1" ht="14.1"/>
    <row r="3262" s="215" customFormat="1" ht="14.1"/>
    <row r="3263" s="215" customFormat="1" ht="14.1"/>
    <row r="3264" s="215" customFormat="1" ht="14.1"/>
    <row r="3265" s="215" customFormat="1" ht="14.1"/>
    <row r="3266" s="215" customFormat="1" ht="14.1"/>
    <row r="3267" s="215" customFormat="1" ht="14.1"/>
    <row r="3268" s="215" customFormat="1" ht="14.1"/>
    <row r="3269" s="215" customFormat="1" ht="14.1"/>
    <row r="3270" s="215" customFormat="1" ht="14.1"/>
    <row r="3271" s="215" customFormat="1" ht="14.1"/>
    <row r="3272" s="215" customFormat="1" ht="14.1"/>
    <row r="3273" s="215" customFormat="1" ht="14.1"/>
    <row r="3274" s="215" customFormat="1" ht="14.1"/>
    <row r="3275" s="215" customFormat="1" ht="14.1"/>
    <row r="3276" s="215" customFormat="1" ht="14.1"/>
    <row r="3277" s="215" customFormat="1" ht="14.1"/>
    <row r="3278" s="215" customFormat="1" ht="14.1"/>
    <row r="3279" s="215" customFormat="1" ht="14.1"/>
    <row r="3280" s="215" customFormat="1" ht="14.1"/>
    <row r="3281" s="215" customFormat="1" ht="14.1"/>
    <row r="3282" s="215" customFormat="1" ht="14.1"/>
    <row r="3283" s="215" customFormat="1" ht="14.1"/>
    <row r="3284" s="215" customFormat="1" ht="14.1"/>
    <row r="3285" s="215" customFormat="1" ht="14.1"/>
    <row r="3286" s="215" customFormat="1" ht="14.1"/>
    <row r="3287" s="215" customFormat="1" ht="14.1"/>
    <row r="3288" s="215" customFormat="1" ht="14.1"/>
    <row r="3289" s="215" customFormat="1" ht="14.1"/>
    <row r="3290" s="215" customFormat="1" ht="14.1"/>
    <row r="3291" s="215" customFormat="1" ht="14.1"/>
    <row r="3292" s="215" customFormat="1" ht="14.1"/>
    <row r="3293" s="215" customFormat="1" ht="14.1"/>
    <row r="3294" s="215" customFormat="1" ht="14.1"/>
    <row r="3295" s="215" customFormat="1" ht="14.1"/>
    <row r="3296" s="215" customFormat="1" ht="14.1"/>
    <row r="3297" s="215" customFormat="1" ht="14.1"/>
    <row r="3298" s="215" customFormat="1" ht="14.1"/>
    <row r="3299" s="215" customFormat="1" ht="14.1"/>
    <row r="3300" s="215" customFormat="1" ht="14.1"/>
    <row r="3301" s="215" customFormat="1" ht="14.1"/>
    <row r="3302" s="215" customFormat="1" ht="14.1"/>
    <row r="3303" s="215" customFormat="1" ht="14.1"/>
    <row r="3304" s="215" customFormat="1" ht="14.1"/>
    <row r="3305" s="215" customFormat="1" ht="14.1"/>
    <row r="3306" s="215" customFormat="1" ht="14.1"/>
    <row r="3307" s="215" customFormat="1" ht="14.1"/>
    <row r="3308" s="215" customFormat="1" ht="14.1"/>
    <row r="3309" s="215" customFormat="1" ht="14.1"/>
    <row r="3310" s="215" customFormat="1" ht="14.1"/>
    <row r="3311" s="215" customFormat="1" ht="14.1"/>
    <row r="3312" s="215" customFormat="1" ht="14.1"/>
    <row r="3313" s="215" customFormat="1" ht="14.1"/>
    <row r="3314" s="215" customFormat="1" ht="14.1"/>
    <row r="3315" s="215" customFormat="1" ht="14.1"/>
    <row r="3316" s="215" customFormat="1" ht="14.1"/>
    <row r="3317" s="215" customFormat="1" ht="14.1"/>
    <row r="3318" s="215" customFormat="1" ht="14.1"/>
    <row r="3319" s="215" customFormat="1" ht="14.1"/>
    <row r="3320" s="215" customFormat="1" ht="14.1"/>
    <row r="3321" s="215" customFormat="1" ht="14.1"/>
    <row r="3322" s="215" customFormat="1" ht="14.1"/>
    <row r="3323" s="215" customFormat="1" ht="14.1"/>
    <row r="3324" s="215" customFormat="1" ht="14.1"/>
    <row r="3325" s="215" customFormat="1" ht="14.1"/>
    <row r="3326" s="215" customFormat="1" ht="14.1"/>
    <row r="3327" s="215" customFormat="1" ht="14.1"/>
    <row r="3328" s="215" customFormat="1" ht="14.1"/>
    <row r="3329" s="215" customFormat="1" ht="14.1"/>
    <row r="3330" s="215" customFormat="1" ht="14.1"/>
    <row r="3331" s="215" customFormat="1" ht="14.1"/>
    <row r="3332" s="215" customFormat="1" ht="14.1"/>
    <row r="3333" s="215" customFormat="1" ht="14.1"/>
    <row r="3334" s="215" customFormat="1" ht="14.1"/>
    <row r="3335" s="215" customFormat="1" ht="14.1"/>
    <row r="3336" s="215" customFormat="1" ht="14.1"/>
    <row r="3337" s="215" customFormat="1" ht="14.1"/>
    <row r="3338" s="215" customFormat="1" ht="14.1"/>
    <row r="3339" s="215" customFormat="1" ht="14.1"/>
    <row r="3340" s="215" customFormat="1" ht="14.1"/>
    <row r="3341" s="215" customFormat="1" ht="14.1"/>
    <row r="3342" s="215" customFormat="1" ht="14.1"/>
    <row r="3343" s="215" customFormat="1" ht="14.1"/>
    <row r="3344" s="215" customFormat="1" ht="14.1"/>
    <row r="3345" s="215" customFormat="1" ht="14.1"/>
    <row r="3346" s="215" customFormat="1" ht="14.1"/>
    <row r="3347" s="215" customFormat="1" ht="14.1"/>
    <row r="3348" s="215" customFormat="1" ht="14.1"/>
    <row r="3349" s="215" customFormat="1" ht="14.1"/>
    <row r="3350" s="215" customFormat="1" ht="14.1"/>
    <row r="3351" s="215" customFormat="1" ht="14.1"/>
    <row r="3352" s="215" customFormat="1" ht="14.1"/>
    <row r="3353" s="215" customFormat="1" ht="14.1"/>
    <row r="3354" s="215" customFormat="1" ht="14.1"/>
    <row r="3355" s="215" customFormat="1" ht="14.1"/>
    <row r="3356" s="215" customFormat="1" ht="14.1"/>
    <row r="3357" s="215" customFormat="1" ht="14.1"/>
    <row r="3358" s="215" customFormat="1" ht="14.1"/>
    <row r="3359" s="215" customFormat="1" ht="14.1"/>
    <row r="3360" s="215" customFormat="1" ht="14.1"/>
    <row r="3361" s="215" customFormat="1" ht="14.1"/>
    <row r="3362" s="215" customFormat="1" ht="14.1"/>
    <row r="3363" s="215" customFormat="1" ht="14.1"/>
    <row r="3364" s="215" customFormat="1" ht="14.1"/>
    <row r="3365" s="215" customFormat="1" ht="14.1"/>
    <row r="3366" s="215" customFormat="1" ht="14.1"/>
    <row r="3367" s="215" customFormat="1" ht="14.1"/>
    <row r="3368" s="215" customFormat="1" ht="14.1"/>
    <row r="3369" s="215" customFormat="1" ht="14.1"/>
    <row r="3370" s="215" customFormat="1" ht="14.1"/>
    <row r="3371" s="215" customFormat="1" ht="14.1"/>
    <row r="3372" s="215" customFormat="1" ht="14.1"/>
    <row r="3373" s="215" customFormat="1" ht="14.1"/>
    <row r="3374" s="215" customFormat="1" ht="14.1"/>
    <row r="3375" s="215" customFormat="1" ht="14.1"/>
    <row r="3376" s="215" customFormat="1" ht="14.1"/>
    <row r="3377" s="215" customFormat="1" ht="14.1"/>
    <row r="3378" s="215" customFormat="1" ht="14.1"/>
    <row r="3379" s="215" customFormat="1" ht="14.1"/>
    <row r="3380" s="215" customFormat="1" ht="14.1"/>
    <row r="3381" s="215" customFormat="1" ht="14.1"/>
    <row r="3382" s="215" customFormat="1" ht="14.1"/>
    <row r="3383" s="215" customFormat="1" ht="14.1"/>
    <row r="3384" s="215" customFormat="1" ht="14.1"/>
    <row r="3385" s="215" customFormat="1" ht="14.1"/>
    <row r="3386" s="215" customFormat="1" ht="14.1"/>
    <row r="3387" s="215" customFormat="1" ht="14.1"/>
    <row r="3388" s="215" customFormat="1" ht="14.1"/>
    <row r="3389" s="215" customFormat="1" ht="14.1"/>
    <row r="3390" s="215" customFormat="1" ht="14.1"/>
    <row r="3391" s="215" customFormat="1" ht="14.1"/>
    <row r="3392" s="215" customFormat="1" ht="14.1"/>
    <row r="3393" s="215" customFormat="1" ht="14.1"/>
    <row r="3394" s="215" customFormat="1" ht="14.1"/>
    <row r="3395" s="215" customFormat="1" ht="14.1"/>
    <row r="3396" s="215" customFormat="1" ht="14.1"/>
    <row r="3397" s="215" customFormat="1" ht="14.1"/>
    <row r="3398" s="215" customFormat="1" ht="14.1"/>
    <row r="3399" s="215" customFormat="1" ht="14.1"/>
    <row r="3400" s="215" customFormat="1" ht="14.1"/>
    <row r="3401" s="215" customFormat="1" ht="14.1"/>
    <row r="3402" s="215" customFormat="1" ht="14.1"/>
    <row r="3403" s="215" customFormat="1" ht="14.1"/>
    <row r="3404" s="215" customFormat="1" ht="14.1"/>
    <row r="3405" s="215" customFormat="1" ht="14.1"/>
    <row r="3406" s="215" customFormat="1" ht="14.1"/>
    <row r="3407" s="215" customFormat="1" ht="14.1"/>
    <row r="3408" s="215" customFormat="1" ht="14.1"/>
    <row r="3409" s="215" customFormat="1" ht="14.1"/>
    <row r="3410" s="215" customFormat="1" ht="14.1"/>
    <row r="3411" s="215" customFormat="1" ht="14.1"/>
    <row r="3412" s="215" customFormat="1" ht="14.1"/>
    <row r="3413" s="215" customFormat="1" ht="14.1"/>
    <row r="3414" s="215" customFormat="1" ht="14.1"/>
    <row r="3415" s="215" customFormat="1" ht="14.1"/>
    <row r="3416" s="215" customFormat="1" ht="14.1"/>
    <row r="3417" s="215" customFormat="1" ht="14.1"/>
    <row r="3418" s="215" customFormat="1" ht="14.1"/>
    <row r="3419" s="215" customFormat="1" ht="14.1"/>
    <row r="3420" s="215" customFormat="1" ht="14.1"/>
    <row r="3421" s="215" customFormat="1" ht="14.1"/>
    <row r="3422" s="215" customFormat="1" ht="14.1"/>
    <row r="3423" s="215" customFormat="1" ht="14.1"/>
    <row r="3424" s="215" customFormat="1" ht="14.1"/>
    <row r="3425" s="215" customFormat="1" ht="14.1"/>
    <row r="3426" s="215" customFormat="1" ht="14.1"/>
    <row r="3427" s="215" customFormat="1" ht="14.1"/>
    <row r="3428" s="215" customFormat="1" ht="14.1"/>
    <row r="3429" s="215" customFormat="1" ht="14.1"/>
    <row r="3430" s="215" customFormat="1" ht="14.1"/>
    <row r="3431" s="215" customFormat="1" ht="14.1"/>
    <row r="3432" s="215" customFormat="1" ht="14.1"/>
    <row r="3433" s="215" customFormat="1" ht="14.1"/>
    <row r="3434" s="215" customFormat="1" ht="14.1"/>
    <row r="3435" s="215" customFormat="1" ht="14.1"/>
    <row r="3436" s="215" customFormat="1" ht="14.1"/>
    <row r="3437" s="215" customFormat="1" ht="14.1"/>
    <row r="3438" s="215" customFormat="1" ht="14.1"/>
    <row r="3439" s="215" customFormat="1" ht="14.1"/>
    <row r="3440" s="215" customFormat="1" ht="14.1"/>
    <row r="3441" s="215" customFormat="1" ht="14.1"/>
    <row r="3442" s="215" customFormat="1" ht="14.1"/>
    <row r="3443" s="215" customFormat="1" ht="14.1"/>
    <row r="3444" s="215" customFormat="1" ht="14.1"/>
    <row r="3445" s="215" customFormat="1" ht="14.1"/>
    <row r="3446" s="215" customFormat="1" ht="14.1"/>
    <row r="3447" s="215" customFormat="1" ht="14.1"/>
    <row r="3448" s="215" customFormat="1" ht="14.1"/>
    <row r="3449" s="215" customFormat="1" ht="14.1"/>
    <row r="3450" s="215" customFormat="1" ht="14.1"/>
    <row r="3451" s="215" customFormat="1" ht="14.1"/>
    <row r="3452" s="215" customFormat="1" ht="14.1"/>
    <row r="3453" s="215" customFormat="1" ht="14.1"/>
    <row r="3454" s="215" customFormat="1" ht="14.1"/>
    <row r="3455" s="215" customFormat="1" ht="14.1"/>
    <row r="3456" s="215" customFormat="1" ht="14.1"/>
    <row r="3457" s="215" customFormat="1" ht="14.1"/>
    <row r="3458" s="215" customFormat="1" ht="14.1"/>
    <row r="3459" s="215" customFormat="1" ht="14.1"/>
    <row r="3460" s="215" customFormat="1" ht="14.1"/>
    <row r="3461" s="215" customFormat="1" ht="14.1"/>
    <row r="3462" s="215" customFormat="1" ht="14.1"/>
    <row r="3463" s="215" customFormat="1" ht="14.1"/>
    <row r="3464" s="215" customFormat="1" ht="14.1"/>
    <row r="3465" s="215" customFormat="1" ht="14.1"/>
    <row r="3466" s="215" customFormat="1" ht="14.1"/>
    <row r="3467" s="215" customFormat="1" ht="14.1"/>
    <row r="3468" s="215" customFormat="1" ht="14.1"/>
    <row r="3469" s="215" customFormat="1" ht="14.1"/>
    <row r="3470" s="215" customFormat="1" ht="14.1"/>
    <row r="3471" s="215" customFormat="1" ht="14.1"/>
    <row r="3472" s="215" customFormat="1" ht="14.1"/>
    <row r="3473" s="215" customFormat="1" ht="14.1"/>
    <row r="3474" s="215" customFormat="1" ht="14.1"/>
    <row r="3475" s="215" customFormat="1" ht="14.1"/>
    <row r="3476" s="215" customFormat="1" ht="14.1"/>
    <row r="3477" s="215" customFormat="1" ht="14.1"/>
    <row r="3478" s="215" customFormat="1" ht="14.1"/>
    <row r="3479" s="215" customFormat="1" ht="14.1"/>
    <row r="3480" s="215" customFormat="1" ht="14.1"/>
    <row r="3481" s="215" customFormat="1" ht="14.1"/>
    <row r="3482" s="215" customFormat="1" ht="14.1"/>
    <row r="3483" s="215" customFormat="1" ht="14.1"/>
    <row r="3484" s="215" customFormat="1" ht="14.1"/>
    <row r="3485" s="215" customFormat="1" ht="14.1"/>
    <row r="3486" s="215" customFormat="1" ht="14.1"/>
    <row r="3487" s="215" customFormat="1" ht="14.1"/>
    <row r="3488" s="215" customFormat="1" ht="14.1"/>
    <row r="3489" s="215" customFormat="1" ht="14.1"/>
    <row r="3490" s="215" customFormat="1" ht="14.1"/>
    <row r="3491" s="215" customFormat="1" ht="14.1"/>
    <row r="3492" s="215" customFormat="1" ht="14.1"/>
    <row r="3493" s="215" customFormat="1" ht="14.1"/>
    <row r="3494" s="215" customFormat="1" ht="14.1"/>
    <row r="3495" s="215" customFormat="1" ht="14.1"/>
    <row r="3496" s="215" customFormat="1" ht="14.1"/>
    <row r="3497" s="215" customFormat="1" ht="14.1"/>
    <row r="3498" s="215" customFormat="1" ht="14.1"/>
    <row r="3499" s="215" customFormat="1" ht="14.1"/>
    <row r="3500" s="215" customFormat="1" ht="14.1"/>
    <row r="3501" s="215" customFormat="1" ht="14.1"/>
    <row r="3502" s="215" customFormat="1" ht="14.1"/>
    <row r="3503" s="215" customFormat="1" ht="14.1"/>
    <row r="3504" s="215" customFormat="1" ht="14.1"/>
    <row r="3505" s="215" customFormat="1" ht="14.1"/>
    <row r="3506" s="215" customFormat="1" ht="14.1"/>
    <row r="3507" s="215" customFormat="1" ht="14.1"/>
    <row r="3508" s="215" customFormat="1" ht="14.1"/>
    <row r="3509" s="215" customFormat="1" ht="14.1"/>
    <row r="3510" s="215" customFormat="1" ht="14.1"/>
    <row r="3511" s="215" customFormat="1" ht="14.1"/>
    <row r="3512" s="215" customFormat="1" ht="14.1"/>
    <row r="3513" s="215" customFormat="1" ht="14.1"/>
    <row r="3514" s="215" customFormat="1" ht="14.1"/>
    <row r="3515" s="215" customFormat="1" ht="14.1"/>
    <row r="3516" s="215" customFormat="1" ht="14.1"/>
    <row r="3517" s="215" customFormat="1" ht="14.1"/>
    <row r="3518" s="215" customFormat="1" ht="14.1"/>
    <row r="3519" s="215" customFormat="1" ht="14.1"/>
    <row r="3520" s="215" customFormat="1" ht="14.1"/>
    <row r="3521" s="215" customFormat="1" ht="14.1"/>
    <row r="3522" s="215" customFormat="1" ht="14.1"/>
    <row r="3523" s="215" customFormat="1" ht="14.1"/>
    <row r="3524" s="215" customFormat="1" ht="14.1"/>
    <row r="3525" s="215" customFormat="1" ht="14.1"/>
    <row r="3526" s="215" customFormat="1" ht="14.1"/>
    <row r="3527" s="215" customFormat="1" ht="14.1"/>
    <row r="3528" s="215" customFormat="1" ht="14.1"/>
    <row r="3529" s="215" customFormat="1" ht="14.1"/>
    <row r="3530" s="215" customFormat="1" ht="14.1"/>
    <row r="3531" s="215" customFormat="1" ht="14.1"/>
    <row r="3532" s="215" customFormat="1" ht="14.1"/>
    <row r="3533" s="215" customFormat="1" ht="14.1"/>
    <row r="3534" s="215" customFormat="1" ht="14.1"/>
    <row r="3535" s="215" customFormat="1" ht="14.1"/>
    <row r="3536" s="215" customFormat="1" ht="14.1"/>
    <row r="3537" s="215" customFormat="1" ht="14.1"/>
    <row r="3538" s="215" customFormat="1" ht="14.1"/>
    <row r="3539" s="215" customFormat="1" ht="14.1"/>
    <row r="3540" s="215" customFormat="1" ht="14.1"/>
    <row r="3541" s="215" customFormat="1" ht="14.1"/>
    <row r="3542" s="215" customFormat="1" ht="14.1"/>
    <row r="3543" s="215" customFormat="1" ht="14.1"/>
    <row r="3544" s="215" customFormat="1" ht="14.1"/>
    <row r="3545" s="215" customFormat="1" ht="14.1"/>
    <row r="3546" s="215" customFormat="1" ht="14.1"/>
    <row r="3547" s="215" customFormat="1" ht="14.1"/>
    <row r="3548" s="215" customFormat="1" ht="14.1"/>
    <row r="3549" s="215" customFormat="1" ht="14.1"/>
    <row r="3550" s="215" customFormat="1" ht="14.1"/>
    <row r="3551" s="215" customFormat="1" ht="14.1"/>
    <row r="3552" s="215" customFormat="1" ht="14.1"/>
    <row r="3553" s="215" customFormat="1" ht="14.1"/>
    <row r="3554" s="215" customFormat="1" ht="14.1"/>
    <row r="3555" s="215" customFormat="1" ht="14.1"/>
    <row r="3556" s="215" customFormat="1" ht="14.1"/>
    <row r="3557" s="215" customFormat="1" ht="14.1"/>
    <row r="3558" s="215" customFormat="1" ht="14.1"/>
    <row r="3559" s="215" customFormat="1" ht="14.1"/>
    <row r="3560" s="215" customFormat="1" ht="14.1"/>
    <row r="3561" s="215" customFormat="1" ht="14.1"/>
    <row r="3562" s="215" customFormat="1" ht="14.1"/>
    <row r="3563" s="215" customFormat="1" ht="14.1"/>
    <row r="3564" s="215" customFormat="1" ht="14.1"/>
    <row r="3565" s="215" customFormat="1" ht="14.1"/>
    <row r="3566" s="215" customFormat="1" ht="14.1"/>
    <row r="3567" s="215" customFormat="1" ht="14.1"/>
    <row r="3568" s="215" customFormat="1" ht="14.1"/>
    <row r="3569" s="215" customFormat="1" ht="14.1"/>
    <row r="3570" s="215" customFormat="1" ht="14.1"/>
    <row r="3571" s="215" customFormat="1" ht="14.1"/>
    <row r="3572" s="215" customFormat="1" ht="14.1"/>
    <row r="3573" s="215" customFormat="1" ht="14.1"/>
    <row r="3574" s="215" customFormat="1" ht="14.1"/>
    <row r="3575" s="215" customFormat="1" ht="14.1"/>
    <row r="3576" s="215" customFormat="1" ht="14.1"/>
    <row r="3577" s="215" customFormat="1" ht="14.1"/>
    <row r="3578" s="215" customFormat="1" ht="14.1"/>
    <row r="3579" s="215" customFormat="1" ht="14.1"/>
    <row r="3580" s="215" customFormat="1" ht="14.1"/>
    <row r="3581" s="215" customFormat="1" ht="14.1"/>
    <row r="3582" s="215" customFormat="1" ht="14.1"/>
    <row r="3583" s="215" customFormat="1" ht="14.1"/>
    <row r="3584" s="215" customFormat="1" ht="14.1"/>
    <row r="3585" s="215" customFormat="1" ht="14.1"/>
    <row r="3586" s="215" customFormat="1" ht="14.1"/>
    <row r="3587" s="215" customFormat="1" ht="14.1"/>
    <row r="3588" s="215" customFormat="1" ht="14.1"/>
    <row r="3589" s="215" customFormat="1" ht="14.1"/>
    <row r="3590" s="215" customFormat="1" ht="14.1"/>
    <row r="3591" s="215" customFormat="1" ht="14.1"/>
    <row r="3592" s="215" customFormat="1" ht="14.1"/>
    <row r="3593" s="215" customFormat="1" ht="14.1"/>
    <row r="3594" s="215" customFormat="1" ht="14.1"/>
    <row r="3595" s="215" customFormat="1" ht="14.1"/>
    <row r="3596" s="215" customFormat="1" ht="14.1"/>
    <row r="3597" s="215" customFormat="1" ht="14.1"/>
    <row r="3598" s="215" customFormat="1" ht="14.1"/>
    <row r="3599" s="215" customFormat="1" ht="14.1"/>
    <row r="3600" s="215" customFormat="1" ht="14.1"/>
    <row r="3601" s="215" customFormat="1" ht="14.1"/>
    <row r="3602" s="215" customFormat="1" ht="14.1"/>
    <row r="3603" s="215" customFormat="1" ht="14.1"/>
    <row r="3604" s="215" customFormat="1" ht="14.1"/>
    <row r="3605" s="215" customFormat="1" ht="14.1"/>
    <row r="3606" s="215" customFormat="1" ht="14.1"/>
    <row r="3607" s="215" customFormat="1" ht="14.1"/>
    <row r="3608" s="215" customFormat="1" ht="14.1"/>
    <row r="3609" s="215" customFormat="1" ht="14.1"/>
    <row r="3610" s="215" customFormat="1" ht="14.1"/>
    <row r="3611" s="215" customFormat="1" ht="14.1"/>
    <row r="3612" s="215" customFormat="1" ht="14.1"/>
    <row r="3613" s="215" customFormat="1" ht="14.1"/>
    <row r="3614" s="215" customFormat="1" ht="14.1"/>
    <row r="3615" s="215" customFormat="1" ht="14.1"/>
    <row r="3616" s="215" customFormat="1" ht="14.1"/>
    <row r="3617" s="215" customFormat="1" ht="14.1"/>
    <row r="3618" s="215" customFormat="1" ht="14.1"/>
    <row r="3619" s="215" customFormat="1" ht="14.1"/>
    <row r="3620" s="215" customFormat="1" ht="14.1"/>
    <row r="3621" s="215" customFormat="1" ht="14.1"/>
    <row r="3622" s="215" customFormat="1" ht="14.1"/>
    <row r="3623" s="215" customFormat="1" ht="14.1"/>
    <row r="3624" s="215" customFormat="1" ht="14.1"/>
    <row r="3625" s="215" customFormat="1" ht="14.1"/>
    <row r="3626" s="215" customFormat="1" ht="14.1"/>
    <row r="3627" s="215" customFormat="1" ht="14.1"/>
    <row r="3628" s="215" customFormat="1" ht="14.1"/>
    <row r="3629" s="215" customFormat="1" ht="14.1"/>
    <row r="3630" s="215" customFormat="1" ht="14.1"/>
    <row r="3631" s="215" customFormat="1" ht="14.1"/>
    <row r="3632" s="215" customFormat="1" ht="14.1"/>
    <row r="3633" s="215" customFormat="1" ht="14.1"/>
    <row r="3634" s="215" customFormat="1" ht="14.1"/>
    <row r="3635" s="215" customFormat="1" ht="14.1"/>
    <row r="3636" s="215" customFormat="1" ht="14.1"/>
    <row r="3637" s="215" customFormat="1" ht="14.1"/>
    <row r="3638" s="215" customFormat="1" ht="14.1"/>
    <row r="3639" s="215" customFormat="1" ht="14.1"/>
    <row r="3640" s="215" customFormat="1" ht="14.1"/>
    <row r="3641" s="215" customFormat="1" ht="14.1"/>
    <row r="3642" s="215" customFormat="1" ht="14.1"/>
    <row r="3643" s="215" customFormat="1" ht="14.1"/>
    <row r="3644" s="215" customFormat="1" ht="14.1"/>
    <row r="3645" s="215" customFormat="1" ht="14.1"/>
    <row r="3646" s="215" customFormat="1" ht="14.1"/>
    <row r="3647" s="215" customFormat="1" ht="14.1"/>
    <row r="3648" s="215" customFormat="1" ht="14.1"/>
    <row r="3649" s="215" customFormat="1" ht="14.1"/>
    <row r="3650" s="215" customFormat="1" ht="14.1"/>
    <row r="3651" s="215" customFormat="1" ht="14.1"/>
    <row r="3652" s="215" customFormat="1" ht="14.1"/>
    <row r="3653" s="215" customFormat="1" ht="14.1"/>
    <row r="3654" s="215" customFormat="1" ht="14.1"/>
    <row r="3655" s="215" customFormat="1" ht="14.1"/>
    <row r="3656" s="215" customFormat="1" ht="14.1"/>
    <row r="3657" s="215" customFormat="1" ht="14.1"/>
    <row r="3658" s="215" customFormat="1" ht="14.1"/>
    <row r="3659" s="215" customFormat="1" ht="14.1"/>
    <row r="3660" s="215" customFormat="1" ht="14.1"/>
    <row r="3661" s="215" customFormat="1" ht="14.1"/>
    <row r="3662" s="215" customFormat="1" ht="14.1"/>
    <row r="3663" s="215" customFormat="1" ht="14.1"/>
    <row r="3664" s="215" customFormat="1" ht="14.1"/>
    <row r="3665" s="215" customFormat="1" ht="14.1"/>
    <row r="3666" s="215" customFormat="1" ht="14.1"/>
    <row r="3667" s="215" customFormat="1" ht="14.1"/>
    <row r="3668" s="215" customFormat="1" ht="14.1"/>
    <row r="3669" s="215" customFormat="1" ht="14.1"/>
    <row r="3670" s="215" customFormat="1" ht="14.1"/>
    <row r="3671" s="215" customFormat="1" ht="14.1"/>
    <row r="3672" s="215" customFormat="1" ht="14.1"/>
    <row r="3673" s="215" customFormat="1" ht="14.1"/>
    <row r="3674" s="215" customFormat="1" ht="14.1"/>
    <row r="3675" s="215" customFormat="1" ht="14.1"/>
    <row r="3676" s="215" customFormat="1" ht="14.1"/>
    <row r="3677" s="215" customFormat="1" ht="14.1"/>
    <row r="3678" s="215" customFormat="1" ht="14.1"/>
    <row r="3679" s="215" customFormat="1" ht="14.1"/>
    <row r="3680" s="215" customFormat="1" ht="14.1"/>
    <row r="3681" s="215" customFormat="1" ht="14.1"/>
    <row r="3682" s="215" customFormat="1" ht="14.1"/>
    <row r="3683" s="215" customFormat="1" ht="14.1"/>
    <row r="3684" s="215" customFormat="1" ht="14.1"/>
    <row r="3685" s="215" customFormat="1" ht="14.1"/>
    <row r="3686" s="215" customFormat="1" ht="14.1"/>
    <row r="3687" s="215" customFormat="1" ht="14.1"/>
    <row r="3688" s="215" customFormat="1" ht="14.1"/>
    <row r="3689" s="215" customFormat="1" ht="14.1"/>
    <row r="3690" s="215" customFormat="1" ht="14.1"/>
    <row r="3691" s="215" customFormat="1" ht="14.1"/>
    <row r="3692" s="215" customFormat="1" ht="14.1"/>
    <row r="3693" s="215" customFormat="1" ht="14.1"/>
    <row r="3694" s="215" customFormat="1" ht="14.1"/>
    <row r="3695" s="215" customFormat="1" ht="14.1"/>
    <row r="3696" s="215" customFormat="1" ht="14.1"/>
    <row r="3697" s="215" customFormat="1" ht="14.1"/>
    <row r="3698" s="215" customFormat="1" ht="14.1"/>
    <row r="3699" s="215" customFormat="1" ht="14.1"/>
    <row r="3700" s="215" customFormat="1" ht="14.1"/>
    <row r="3701" s="215" customFormat="1" ht="14.1"/>
    <row r="3702" s="215" customFormat="1" ht="14.1"/>
    <row r="3703" s="215" customFormat="1" ht="14.1"/>
    <row r="3704" s="215" customFormat="1" ht="14.1"/>
    <row r="3705" s="215" customFormat="1" ht="14.1"/>
    <row r="3706" s="215" customFormat="1" ht="14.1"/>
    <row r="3707" s="215" customFormat="1" ht="14.1"/>
    <row r="3708" s="215" customFormat="1" ht="14.1"/>
    <row r="3709" s="215" customFormat="1" ht="14.1"/>
    <row r="3710" s="215" customFormat="1" ht="14.1"/>
    <row r="3711" s="215" customFormat="1" ht="14.1"/>
    <row r="3712" s="215" customFormat="1" ht="14.1"/>
    <row r="3713" s="215" customFormat="1" ht="14.1"/>
    <row r="3714" s="215" customFormat="1" ht="14.1"/>
    <row r="3715" s="215" customFormat="1" ht="14.1"/>
    <row r="3716" s="215" customFormat="1" ht="14.1"/>
    <row r="3717" s="215" customFormat="1" ht="14.1"/>
    <row r="3718" s="215" customFormat="1" ht="14.1"/>
    <row r="3719" s="215" customFormat="1" ht="14.1"/>
    <row r="3720" s="215" customFormat="1" ht="14.1"/>
    <row r="3721" s="215" customFormat="1" ht="14.1"/>
    <row r="3722" s="215" customFormat="1" ht="14.1"/>
    <row r="3723" s="215" customFormat="1" ht="14.1"/>
    <row r="3724" s="215" customFormat="1" ht="14.1"/>
    <row r="3725" s="215" customFormat="1" ht="14.1"/>
    <row r="3726" s="215" customFormat="1" ht="14.1"/>
    <row r="3727" s="215" customFormat="1" ht="14.1"/>
    <row r="3728" s="215" customFormat="1" ht="14.1"/>
    <row r="3729" s="215" customFormat="1" ht="14.1"/>
    <row r="3730" s="215" customFormat="1" ht="14.1"/>
    <row r="3731" s="215" customFormat="1" ht="14.1"/>
    <row r="3732" s="215" customFormat="1" ht="14.1"/>
    <row r="3733" s="215" customFormat="1" ht="14.1"/>
    <row r="3734" s="215" customFormat="1" ht="14.1"/>
    <row r="3735" s="215" customFormat="1" ht="14.1"/>
    <row r="3736" s="215" customFormat="1" ht="14.1"/>
    <row r="3737" s="215" customFormat="1" ht="14.1"/>
    <row r="3738" s="215" customFormat="1" ht="14.1"/>
    <row r="3739" s="215" customFormat="1" ht="14.1"/>
    <row r="3740" s="215" customFormat="1" ht="14.1"/>
    <row r="3741" s="215" customFormat="1" ht="14.1"/>
    <row r="3742" s="215" customFormat="1" ht="14.1"/>
    <row r="3743" s="215" customFormat="1" ht="14.1"/>
    <row r="3744" s="215" customFormat="1" ht="14.1"/>
    <row r="3745" s="215" customFormat="1" ht="14.1"/>
    <row r="3746" s="215" customFormat="1" ht="14.1"/>
    <row r="3747" s="215" customFormat="1" ht="14.1"/>
    <row r="3748" s="215" customFormat="1" ht="14.1"/>
    <row r="3749" s="215" customFormat="1" ht="14.1"/>
    <row r="3750" s="215" customFormat="1" ht="14.1"/>
    <row r="3751" s="215" customFormat="1" ht="14.1"/>
    <row r="3752" s="215" customFormat="1" ht="14.1"/>
    <row r="3753" s="215" customFormat="1" ht="14.1"/>
    <row r="3754" s="215" customFormat="1" ht="14.1"/>
    <row r="3755" s="215" customFormat="1" ht="14.1"/>
    <row r="3756" s="215" customFormat="1" ht="14.1"/>
    <row r="3757" s="215" customFormat="1" ht="14.1"/>
    <row r="3758" s="215" customFormat="1" ht="14.1"/>
    <row r="3759" s="215" customFormat="1" ht="14.1"/>
    <row r="3760" s="215" customFormat="1" ht="14.1"/>
    <row r="3761" s="215" customFormat="1" ht="14.1"/>
    <row r="3762" s="215" customFormat="1" ht="14.1"/>
    <row r="3763" s="215" customFormat="1" ht="14.1"/>
    <row r="3764" s="215" customFormat="1" ht="14.1"/>
    <row r="3765" s="215" customFormat="1" ht="14.1"/>
    <row r="3766" s="215" customFormat="1" ht="14.1"/>
    <row r="3767" s="215" customFormat="1" ht="14.1"/>
    <row r="3768" s="215" customFormat="1" ht="14.1"/>
    <row r="3769" s="215" customFormat="1" ht="14.1"/>
    <row r="3770" s="215" customFormat="1" ht="14.1"/>
    <row r="3771" s="215" customFormat="1" ht="14.1"/>
    <row r="3772" s="215" customFormat="1" ht="14.1"/>
    <row r="3773" s="215" customFormat="1" ht="14.1"/>
    <row r="3774" s="215" customFormat="1" ht="14.1"/>
    <row r="3775" s="215" customFormat="1" ht="14.1"/>
    <row r="3776" s="215" customFormat="1" ht="14.1"/>
    <row r="3777" s="215" customFormat="1" ht="14.1"/>
    <row r="3778" s="215" customFormat="1" ht="14.1"/>
    <row r="3779" s="215" customFormat="1" ht="14.1"/>
    <row r="3780" s="215" customFormat="1" ht="14.1"/>
    <row r="3781" s="215" customFormat="1" ht="14.1"/>
    <row r="3782" s="215" customFormat="1" ht="14.1"/>
    <row r="3783" s="215" customFormat="1" ht="14.1"/>
    <row r="3784" s="215" customFormat="1" ht="14.1"/>
    <row r="3785" s="215" customFormat="1" ht="14.1"/>
    <row r="3786" s="215" customFormat="1" ht="14.1"/>
    <row r="3787" s="215" customFormat="1" ht="14.1"/>
    <row r="3788" s="215" customFormat="1" ht="14.1"/>
    <row r="3789" s="215" customFormat="1" ht="14.1"/>
    <row r="3790" s="215" customFormat="1" ht="14.1"/>
    <row r="3791" s="215" customFormat="1" ht="14.1"/>
    <row r="3792" s="215" customFormat="1" ht="14.1"/>
    <row r="3793" s="215" customFormat="1" ht="14.1"/>
    <row r="3794" s="215" customFormat="1" ht="14.1"/>
    <row r="3795" s="215" customFormat="1" ht="14.1"/>
    <row r="3796" s="215" customFormat="1" ht="14.1"/>
    <row r="3797" s="215" customFormat="1" ht="14.1"/>
    <row r="3798" s="215" customFormat="1" ht="14.1"/>
    <row r="3799" s="215" customFormat="1" ht="14.1"/>
    <row r="3800" s="215" customFormat="1" ht="14.1"/>
    <row r="3801" s="215" customFormat="1" ht="14.1"/>
    <row r="3802" s="215" customFormat="1" ht="14.1"/>
    <row r="3803" s="215" customFormat="1" ht="14.1"/>
    <row r="3804" s="215" customFormat="1" ht="14.1"/>
    <row r="3805" s="215" customFormat="1" ht="14.1"/>
    <row r="3806" s="215" customFormat="1" ht="14.1"/>
    <row r="3807" s="215" customFormat="1" ht="14.1"/>
    <row r="3808" s="215" customFormat="1" ht="14.1"/>
    <row r="3809" s="215" customFormat="1" ht="14.1"/>
    <row r="3810" s="215" customFormat="1" ht="14.1"/>
    <row r="3811" s="215" customFormat="1" ht="14.1"/>
    <row r="3812" s="215" customFormat="1" ht="14.1"/>
    <row r="3813" s="215" customFormat="1" ht="14.1"/>
    <row r="3814" s="215" customFormat="1" ht="14.1"/>
    <row r="3815" s="215" customFormat="1" ht="14.1"/>
    <row r="3816" s="215" customFormat="1" ht="14.1"/>
    <row r="3817" s="215" customFormat="1" ht="14.1"/>
    <row r="3818" s="215" customFormat="1" ht="14.1"/>
    <row r="3819" s="215" customFormat="1" ht="14.1"/>
    <row r="3820" s="215" customFormat="1" ht="14.1"/>
    <row r="3821" s="215" customFormat="1" ht="14.1"/>
    <row r="3822" s="215" customFormat="1" ht="14.1"/>
    <row r="3823" s="215" customFormat="1" ht="14.1"/>
    <row r="3824" s="215" customFormat="1" ht="14.1"/>
    <row r="3825" s="215" customFormat="1" ht="14.1"/>
    <row r="3826" s="215" customFormat="1" ht="14.1"/>
    <row r="3827" s="215" customFormat="1" ht="14.1"/>
    <row r="3828" s="215" customFormat="1" ht="14.1"/>
    <row r="3829" s="215" customFormat="1" ht="14.1"/>
    <row r="3830" s="215" customFormat="1" ht="14.1"/>
    <row r="3831" s="215" customFormat="1" ht="14.1"/>
    <row r="3832" s="215" customFormat="1" ht="14.1"/>
    <row r="3833" s="215" customFormat="1" ht="14.1"/>
    <row r="3834" s="215" customFormat="1" ht="14.1"/>
    <row r="3835" s="215" customFormat="1" ht="14.1"/>
    <row r="3836" s="215" customFormat="1" ht="14.1"/>
    <row r="3837" s="215" customFormat="1" ht="14.1"/>
    <row r="3838" s="215" customFormat="1" ht="14.1"/>
    <row r="3839" s="215" customFormat="1" ht="14.1"/>
    <row r="3840" s="215" customFormat="1" ht="14.1"/>
    <row r="3841" s="215" customFormat="1" ht="14.1"/>
    <row r="3842" s="215" customFormat="1" ht="14.1"/>
    <row r="3843" s="215" customFormat="1" ht="14.1"/>
    <row r="3844" s="215" customFormat="1" ht="14.1"/>
    <row r="3845" s="215" customFormat="1" ht="14.1"/>
    <row r="3846" s="215" customFormat="1" ht="14.1"/>
    <row r="3847" s="215" customFormat="1" ht="14.1"/>
    <row r="3848" s="215" customFormat="1" ht="14.1"/>
    <row r="3849" s="215" customFormat="1" ht="14.1"/>
    <row r="3850" s="215" customFormat="1" ht="14.1"/>
    <row r="3851" s="215" customFormat="1" ht="14.1"/>
    <row r="3852" s="215" customFormat="1" ht="14.1"/>
    <row r="3853" s="215" customFormat="1" ht="14.1"/>
    <row r="3854" s="215" customFormat="1" ht="14.1"/>
    <row r="3855" s="215" customFormat="1" ht="14.1"/>
    <row r="3856" s="215" customFormat="1" ht="14.1"/>
    <row r="3857" s="215" customFormat="1" ht="14.1"/>
    <row r="3858" s="215" customFormat="1" ht="14.1"/>
    <row r="3859" s="215" customFormat="1" ht="14.1"/>
    <row r="3860" s="215" customFormat="1" ht="14.1"/>
    <row r="3861" s="215" customFormat="1" ht="14.1"/>
    <row r="3862" s="215" customFormat="1" ht="14.1"/>
    <row r="3863" s="215" customFormat="1" ht="14.1"/>
    <row r="3864" s="215" customFormat="1" ht="14.1"/>
    <row r="3865" s="215" customFormat="1" ht="14.1"/>
    <row r="3866" s="215" customFormat="1" ht="14.1"/>
    <row r="3867" s="215" customFormat="1" ht="14.1"/>
    <row r="3868" s="215" customFormat="1" ht="14.1"/>
    <row r="3869" s="215" customFormat="1" ht="14.1"/>
    <row r="3870" s="215" customFormat="1" ht="14.1"/>
    <row r="3871" s="215" customFormat="1" ht="14.1"/>
    <row r="3872" s="215" customFormat="1" ht="14.1"/>
    <row r="3873" s="215" customFormat="1" ht="14.1"/>
    <row r="3874" s="215" customFormat="1" ht="14.1"/>
    <row r="3875" s="215" customFormat="1" ht="14.1"/>
    <row r="3876" s="215" customFormat="1" ht="14.1"/>
    <row r="3877" s="215" customFormat="1" ht="14.1"/>
    <row r="3878" s="215" customFormat="1" ht="14.1"/>
    <row r="3879" s="215" customFormat="1" ht="14.1"/>
    <row r="3880" s="215" customFormat="1" ht="14.1"/>
    <row r="3881" s="215" customFormat="1" ht="14.1"/>
    <row r="3882" s="215" customFormat="1" ht="14.1"/>
    <row r="3883" s="215" customFormat="1" ht="14.1"/>
    <row r="3884" s="215" customFormat="1" ht="14.1"/>
    <row r="3885" s="215" customFormat="1" ht="14.1"/>
    <row r="3886" s="215" customFormat="1" ht="14.1"/>
    <row r="3887" s="215" customFormat="1" ht="14.1"/>
    <row r="3888" s="215" customFormat="1" ht="14.1"/>
    <row r="3889" s="215" customFormat="1" ht="14.1"/>
    <row r="3890" s="215" customFormat="1" ht="14.1"/>
    <row r="3891" s="215" customFormat="1" ht="14.1"/>
    <row r="3892" s="215" customFormat="1" ht="14.1"/>
    <row r="3893" s="215" customFormat="1" ht="14.1"/>
    <row r="3894" s="215" customFormat="1" ht="14.1"/>
    <row r="3895" s="215" customFormat="1" ht="14.1"/>
    <row r="3896" s="215" customFormat="1" ht="14.1"/>
    <row r="3897" s="215" customFormat="1" ht="14.1"/>
    <row r="3898" s="215" customFormat="1" ht="14.1"/>
    <row r="3899" s="215" customFormat="1" ht="14.1"/>
    <row r="3900" s="215" customFormat="1" ht="14.1"/>
    <row r="3901" s="215" customFormat="1" ht="14.1"/>
    <row r="3902" s="215" customFormat="1" ht="14.1"/>
    <row r="3903" s="215" customFormat="1" ht="14.1"/>
    <row r="3904" s="215" customFormat="1" ht="14.1"/>
    <row r="3905" s="215" customFormat="1" ht="14.1"/>
    <row r="3906" s="215" customFormat="1" ht="14.1"/>
    <row r="3907" s="215" customFormat="1" ht="14.1"/>
    <row r="3908" s="215" customFormat="1" ht="14.1"/>
    <row r="3909" s="215" customFormat="1" ht="14.1"/>
    <row r="3910" s="215" customFormat="1" ht="14.1"/>
    <row r="3911" s="215" customFormat="1" ht="14.1"/>
    <row r="3912" s="215" customFormat="1" ht="14.1"/>
    <row r="3913" s="215" customFormat="1" ht="14.1"/>
    <row r="3914" s="215" customFormat="1" ht="14.1"/>
    <row r="3915" s="215" customFormat="1" ht="14.1"/>
    <row r="3916" s="215" customFormat="1" ht="14.1"/>
    <row r="3917" s="215" customFormat="1" ht="14.1"/>
    <row r="3918" s="215" customFormat="1" ht="14.1"/>
    <row r="3919" s="215" customFormat="1" ht="14.1"/>
    <row r="3920" s="215" customFormat="1" ht="14.1"/>
    <row r="3921" s="215" customFormat="1" ht="14.1"/>
    <row r="3922" s="215" customFormat="1" ht="14.1"/>
    <row r="3923" s="215" customFormat="1" ht="14.1"/>
    <row r="3924" s="215" customFormat="1" ht="14.1"/>
    <row r="3925" s="215" customFormat="1" ht="14.1"/>
    <row r="3926" s="215" customFormat="1" ht="14.1"/>
    <row r="3927" s="215" customFormat="1" ht="14.1"/>
    <row r="3928" s="215" customFormat="1" ht="14.1"/>
    <row r="3929" s="215" customFormat="1" ht="14.1"/>
    <row r="3930" s="215" customFormat="1" ht="14.1"/>
    <row r="3931" s="215" customFormat="1" ht="14.1"/>
    <row r="3932" s="215" customFormat="1" ht="14.1"/>
    <row r="3933" s="215" customFormat="1" ht="14.1"/>
    <row r="3934" s="215" customFormat="1" ht="14.1"/>
    <row r="3935" s="215" customFormat="1" ht="14.1"/>
    <row r="3936" s="215" customFormat="1" ht="14.1"/>
    <row r="3937" s="215" customFormat="1" ht="14.1"/>
    <row r="3938" s="215" customFormat="1" ht="14.1"/>
    <row r="3939" s="215" customFormat="1" ht="14.1"/>
    <row r="3940" s="215" customFormat="1" ht="14.1"/>
    <row r="3941" s="215" customFormat="1" ht="14.1"/>
    <row r="3942" s="215" customFormat="1" ht="14.1"/>
    <row r="3943" s="215" customFormat="1" ht="14.1"/>
    <row r="3944" s="215" customFormat="1" ht="14.1"/>
    <row r="3945" s="215" customFormat="1" ht="14.1"/>
    <row r="3946" s="215" customFormat="1" ht="14.1"/>
    <row r="3947" s="215" customFormat="1" ht="14.1"/>
    <row r="3948" s="215" customFormat="1" ht="14.1"/>
    <row r="3949" s="215" customFormat="1" ht="14.1"/>
    <row r="3950" s="215" customFormat="1" ht="14.1"/>
    <row r="3951" s="215" customFormat="1" ht="14.1"/>
    <row r="3952" s="215" customFormat="1" ht="14.1"/>
    <row r="3953" s="215" customFormat="1" ht="14.1"/>
    <row r="3954" s="215" customFormat="1" ht="14.1"/>
    <row r="3955" s="215" customFormat="1" ht="14.1"/>
    <row r="3956" s="215" customFormat="1" ht="14.1"/>
    <row r="3957" s="215" customFormat="1" ht="14.1"/>
    <row r="3958" s="215" customFormat="1" ht="14.1"/>
    <row r="3959" s="215" customFormat="1" ht="14.1"/>
    <row r="3960" s="215" customFormat="1" ht="14.1"/>
    <row r="3961" s="215" customFormat="1" ht="14.1"/>
    <row r="3962" s="215" customFormat="1" ht="14.1"/>
    <row r="3963" s="215" customFormat="1" ht="14.1"/>
    <row r="3964" s="215" customFormat="1" ht="14.1"/>
    <row r="3965" s="215" customFormat="1" ht="14.1"/>
    <row r="3966" s="215" customFormat="1" ht="14.1"/>
    <row r="3967" s="215" customFormat="1" ht="14.1"/>
    <row r="3968" s="215" customFormat="1" ht="14.1"/>
    <row r="3969" s="215" customFormat="1" ht="14.1"/>
    <row r="3970" s="215" customFormat="1" ht="14.1"/>
    <row r="3971" s="215" customFormat="1" ht="14.1"/>
    <row r="3972" s="215" customFormat="1" ht="14.1"/>
    <row r="3973" s="215" customFormat="1" ht="14.1"/>
    <row r="3974" s="215" customFormat="1" ht="14.1"/>
    <row r="3975" s="215" customFormat="1" ht="14.1"/>
    <row r="3976" s="215" customFormat="1" ht="14.1"/>
    <row r="3977" s="215" customFormat="1" ht="14.1"/>
    <row r="3978" s="215" customFormat="1" ht="14.1"/>
    <row r="3979" s="215" customFormat="1" ht="14.1"/>
    <row r="3980" s="215" customFormat="1" ht="14.1"/>
    <row r="3981" s="215" customFormat="1" ht="14.1"/>
    <row r="3982" s="215" customFormat="1" ht="14.1"/>
    <row r="3983" s="215" customFormat="1" ht="14.1"/>
    <row r="3984" s="215" customFormat="1" ht="14.1"/>
    <row r="3985" s="215" customFormat="1" ht="14.1"/>
    <row r="3986" s="215" customFormat="1" ht="14.1"/>
    <row r="3987" s="215" customFormat="1" ht="14.1"/>
    <row r="3988" s="215" customFormat="1" ht="14.1"/>
    <row r="3989" s="215" customFormat="1" ht="14.1"/>
    <row r="3990" s="215" customFormat="1" ht="14.1"/>
    <row r="3991" s="215" customFormat="1" ht="14.1"/>
    <row r="3992" s="215" customFormat="1" ht="14.1"/>
    <row r="3993" s="215" customFormat="1" ht="14.1"/>
    <row r="3994" s="215" customFormat="1" ht="14.1"/>
    <row r="3995" s="215" customFormat="1" ht="14.1"/>
    <row r="3996" s="215" customFormat="1" ht="14.1"/>
    <row r="3997" s="215" customFormat="1" ht="14.1"/>
    <row r="3998" s="215" customFormat="1" ht="14.1"/>
    <row r="3999" s="215" customFormat="1" ht="14.1"/>
    <row r="4000" s="215" customFormat="1" ht="14.1"/>
    <row r="4001" s="215" customFormat="1" ht="14.1"/>
    <row r="4002" s="215" customFormat="1" ht="14.1"/>
    <row r="4003" s="215" customFormat="1" ht="14.1"/>
    <row r="4004" s="215" customFormat="1" ht="14.1"/>
    <row r="4005" s="215" customFormat="1" ht="14.1"/>
    <row r="4006" s="215" customFormat="1" ht="14.1"/>
    <row r="4007" s="215" customFormat="1" ht="14.1"/>
    <row r="4008" s="215" customFormat="1" ht="14.1"/>
    <row r="4009" s="215" customFormat="1" ht="14.1"/>
    <row r="4010" s="215" customFormat="1" ht="14.1"/>
    <row r="4011" s="215" customFormat="1" ht="14.1"/>
    <row r="4012" s="215" customFormat="1" ht="14.1"/>
    <row r="4013" s="215" customFormat="1" ht="14.1"/>
    <row r="4014" s="215" customFormat="1" ht="14.1"/>
    <row r="4015" s="215" customFormat="1" ht="14.1"/>
    <row r="4016" s="215" customFormat="1" ht="14.1"/>
    <row r="4017" s="215" customFormat="1" ht="14.1"/>
    <row r="4018" s="215" customFormat="1" ht="14.1"/>
    <row r="4019" s="215" customFormat="1" ht="14.1"/>
    <row r="4020" s="215" customFormat="1" ht="14.1"/>
    <row r="4021" s="215" customFormat="1" ht="14.1"/>
    <row r="4022" s="215" customFormat="1" ht="14.1"/>
    <row r="4023" s="215" customFormat="1" ht="14.1"/>
    <row r="4024" s="215" customFormat="1" ht="14.1"/>
    <row r="4025" s="215" customFormat="1" ht="14.1"/>
    <row r="4026" s="215" customFormat="1" ht="14.1"/>
    <row r="4027" s="215" customFormat="1" ht="14.1"/>
    <row r="4028" s="215" customFormat="1" ht="14.1"/>
    <row r="4029" s="215" customFormat="1" ht="14.1"/>
    <row r="4030" s="215" customFormat="1" ht="14.1"/>
    <row r="4031" s="215" customFormat="1" ht="14.1"/>
    <row r="4032" s="215" customFormat="1" ht="14.1"/>
    <row r="4033" s="215" customFormat="1" ht="14.1"/>
    <row r="4034" s="215" customFormat="1" ht="14.1"/>
    <row r="4035" s="215" customFormat="1" ht="14.1"/>
    <row r="4036" s="215" customFormat="1" ht="14.1"/>
    <row r="4037" s="215" customFormat="1" ht="14.1"/>
    <row r="4038" s="215" customFormat="1" ht="14.1"/>
    <row r="4039" s="215" customFormat="1" ht="14.1"/>
    <row r="4040" s="215" customFormat="1" ht="14.1"/>
    <row r="4041" s="215" customFormat="1" ht="14.1"/>
    <row r="4042" s="215" customFormat="1" ht="14.1"/>
    <row r="4043" s="215" customFormat="1" ht="14.1"/>
    <row r="4044" s="215" customFormat="1" ht="14.1"/>
    <row r="4045" s="215" customFormat="1" ht="14.1"/>
    <row r="4046" s="215" customFormat="1" ht="14.1"/>
    <row r="4047" s="215" customFormat="1" ht="14.1"/>
    <row r="4048" s="215" customFormat="1" ht="14.1"/>
    <row r="4049" s="215" customFormat="1" ht="14.1"/>
    <row r="4050" s="215" customFormat="1" ht="14.1"/>
    <row r="4051" s="215" customFormat="1" ht="14.1"/>
    <row r="4052" s="215" customFormat="1" ht="14.1"/>
    <row r="4053" s="215" customFormat="1" ht="14.1"/>
    <row r="4054" s="215" customFormat="1" ht="14.1"/>
    <row r="4055" s="215" customFormat="1" ht="14.1"/>
    <row r="4056" s="215" customFormat="1" ht="14.1"/>
    <row r="4057" s="215" customFormat="1" ht="14.1"/>
    <row r="4058" s="215" customFormat="1" ht="14.1"/>
    <row r="4059" s="215" customFormat="1" ht="14.1"/>
    <row r="4060" s="215" customFormat="1" ht="14.1"/>
    <row r="4061" s="215" customFormat="1" ht="14.1"/>
    <row r="4062" s="215" customFormat="1" ht="14.1"/>
    <row r="4063" s="215" customFormat="1" ht="14.1"/>
    <row r="4064" s="215" customFormat="1" ht="14.1"/>
    <row r="4065" s="215" customFormat="1" ht="14.1"/>
    <row r="4066" s="215" customFormat="1" ht="14.1"/>
    <row r="4067" s="215" customFormat="1" ht="14.1"/>
    <row r="4068" s="215" customFormat="1" ht="14.1"/>
    <row r="4069" s="215" customFormat="1" ht="14.1"/>
    <row r="4070" s="215" customFormat="1" ht="14.1"/>
    <row r="4071" s="215" customFormat="1" ht="14.1"/>
    <row r="4072" s="215" customFormat="1" ht="14.1"/>
    <row r="4073" s="215" customFormat="1" ht="14.1"/>
    <row r="4074" s="215" customFormat="1" ht="14.1"/>
    <row r="4075" s="215" customFormat="1" ht="14.1"/>
    <row r="4076" s="215" customFormat="1" ht="14.1"/>
    <row r="4077" s="215" customFormat="1" ht="14.1"/>
    <row r="4078" s="215" customFormat="1" ht="14.1"/>
    <row r="4079" s="215" customFormat="1" ht="14.1"/>
    <row r="4080" s="215" customFormat="1" ht="14.1"/>
    <row r="4081" s="215" customFormat="1" ht="14.1"/>
    <row r="4082" s="215" customFormat="1" ht="14.1"/>
    <row r="4083" s="215" customFormat="1" ht="14.1"/>
    <row r="4084" s="215" customFormat="1" ht="14.1"/>
    <row r="4085" s="215" customFormat="1" ht="14.1"/>
    <row r="4086" s="215" customFormat="1" ht="14.1"/>
    <row r="4087" s="215" customFormat="1" ht="14.1"/>
    <row r="4088" s="215" customFormat="1" ht="14.1"/>
    <row r="4089" s="215" customFormat="1" ht="14.1"/>
    <row r="4090" s="215" customFormat="1" ht="14.1"/>
    <row r="4091" s="215" customFormat="1" ht="14.1"/>
    <row r="4092" s="215" customFormat="1" ht="14.1"/>
    <row r="4093" s="215" customFormat="1" ht="14.1"/>
    <row r="4094" s="215" customFormat="1" ht="14.1"/>
    <row r="4095" s="215" customFormat="1" ht="14.1"/>
    <row r="4096" s="215" customFormat="1" ht="14.1"/>
    <row r="4097" s="215" customFormat="1" ht="14.1"/>
    <row r="4098" s="215" customFormat="1" ht="14.1"/>
    <row r="4099" s="215" customFormat="1" ht="14.1"/>
    <row r="4100" s="215" customFormat="1" ht="14.1"/>
    <row r="4101" s="215" customFormat="1" ht="14.1"/>
    <row r="4102" s="215" customFormat="1" ht="14.1"/>
    <row r="4103" s="215" customFormat="1" ht="14.1"/>
    <row r="4104" s="215" customFormat="1" ht="14.1"/>
    <row r="4105" s="215" customFormat="1" ht="14.1"/>
    <row r="4106" s="215" customFormat="1" ht="14.1"/>
    <row r="4107" s="215" customFormat="1" ht="14.1"/>
    <row r="4108" s="215" customFormat="1" ht="14.1"/>
    <row r="4109" s="215" customFormat="1" ht="14.1"/>
    <row r="4110" s="215" customFormat="1" ht="14.1"/>
    <row r="4111" s="215" customFormat="1" ht="14.1"/>
    <row r="4112" s="215" customFormat="1" ht="14.1"/>
    <row r="4113" s="215" customFormat="1" ht="14.1"/>
    <row r="4114" s="215" customFormat="1" ht="14.1"/>
    <row r="4115" s="215" customFormat="1" ht="14.1"/>
    <row r="4116" s="215" customFormat="1" ht="14.1"/>
    <row r="4117" s="215" customFormat="1" ht="14.1"/>
    <row r="4118" s="215" customFormat="1" ht="14.1"/>
    <row r="4119" s="215" customFormat="1" ht="14.1"/>
    <row r="4120" s="215" customFormat="1" ht="14.1"/>
    <row r="4121" s="215" customFormat="1" ht="14.1"/>
    <row r="4122" s="215" customFormat="1" ht="14.1"/>
    <row r="4123" s="215" customFormat="1" ht="14.1"/>
    <row r="4124" s="215" customFormat="1" ht="14.1"/>
    <row r="4125" s="215" customFormat="1" ht="14.1"/>
    <row r="4126" s="215" customFormat="1" ht="14.1"/>
    <row r="4127" s="215" customFormat="1" ht="14.1"/>
    <row r="4128" s="215" customFormat="1" ht="14.1"/>
    <row r="4129" s="215" customFormat="1" ht="14.1"/>
    <row r="4130" s="215" customFormat="1" ht="14.1"/>
    <row r="4131" s="215" customFormat="1" ht="14.1"/>
    <row r="4132" s="215" customFormat="1" ht="14.1"/>
    <row r="4133" s="215" customFormat="1" ht="14.1"/>
    <row r="4134" s="215" customFormat="1" ht="14.1"/>
    <row r="4135" s="215" customFormat="1" ht="14.1"/>
    <row r="4136" s="215" customFormat="1" ht="14.1"/>
    <row r="4137" s="215" customFormat="1" ht="14.1"/>
    <row r="4138" s="215" customFormat="1" ht="14.1"/>
    <row r="4139" s="215" customFormat="1" ht="14.1"/>
    <row r="4140" s="215" customFormat="1" ht="14.1"/>
    <row r="4141" s="215" customFormat="1" ht="14.1"/>
    <row r="4142" s="215" customFormat="1" ht="14.1"/>
    <row r="4143" s="215" customFormat="1" ht="14.1"/>
    <row r="4144" s="215" customFormat="1" ht="14.1"/>
    <row r="4145" s="215" customFormat="1" ht="14.1"/>
    <row r="4146" s="215" customFormat="1" ht="14.1"/>
    <row r="4147" s="215" customFormat="1" ht="14.1"/>
    <row r="4148" s="215" customFormat="1" ht="14.1"/>
    <row r="4149" s="215" customFormat="1" ht="14.1"/>
    <row r="4150" s="215" customFormat="1" ht="14.1"/>
    <row r="4151" s="215" customFormat="1" ht="14.1"/>
    <row r="4152" s="215" customFormat="1" ht="14.1"/>
    <row r="4153" s="215" customFormat="1" ht="14.1"/>
    <row r="4154" s="215" customFormat="1" ht="14.1"/>
    <row r="4155" s="215" customFormat="1" ht="14.1"/>
    <row r="4156" s="215" customFormat="1" ht="14.1"/>
    <row r="4157" s="215" customFormat="1" ht="14.1"/>
    <row r="4158" s="215" customFormat="1" ht="14.1"/>
    <row r="4159" s="215" customFormat="1" ht="14.1"/>
    <row r="4160" s="215" customFormat="1" ht="14.1"/>
    <row r="4161" s="215" customFormat="1" ht="14.1"/>
    <row r="4162" s="215" customFormat="1" ht="14.1"/>
    <row r="4163" s="215" customFormat="1" ht="14.1"/>
    <row r="4164" s="215" customFormat="1" ht="14.1"/>
    <row r="4165" s="215" customFormat="1" ht="14.1"/>
    <row r="4166" s="215" customFormat="1" ht="14.1"/>
    <row r="4167" s="215" customFormat="1" ht="14.1"/>
    <row r="4168" s="215" customFormat="1" ht="14.1"/>
    <row r="4169" s="215" customFormat="1" ht="14.1"/>
    <row r="4170" s="215" customFormat="1" ht="14.1"/>
    <row r="4171" s="215" customFormat="1" ht="14.1"/>
    <row r="4172" s="215" customFormat="1" ht="14.1"/>
    <row r="4173" s="215" customFormat="1" ht="14.1"/>
    <row r="4174" s="215" customFormat="1" ht="14.1"/>
    <row r="4175" s="215" customFormat="1" ht="14.1"/>
    <row r="4176" s="215" customFormat="1" ht="14.1"/>
    <row r="4177" s="215" customFormat="1" ht="14.1"/>
    <row r="4178" s="215" customFormat="1" ht="14.1"/>
    <row r="4179" s="215" customFormat="1" ht="14.1"/>
    <row r="4180" s="215" customFormat="1" ht="14.1"/>
    <row r="4181" s="215" customFormat="1" ht="14.1"/>
    <row r="4182" s="215" customFormat="1" ht="14.1"/>
    <row r="4183" s="215" customFormat="1" ht="14.1"/>
    <row r="4184" s="215" customFormat="1" ht="14.1"/>
    <row r="4185" s="215" customFormat="1" ht="14.1"/>
    <row r="4186" s="215" customFormat="1" ht="14.1"/>
    <row r="4187" s="215" customFormat="1" ht="14.1"/>
    <row r="4188" s="215" customFormat="1" ht="14.1"/>
    <row r="4189" s="215" customFormat="1" ht="14.1"/>
    <row r="4190" s="215" customFormat="1" ht="14.1"/>
    <row r="4191" s="215" customFormat="1" ht="14.1"/>
    <row r="4192" s="215" customFormat="1" ht="14.1"/>
    <row r="4193" s="215" customFormat="1" ht="14.1"/>
    <row r="4194" s="215" customFormat="1" ht="14.1"/>
    <row r="4195" s="215" customFormat="1" ht="14.1"/>
    <row r="4196" s="215" customFormat="1" ht="14.1"/>
    <row r="4197" s="215" customFormat="1" ht="14.1"/>
    <row r="4198" s="215" customFormat="1" ht="14.1"/>
    <row r="4199" s="215" customFormat="1" ht="14.1"/>
    <row r="4200" s="215" customFormat="1" ht="14.1"/>
    <row r="4201" s="215" customFormat="1" ht="14.1"/>
    <row r="4202" s="215" customFormat="1" ht="14.1"/>
    <row r="4203" s="215" customFormat="1" ht="14.1"/>
    <row r="4204" s="215" customFormat="1" ht="14.1"/>
    <row r="4205" s="215" customFormat="1" ht="14.1"/>
    <row r="4206" s="215" customFormat="1" ht="14.1"/>
    <row r="4207" s="215" customFormat="1" ht="14.1"/>
    <row r="4208" s="215" customFormat="1" ht="14.1"/>
    <row r="4209" s="215" customFormat="1" ht="14.1"/>
    <row r="4210" s="215" customFormat="1" ht="14.1"/>
    <row r="4211" s="215" customFormat="1" ht="14.1"/>
    <row r="4212" s="215" customFormat="1" ht="14.1"/>
    <row r="4213" s="215" customFormat="1" ht="14.1"/>
    <row r="4214" s="215" customFormat="1" ht="14.1"/>
    <row r="4215" s="215" customFormat="1" ht="14.1"/>
    <row r="4216" s="215" customFormat="1" ht="14.1"/>
    <row r="4217" s="215" customFormat="1" ht="14.1"/>
    <row r="4218" s="215" customFormat="1" ht="14.1"/>
    <row r="4219" s="215" customFormat="1" ht="14.1"/>
    <row r="4220" s="215" customFormat="1" ht="14.1"/>
    <row r="4221" s="215" customFormat="1" ht="14.1"/>
    <row r="4222" s="215" customFormat="1" ht="14.1"/>
    <row r="4223" s="215" customFormat="1" ht="14.1"/>
    <row r="4224" s="215" customFormat="1" ht="14.1"/>
    <row r="4225" s="215" customFormat="1" ht="14.1"/>
    <row r="4226" s="215" customFormat="1" ht="14.1"/>
    <row r="4227" s="215" customFormat="1" ht="14.1"/>
    <row r="4228" s="215" customFormat="1" ht="14.1"/>
    <row r="4229" s="215" customFormat="1" ht="14.1"/>
    <row r="4230" s="215" customFormat="1" ht="14.1"/>
    <row r="4231" s="215" customFormat="1" ht="14.1"/>
    <row r="4232" s="215" customFormat="1" ht="14.1"/>
    <row r="4233" s="215" customFormat="1" ht="14.1"/>
    <row r="4234" s="215" customFormat="1" ht="14.1"/>
    <row r="4235" s="215" customFormat="1" ht="14.1"/>
    <row r="4236" s="215" customFormat="1" ht="14.1"/>
    <row r="4237" s="215" customFormat="1" ht="14.1"/>
    <row r="4238" s="215" customFormat="1" ht="14.1"/>
    <row r="4239" s="215" customFormat="1" ht="14.1"/>
    <row r="4240" s="215" customFormat="1" ht="14.1"/>
    <row r="4241" s="215" customFormat="1" ht="14.1"/>
    <row r="4242" s="215" customFormat="1" ht="14.1"/>
    <row r="4243" s="215" customFormat="1" ht="14.1"/>
    <row r="4244" s="215" customFormat="1" ht="14.1"/>
    <row r="4245" s="215" customFormat="1" ht="14.1"/>
    <row r="4246" s="215" customFormat="1" ht="14.1"/>
    <row r="4247" s="215" customFormat="1" ht="14.1"/>
    <row r="4248" s="215" customFormat="1" ht="14.1"/>
    <row r="4249" s="215" customFormat="1" ht="14.1"/>
    <row r="4250" s="215" customFormat="1" ht="14.1"/>
    <row r="4251" s="215" customFormat="1" ht="14.1"/>
    <row r="4252" s="215" customFormat="1" ht="14.1"/>
    <row r="4253" s="215" customFormat="1" ht="14.1"/>
    <row r="4254" s="215" customFormat="1" ht="14.1"/>
    <row r="4255" s="215" customFormat="1" ht="14.1"/>
    <row r="4256" s="215" customFormat="1" ht="14.1"/>
    <row r="4257" s="215" customFormat="1" ht="14.1"/>
    <row r="4258" s="215" customFormat="1" ht="14.1"/>
    <row r="4259" s="215" customFormat="1" ht="14.1"/>
    <row r="4260" s="215" customFormat="1" ht="14.1"/>
    <row r="4261" s="215" customFormat="1" ht="14.1"/>
    <row r="4262" s="215" customFormat="1" ht="14.1"/>
    <row r="4263" s="215" customFormat="1" ht="14.1"/>
    <row r="4264" s="215" customFormat="1" ht="14.1"/>
    <row r="4265" s="215" customFormat="1" ht="14.1"/>
    <row r="4266" s="215" customFormat="1" ht="14.1"/>
    <row r="4267" s="215" customFormat="1" ht="14.1"/>
    <row r="4268" s="215" customFormat="1" ht="14.1"/>
    <row r="4269" s="215" customFormat="1" ht="14.1"/>
    <row r="4270" s="215" customFormat="1" ht="14.1"/>
    <row r="4271" s="215" customFormat="1" ht="14.1"/>
    <row r="4272" s="215" customFormat="1" ht="14.1"/>
    <row r="4273" s="215" customFormat="1" ht="14.1"/>
    <row r="4274" s="215" customFormat="1" ht="14.1"/>
    <row r="4275" s="215" customFormat="1" ht="14.1"/>
    <row r="4276" s="215" customFormat="1" ht="14.1"/>
    <row r="4277" s="215" customFormat="1" ht="14.1"/>
    <row r="4278" s="215" customFormat="1" ht="14.1"/>
    <row r="4279" s="215" customFormat="1" ht="14.1"/>
    <row r="4280" s="215" customFormat="1" ht="14.1"/>
    <row r="4281" s="215" customFormat="1" ht="14.1"/>
    <row r="4282" s="215" customFormat="1" ht="14.1"/>
    <row r="4283" s="215" customFormat="1" ht="14.1"/>
    <row r="4284" s="215" customFormat="1" ht="14.1"/>
    <row r="4285" s="215" customFormat="1" ht="14.1"/>
    <row r="4286" s="215" customFormat="1" ht="14.1"/>
    <row r="4287" s="215" customFormat="1" ht="14.1"/>
    <row r="4288" s="215" customFormat="1" ht="14.1"/>
    <row r="4289" s="215" customFormat="1" ht="14.1"/>
    <row r="4290" s="215" customFormat="1" ht="14.1"/>
    <row r="4291" s="215" customFormat="1" ht="14.1"/>
    <row r="4292" s="215" customFormat="1" ht="14.1"/>
    <row r="4293" s="215" customFormat="1" ht="14.1"/>
    <row r="4294" s="215" customFormat="1" ht="14.1"/>
    <row r="4295" s="215" customFormat="1" ht="14.1"/>
    <row r="4296" s="215" customFormat="1" ht="14.1"/>
    <row r="4297" s="215" customFormat="1" ht="14.1"/>
    <row r="4298" s="215" customFormat="1" ht="14.1"/>
    <row r="4299" s="215" customFormat="1" ht="14.1"/>
    <row r="4300" s="215" customFormat="1" ht="14.1"/>
    <row r="4301" s="215" customFormat="1" ht="14.1"/>
    <row r="4302" s="215" customFormat="1" ht="14.1"/>
    <row r="4303" s="215" customFormat="1" ht="14.1"/>
    <row r="4304" s="215" customFormat="1" ht="14.1"/>
    <row r="4305" s="215" customFormat="1" ht="14.1"/>
    <row r="4306" s="215" customFormat="1" ht="14.1"/>
    <row r="4307" s="215" customFormat="1" ht="14.1"/>
    <row r="4308" s="215" customFormat="1" ht="14.1"/>
    <row r="4309" s="215" customFormat="1" ht="14.1"/>
    <row r="4310" s="215" customFormat="1" ht="14.1"/>
    <row r="4311" s="215" customFormat="1" ht="14.1"/>
    <row r="4312" s="215" customFormat="1" ht="14.1"/>
    <row r="4313" s="215" customFormat="1" ht="14.1"/>
    <row r="4314" s="215" customFormat="1" ht="14.1"/>
    <row r="4315" s="215" customFormat="1" ht="14.1"/>
    <row r="4316" s="215" customFormat="1" ht="14.1"/>
    <row r="4317" s="215" customFormat="1" ht="14.1"/>
    <row r="4318" s="215" customFormat="1" ht="14.1"/>
    <row r="4319" s="215" customFormat="1" ht="14.1"/>
    <row r="4320" s="215" customFormat="1" ht="14.1"/>
    <row r="4321" s="215" customFormat="1" ht="14.1"/>
    <row r="4322" s="215" customFormat="1" ht="14.1"/>
    <row r="4323" s="215" customFormat="1" ht="14.1"/>
    <row r="4324" s="215" customFormat="1" ht="14.1"/>
    <row r="4325" s="215" customFormat="1" ht="14.1"/>
    <row r="4326" s="215" customFormat="1" ht="14.1"/>
    <row r="4327" s="215" customFormat="1" ht="14.1"/>
    <row r="4328" s="215" customFormat="1" ht="14.1"/>
    <row r="4329" s="215" customFormat="1" ht="14.1"/>
    <row r="4330" s="215" customFormat="1" ht="14.1"/>
    <row r="4331" s="215" customFormat="1" ht="14.1"/>
    <row r="4332" s="215" customFormat="1" ht="14.1"/>
    <row r="4333" s="215" customFormat="1" ht="14.1"/>
    <row r="4334" s="215" customFormat="1" ht="14.1"/>
    <row r="4335" s="215" customFormat="1" ht="14.1"/>
    <row r="4336" s="215" customFormat="1" ht="14.1"/>
    <row r="4337" s="215" customFormat="1" ht="14.1"/>
    <row r="4338" s="215" customFormat="1" ht="14.1"/>
    <row r="4339" s="215" customFormat="1" ht="14.1"/>
    <row r="4340" s="215" customFormat="1" ht="14.1"/>
    <row r="4341" s="215" customFormat="1" ht="14.1"/>
    <row r="4342" s="215" customFormat="1" ht="14.1"/>
    <row r="4343" s="215" customFormat="1" ht="14.1"/>
    <row r="4344" s="215" customFormat="1" ht="14.1"/>
    <row r="4345" s="215" customFormat="1" ht="14.1"/>
    <row r="4346" s="215" customFormat="1" ht="14.1"/>
    <row r="4347" s="215" customFormat="1" ht="14.1"/>
    <row r="4348" s="215" customFormat="1" ht="14.1"/>
    <row r="4349" s="215" customFormat="1" ht="14.1"/>
    <row r="4350" s="215" customFormat="1" ht="14.1"/>
    <row r="4351" s="215" customFormat="1" ht="14.1"/>
    <row r="4352" s="215" customFormat="1" ht="14.1"/>
    <row r="4353" s="215" customFormat="1" ht="14.1"/>
    <row r="4354" s="215" customFormat="1" ht="14.1"/>
    <row r="4355" s="215" customFormat="1" ht="14.1"/>
    <row r="4356" s="215" customFormat="1" ht="14.1"/>
    <row r="4357" s="215" customFormat="1" ht="14.1"/>
    <row r="4358" s="215" customFormat="1" ht="14.1"/>
    <row r="4359" s="215" customFormat="1" ht="14.1"/>
    <row r="4360" s="215" customFormat="1" ht="14.1"/>
    <row r="4361" s="215" customFormat="1" ht="14.1"/>
    <row r="4362" s="215" customFormat="1" ht="14.1"/>
    <row r="4363" s="215" customFormat="1" ht="14.1"/>
    <row r="4364" s="215" customFormat="1" ht="14.1"/>
    <row r="4365" s="215" customFormat="1" ht="14.1"/>
    <row r="4366" s="215" customFormat="1" ht="14.1"/>
    <row r="4367" s="215" customFormat="1" ht="14.1"/>
    <row r="4368" s="215" customFormat="1" ht="14.1"/>
    <row r="4369" s="215" customFormat="1" ht="14.1"/>
    <row r="4370" s="215" customFormat="1" ht="14.1"/>
    <row r="4371" s="215" customFormat="1" ht="14.1"/>
    <row r="4372" s="215" customFormat="1" ht="14.1"/>
    <row r="4373" s="215" customFormat="1" ht="14.1"/>
    <row r="4374" s="215" customFormat="1" ht="14.1"/>
    <row r="4375" s="215" customFormat="1" ht="14.1"/>
    <row r="4376" s="215" customFormat="1" ht="14.1"/>
    <row r="4377" s="215" customFormat="1" ht="14.1"/>
    <row r="4378" s="215" customFormat="1" ht="14.1"/>
    <row r="4379" s="215" customFormat="1" ht="14.1"/>
    <row r="4380" s="215" customFormat="1" ht="14.1"/>
    <row r="4381" s="215" customFormat="1" ht="14.1"/>
    <row r="4382" s="215" customFormat="1" ht="14.1"/>
    <row r="4383" s="215" customFormat="1" ht="14.1"/>
    <row r="4384" s="215" customFormat="1" ht="14.1"/>
    <row r="4385" s="215" customFormat="1" ht="14.1"/>
    <row r="4386" s="215" customFormat="1" ht="14.1"/>
    <row r="4387" s="215" customFormat="1" ht="14.1"/>
    <row r="4388" s="215" customFormat="1" ht="14.1"/>
    <row r="4389" s="215" customFormat="1" ht="14.1"/>
    <row r="4390" s="215" customFormat="1" ht="14.1"/>
    <row r="4391" s="215" customFormat="1" ht="14.1"/>
    <row r="4392" s="215" customFormat="1" ht="14.1"/>
    <row r="4393" s="215" customFormat="1" ht="14.1"/>
    <row r="4394" s="215" customFormat="1" ht="14.1"/>
    <row r="4395" s="215" customFormat="1" ht="14.1"/>
    <row r="4396" s="215" customFormat="1" ht="14.1"/>
    <row r="4397" s="215" customFormat="1" ht="14.1"/>
    <row r="4398" s="215" customFormat="1" ht="14.1"/>
    <row r="4399" s="215" customFormat="1" ht="14.1"/>
    <row r="4400" s="215" customFormat="1" ht="14.1"/>
    <row r="4401" s="215" customFormat="1" ht="14.1"/>
    <row r="4402" s="215" customFormat="1" ht="14.1"/>
    <row r="4403" s="215" customFormat="1" ht="14.1"/>
    <row r="4404" s="215" customFormat="1" ht="14.1"/>
    <row r="4405" s="215" customFormat="1" ht="14.1"/>
    <row r="4406" s="215" customFormat="1" ht="14.1"/>
    <row r="4407" s="215" customFormat="1" ht="14.1"/>
    <row r="4408" s="215" customFormat="1" ht="14.1"/>
    <row r="4409" s="215" customFormat="1" ht="14.1"/>
    <row r="4410" s="215" customFormat="1" ht="14.1"/>
    <row r="4411" s="215" customFormat="1" ht="14.1"/>
    <row r="4412" s="215" customFormat="1" ht="14.1"/>
    <row r="4413" s="215" customFormat="1" ht="14.1"/>
    <row r="4414" s="215" customFormat="1" ht="14.1"/>
    <row r="4415" s="215" customFormat="1" ht="14.1"/>
    <row r="4416" s="215" customFormat="1" ht="14.1"/>
    <row r="4417" s="215" customFormat="1" ht="14.1"/>
    <row r="4418" s="215" customFormat="1" ht="14.1"/>
    <row r="4419" s="215" customFormat="1" ht="14.1"/>
    <row r="4420" s="215" customFormat="1" ht="14.1"/>
    <row r="4421" s="215" customFormat="1" ht="14.1"/>
    <row r="4422" s="215" customFormat="1" ht="14.1"/>
    <row r="4423" s="215" customFormat="1" ht="14.1"/>
    <row r="4424" s="215" customFormat="1" ht="14.1"/>
    <row r="4425" s="215" customFormat="1" ht="14.1"/>
    <row r="4426" s="215" customFormat="1" ht="14.1"/>
    <row r="4427" s="215" customFormat="1" ht="14.1"/>
    <row r="4428" s="215" customFormat="1" ht="14.1"/>
    <row r="4429" s="215" customFormat="1" ht="14.1"/>
    <row r="4430" s="215" customFormat="1" ht="14.1"/>
    <row r="4431" s="215" customFormat="1" ht="14.1"/>
    <row r="4432" s="215" customFormat="1" ht="14.1"/>
    <row r="4433" s="215" customFormat="1" ht="14.1"/>
    <row r="4434" s="215" customFormat="1" ht="14.1"/>
    <row r="4435" s="215" customFormat="1" ht="14.1"/>
    <row r="4436" s="215" customFormat="1" ht="14.1"/>
    <row r="4437" s="215" customFormat="1" ht="14.1"/>
    <row r="4438" s="215" customFormat="1" ht="14.1"/>
    <row r="4439" s="215" customFormat="1" ht="14.1"/>
    <row r="4440" s="215" customFormat="1" ht="14.1"/>
    <row r="4441" s="215" customFormat="1" ht="14.1"/>
    <row r="4442" s="215" customFormat="1" ht="14.1"/>
    <row r="4443" s="215" customFormat="1" ht="14.1"/>
    <row r="4444" s="215" customFormat="1" ht="14.1"/>
    <row r="4445" s="215" customFormat="1" ht="14.1"/>
    <row r="4446" s="215" customFormat="1" ht="14.1"/>
    <row r="4447" s="215" customFormat="1" ht="14.1"/>
    <row r="4448" s="215" customFormat="1" ht="14.1"/>
    <row r="4449" s="215" customFormat="1" ht="14.1"/>
    <row r="4450" s="215" customFormat="1" ht="14.1"/>
    <row r="4451" s="215" customFormat="1" ht="14.1"/>
    <row r="4452" s="215" customFormat="1" ht="14.1"/>
    <row r="4453" s="215" customFormat="1" ht="14.1"/>
    <row r="4454" s="215" customFormat="1" ht="14.1"/>
    <row r="4455" s="215" customFormat="1" ht="14.1"/>
    <row r="4456" s="215" customFormat="1" ht="14.1"/>
    <row r="4457" s="215" customFormat="1" ht="14.1"/>
    <row r="4458" s="215" customFormat="1" ht="14.1"/>
    <row r="4459" s="215" customFormat="1" ht="14.1"/>
    <row r="4460" s="215" customFormat="1" ht="14.1"/>
    <row r="4461" s="215" customFormat="1" ht="14.1"/>
    <row r="4462" s="215" customFormat="1" ht="14.1"/>
    <row r="4463" s="215" customFormat="1" ht="14.1"/>
    <row r="4464" s="215" customFormat="1" ht="14.1"/>
    <row r="4465" s="215" customFormat="1" ht="14.1"/>
    <row r="4466" s="215" customFormat="1" ht="14.1"/>
    <row r="4467" s="215" customFormat="1" ht="14.1"/>
    <row r="4468" s="215" customFormat="1" ht="14.1"/>
    <row r="4469" s="215" customFormat="1" ht="14.1"/>
    <row r="4470" s="215" customFormat="1" ht="14.1"/>
    <row r="4471" s="215" customFormat="1" ht="14.1"/>
    <row r="4472" s="215" customFormat="1" ht="14.1"/>
    <row r="4473" s="215" customFormat="1" ht="14.1"/>
    <row r="4474" s="215" customFormat="1" ht="14.1"/>
    <row r="4475" s="215" customFormat="1" ht="14.1"/>
    <row r="4476" s="215" customFormat="1" ht="14.1"/>
    <row r="4477" s="215" customFormat="1" ht="14.1"/>
    <row r="4478" s="215" customFormat="1" ht="14.1"/>
    <row r="4479" s="215" customFormat="1" ht="14.1"/>
    <row r="4480" s="215" customFormat="1" ht="14.1"/>
    <row r="4481" s="215" customFormat="1" ht="14.1"/>
    <row r="4482" s="215" customFormat="1" ht="14.1"/>
    <row r="4483" s="215" customFormat="1" ht="14.1"/>
    <row r="4484" s="215" customFormat="1" ht="14.1"/>
    <row r="4485" s="215" customFormat="1" ht="14.1"/>
    <row r="4486" s="215" customFormat="1" ht="14.1"/>
    <row r="4487" s="215" customFormat="1" ht="14.1"/>
    <row r="4488" s="215" customFormat="1" ht="14.1"/>
    <row r="4489" s="215" customFormat="1" ht="14.1"/>
    <row r="4490" s="215" customFormat="1" ht="14.1"/>
    <row r="4491" s="215" customFormat="1" ht="14.1"/>
    <row r="4492" s="215" customFormat="1" ht="14.1"/>
    <row r="4493" s="215" customFormat="1" ht="14.1"/>
    <row r="4494" s="215" customFormat="1" ht="14.1"/>
    <row r="4495" s="215" customFormat="1" ht="14.1"/>
    <row r="4496" s="215" customFormat="1" ht="14.1"/>
    <row r="4497" s="215" customFormat="1" ht="14.1"/>
    <row r="4498" s="215" customFormat="1" ht="14.1"/>
    <row r="4499" s="215" customFormat="1" ht="14.1"/>
    <row r="4500" s="215" customFormat="1" ht="14.1"/>
    <row r="4501" s="215" customFormat="1" ht="14.1"/>
    <row r="4502" s="215" customFormat="1" ht="14.1"/>
    <row r="4503" s="215" customFormat="1" ht="14.1"/>
    <row r="4504" s="215" customFormat="1" ht="14.1"/>
    <row r="4505" s="215" customFormat="1" ht="14.1"/>
    <row r="4506" s="215" customFormat="1" ht="14.1"/>
    <row r="4507" s="215" customFormat="1" ht="14.1"/>
    <row r="4508" s="215" customFormat="1" ht="14.1"/>
    <row r="4509" s="215" customFormat="1" ht="14.1"/>
    <row r="4510" s="215" customFormat="1" ht="14.1"/>
    <row r="4511" s="215" customFormat="1" ht="14.1"/>
    <row r="4512" s="215" customFormat="1" ht="14.1"/>
    <row r="4513" s="215" customFormat="1" ht="14.1"/>
    <row r="4514" s="215" customFormat="1" ht="14.1"/>
    <row r="4515" s="215" customFormat="1" ht="14.1"/>
    <row r="4516" s="215" customFormat="1" ht="14.1"/>
    <row r="4517" s="215" customFormat="1" ht="14.1"/>
    <row r="4518" s="215" customFormat="1" ht="14.1"/>
    <row r="4519" s="215" customFormat="1" ht="14.1"/>
    <row r="4520" s="215" customFormat="1" ht="14.1"/>
    <row r="4521" s="215" customFormat="1" ht="14.1"/>
    <row r="4522" s="215" customFormat="1" ht="14.1"/>
    <row r="4523" s="215" customFormat="1" ht="14.1"/>
    <row r="4524" s="215" customFormat="1" ht="14.1"/>
    <row r="4525" s="215" customFormat="1" ht="14.1"/>
    <row r="4526" s="215" customFormat="1" ht="14.1"/>
    <row r="4527" s="215" customFormat="1" ht="14.1"/>
    <row r="4528" s="215" customFormat="1" ht="14.1"/>
    <row r="4529" s="215" customFormat="1" ht="14.1"/>
    <row r="4530" s="215" customFormat="1" ht="14.1"/>
    <row r="4531" s="215" customFormat="1" ht="14.1"/>
    <row r="4532" s="215" customFormat="1" ht="14.1"/>
    <row r="4533" s="215" customFormat="1" ht="14.1"/>
    <row r="4534" s="215" customFormat="1" ht="14.1"/>
    <row r="4535" s="215" customFormat="1" ht="14.1"/>
    <row r="4536" s="215" customFormat="1" ht="14.1"/>
    <row r="4537" s="215" customFormat="1" ht="14.1"/>
    <row r="4538" s="215" customFormat="1" ht="14.1"/>
    <row r="4539" s="215" customFormat="1" ht="14.1"/>
    <row r="4540" s="215" customFormat="1" ht="14.1"/>
    <row r="4541" s="215" customFormat="1" ht="14.1"/>
    <row r="4542" s="215" customFormat="1" ht="14.1"/>
    <row r="4543" s="215" customFormat="1" ht="14.1"/>
    <row r="4544" s="215" customFormat="1" ht="14.1"/>
    <row r="4545" s="215" customFormat="1" ht="14.1"/>
    <row r="4546" s="215" customFormat="1" ht="14.1"/>
    <row r="4547" s="215" customFormat="1" ht="14.1"/>
    <row r="4548" s="215" customFormat="1" ht="14.1"/>
    <row r="4549" s="215" customFormat="1" ht="14.1"/>
    <row r="4550" s="215" customFormat="1" ht="14.1"/>
    <row r="4551" s="215" customFormat="1" ht="14.1"/>
    <row r="4552" s="215" customFormat="1" ht="14.1"/>
    <row r="4553" s="215" customFormat="1" ht="14.1"/>
    <row r="4554" s="215" customFormat="1" ht="14.1"/>
    <row r="4555" s="215" customFormat="1" ht="14.1"/>
    <row r="4556" s="215" customFormat="1" ht="14.1"/>
    <row r="4557" s="215" customFormat="1" ht="14.1"/>
    <row r="4558" s="215" customFormat="1" ht="14.1"/>
    <row r="4559" s="215" customFormat="1" ht="14.1"/>
    <row r="4560" s="215" customFormat="1" ht="14.1"/>
    <row r="4561" s="215" customFormat="1" ht="14.1"/>
    <row r="4562" s="215" customFormat="1" ht="14.1"/>
    <row r="4563" s="215" customFormat="1" ht="14.1"/>
    <row r="4564" s="215" customFormat="1" ht="14.1"/>
    <row r="4565" s="215" customFormat="1" ht="14.1"/>
    <row r="4566" s="215" customFormat="1" ht="14.1"/>
    <row r="4567" s="215" customFormat="1" ht="14.1"/>
    <row r="4568" s="215" customFormat="1" ht="14.1"/>
    <row r="4569" s="215" customFormat="1" ht="14.1"/>
    <row r="4570" s="215" customFormat="1" ht="14.1"/>
    <row r="4571" s="215" customFormat="1" ht="14.1"/>
    <row r="4572" s="215" customFormat="1" ht="14.1"/>
    <row r="4573" s="215" customFormat="1" ht="14.1"/>
    <row r="4574" s="215" customFormat="1" ht="14.1"/>
    <row r="4575" s="215" customFormat="1" ht="14.1"/>
    <row r="4576" s="215" customFormat="1" ht="14.1"/>
    <row r="4577" s="215" customFormat="1" ht="14.1"/>
    <row r="4578" s="215" customFormat="1" ht="14.1"/>
    <row r="4579" s="215" customFormat="1" ht="14.1"/>
    <row r="4580" s="215" customFormat="1" ht="14.1"/>
    <row r="4581" s="215" customFormat="1" ht="14.1"/>
    <row r="4582" s="215" customFormat="1" ht="14.1"/>
    <row r="4583" s="215" customFormat="1" ht="14.1"/>
    <row r="4584" s="215" customFormat="1" ht="14.1"/>
    <row r="4585" s="215" customFormat="1" ht="14.1"/>
    <row r="4586" s="215" customFormat="1" ht="14.1"/>
    <row r="4587" s="215" customFormat="1" ht="14.1"/>
    <row r="4588" s="215" customFormat="1" ht="14.1"/>
    <row r="4589" s="215" customFormat="1" ht="14.1"/>
    <row r="4590" s="215" customFormat="1" ht="14.1"/>
    <row r="4591" s="215" customFormat="1" ht="14.1"/>
    <row r="4592" s="215" customFormat="1" ht="14.1"/>
    <row r="4593" s="215" customFormat="1" ht="14.1"/>
    <row r="4594" s="215" customFormat="1" ht="14.1"/>
    <row r="4595" s="215" customFormat="1" ht="14.1"/>
    <row r="4596" s="215" customFormat="1" ht="14.1"/>
    <row r="4597" s="215" customFormat="1" ht="14.1"/>
    <row r="4598" s="215" customFormat="1" ht="14.1"/>
    <row r="4599" s="215" customFormat="1" ht="14.1"/>
    <row r="4600" s="215" customFormat="1" ht="14.1"/>
    <row r="4601" s="215" customFormat="1" ht="14.1"/>
    <row r="4602" s="215" customFormat="1" ht="14.1"/>
    <row r="4603" s="215" customFormat="1" ht="14.1"/>
    <row r="4604" s="215" customFormat="1" ht="14.1"/>
    <row r="4605" s="215" customFormat="1" ht="14.1"/>
    <row r="4606" s="215" customFormat="1" ht="14.1"/>
    <row r="4607" s="215" customFormat="1" ht="14.1"/>
    <row r="4608" s="215" customFormat="1" ht="14.1"/>
    <row r="4609" s="215" customFormat="1" ht="14.1"/>
    <row r="4610" s="215" customFormat="1" ht="14.1"/>
    <row r="4611" s="215" customFormat="1" ht="14.1"/>
    <row r="4612" s="215" customFormat="1" ht="14.1"/>
    <row r="4613" s="215" customFormat="1" ht="14.1"/>
    <row r="4614" s="215" customFormat="1" ht="14.1"/>
    <row r="4615" s="215" customFormat="1" ht="14.1"/>
    <row r="4616" s="215" customFormat="1" ht="14.1"/>
    <row r="4617" s="215" customFormat="1" ht="14.1"/>
    <row r="4618" s="215" customFormat="1" ht="14.1"/>
    <row r="4619" s="215" customFormat="1" ht="14.1"/>
    <row r="4620" s="215" customFormat="1" ht="14.1"/>
    <row r="4621" s="215" customFormat="1" ht="14.1"/>
    <row r="4622" s="215" customFormat="1" ht="14.1"/>
    <row r="4623" s="215" customFormat="1" ht="14.1"/>
    <row r="4624" s="215" customFormat="1" ht="14.1"/>
    <row r="4625" s="215" customFormat="1" ht="14.1"/>
    <row r="4626" s="215" customFormat="1" ht="14.1"/>
    <row r="4627" s="215" customFormat="1" ht="14.1"/>
    <row r="4628" s="215" customFormat="1" ht="14.1"/>
    <row r="4629" s="215" customFormat="1" ht="14.1"/>
    <row r="4630" s="215" customFormat="1" ht="14.1"/>
    <row r="4631" s="215" customFormat="1" ht="14.1"/>
    <row r="4632" s="215" customFormat="1" ht="14.1"/>
    <row r="4633" s="215" customFormat="1" ht="14.1"/>
    <row r="4634" s="215" customFormat="1" ht="14.1"/>
    <row r="4635" s="215" customFormat="1" ht="14.1"/>
    <row r="4636" s="215" customFormat="1" ht="14.1"/>
    <row r="4637" s="215" customFormat="1" ht="14.1"/>
    <row r="4638" s="215" customFormat="1" ht="14.1"/>
    <row r="4639" s="215" customFormat="1" ht="14.1"/>
    <row r="4640" s="215" customFormat="1" ht="14.1"/>
    <row r="4641" s="215" customFormat="1" ht="14.1"/>
    <row r="4642" s="215" customFormat="1" ht="14.1"/>
    <row r="4643" s="215" customFormat="1" ht="14.1"/>
    <row r="4644" s="215" customFormat="1" ht="14.1"/>
    <row r="4645" s="215" customFormat="1" ht="14.1"/>
    <row r="4646" s="215" customFormat="1" ht="14.1"/>
    <row r="4647" s="215" customFormat="1" ht="14.1"/>
    <row r="4648" s="215" customFormat="1" ht="14.1"/>
    <row r="4649" s="215" customFormat="1" ht="14.1"/>
    <row r="4650" s="215" customFormat="1" ht="14.1"/>
    <row r="4651" s="215" customFormat="1" ht="14.1"/>
    <row r="4652" s="215" customFormat="1" ht="14.1"/>
    <row r="4653" s="215" customFormat="1" ht="14.1"/>
    <row r="4654" s="215" customFormat="1" ht="14.1"/>
    <row r="4655" s="215" customFormat="1" ht="14.1"/>
    <row r="4656" s="215" customFormat="1" ht="14.1"/>
    <row r="4657" s="215" customFormat="1" ht="14.1"/>
    <row r="4658" s="215" customFormat="1" ht="14.1"/>
    <row r="4659" s="215" customFormat="1" ht="14.1"/>
    <row r="4660" s="215" customFormat="1" ht="14.1"/>
    <row r="4661" s="215" customFormat="1" ht="14.1"/>
    <row r="4662" s="215" customFormat="1" ht="14.1"/>
    <row r="4663" s="215" customFormat="1" ht="14.1"/>
    <row r="4664" s="215" customFormat="1" ht="14.1"/>
    <row r="4665" s="215" customFormat="1" ht="14.1"/>
    <row r="4666" s="215" customFormat="1" ht="14.1"/>
    <row r="4667" s="215" customFormat="1" ht="14.1"/>
    <row r="4668" s="215" customFormat="1" ht="14.1"/>
    <row r="4669" s="215" customFormat="1" ht="14.1"/>
    <row r="4670" s="215" customFormat="1" ht="14.1"/>
    <row r="4671" s="215" customFormat="1" ht="14.1"/>
    <row r="4672" s="215" customFormat="1" ht="14.1"/>
    <row r="4673" s="215" customFormat="1" ht="14.1"/>
    <row r="4674" s="215" customFormat="1" ht="14.1"/>
    <row r="4675" s="215" customFormat="1" ht="14.1"/>
    <row r="4676" s="215" customFormat="1" ht="14.1"/>
    <row r="4677" s="215" customFormat="1" ht="14.1"/>
    <row r="4678" s="215" customFormat="1" ht="14.1"/>
    <row r="4679" s="215" customFormat="1" ht="14.1"/>
    <row r="4680" s="215" customFormat="1" ht="14.1"/>
    <row r="4681" s="215" customFormat="1" ht="14.1"/>
    <row r="4682" s="215" customFormat="1" ht="14.1"/>
    <row r="4683" s="215" customFormat="1" ht="14.1"/>
    <row r="4684" s="215" customFormat="1" ht="14.1"/>
    <row r="4685" s="215" customFormat="1" ht="14.1"/>
    <row r="4686" s="215" customFormat="1" ht="14.1"/>
    <row r="4687" s="215" customFormat="1" ht="14.1"/>
    <row r="4688" s="215" customFormat="1" ht="14.1"/>
    <row r="4689" s="215" customFormat="1" ht="14.1"/>
    <row r="4690" s="215" customFormat="1" ht="14.1"/>
    <row r="4691" s="215" customFormat="1" ht="14.1"/>
    <row r="4692" s="215" customFormat="1" ht="14.1"/>
    <row r="4693" s="215" customFormat="1" ht="14.1"/>
    <row r="4694" s="215" customFormat="1" ht="14.1"/>
    <row r="4695" s="215" customFormat="1" ht="14.1"/>
    <row r="4696" s="215" customFormat="1" ht="14.1"/>
    <row r="4697" s="215" customFormat="1" ht="14.1"/>
    <row r="4698" s="215" customFormat="1" ht="14.1"/>
    <row r="4699" s="215" customFormat="1" ht="14.1"/>
    <row r="4700" s="215" customFormat="1" ht="14.1"/>
    <row r="4701" s="215" customFormat="1" ht="14.1"/>
    <row r="4702" s="215" customFormat="1" ht="14.1"/>
    <row r="4703" s="215" customFormat="1" ht="14.1"/>
    <row r="4704" s="215" customFormat="1" ht="14.1"/>
    <row r="4705" s="215" customFormat="1" ht="14.1"/>
    <row r="4706" s="215" customFormat="1" ht="14.1"/>
    <row r="4707" s="215" customFormat="1" ht="14.1"/>
    <row r="4708" s="215" customFormat="1" ht="14.1"/>
    <row r="4709" s="215" customFormat="1" ht="14.1"/>
    <row r="4710" s="215" customFormat="1" ht="14.1"/>
    <row r="4711" s="215" customFormat="1" ht="14.1"/>
    <row r="4712" s="215" customFormat="1" ht="14.1"/>
    <row r="4713" s="215" customFormat="1" ht="14.1"/>
    <row r="4714" s="215" customFormat="1" ht="14.1"/>
    <row r="4715" s="215" customFormat="1" ht="14.1"/>
    <row r="4716" s="215" customFormat="1" ht="14.1"/>
    <row r="4717" s="215" customFormat="1" ht="14.1"/>
    <row r="4718" s="215" customFormat="1" ht="14.1"/>
    <row r="4719" s="215" customFormat="1" ht="14.1"/>
    <row r="4720" s="215" customFormat="1" ht="14.1"/>
    <row r="4721" s="215" customFormat="1" ht="14.1"/>
    <row r="4722" s="215" customFormat="1" ht="14.1"/>
    <row r="4723" s="215" customFormat="1" ht="14.1"/>
    <row r="4724" s="215" customFormat="1" ht="14.1"/>
    <row r="4725" s="215" customFormat="1" ht="14.1"/>
    <row r="4726" s="215" customFormat="1" ht="14.1"/>
    <row r="4727" s="215" customFormat="1" ht="14.1"/>
    <row r="4728" s="215" customFormat="1" ht="14.1"/>
    <row r="4729" s="215" customFormat="1" ht="14.1"/>
    <row r="4730" s="215" customFormat="1" ht="14.1"/>
    <row r="4731" s="215" customFormat="1" ht="14.1"/>
    <row r="4732" s="215" customFormat="1" ht="14.1"/>
    <row r="4733" s="215" customFormat="1" ht="14.1"/>
    <row r="4734" s="215" customFormat="1" ht="14.1"/>
    <row r="4735" s="215" customFormat="1" ht="14.1"/>
    <row r="4736" s="215" customFormat="1" ht="14.1"/>
    <row r="4737" s="215" customFormat="1" ht="14.1"/>
    <row r="4738" s="215" customFormat="1" ht="14.1"/>
    <row r="4739" s="215" customFormat="1" ht="14.1"/>
    <row r="4740" s="215" customFormat="1" ht="14.1"/>
    <row r="4741" s="215" customFormat="1" ht="14.1"/>
    <row r="4742" s="215" customFormat="1" ht="14.1"/>
    <row r="4743" s="215" customFormat="1" ht="14.1"/>
    <row r="4744" s="215" customFormat="1" ht="14.1"/>
    <row r="4745" s="215" customFormat="1" ht="14.1"/>
    <row r="4746" s="215" customFormat="1" ht="14.1"/>
    <row r="4747" s="215" customFormat="1" ht="14.1"/>
    <row r="4748" s="215" customFormat="1" ht="14.1"/>
    <row r="4749" s="215" customFormat="1" ht="14.1"/>
    <row r="4750" s="215" customFormat="1" ht="14.1"/>
    <row r="4751" s="215" customFormat="1" ht="14.1"/>
    <row r="4752" s="215" customFormat="1" ht="14.1"/>
    <row r="4753" s="215" customFormat="1" ht="14.1"/>
    <row r="4754" s="215" customFormat="1" ht="14.1"/>
    <row r="4755" s="215" customFormat="1" ht="14.1"/>
    <row r="4756" s="215" customFormat="1" ht="14.1"/>
    <row r="4757" s="215" customFormat="1" ht="14.1"/>
    <row r="4758" s="215" customFormat="1" ht="14.1"/>
    <row r="4759" s="215" customFormat="1" ht="14.1"/>
    <row r="4760" s="215" customFormat="1" ht="14.1"/>
    <row r="4761" s="215" customFormat="1" ht="14.1"/>
    <row r="4762" s="215" customFormat="1" ht="14.1"/>
    <row r="4763" s="215" customFormat="1" ht="14.1"/>
    <row r="4764" s="215" customFormat="1" ht="14.1"/>
    <row r="4765" s="215" customFormat="1" ht="14.1"/>
    <row r="4766" s="215" customFormat="1" ht="14.1"/>
    <row r="4767" s="215" customFormat="1" ht="14.1"/>
    <row r="4768" s="215" customFormat="1" ht="14.1"/>
    <row r="4769" s="215" customFormat="1" ht="14.1"/>
    <row r="4770" s="215" customFormat="1" ht="14.1"/>
    <row r="4771" s="215" customFormat="1" ht="14.1"/>
    <row r="4772" s="215" customFormat="1" ht="14.1"/>
    <row r="4773" s="215" customFormat="1" ht="14.1"/>
    <row r="4774" s="215" customFormat="1" ht="14.1"/>
    <row r="4775" s="215" customFormat="1" ht="14.1"/>
    <row r="4776" s="215" customFormat="1" ht="14.1"/>
    <row r="4777" s="215" customFormat="1" ht="14.1"/>
    <row r="4778" s="215" customFormat="1" ht="14.1"/>
    <row r="4779" s="215" customFormat="1" ht="14.1"/>
    <row r="4780" s="215" customFormat="1" ht="14.1"/>
    <row r="4781" s="215" customFormat="1" ht="14.1"/>
    <row r="4782" s="215" customFormat="1" ht="14.1"/>
    <row r="4783" s="215" customFormat="1" ht="14.1"/>
    <row r="4784" s="215" customFormat="1" ht="14.1"/>
    <row r="4785" s="215" customFormat="1" ht="14.1"/>
    <row r="4786" s="215" customFormat="1" ht="14.1"/>
    <row r="4787" s="215" customFormat="1" ht="14.1"/>
    <row r="4788" s="215" customFormat="1" ht="14.1"/>
    <row r="4789" s="215" customFormat="1" ht="14.1"/>
    <row r="4790" s="215" customFormat="1" ht="14.1"/>
    <row r="4791" s="215" customFormat="1" ht="14.1"/>
    <row r="4792" s="215" customFormat="1" ht="14.1"/>
    <row r="4793" s="215" customFormat="1" ht="14.1"/>
    <row r="4794" s="215" customFormat="1" ht="14.1"/>
    <row r="4795" s="215" customFormat="1" ht="14.1"/>
    <row r="4796" s="215" customFormat="1" ht="14.1"/>
    <row r="4797" s="215" customFormat="1" ht="14.1"/>
    <row r="4798" s="215" customFormat="1" ht="14.1"/>
    <row r="4799" s="215" customFormat="1" ht="14.1"/>
    <row r="4800" s="215" customFormat="1" ht="14.1"/>
    <row r="4801" s="215" customFormat="1" ht="14.1"/>
    <row r="4802" s="215" customFormat="1" ht="14.1"/>
    <row r="4803" s="215" customFormat="1" ht="14.1"/>
    <row r="4804" s="215" customFormat="1" ht="14.1"/>
    <row r="4805" s="215" customFormat="1" ht="14.1"/>
    <row r="4806" s="215" customFormat="1" ht="14.1"/>
    <row r="4807" s="215" customFormat="1" ht="14.1"/>
    <row r="4808" s="215" customFormat="1" ht="14.1"/>
    <row r="4809" s="215" customFormat="1" ht="14.1"/>
    <row r="4810" s="215" customFormat="1" ht="14.1"/>
    <row r="4811" s="215" customFormat="1" ht="14.1"/>
    <row r="4812" s="215" customFormat="1" ht="14.1"/>
    <row r="4813" s="215" customFormat="1" ht="14.1"/>
    <row r="4814" s="215" customFormat="1" ht="14.1"/>
    <row r="4815" s="215" customFormat="1" ht="14.1"/>
    <row r="4816" s="215" customFormat="1" ht="14.1"/>
    <row r="4817" s="215" customFormat="1" ht="14.1"/>
    <row r="4818" s="215" customFormat="1" ht="14.1"/>
    <row r="4819" s="215" customFormat="1" ht="14.1"/>
    <row r="4820" s="215" customFormat="1" ht="14.1"/>
    <row r="4821" s="215" customFormat="1" ht="14.1"/>
    <row r="4822" s="215" customFormat="1" ht="14.1"/>
    <row r="4823" s="215" customFormat="1" ht="14.1"/>
    <row r="4824" s="215" customFormat="1" ht="14.1"/>
    <row r="4825" s="215" customFormat="1" ht="14.1"/>
    <row r="4826" s="215" customFormat="1" ht="14.1"/>
    <row r="4827" s="215" customFormat="1" ht="14.1"/>
    <row r="4828" s="215" customFormat="1" ht="14.1"/>
    <row r="4829" s="215" customFormat="1" ht="14.1"/>
    <row r="4830" s="215" customFormat="1" ht="14.1"/>
    <row r="4831" s="215" customFormat="1" ht="14.1"/>
    <row r="4832" s="215" customFormat="1" ht="14.1"/>
    <row r="4833" s="215" customFormat="1" ht="14.1"/>
    <row r="4834" s="215" customFormat="1" ht="14.1"/>
    <row r="4835" s="215" customFormat="1" ht="14.1"/>
    <row r="4836" s="215" customFormat="1" ht="14.1"/>
    <row r="4837" s="215" customFormat="1" ht="14.1"/>
    <row r="4838" s="215" customFormat="1" ht="14.1"/>
    <row r="4839" s="215" customFormat="1" ht="14.1"/>
    <row r="4840" s="215" customFormat="1" ht="14.1"/>
    <row r="4841" s="215" customFormat="1" ht="14.1"/>
    <row r="4842" s="215" customFormat="1" ht="14.1"/>
    <row r="4843" s="215" customFormat="1" ht="14.1"/>
    <row r="4844" s="215" customFormat="1" ht="14.1"/>
    <row r="4845" s="215" customFormat="1" ht="14.1"/>
    <row r="4846" s="215" customFormat="1" ht="14.1"/>
    <row r="4847" s="215" customFormat="1" ht="14.1"/>
    <row r="4848" s="215" customFormat="1" ht="14.1"/>
    <row r="4849" s="215" customFormat="1" ht="14.1"/>
    <row r="4850" s="215" customFormat="1" ht="14.1"/>
    <row r="4851" s="215" customFormat="1" ht="14.1"/>
    <row r="4852" s="215" customFormat="1" ht="14.1"/>
    <row r="4853" s="215" customFormat="1" ht="14.1"/>
    <row r="4854" s="215" customFormat="1" ht="14.1"/>
    <row r="4855" s="215" customFormat="1" ht="14.1"/>
    <row r="4856" s="215" customFormat="1" ht="14.1"/>
    <row r="4857" s="215" customFormat="1" ht="14.1"/>
    <row r="4858" s="215" customFormat="1" ht="14.1"/>
    <row r="4859" s="215" customFormat="1" ht="14.1"/>
    <row r="4860" s="215" customFormat="1" ht="14.1"/>
    <row r="4861" s="215" customFormat="1" ht="14.1"/>
    <row r="4862" s="215" customFormat="1" ht="14.1"/>
    <row r="4863" s="215" customFormat="1" ht="14.1"/>
    <row r="4864" s="215" customFormat="1" ht="14.1"/>
    <row r="4865" s="215" customFormat="1" ht="14.1"/>
    <row r="4866" s="215" customFormat="1" ht="14.1"/>
    <row r="4867" s="215" customFormat="1" ht="14.1"/>
    <row r="4868" s="215" customFormat="1" ht="14.1"/>
    <row r="4869" s="215" customFormat="1" ht="14.1"/>
    <row r="4870" s="215" customFormat="1" ht="14.1"/>
    <row r="4871" s="215" customFormat="1" ht="14.1"/>
    <row r="4872" s="215" customFormat="1" ht="14.1"/>
    <row r="4873" s="215" customFormat="1" ht="14.1"/>
    <row r="4874" s="215" customFormat="1" ht="14.1"/>
    <row r="4875" s="215" customFormat="1" ht="14.1"/>
    <row r="4876" s="215" customFormat="1" ht="14.1"/>
    <row r="4877" s="215" customFormat="1" ht="14.1"/>
    <row r="4878" s="215" customFormat="1" ht="14.1"/>
    <row r="4879" s="215" customFormat="1" ht="14.1"/>
    <row r="4880" s="215" customFormat="1" ht="14.1"/>
    <row r="4881" s="215" customFormat="1" ht="14.1"/>
    <row r="4882" s="215" customFormat="1" ht="14.1"/>
    <row r="4883" s="215" customFormat="1" ht="14.1"/>
    <row r="4884" s="215" customFormat="1" ht="14.1"/>
    <row r="4885" s="215" customFormat="1" ht="14.1"/>
    <row r="4886" s="215" customFormat="1" ht="14.1"/>
    <row r="4887" s="215" customFormat="1" ht="14.1"/>
    <row r="4888" s="215" customFormat="1" ht="14.1"/>
    <row r="4889" s="215" customFormat="1" ht="14.1"/>
    <row r="4890" s="215" customFormat="1" ht="14.1"/>
    <row r="4891" s="215" customFormat="1" ht="14.1"/>
    <row r="4892" s="215" customFormat="1" ht="14.1"/>
    <row r="4893" s="215" customFormat="1" ht="14.1"/>
    <row r="4894" s="215" customFormat="1" ht="14.1"/>
    <row r="4895" s="215" customFormat="1" ht="14.1"/>
    <row r="4896" s="215" customFormat="1" ht="14.1"/>
    <row r="4897" s="215" customFormat="1" ht="14.1"/>
    <row r="4898" s="215" customFormat="1" ht="14.1"/>
    <row r="4899" s="215" customFormat="1" ht="14.1"/>
    <row r="4900" s="215" customFormat="1" ht="14.1"/>
    <row r="4901" s="215" customFormat="1" ht="14.1"/>
    <row r="4902" s="215" customFormat="1" ht="14.1"/>
    <row r="4903" s="215" customFormat="1" ht="14.1"/>
    <row r="4904" s="215" customFormat="1" ht="14.1"/>
    <row r="4905" s="215" customFormat="1" ht="14.1"/>
    <row r="4906" s="215" customFormat="1" ht="14.1"/>
    <row r="4907" s="215" customFormat="1" ht="14.1"/>
    <row r="4908" s="215" customFormat="1" ht="14.1"/>
    <row r="4909" s="215" customFormat="1" ht="14.1"/>
    <row r="4910" s="215" customFormat="1" ht="14.1"/>
    <row r="4911" s="215" customFormat="1" ht="14.1"/>
    <row r="4912" s="215" customFormat="1" ht="14.1"/>
    <row r="4913" s="215" customFormat="1" ht="14.1"/>
    <row r="4914" s="215" customFormat="1" ht="14.1"/>
    <row r="4915" s="215" customFormat="1" ht="14.1"/>
    <row r="4916" s="215" customFormat="1" ht="14.1"/>
    <row r="4917" s="215" customFormat="1" ht="14.1"/>
    <row r="4918" s="215" customFormat="1" ht="14.1"/>
    <row r="4919" s="215" customFormat="1" ht="14.1"/>
    <row r="4920" s="215" customFormat="1" ht="14.1"/>
    <row r="4921" s="215" customFormat="1" ht="14.1"/>
    <row r="4922" s="215" customFormat="1" ht="14.1"/>
    <row r="4923" s="215" customFormat="1" ht="14.1"/>
    <row r="4924" s="215" customFormat="1" ht="14.1"/>
    <row r="4925" s="215" customFormat="1" ht="14.1"/>
    <row r="4926" s="215" customFormat="1" ht="14.1"/>
    <row r="4927" s="215" customFormat="1" ht="14.1"/>
    <row r="4928" s="215" customFormat="1" ht="14.1"/>
    <row r="4929" s="215" customFormat="1" ht="14.1"/>
    <row r="4930" s="215" customFormat="1" ht="14.1"/>
    <row r="4931" s="215" customFormat="1" ht="14.1"/>
    <row r="4932" s="215" customFormat="1" ht="14.1"/>
    <row r="4933" s="215" customFormat="1" ht="14.1"/>
    <row r="4934" s="215" customFormat="1" ht="14.1"/>
    <row r="4935" s="215" customFormat="1" ht="14.1"/>
    <row r="4936" s="215" customFormat="1" ht="14.1"/>
    <row r="4937" s="215" customFormat="1" ht="14.1"/>
    <row r="4938" s="215" customFormat="1" ht="14.1"/>
    <row r="4939" s="215" customFormat="1" ht="14.1"/>
    <row r="4940" s="215" customFormat="1" ht="14.1"/>
    <row r="4941" s="215" customFormat="1" ht="14.1"/>
    <row r="4942" s="215" customFormat="1" ht="14.1"/>
    <row r="4943" s="215" customFormat="1" ht="14.1"/>
    <row r="4944" s="215" customFormat="1" ht="14.1"/>
    <row r="4945" s="215" customFormat="1" ht="14.1"/>
    <row r="4946" s="215" customFormat="1" ht="14.1"/>
    <row r="4947" s="215" customFormat="1" ht="14.1"/>
    <row r="4948" s="215" customFormat="1" ht="14.1"/>
    <row r="4949" s="215" customFormat="1" ht="14.1"/>
    <row r="4950" s="215" customFormat="1" ht="14.1"/>
    <row r="4951" s="215" customFormat="1" ht="14.1"/>
    <row r="4952" s="215" customFormat="1" ht="14.1"/>
    <row r="4953" s="215" customFormat="1" ht="14.1"/>
    <row r="4954" s="215" customFormat="1" ht="14.1"/>
    <row r="4955" s="215" customFormat="1" ht="14.1"/>
    <row r="4956" s="215" customFormat="1" ht="14.1"/>
    <row r="4957" s="215" customFormat="1" ht="14.1"/>
    <row r="4958" s="215" customFormat="1" ht="14.1"/>
    <row r="4959" s="215" customFormat="1" ht="14.1"/>
    <row r="4960" s="215" customFormat="1" ht="14.1"/>
    <row r="4961" s="215" customFormat="1" ht="14.1"/>
    <row r="4962" s="215" customFormat="1" ht="14.1"/>
    <row r="4963" s="215" customFormat="1" ht="14.1"/>
    <row r="4964" s="215" customFormat="1" ht="14.1"/>
    <row r="4965" s="215" customFormat="1" ht="14.1"/>
    <row r="4966" s="215" customFormat="1" ht="14.1"/>
    <row r="4967" s="215" customFormat="1" ht="14.1"/>
    <row r="4968" s="215" customFormat="1" ht="14.1"/>
    <row r="4969" s="215" customFormat="1" ht="14.1"/>
    <row r="4970" s="215" customFormat="1" ht="14.1"/>
    <row r="4971" s="215" customFormat="1" ht="14.1"/>
    <row r="4972" s="215" customFormat="1" ht="14.1"/>
    <row r="4973" s="215" customFormat="1" ht="14.1"/>
    <row r="4974" s="215" customFormat="1" ht="14.1"/>
    <row r="4975" s="215" customFormat="1" ht="14.1"/>
    <row r="4976" s="215" customFormat="1" ht="14.1"/>
    <row r="4977" s="215" customFormat="1" ht="14.1"/>
    <row r="4978" s="215" customFormat="1" ht="14.1"/>
    <row r="4979" s="215" customFormat="1" ht="14.1"/>
    <row r="4980" s="215" customFormat="1" ht="14.1"/>
    <row r="4981" s="215" customFormat="1" ht="14.1"/>
    <row r="4982" s="215" customFormat="1" ht="14.1"/>
    <row r="4983" s="215" customFormat="1" ht="14.1"/>
    <row r="4984" s="215" customFormat="1" ht="14.1"/>
    <row r="4985" s="215" customFormat="1" ht="14.1"/>
    <row r="4986" s="215" customFormat="1" ht="14.1"/>
    <row r="4987" s="215" customFormat="1" ht="14.1"/>
    <row r="4988" s="215" customFormat="1" ht="14.1"/>
    <row r="4989" s="215" customFormat="1" ht="14.1"/>
    <row r="4990" s="215" customFormat="1" ht="14.1"/>
    <row r="4991" s="215" customFormat="1" ht="14.1"/>
    <row r="4992" s="215" customFormat="1" ht="14.1"/>
    <row r="4993" s="215" customFormat="1" ht="14.1"/>
    <row r="4994" s="215" customFormat="1" ht="14.1"/>
    <row r="4995" s="215" customFormat="1" ht="14.1"/>
    <row r="4996" s="215" customFormat="1" ht="14.1"/>
    <row r="4997" s="215" customFormat="1" ht="14.1"/>
    <row r="4998" s="215" customFormat="1" ht="14.1"/>
    <row r="4999" s="215" customFormat="1" ht="14.1"/>
    <row r="5000" s="215" customFormat="1" ht="14.1"/>
    <row r="5001" s="215" customFormat="1" ht="14.1"/>
    <row r="5002" s="215" customFormat="1" ht="14.1"/>
    <row r="5003" s="215" customFormat="1" ht="14.1"/>
    <row r="5004" s="215" customFormat="1" ht="14.1"/>
    <row r="5005" s="215" customFormat="1" ht="14.1"/>
    <row r="5006" s="215" customFormat="1" ht="14.1"/>
    <row r="5007" s="215" customFormat="1" ht="14.1"/>
    <row r="5008" s="215" customFormat="1" ht="14.1"/>
    <row r="5009" s="215" customFormat="1" ht="14.1"/>
    <row r="5010" s="215" customFormat="1" ht="14.1"/>
    <row r="5011" s="215" customFormat="1" ht="14.1"/>
    <row r="5012" s="215" customFormat="1" ht="14.1"/>
    <row r="5013" s="215" customFormat="1" ht="14.1"/>
    <row r="5014" s="215" customFormat="1" ht="14.1"/>
    <row r="5015" s="215" customFormat="1" ht="14.1"/>
    <row r="5016" s="215" customFormat="1" ht="14.1"/>
    <row r="5017" s="215" customFormat="1" ht="14.1"/>
    <row r="5018" s="215" customFormat="1" ht="14.1"/>
    <row r="5019" s="215" customFormat="1" ht="14.1"/>
    <row r="5020" s="215" customFormat="1" ht="14.1"/>
    <row r="5021" s="215" customFormat="1" ht="14.1"/>
    <row r="5022" s="215" customFormat="1" ht="14.1"/>
    <row r="5023" s="215" customFormat="1" ht="14.1"/>
    <row r="5024" s="215" customFormat="1" ht="14.1"/>
    <row r="5025" s="215" customFormat="1" ht="14.1"/>
    <row r="5026" s="215" customFormat="1" ht="14.1"/>
    <row r="5027" s="215" customFormat="1" ht="14.1"/>
    <row r="5028" s="215" customFormat="1" ht="14.1"/>
    <row r="5029" s="215" customFormat="1" ht="14.1"/>
    <row r="5030" s="215" customFormat="1" ht="14.1"/>
    <row r="5031" s="215" customFormat="1" ht="14.1"/>
    <row r="5032" s="215" customFormat="1" ht="14.1"/>
    <row r="5033" s="215" customFormat="1" ht="14.1"/>
    <row r="5034" s="215" customFormat="1" ht="14.1"/>
    <row r="5035" s="215" customFormat="1" ht="14.1"/>
    <row r="5036" s="215" customFormat="1" ht="14.1"/>
    <row r="5037" s="215" customFormat="1" ht="14.1"/>
    <row r="5038" s="215" customFormat="1" ht="14.1"/>
    <row r="5039" s="215" customFormat="1" ht="14.1"/>
    <row r="5040" s="215" customFormat="1" ht="14.1"/>
    <row r="5041" s="215" customFormat="1" ht="14.1"/>
    <row r="5042" s="215" customFormat="1" ht="14.1"/>
    <row r="5043" s="215" customFormat="1" ht="14.1"/>
    <row r="5044" s="215" customFormat="1" ht="14.1"/>
    <row r="5045" s="215" customFormat="1" ht="14.1"/>
    <row r="5046" s="215" customFormat="1" ht="14.1"/>
    <row r="5047" s="215" customFormat="1" ht="14.1"/>
    <row r="5048" s="215" customFormat="1" ht="14.1"/>
    <row r="5049" s="215" customFormat="1" ht="14.1"/>
    <row r="5050" s="215" customFormat="1" ht="14.1"/>
    <row r="5051" s="215" customFormat="1" ht="14.1"/>
    <row r="5052" s="215" customFormat="1" ht="14.1"/>
    <row r="5053" s="215" customFormat="1" ht="14.1"/>
    <row r="5054" s="215" customFormat="1" ht="14.1"/>
    <row r="5055" s="215" customFormat="1" ht="14.1"/>
    <row r="5056" s="215" customFormat="1" ht="14.1"/>
    <row r="5057" s="215" customFormat="1" ht="14.1"/>
    <row r="5058" s="215" customFormat="1" ht="14.1"/>
    <row r="5059" s="215" customFormat="1" ht="14.1"/>
    <row r="5060" s="215" customFormat="1" ht="14.1"/>
    <row r="5061" s="215" customFormat="1" ht="14.1"/>
    <row r="5062" s="215" customFormat="1" ht="14.1"/>
    <row r="5063" s="215" customFormat="1" ht="14.1"/>
    <row r="5064" s="215" customFormat="1" ht="14.1"/>
    <row r="5065" s="215" customFormat="1" ht="14.1"/>
    <row r="5066" s="215" customFormat="1" ht="14.1"/>
    <row r="5067" s="215" customFormat="1" ht="14.1"/>
    <row r="5068" s="215" customFormat="1" ht="14.1"/>
    <row r="5069" s="215" customFormat="1" ht="14.1"/>
    <row r="5070" s="215" customFormat="1" ht="14.1"/>
    <row r="5071" s="215" customFormat="1" ht="14.1"/>
    <row r="5072" s="215" customFormat="1" ht="14.1"/>
    <row r="5073" s="215" customFormat="1" ht="14.1"/>
    <row r="5074" s="215" customFormat="1" ht="14.1"/>
    <row r="5075" s="215" customFormat="1" ht="14.1"/>
    <row r="5076" s="215" customFormat="1" ht="14.1"/>
    <row r="5077" s="215" customFormat="1" ht="14.1"/>
    <row r="5078" s="215" customFormat="1" ht="14.1"/>
    <row r="5079" s="215" customFormat="1" ht="14.1"/>
    <row r="5080" s="215" customFormat="1" ht="14.1"/>
    <row r="5081" s="215" customFormat="1" ht="14.1"/>
    <row r="5082" s="215" customFormat="1" ht="14.1"/>
    <row r="5083" s="215" customFormat="1" ht="14.1"/>
    <row r="5084" s="215" customFormat="1" ht="14.1"/>
    <row r="5085" s="215" customFormat="1" ht="14.1"/>
    <row r="5086" s="215" customFormat="1" ht="14.1"/>
    <row r="5087" s="215" customFormat="1" ht="14.1"/>
    <row r="5088" s="215" customFormat="1" ht="14.1"/>
    <row r="5089" s="215" customFormat="1" ht="14.1"/>
    <row r="5090" s="215" customFormat="1" ht="14.1"/>
    <row r="5091" s="215" customFormat="1" ht="14.1"/>
    <row r="5092" s="215" customFormat="1" ht="14.1"/>
    <row r="5093" s="215" customFormat="1" ht="14.1"/>
    <row r="5094" s="215" customFormat="1" ht="14.1"/>
    <row r="5095" s="215" customFormat="1" ht="14.1"/>
    <row r="5096" s="215" customFormat="1" ht="14.1"/>
    <row r="5097" s="215" customFormat="1" ht="14.1"/>
    <row r="5098" s="215" customFormat="1" ht="14.1"/>
    <row r="5099" s="215" customFormat="1" ht="14.1"/>
    <row r="5100" s="215" customFormat="1" ht="14.1"/>
    <row r="5101" s="215" customFormat="1" ht="14.1"/>
    <row r="5102" s="215" customFormat="1" ht="14.1"/>
    <row r="5103" s="215" customFormat="1" ht="14.1"/>
    <row r="5104" s="215" customFormat="1" ht="14.1"/>
    <row r="5105" s="215" customFormat="1" ht="14.1"/>
    <row r="5106" s="215" customFormat="1" ht="14.1"/>
    <row r="5107" s="215" customFormat="1" ht="14.1"/>
    <row r="5108" s="215" customFormat="1" ht="14.1"/>
    <row r="5109" s="215" customFormat="1" ht="14.1"/>
    <row r="5110" s="215" customFormat="1" ht="14.1"/>
    <row r="5111" s="215" customFormat="1" ht="14.1"/>
    <row r="5112" s="215" customFormat="1" ht="14.1"/>
    <row r="5113" s="215" customFormat="1" ht="14.1"/>
    <row r="5114" s="215" customFormat="1" ht="14.1"/>
    <row r="5115" s="215" customFormat="1" ht="14.1"/>
    <row r="5116" s="215" customFormat="1" ht="14.1"/>
    <row r="5117" s="215" customFormat="1" ht="14.1"/>
    <row r="5118" s="215" customFormat="1" ht="14.1"/>
    <row r="5119" s="215" customFormat="1" ht="14.1"/>
    <row r="5120" s="215" customFormat="1" ht="14.1"/>
    <row r="5121" s="215" customFormat="1" ht="14.1"/>
    <row r="5122" s="215" customFormat="1" ht="14.1"/>
    <row r="5123" s="215" customFormat="1" ht="14.1"/>
    <row r="5124" s="215" customFormat="1" ht="14.1"/>
    <row r="5125" s="215" customFormat="1" ht="14.1"/>
    <row r="5126" s="215" customFormat="1" ht="14.1"/>
    <row r="5127" s="215" customFormat="1" ht="14.1"/>
    <row r="5128" s="215" customFormat="1" ht="14.1"/>
    <row r="5129" s="215" customFormat="1" ht="14.1"/>
    <row r="5130" s="215" customFormat="1" ht="14.1"/>
    <row r="5131" s="215" customFormat="1" ht="14.1"/>
    <row r="5132" s="215" customFormat="1" ht="14.1"/>
    <row r="5133" s="215" customFormat="1" ht="14.1"/>
    <row r="5134" s="215" customFormat="1" ht="14.1"/>
    <row r="5135" s="215" customFormat="1" ht="14.1"/>
    <row r="5136" s="215" customFormat="1" ht="14.1"/>
    <row r="5137" s="215" customFormat="1" ht="14.1"/>
    <row r="5138" s="215" customFormat="1" ht="14.1"/>
    <row r="5139" s="215" customFormat="1" ht="14.1"/>
    <row r="5140" s="215" customFormat="1" ht="14.1"/>
    <row r="5141" s="215" customFormat="1" ht="14.1"/>
    <row r="5142" s="215" customFormat="1" ht="14.1"/>
    <row r="5143" s="215" customFormat="1" ht="14.1"/>
    <row r="5144" s="215" customFormat="1" ht="14.1"/>
    <row r="5145" s="215" customFormat="1" ht="14.1"/>
    <row r="5146" s="215" customFormat="1" ht="14.1"/>
    <row r="5147" s="215" customFormat="1" ht="14.1"/>
    <row r="5148" s="215" customFormat="1" ht="14.1"/>
    <row r="5149" s="215" customFormat="1" ht="14.1"/>
    <row r="5150" s="215" customFormat="1" ht="14.1"/>
    <row r="5151" s="215" customFormat="1" ht="14.1"/>
    <row r="5152" s="215" customFormat="1" ht="14.1"/>
    <row r="5153" s="215" customFormat="1" ht="14.1"/>
    <row r="5154" s="215" customFormat="1" ht="14.1"/>
    <row r="5155" s="215" customFormat="1" ht="14.1"/>
    <row r="5156" s="215" customFormat="1" ht="14.1"/>
    <row r="5157" s="215" customFormat="1" ht="14.1"/>
    <row r="5158" s="215" customFormat="1" ht="14.1"/>
    <row r="5159" s="215" customFormat="1" ht="14.1"/>
    <row r="5160" s="215" customFormat="1" ht="14.1"/>
    <row r="5161" s="215" customFormat="1" ht="14.1"/>
    <row r="5162" s="215" customFormat="1" ht="14.1"/>
    <row r="5163" s="215" customFormat="1" ht="14.1"/>
    <row r="5164" s="215" customFormat="1" ht="14.1"/>
    <row r="5165" s="215" customFormat="1" ht="14.1"/>
    <row r="5166" s="215" customFormat="1" ht="14.1"/>
    <row r="5167" s="215" customFormat="1" ht="14.1"/>
    <row r="5168" s="215" customFormat="1" ht="14.1"/>
    <row r="5169" s="215" customFormat="1" ht="14.1"/>
    <row r="5170" s="215" customFormat="1" ht="14.1"/>
    <row r="5171" s="215" customFormat="1" ht="14.1"/>
    <row r="5172" s="215" customFormat="1" ht="14.1"/>
    <row r="5173" s="215" customFormat="1" ht="14.1"/>
    <row r="5174" s="215" customFormat="1" ht="14.1"/>
    <row r="5175" s="215" customFormat="1" ht="14.1"/>
    <row r="5176" s="215" customFormat="1" ht="14.1"/>
    <row r="5177" s="215" customFormat="1" ht="14.1"/>
    <row r="5178" s="215" customFormat="1" ht="14.1"/>
    <row r="5179" s="215" customFormat="1" ht="14.1"/>
    <row r="5180" s="215" customFormat="1" ht="14.1"/>
    <row r="5181" s="215" customFormat="1" ht="14.1"/>
    <row r="5182" s="215" customFormat="1" ht="14.1"/>
    <row r="5183" s="215" customFormat="1" ht="14.1"/>
    <row r="5184" s="215" customFormat="1" ht="14.1"/>
    <row r="5185" s="215" customFormat="1" ht="14.1"/>
    <row r="5186" s="215" customFormat="1" ht="14.1"/>
    <row r="5187" s="215" customFormat="1" ht="14.1"/>
    <row r="5188" s="215" customFormat="1" ht="14.1"/>
    <row r="5189" s="215" customFormat="1" ht="14.1"/>
    <row r="5190" s="215" customFormat="1" ht="14.1"/>
    <row r="5191" s="215" customFormat="1" ht="14.1"/>
    <row r="5192" s="215" customFormat="1" ht="14.1"/>
    <row r="5193" s="215" customFormat="1" ht="14.1"/>
    <row r="5194" s="215" customFormat="1" ht="14.1"/>
    <row r="5195" s="215" customFormat="1" ht="14.1"/>
    <row r="5196" s="215" customFormat="1" ht="14.1"/>
    <row r="5197" s="215" customFormat="1" ht="14.1"/>
    <row r="5198" s="215" customFormat="1" ht="14.1"/>
    <row r="5199" s="215" customFormat="1" ht="14.1"/>
    <row r="5200" s="215" customFormat="1" ht="14.1"/>
    <row r="5201" s="215" customFormat="1" ht="14.1"/>
    <row r="5202" s="215" customFormat="1" ht="14.1"/>
    <row r="5203" s="215" customFormat="1" ht="14.1"/>
    <row r="5204" s="215" customFormat="1" ht="14.1"/>
    <row r="5205" s="215" customFormat="1" ht="14.1"/>
    <row r="5206" s="215" customFormat="1" ht="14.1"/>
    <row r="5207" s="215" customFormat="1" ht="14.1"/>
    <row r="5208" s="215" customFormat="1" ht="14.1"/>
    <row r="5209" s="215" customFormat="1" ht="14.1"/>
    <row r="5210" s="215" customFormat="1" ht="14.1"/>
    <row r="5211" s="215" customFormat="1" ht="14.1"/>
    <row r="5212" s="215" customFormat="1" ht="14.1"/>
    <row r="5213" s="215" customFormat="1" ht="14.1"/>
    <row r="5214" s="215" customFormat="1" ht="14.1"/>
    <row r="5215" s="215" customFormat="1" ht="14.1"/>
    <row r="5216" s="215" customFormat="1" ht="14.1"/>
    <row r="5217" s="215" customFormat="1" ht="14.1"/>
    <row r="5218" s="215" customFormat="1" ht="14.1"/>
    <row r="5219" s="215" customFormat="1" ht="14.1"/>
    <row r="5220" s="215" customFormat="1" ht="14.1"/>
    <row r="5221" s="215" customFormat="1" ht="14.1"/>
    <row r="5222" s="215" customFormat="1" ht="14.1"/>
    <row r="5223" s="215" customFormat="1" ht="14.1"/>
    <row r="5224" s="215" customFormat="1" ht="14.1"/>
    <row r="5225" s="215" customFormat="1" ht="14.1"/>
    <row r="5226" s="215" customFormat="1" ht="14.1"/>
    <row r="5227" s="215" customFormat="1" ht="14.1"/>
    <row r="5228" s="215" customFormat="1" ht="14.1"/>
    <row r="5229" s="215" customFormat="1" ht="14.1"/>
    <row r="5230" s="215" customFormat="1" ht="14.1"/>
    <row r="5231" s="215" customFormat="1" ht="14.1"/>
    <row r="5232" s="215" customFormat="1" ht="14.1"/>
    <row r="5233" s="215" customFormat="1" ht="14.1"/>
    <row r="5234" s="215" customFormat="1" ht="14.1"/>
    <row r="5235" s="215" customFormat="1" ht="14.1"/>
    <row r="5236" s="215" customFormat="1" ht="14.1"/>
    <row r="5237" s="215" customFormat="1" ht="14.1"/>
    <row r="5238" s="215" customFormat="1" ht="14.1"/>
    <row r="5239" s="215" customFormat="1" ht="14.1"/>
    <row r="5240" s="215" customFormat="1" ht="14.1"/>
    <row r="5241" s="215" customFormat="1" ht="14.1"/>
    <row r="5242" s="215" customFormat="1" ht="14.1"/>
    <row r="5243" s="215" customFormat="1" ht="14.1"/>
    <row r="5244" s="215" customFormat="1" ht="14.1"/>
    <row r="5245" s="215" customFormat="1" ht="14.1"/>
    <row r="5246" s="215" customFormat="1" ht="14.1"/>
    <row r="5247" s="215" customFormat="1" ht="14.1"/>
    <row r="5248" s="215" customFormat="1" ht="14.1"/>
    <row r="5249" s="215" customFormat="1" ht="14.1"/>
    <row r="5250" s="215" customFormat="1" ht="14.1"/>
    <row r="5251" s="215" customFormat="1" ht="14.1"/>
    <row r="5252" s="215" customFormat="1" ht="14.1"/>
    <row r="5253" s="215" customFormat="1" ht="14.1"/>
    <row r="5254" s="215" customFormat="1" ht="14.1"/>
    <row r="5255" s="215" customFormat="1" ht="14.1"/>
    <row r="5256" s="215" customFormat="1" ht="14.1"/>
    <row r="5257" s="215" customFormat="1" ht="14.1"/>
    <row r="5258" s="215" customFormat="1" ht="14.1"/>
    <row r="5259" s="215" customFormat="1" ht="14.1"/>
    <row r="5260" s="215" customFormat="1" ht="14.1"/>
    <row r="5261" s="215" customFormat="1" ht="14.1"/>
    <row r="5262" s="215" customFormat="1" ht="14.1"/>
    <row r="5263" s="215" customFormat="1" ht="14.1"/>
    <row r="5264" s="215" customFormat="1" ht="14.1"/>
    <row r="5265" s="215" customFormat="1" ht="14.1"/>
    <row r="5266" s="215" customFormat="1" ht="14.1"/>
    <row r="5267" s="215" customFormat="1" ht="14.1"/>
    <row r="5268" s="215" customFormat="1" ht="14.1"/>
    <row r="5269" s="215" customFormat="1" ht="14.1"/>
    <row r="5270" s="215" customFormat="1" ht="14.1"/>
    <row r="5271" s="215" customFormat="1" ht="14.1"/>
    <row r="5272" s="215" customFormat="1" ht="14.1"/>
    <row r="5273" s="215" customFormat="1" ht="14.1"/>
    <row r="5274" s="215" customFormat="1" ht="14.1"/>
    <row r="5275" s="215" customFormat="1" ht="14.1"/>
    <row r="5276" s="215" customFormat="1" ht="14.1"/>
    <row r="5277" s="215" customFormat="1" ht="14.1"/>
    <row r="5278" s="215" customFormat="1" ht="14.1"/>
    <row r="5279" s="215" customFormat="1" ht="14.1"/>
    <row r="5280" s="215" customFormat="1" ht="14.1"/>
    <row r="5281" s="215" customFormat="1" ht="14.1"/>
    <row r="5282" s="215" customFormat="1" ht="14.1"/>
    <row r="5283" s="215" customFormat="1" ht="14.1"/>
    <row r="5284" s="215" customFormat="1" ht="14.1"/>
    <row r="5285" s="215" customFormat="1" ht="14.1"/>
    <row r="5286" s="215" customFormat="1" ht="14.1"/>
    <row r="5287" s="215" customFormat="1" ht="14.1"/>
    <row r="5288" s="215" customFormat="1" ht="14.1"/>
    <row r="5289" s="215" customFormat="1" ht="14.1"/>
    <row r="5290" s="215" customFormat="1" ht="14.1"/>
    <row r="5291" s="215" customFormat="1" ht="14.1"/>
    <row r="5292" s="215" customFormat="1" ht="14.1"/>
    <row r="5293" s="215" customFormat="1" ht="14.1"/>
    <row r="5294" s="215" customFormat="1" ht="14.1"/>
    <row r="5295" s="215" customFormat="1" ht="14.1"/>
    <row r="5296" s="215" customFormat="1" ht="14.1"/>
    <row r="5297" s="215" customFormat="1" ht="14.1"/>
    <row r="5298" s="215" customFormat="1" ht="14.1"/>
    <row r="5299" s="215" customFormat="1" ht="14.1"/>
    <row r="5300" s="215" customFormat="1" ht="14.1"/>
    <row r="5301" s="215" customFormat="1" ht="14.1"/>
    <row r="5302" s="215" customFormat="1" ht="14.1"/>
    <row r="5303" s="215" customFormat="1" ht="14.1"/>
    <row r="5304" s="215" customFormat="1" ht="14.1"/>
    <row r="5305" s="215" customFormat="1" ht="14.1"/>
    <row r="5306" s="215" customFormat="1" ht="14.1"/>
    <row r="5307" s="215" customFormat="1" ht="14.1"/>
    <row r="5308" s="215" customFormat="1" ht="14.1"/>
    <row r="5309" s="215" customFormat="1" ht="14.1"/>
    <row r="5310" s="215" customFormat="1" ht="14.1"/>
    <row r="5311" s="215" customFormat="1" ht="14.1"/>
    <row r="5312" s="215" customFormat="1" ht="14.1"/>
    <row r="5313" s="215" customFormat="1" ht="14.1"/>
    <row r="5314" s="215" customFormat="1" ht="14.1"/>
    <row r="5315" s="215" customFormat="1" ht="14.1"/>
    <row r="5316" s="215" customFormat="1" ht="14.1"/>
    <row r="5317" s="215" customFormat="1" ht="14.1"/>
    <row r="5318" s="215" customFormat="1" ht="14.1"/>
    <row r="5319" s="215" customFormat="1" ht="14.1"/>
    <row r="5320" s="215" customFormat="1" ht="14.1"/>
    <row r="5321" s="215" customFormat="1" ht="14.1"/>
    <row r="5322" s="215" customFormat="1" ht="14.1"/>
    <row r="5323" s="215" customFormat="1" ht="14.1"/>
    <row r="5324" s="215" customFormat="1" ht="14.1"/>
    <row r="5325" s="215" customFormat="1" ht="14.1"/>
    <row r="5326" s="215" customFormat="1" ht="14.1"/>
    <row r="5327" s="215" customFormat="1" ht="14.1"/>
    <row r="5328" s="215" customFormat="1" ht="14.1"/>
    <row r="5329" s="215" customFormat="1" ht="14.1"/>
    <row r="5330" s="215" customFormat="1" ht="14.1"/>
    <row r="5331" s="215" customFormat="1" ht="14.1"/>
    <row r="5332" s="215" customFormat="1" ht="14.1"/>
    <row r="5333" s="215" customFormat="1" ht="14.1"/>
    <row r="5334" s="215" customFormat="1" ht="14.1"/>
    <row r="5335" s="215" customFormat="1" ht="14.1"/>
    <row r="5336" s="215" customFormat="1" ht="14.1"/>
    <row r="5337" s="215" customFormat="1" ht="14.1"/>
    <row r="5338" s="215" customFormat="1" ht="14.1"/>
    <row r="5339" s="215" customFormat="1" ht="14.1"/>
    <row r="5340" s="215" customFormat="1" ht="14.1"/>
    <row r="5341" s="215" customFormat="1" ht="14.1"/>
    <row r="5342" s="215" customFormat="1" ht="14.1"/>
    <row r="5343" s="215" customFormat="1" ht="14.1"/>
    <row r="5344" s="215" customFormat="1" ht="14.1"/>
    <row r="5345" s="215" customFormat="1" ht="14.1"/>
    <row r="5346" s="215" customFormat="1" ht="14.1"/>
    <row r="5347" s="215" customFormat="1" ht="14.1"/>
    <row r="5348" s="215" customFormat="1" ht="14.1"/>
    <row r="5349" s="215" customFormat="1" ht="14.1"/>
    <row r="5350" s="215" customFormat="1" ht="14.1"/>
    <row r="5351" s="215" customFormat="1" ht="14.1"/>
    <row r="5352" s="215" customFormat="1" ht="14.1"/>
    <row r="5353" s="215" customFormat="1" ht="14.1"/>
    <row r="5354" s="215" customFormat="1" ht="14.1"/>
    <row r="5355" s="215" customFormat="1" ht="14.1"/>
    <row r="5356" s="215" customFormat="1" ht="14.1"/>
    <row r="5357" s="215" customFormat="1" ht="14.1"/>
    <row r="5358" s="215" customFormat="1" ht="14.1"/>
    <row r="5359" s="215" customFormat="1" ht="14.1"/>
    <row r="5360" s="215" customFormat="1" ht="14.1"/>
    <row r="5361" s="215" customFormat="1" ht="14.1"/>
    <row r="5362" s="215" customFormat="1" ht="14.1"/>
    <row r="5363" s="215" customFormat="1" ht="14.1"/>
    <row r="5364" s="215" customFormat="1" ht="14.1"/>
    <row r="5365" s="215" customFormat="1" ht="14.1"/>
    <row r="5366" s="215" customFormat="1" ht="14.1"/>
    <row r="5367" s="215" customFormat="1" ht="14.1"/>
    <row r="5368" s="215" customFormat="1" ht="14.1"/>
    <row r="5369" s="215" customFormat="1" ht="14.1"/>
    <row r="5370" s="215" customFormat="1" ht="14.1"/>
    <row r="5371" s="215" customFormat="1" ht="14.1"/>
    <row r="5372" s="215" customFormat="1" ht="14.1"/>
    <row r="5373" s="215" customFormat="1" ht="14.1"/>
    <row r="5374" s="215" customFormat="1" ht="14.1"/>
    <row r="5375" s="215" customFormat="1" ht="14.1"/>
    <row r="5376" s="215" customFormat="1" ht="14.1"/>
    <row r="5377" s="215" customFormat="1" ht="14.1"/>
    <row r="5378" s="215" customFormat="1" ht="14.1"/>
    <row r="5379" s="215" customFormat="1" ht="14.1"/>
    <row r="5380" s="215" customFormat="1" ht="14.1"/>
    <row r="5381" s="215" customFormat="1" ht="14.1"/>
    <row r="5382" s="215" customFormat="1" ht="14.1"/>
    <row r="5383" s="215" customFormat="1" ht="14.1"/>
    <row r="5384" s="215" customFormat="1" ht="14.1"/>
    <row r="5385" s="215" customFormat="1" ht="14.1"/>
    <row r="5386" s="215" customFormat="1" ht="14.1"/>
    <row r="5387" s="215" customFormat="1" ht="14.1"/>
    <row r="5388" s="215" customFormat="1" ht="14.1"/>
    <row r="5389" s="215" customFormat="1" ht="14.1"/>
    <row r="5390" s="215" customFormat="1" ht="14.1"/>
    <row r="5391" s="215" customFormat="1" ht="14.1"/>
    <row r="5392" s="215" customFormat="1" ht="14.1"/>
    <row r="5393" s="215" customFormat="1" ht="14.1"/>
    <row r="5394" s="215" customFormat="1" ht="14.1"/>
    <row r="5395" s="215" customFormat="1" ht="14.1"/>
    <row r="5396" s="215" customFormat="1" ht="14.1"/>
    <row r="5397" s="215" customFormat="1" ht="14.1"/>
    <row r="5398" s="215" customFormat="1" ht="14.1"/>
    <row r="5399" s="215" customFormat="1" ht="14.1"/>
    <row r="5400" s="215" customFormat="1" ht="14.1"/>
    <row r="5401" s="215" customFormat="1" ht="14.1"/>
    <row r="5402" s="215" customFormat="1" ht="14.1"/>
    <row r="5403" s="215" customFormat="1" ht="14.1"/>
    <row r="5404" s="215" customFormat="1" ht="14.1"/>
    <row r="5405" s="215" customFormat="1" ht="14.1"/>
    <row r="5406" s="215" customFormat="1" ht="14.1"/>
    <row r="5407" s="215" customFormat="1" ht="14.1"/>
    <row r="5408" s="215" customFormat="1" ht="14.1"/>
    <row r="5409" s="215" customFormat="1" ht="14.1"/>
    <row r="5410" s="215" customFormat="1" ht="14.1"/>
    <row r="5411" s="215" customFormat="1" ht="14.1"/>
    <row r="5412" s="215" customFormat="1" ht="14.1"/>
    <row r="5413" s="215" customFormat="1" ht="14.1"/>
    <row r="5414" s="215" customFormat="1" ht="14.1"/>
    <row r="5415" s="215" customFormat="1" ht="14.1"/>
    <row r="5416" s="215" customFormat="1" ht="14.1"/>
    <row r="5417" s="215" customFormat="1" ht="14.1"/>
    <row r="5418" s="215" customFormat="1" ht="14.1"/>
    <row r="5419" s="215" customFormat="1" ht="14.1"/>
    <row r="5420" s="215" customFormat="1" ht="14.1"/>
    <row r="5421" s="215" customFormat="1" ht="14.1"/>
    <row r="5422" s="215" customFormat="1" ht="14.1"/>
    <row r="5423" s="215" customFormat="1" ht="14.1"/>
    <row r="5424" s="215" customFormat="1" ht="14.1"/>
    <row r="5425" s="215" customFormat="1" ht="14.1"/>
    <row r="5426" s="215" customFormat="1" ht="14.1"/>
    <row r="5427" s="215" customFormat="1" ht="14.1"/>
    <row r="5428" s="215" customFormat="1" ht="14.1"/>
    <row r="5429" s="215" customFormat="1" ht="14.1"/>
    <row r="5430" s="215" customFormat="1" ht="14.1"/>
    <row r="5431" s="215" customFormat="1" ht="14.1"/>
    <row r="5432" s="215" customFormat="1" ht="14.1"/>
    <row r="5433" s="215" customFormat="1" ht="14.1"/>
    <row r="5434" s="215" customFormat="1" ht="14.1"/>
    <row r="5435" s="215" customFormat="1" ht="14.1"/>
    <row r="5436" s="215" customFormat="1" ht="14.1"/>
    <row r="5437" s="215" customFormat="1" ht="14.1"/>
    <row r="5438" s="215" customFormat="1" ht="14.1"/>
    <row r="5439" s="215" customFormat="1" ht="14.1"/>
    <row r="5440" s="215" customFormat="1" ht="14.1"/>
    <row r="5441" s="215" customFormat="1" ht="14.1"/>
    <row r="5442" s="215" customFormat="1" ht="14.1"/>
    <row r="5443" s="215" customFormat="1" ht="14.1"/>
    <row r="5444" s="215" customFormat="1" ht="14.1"/>
    <row r="5445" s="215" customFormat="1" ht="14.1"/>
    <row r="5446" s="215" customFormat="1" ht="14.1"/>
    <row r="5447" s="215" customFormat="1" ht="14.1"/>
    <row r="5448" s="215" customFormat="1" ht="14.1"/>
    <row r="5449" s="215" customFormat="1" ht="14.1"/>
    <row r="5450" s="215" customFormat="1" ht="14.1"/>
    <row r="5451" s="215" customFormat="1" ht="14.1"/>
    <row r="5452" s="215" customFormat="1" ht="14.1"/>
    <row r="5453" s="215" customFormat="1" ht="14.1"/>
    <row r="5454" s="215" customFormat="1" ht="14.1"/>
    <row r="5455" s="215" customFormat="1" ht="14.1"/>
    <row r="5456" s="215" customFormat="1" ht="14.1"/>
    <row r="5457" s="215" customFormat="1" ht="14.1"/>
    <row r="5458" s="215" customFormat="1" ht="14.1"/>
    <row r="5459" s="215" customFormat="1" ht="14.1"/>
    <row r="5460" s="215" customFormat="1" ht="14.1"/>
    <row r="5461" s="215" customFormat="1" ht="14.1"/>
    <row r="5462" s="215" customFormat="1" ht="14.1"/>
    <row r="5463" s="215" customFormat="1" ht="14.1"/>
    <row r="5464" s="215" customFormat="1" ht="14.1"/>
    <row r="5465" s="215" customFormat="1" ht="14.1"/>
    <row r="5466" s="215" customFormat="1" ht="14.1"/>
    <row r="5467" s="215" customFormat="1" ht="14.1"/>
    <row r="5468" s="215" customFormat="1" ht="14.1"/>
    <row r="5469" s="215" customFormat="1" ht="14.1"/>
    <row r="5470" s="215" customFormat="1" ht="14.1"/>
    <row r="5471" s="215" customFormat="1" ht="14.1"/>
    <row r="5472" s="215" customFormat="1" ht="14.1"/>
    <row r="5473" s="215" customFormat="1" ht="14.1"/>
    <row r="5474" s="215" customFormat="1" ht="14.1"/>
    <row r="5475" s="215" customFormat="1" ht="14.1"/>
    <row r="5476" s="215" customFormat="1" ht="14.1"/>
    <row r="5477" s="215" customFormat="1" ht="14.1"/>
    <row r="5478" s="215" customFormat="1" ht="14.1"/>
    <row r="5479" s="215" customFormat="1" ht="14.1"/>
    <row r="5480" s="215" customFormat="1" ht="14.1"/>
    <row r="5481" s="215" customFormat="1" ht="14.1"/>
    <row r="5482" s="215" customFormat="1" ht="14.1"/>
    <row r="5483" s="215" customFormat="1" ht="14.1"/>
    <row r="5484" s="215" customFormat="1" ht="14.1"/>
    <row r="5485" s="215" customFormat="1" ht="14.1"/>
    <row r="5486" s="215" customFormat="1" ht="14.1"/>
    <row r="5487" s="215" customFormat="1" ht="14.1"/>
    <row r="5488" s="215" customFormat="1" ht="14.1"/>
    <row r="5489" s="215" customFormat="1" ht="14.1"/>
    <row r="5490" s="215" customFormat="1" ht="14.1"/>
    <row r="5491" s="215" customFormat="1" ht="14.1"/>
    <row r="5492" s="215" customFormat="1" ht="14.1"/>
    <row r="5493" s="215" customFormat="1" ht="14.1"/>
    <row r="5494" s="215" customFormat="1" ht="14.1"/>
    <row r="5495" s="215" customFormat="1" ht="14.1"/>
    <row r="5496" s="215" customFormat="1" ht="14.1"/>
    <row r="5497" s="215" customFormat="1" ht="14.1"/>
    <row r="5498" s="215" customFormat="1" ht="14.1"/>
    <row r="5499" s="215" customFormat="1" ht="14.1"/>
    <row r="5500" s="215" customFormat="1" ht="14.1"/>
    <row r="5501" s="215" customFormat="1" ht="14.1"/>
    <row r="5502" s="215" customFormat="1" ht="14.1"/>
    <row r="5503" s="215" customFormat="1" ht="14.1"/>
    <row r="5504" s="215" customFormat="1" ht="14.1"/>
    <row r="5505" s="215" customFormat="1" ht="14.1"/>
    <row r="5506" s="215" customFormat="1" ht="14.1"/>
    <row r="5507" s="215" customFormat="1" ht="14.1"/>
    <row r="5508" s="215" customFormat="1" ht="14.1"/>
    <row r="5509" s="215" customFormat="1" ht="14.1"/>
    <row r="5510" s="215" customFormat="1" ht="14.1"/>
    <row r="5511" s="215" customFormat="1" ht="14.1"/>
    <row r="5512" s="215" customFormat="1" ht="14.1"/>
    <row r="5513" s="215" customFormat="1" ht="14.1"/>
    <row r="5514" s="215" customFormat="1" ht="14.1"/>
    <row r="5515" s="215" customFormat="1" ht="14.1"/>
    <row r="5516" s="215" customFormat="1" ht="14.1"/>
    <row r="5517" s="215" customFormat="1" ht="14.1"/>
    <row r="5518" s="215" customFormat="1" ht="14.1"/>
    <row r="5519" s="215" customFormat="1" ht="14.1"/>
    <row r="5520" s="215" customFormat="1" ht="14.1"/>
    <row r="5521" s="215" customFormat="1" ht="14.1"/>
    <row r="5522" s="215" customFormat="1" ht="14.1"/>
    <row r="5523" s="215" customFormat="1" ht="14.1"/>
    <row r="5524" s="215" customFormat="1" ht="14.1"/>
    <row r="5525" s="215" customFormat="1" ht="14.1"/>
    <row r="5526" s="215" customFormat="1" ht="14.1"/>
    <row r="5527" s="215" customFormat="1" ht="14.1"/>
    <row r="5528" s="215" customFormat="1" ht="14.1"/>
    <row r="5529" s="215" customFormat="1" ht="14.1"/>
    <row r="5530" s="215" customFormat="1" ht="14.1"/>
    <row r="5531" s="215" customFormat="1" ht="14.1"/>
    <row r="5532" s="215" customFormat="1" ht="14.1"/>
    <row r="5533" s="215" customFormat="1" ht="14.1"/>
    <row r="5534" s="215" customFormat="1" ht="14.1"/>
    <row r="5535" s="215" customFormat="1" ht="14.1"/>
    <row r="5536" s="215" customFormat="1" ht="14.1"/>
    <row r="5537" s="215" customFormat="1" ht="14.1"/>
    <row r="5538" s="215" customFormat="1" ht="14.1"/>
    <row r="5539" s="215" customFormat="1" ht="14.1"/>
    <row r="5540" s="215" customFormat="1" ht="14.1"/>
    <row r="5541" s="215" customFormat="1" ht="14.1"/>
    <row r="5542" s="215" customFormat="1" ht="14.1"/>
    <row r="5543" s="215" customFormat="1" ht="14.1"/>
    <row r="5544" s="215" customFormat="1" ht="14.1"/>
    <row r="5545" s="215" customFormat="1" ht="14.1"/>
    <row r="5546" s="215" customFormat="1" ht="14.1"/>
    <row r="5547" s="215" customFormat="1" ht="14.1"/>
    <row r="5548" s="215" customFormat="1" ht="14.1"/>
    <row r="5549" s="215" customFormat="1" ht="14.1"/>
    <row r="5550" s="215" customFormat="1" ht="14.1"/>
    <row r="5551" s="215" customFormat="1" ht="14.1"/>
    <row r="5552" s="215" customFormat="1" ht="14.1"/>
    <row r="5553" s="215" customFormat="1" ht="14.1"/>
    <row r="5554" s="215" customFormat="1" ht="14.1"/>
    <row r="5555" s="215" customFormat="1" ht="14.1"/>
    <row r="5556" s="215" customFormat="1" ht="14.1"/>
    <row r="5557" s="215" customFormat="1" ht="14.1"/>
    <row r="5558" s="215" customFormat="1" ht="14.1"/>
    <row r="5559" s="215" customFormat="1" ht="14.1"/>
    <row r="5560" s="215" customFormat="1" ht="14.1"/>
    <row r="5561" s="215" customFormat="1" ht="14.1"/>
    <row r="5562" s="215" customFormat="1" ht="14.1"/>
    <row r="5563" s="215" customFormat="1" ht="14.1"/>
    <row r="5564" s="215" customFormat="1" ht="14.1"/>
    <row r="5565" s="215" customFormat="1" ht="14.1"/>
    <row r="5566" s="215" customFormat="1" ht="14.1"/>
    <row r="5567" s="215" customFormat="1" ht="14.1"/>
    <row r="5568" s="215" customFormat="1" ht="14.1"/>
    <row r="5569" s="215" customFormat="1" ht="14.1"/>
    <row r="5570" s="215" customFormat="1" ht="14.1"/>
    <row r="5571" s="215" customFormat="1" ht="14.1"/>
    <row r="5572" s="215" customFormat="1" ht="14.1"/>
    <row r="5573" s="215" customFormat="1" ht="14.1"/>
    <row r="5574" s="215" customFormat="1" ht="14.1"/>
    <row r="5575" s="215" customFormat="1" ht="14.1"/>
    <row r="5576" s="215" customFormat="1" ht="14.1"/>
    <row r="5577" s="215" customFormat="1" ht="14.1"/>
    <row r="5578" s="215" customFormat="1" ht="14.1"/>
    <row r="5579" s="215" customFormat="1" ht="14.1"/>
    <row r="5580" s="215" customFormat="1" ht="14.1"/>
    <row r="5581" s="215" customFormat="1" ht="14.1"/>
    <row r="5582" s="215" customFormat="1" ht="14.1"/>
    <row r="5583" s="215" customFormat="1" ht="14.1"/>
    <row r="5584" s="215" customFormat="1" ht="14.1"/>
    <row r="5585" s="215" customFormat="1" ht="14.1"/>
    <row r="5586" s="215" customFormat="1" ht="14.1"/>
    <row r="5587" s="215" customFormat="1" ht="14.1"/>
    <row r="5588" s="215" customFormat="1" ht="14.1"/>
    <row r="5589" s="215" customFormat="1" ht="14.1"/>
    <row r="5590" s="215" customFormat="1" ht="14.1"/>
    <row r="5591" s="215" customFormat="1" ht="14.1"/>
    <row r="5592" s="215" customFormat="1" ht="14.1"/>
    <row r="5593" s="215" customFormat="1" ht="14.1"/>
    <row r="5594" s="215" customFormat="1" ht="14.1"/>
    <row r="5595" s="215" customFormat="1" ht="14.1"/>
    <row r="5596" s="215" customFormat="1" ht="14.1"/>
    <row r="5597" s="215" customFormat="1" ht="14.1"/>
    <row r="5598" s="215" customFormat="1" ht="14.1"/>
    <row r="5599" s="215" customFormat="1" ht="14.1"/>
    <row r="5600" s="215" customFormat="1" ht="14.1"/>
    <row r="5601" s="215" customFormat="1" ht="14.1"/>
    <row r="5602" s="215" customFormat="1" ht="14.1"/>
    <row r="5603" s="215" customFormat="1" ht="14.1"/>
    <row r="5604" s="215" customFormat="1" ht="14.1"/>
    <row r="5605" s="215" customFormat="1" ht="14.1"/>
    <row r="5606" s="215" customFormat="1" ht="14.1"/>
    <row r="5607" s="215" customFormat="1" ht="14.1"/>
    <row r="5608" s="215" customFormat="1" ht="14.1"/>
    <row r="5609" s="215" customFormat="1" ht="14.1"/>
    <row r="5610" s="215" customFormat="1" ht="14.1"/>
    <row r="5611" s="215" customFormat="1" ht="14.1"/>
    <row r="5612" s="215" customFormat="1" ht="14.1"/>
    <row r="5613" s="215" customFormat="1" ht="14.1"/>
    <row r="5614" s="215" customFormat="1" ht="14.1"/>
    <row r="5615" s="215" customFormat="1" ht="14.1"/>
    <row r="5616" s="215" customFormat="1" ht="14.1"/>
    <row r="5617" s="215" customFormat="1" ht="14.1"/>
    <row r="5618" s="215" customFormat="1" ht="14.1"/>
    <row r="5619" s="215" customFormat="1" ht="14.1"/>
    <row r="5620" s="215" customFormat="1" ht="14.1"/>
    <row r="5621" s="215" customFormat="1" ht="14.1"/>
    <row r="5622" s="215" customFormat="1" ht="14.1"/>
    <row r="5623" s="215" customFormat="1" ht="14.1"/>
    <row r="5624" s="215" customFormat="1" ht="14.1"/>
    <row r="5625" s="215" customFormat="1" ht="14.1"/>
    <row r="5626" s="215" customFormat="1" ht="14.1"/>
    <row r="5627" s="215" customFormat="1" ht="14.1"/>
    <row r="5628" s="215" customFormat="1" ht="14.1"/>
    <row r="5629" s="215" customFormat="1" ht="14.1"/>
    <row r="5630" s="215" customFormat="1" ht="14.1"/>
    <row r="5631" s="215" customFormat="1" ht="14.1"/>
    <row r="5632" s="215" customFormat="1" ht="14.1"/>
    <row r="5633" s="215" customFormat="1" ht="14.1"/>
    <row r="5634" s="215" customFormat="1" ht="14.1"/>
    <row r="5635" s="215" customFormat="1" ht="14.1"/>
    <row r="5636" s="215" customFormat="1" ht="14.1"/>
    <row r="5637" s="215" customFormat="1" ht="14.1"/>
    <row r="5638" s="215" customFormat="1" ht="14.1"/>
    <row r="5639" s="215" customFormat="1" ht="14.1"/>
    <row r="5640" s="215" customFormat="1" ht="14.1"/>
    <row r="5641" s="215" customFormat="1" ht="14.1"/>
    <row r="5642" s="215" customFormat="1" ht="14.1"/>
    <row r="5643" s="215" customFormat="1" ht="14.1"/>
    <row r="5644" s="215" customFormat="1" ht="14.1"/>
    <row r="5645" s="215" customFormat="1" ht="14.1"/>
    <row r="5646" s="215" customFormat="1" ht="14.1"/>
    <row r="5647" s="215" customFormat="1" ht="14.1"/>
    <row r="5648" s="215" customFormat="1" ht="14.1"/>
    <row r="5649" s="215" customFormat="1" ht="14.1"/>
    <row r="5650" s="215" customFormat="1" ht="14.1"/>
    <row r="5651" s="215" customFormat="1" ht="14.1"/>
    <row r="5652" s="215" customFormat="1" ht="14.1"/>
    <row r="5653" s="215" customFormat="1" ht="14.1"/>
    <row r="5654" s="215" customFormat="1" ht="14.1"/>
    <row r="5655" s="215" customFormat="1" ht="14.1"/>
    <row r="5656" s="215" customFormat="1" ht="14.1"/>
    <row r="5657" s="215" customFormat="1" ht="14.1"/>
    <row r="5658" s="215" customFormat="1" ht="14.1"/>
    <row r="5659" s="215" customFormat="1" ht="14.1"/>
    <row r="5660" s="215" customFormat="1" ht="14.1"/>
    <row r="5661" s="215" customFormat="1" ht="14.1"/>
    <row r="5662" s="215" customFormat="1" ht="14.1"/>
    <row r="5663" s="215" customFormat="1" ht="14.1"/>
    <row r="5664" s="215" customFormat="1" ht="14.1"/>
    <row r="5665" s="215" customFormat="1" ht="14.1"/>
    <row r="5666" s="215" customFormat="1" ht="14.1"/>
    <row r="5667" s="215" customFormat="1" ht="14.1"/>
    <row r="5668" s="215" customFormat="1" ht="14.1"/>
    <row r="5669" s="215" customFormat="1" ht="14.1"/>
    <row r="5670" s="215" customFormat="1" ht="14.1"/>
    <row r="5671" s="215" customFormat="1" ht="14.1"/>
    <row r="5672" s="215" customFormat="1" ht="14.1"/>
    <row r="5673" s="215" customFormat="1" ht="14.1"/>
    <row r="5674" s="215" customFormat="1" ht="14.1"/>
    <row r="5675" s="215" customFormat="1" ht="14.1"/>
    <row r="5676" s="215" customFormat="1" ht="14.1"/>
    <row r="5677" s="215" customFormat="1" ht="14.1"/>
    <row r="5678" s="215" customFormat="1" ht="14.1"/>
    <row r="5679" s="215" customFormat="1" ht="14.1"/>
    <row r="5680" s="215" customFormat="1" ht="14.1"/>
    <row r="5681" s="215" customFormat="1" ht="14.1"/>
    <row r="5682" s="215" customFormat="1" ht="14.1"/>
    <row r="5683" s="215" customFormat="1" ht="14.1"/>
    <row r="5684" s="215" customFormat="1" ht="14.1"/>
    <row r="5685" s="215" customFormat="1" ht="14.1"/>
    <row r="5686" s="215" customFormat="1" ht="14.1"/>
    <row r="5687" s="215" customFormat="1" ht="14.1"/>
    <row r="5688" s="215" customFormat="1" ht="14.1"/>
    <row r="5689" s="215" customFormat="1" ht="14.1"/>
    <row r="5690" s="215" customFormat="1" ht="14.1"/>
    <row r="5691" s="215" customFormat="1" ht="14.1"/>
    <row r="5692" s="215" customFormat="1" ht="14.1"/>
    <row r="5693" s="215" customFormat="1" ht="14.1"/>
    <row r="5694" s="215" customFormat="1" ht="14.1"/>
    <row r="5695" s="215" customFormat="1" ht="14.1"/>
    <row r="5696" s="215" customFormat="1" ht="14.1"/>
    <row r="5697" s="215" customFormat="1" ht="14.1"/>
    <row r="5698" s="215" customFormat="1" ht="14.1"/>
    <row r="5699" s="215" customFormat="1" ht="14.1"/>
    <row r="5700" s="215" customFormat="1" ht="14.1"/>
    <row r="5701" s="215" customFormat="1" ht="14.1"/>
    <row r="5702" s="215" customFormat="1" ht="14.1"/>
    <row r="5703" s="215" customFormat="1" ht="14.1"/>
    <row r="5704" s="215" customFormat="1" ht="14.1"/>
    <row r="5705" s="215" customFormat="1" ht="14.1"/>
    <row r="5706" s="215" customFormat="1" ht="14.1"/>
    <row r="5707" s="215" customFormat="1" ht="14.1"/>
    <row r="5708" s="215" customFormat="1" ht="14.1"/>
    <row r="5709" s="215" customFormat="1" ht="14.1"/>
    <row r="5710" s="215" customFormat="1" ht="14.1"/>
    <row r="5711" s="215" customFormat="1" ht="14.1"/>
    <row r="5712" s="215" customFormat="1" ht="14.1"/>
    <row r="5713" s="215" customFormat="1" ht="14.1"/>
    <row r="5714" s="215" customFormat="1" ht="14.1"/>
    <row r="5715" s="215" customFormat="1" ht="14.1"/>
    <row r="5716" s="215" customFormat="1" ht="14.1"/>
    <row r="5717" s="215" customFormat="1" ht="14.1"/>
    <row r="5718" s="215" customFormat="1" ht="14.1"/>
    <row r="5719" s="215" customFormat="1" ht="14.1"/>
    <row r="5720" s="215" customFormat="1" ht="14.1"/>
    <row r="5721" s="215" customFormat="1" ht="14.1"/>
    <row r="5722" s="215" customFormat="1" ht="14.1"/>
    <row r="5723" s="215" customFormat="1" ht="14.1"/>
    <row r="5724" s="215" customFormat="1" ht="14.1"/>
    <row r="5725" s="215" customFormat="1" ht="14.1"/>
    <row r="5726" s="215" customFormat="1" ht="14.1"/>
    <row r="5727" s="215" customFormat="1" ht="14.1"/>
    <row r="5728" s="215" customFormat="1" ht="14.1"/>
    <row r="5729" s="215" customFormat="1" ht="14.1"/>
    <row r="5730" s="215" customFormat="1" ht="14.1"/>
    <row r="5731" s="215" customFormat="1" ht="14.1"/>
    <row r="5732" s="215" customFormat="1" ht="14.1"/>
    <row r="5733" s="215" customFormat="1" ht="14.1"/>
    <row r="5734" s="215" customFormat="1" ht="14.1"/>
    <row r="5735" s="215" customFormat="1" ht="14.1"/>
    <row r="5736" s="215" customFormat="1" ht="14.1"/>
    <row r="5737" s="215" customFormat="1" ht="14.1"/>
    <row r="5738" s="215" customFormat="1" ht="14.1"/>
    <row r="5739" s="215" customFormat="1" ht="14.1"/>
    <row r="5740" s="215" customFormat="1" ht="14.1"/>
    <row r="5741" s="215" customFormat="1" ht="14.1"/>
    <row r="5742" s="215" customFormat="1" ht="14.1"/>
    <row r="5743" s="215" customFormat="1" ht="14.1"/>
    <row r="5744" s="215" customFormat="1" ht="14.1"/>
    <row r="5745" s="215" customFormat="1" ht="14.1"/>
    <row r="5746" s="215" customFormat="1" ht="14.1"/>
    <row r="5747" s="215" customFormat="1" ht="14.1"/>
    <row r="5748" s="215" customFormat="1" ht="14.1"/>
    <row r="5749" s="215" customFormat="1" ht="14.1"/>
    <row r="5750" s="215" customFormat="1" ht="14.1"/>
    <row r="5751" s="215" customFormat="1" ht="14.1"/>
    <row r="5752" s="215" customFormat="1" ht="14.1"/>
    <row r="5753" s="215" customFormat="1" ht="14.1"/>
    <row r="5754" s="215" customFormat="1" ht="14.1"/>
    <row r="5755" s="215" customFormat="1" ht="14.1"/>
    <row r="5756" s="215" customFormat="1" ht="14.1"/>
    <row r="5757" s="215" customFormat="1" ht="14.1"/>
    <row r="5758" s="215" customFormat="1" ht="14.1"/>
    <row r="5759" s="215" customFormat="1" ht="14.1"/>
    <row r="5760" s="215" customFormat="1" ht="14.1"/>
    <row r="5761" s="215" customFormat="1" ht="14.1"/>
    <row r="5762" s="215" customFormat="1" ht="14.1"/>
    <row r="5763" s="215" customFormat="1" ht="14.1"/>
    <row r="5764" s="215" customFormat="1" ht="14.1"/>
    <row r="5765" s="215" customFormat="1" ht="14.1"/>
    <row r="5766" s="215" customFormat="1" ht="14.1"/>
    <row r="5767" s="215" customFormat="1" ht="14.1"/>
    <row r="5768" s="215" customFormat="1" ht="14.1"/>
    <row r="5769" s="215" customFormat="1" ht="14.1"/>
    <row r="5770" s="215" customFormat="1" ht="14.1"/>
    <row r="5771" s="215" customFormat="1" ht="14.1"/>
    <row r="5772" s="215" customFormat="1" ht="14.1"/>
    <row r="5773" s="215" customFormat="1" ht="14.1"/>
    <row r="5774" s="215" customFormat="1" ht="14.1"/>
    <row r="5775" s="215" customFormat="1" ht="14.1"/>
    <row r="5776" s="215" customFormat="1" ht="14.1"/>
    <row r="5777" s="215" customFormat="1" ht="14.1"/>
    <row r="5778" s="215" customFormat="1" ht="14.1"/>
    <row r="5779" s="215" customFormat="1" ht="14.1"/>
    <row r="5780" s="215" customFormat="1" ht="14.1"/>
    <row r="5781" s="215" customFormat="1" ht="14.1"/>
    <row r="5782" s="215" customFormat="1" ht="14.1"/>
    <row r="5783" s="215" customFormat="1" ht="14.1"/>
    <row r="5784" s="215" customFormat="1" ht="14.1"/>
    <row r="5785" s="215" customFormat="1" ht="14.1"/>
    <row r="5786" s="215" customFormat="1" ht="14.1"/>
    <row r="5787" s="215" customFormat="1" ht="14.1"/>
    <row r="5788" s="215" customFormat="1" ht="14.1"/>
    <row r="5789" s="215" customFormat="1" ht="14.1"/>
    <row r="5790" s="215" customFormat="1" ht="14.1"/>
    <row r="5791" s="215" customFormat="1" ht="14.1"/>
    <row r="5792" s="215" customFormat="1" ht="14.1"/>
    <row r="5793" s="215" customFormat="1" ht="14.1"/>
    <row r="5794" s="215" customFormat="1" ht="14.1"/>
    <row r="5795" s="215" customFormat="1" ht="14.1"/>
    <row r="5796" s="215" customFormat="1" ht="14.1"/>
    <row r="5797" s="215" customFormat="1" ht="14.1"/>
    <row r="5798" s="215" customFormat="1" ht="14.1"/>
    <row r="5799" s="215" customFormat="1" ht="14.1"/>
    <row r="5800" s="215" customFormat="1" ht="14.1"/>
    <row r="5801" s="215" customFormat="1" ht="14.1"/>
    <row r="5802" s="215" customFormat="1" ht="14.1"/>
    <row r="5803" s="215" customFormat="1" ht="14.1"/>
    <row r="5804" s="215" customFormat="1" ht="14.1"/>
    <row r="5805" s="215" customFormat="1" ht="14.1"/>
    <row r="5806" s="215" customFormat="1" ht="14.1"/>
    <row r="5807" s="215" customFormat="1" ht="14.1"/>
    <row r="5808" s="215" customFormat="1" ht="14.1"/>
    <row r="5809" s="215" customFormat="1" ht="14.1"/>
    <row r="5810" s="215" customFormat="1" ht="14.1"/>
    <row r="5811" s="215" customFormat="1" ht="14.1"/>
    <row r="5812" s="215" customFormat="1" ht="14.1"/>
    <row r="5813" s="215" customFormat="1" ht="14.1"/>
    <row r="5814" s="215" customFormat="1" ht="14.1"/>
    <row r="5815" s="215" customFormat="1" ht="14.1"/>
    <row r="5816" s="215" customFormat="1" ht="14.1"/>
    <row r="5817" s="215" customFormat="1" ht="14.1"/>
    <row r="5818" s="215" customFormat="1" ht="14.1"/>
    <row r="5819" s="215" customFormat="1" ht="14.1"/>
    <row r="5820" s="215" customFormat="1" ht="14.1"/>
    <row r="5821" s="215" customFormat="1" ht="14.1"/>
    <row r="5822" s="215" customFormat="1" ht="14.1"/>
    <row r="5823" s="215" customFormat="1" ht="14.1"/>
    <row r="5824" s="215" customFormat="1" ht="14.1"/>
    <row r="5825" s="215" customFormat="1" ht="14.1"/>
    <row r="5826" s="215" customFormat="1" ht="14.1"/>
    <row r="5827" s="215" customFormat="1" ht="14.1"/>
    <row r="5828" s="215" customFormat="1" ht="14.1"/>
    <row r="5829" s="215" customFormat="1" ht="14.1"/>
    <row r="5830" s="215" customFormat="1" ht="14.1"/>
    <row r="5831" s="215" customFormat="1" ht="14.1"/>
    <row r="5832" s="215" customFormat="1" ht="14.1"/>
    <row r="5833" s="215" customFormat="1" ht="14.1"/>
    <row r="5834" s="215" customFormat="1" ht="14.1"/>
    <row r="5835" s="215" customFormat="1" ht="14.1"/>
    <row r="5836" s="215" customFormat="1" ht="14.1"/>
    <row r="5837" s="215" customFormat="1" ht="14.1"/>
    <row r="5838" s="215" customFormat="1" ht="14.1"/>
    <row r="5839" s="215" customFormat="1" ht="14.1"/>
    <row r="5840" s="215" customFormat="1" ht="14.1"/>
    <row r="5841" s="215" customFormat="1" ht="14.1"/>
    <row r="5842" s="215" customFormat="1" ht="14.1"/>
    <row r="5843" s="215" customFormat="1" ht="14.1"/>
    <row r="5844" s="215" customFormat="1" ht="14.1"/>
    <row r="5845" s="215" customFormat="1" ht="14.1"/>
    <row r="5846" s="215" customFormat="1" ht="14.1"/>
    <row r="5847" s="215" customFormat="1" ht="14.1"/>
    <row r="5848" s="215" customFormat="1" ht="14.1"/>
    <row r="5849" s="215" customFormat="1" ht="14.1"/>
    <row r="5850" s="215" customFormat="1" ht="14.1"/>
    <row r="5851" s="215" customFormat="1" ht="14.1"/>
    <row r="5852" s="215" customFormat="1" ht="14.1"/>
    <row r="5853" s="215" customFormat="1" ht="14.1"/>
    <row r="5854" s="215" customFormat="1" ht="14.1"/>
    <row r="5855" s="215" customFormat="1" ht="14.1"/>
    <row r="5856" s="215" customFormat="1" ht="14.1"/>
    <row r="5857" s="215" customFormat="1" ht="14.1"/>
    <row r="5858" s="215" customFormat="1" ht="14.1"/>
    <row r="5859" s="215" customFormat="1" ht="14.1"/>
    <row r="5860" s="215" customFormat="1" ht="14.1"/>
    <row r="5861" s="215" customFormat="1" ht="14.1"/>
    <row r="5862" s="215" customFormat="1" ht="14.1"/>
    <row r="5863" s="215" customFormat="1" ht="14.1"/>
    <row r="5864" s="215" customFormat="1" ht="14.1"/>
    <row r="5865" s="215" customFormat="1" ht="14.1"/>
    <row r="5866" s="215" customFormat="1" ht="14.1"/>
    <row r="5867" s="215" customFormat="1" ht="14.1"/>
    <row r="5868" s="215" customFormat="1" ht="14.1"/>
    <row r="5869" s="215" customFormat="1" ht="14.1"/>
    <row r="5870" s="215" customFormat="1" ht="14.1"/>
    <row r="5871" s="215" customFormat="1" ht="14.1"/>
    <row r="5872" s="215" customFormat="1" ht="14.1"/>
    <row r="5873" s="215" customFormat="1" ht="14.1"/>
    <row r="5874" s="215" customFormat="1" ht="14.1"/>
    <row r="5875" s="215" customFormat="1" ht="14.1"/>
    <row r="5876" s="215" customFormat="1" ht="14.1"/>
    <row r="5877" s="215" customFormat="1" ht="14.1"/>
    <row r="5878" s="215" customFormat="1" ht="14.1"/>
    <row r="5879" s="215" customFormat="1" ht="14.1"/>
    <row r="5880" s="215" customFormat="1" ht="14.1"/>
    <row r="5881" s="215" customFormat="1" ht="14.1"/>
    <row r="5882" s="215" customFormat="1" ht="14.1"/>
    <row r="5883" s="215" customFormat="1" ht="14.1"/>
    <row r="5884" s="215" customFormat="1" ht="14.1"/>
    <row r="5885" s="215" customFormat="1" ht="14.1"/>
    <row r="5886" s="215" customFormat="1" ht="14.1"/>
    <row r="5887" s="215" customFormat="1" ht="14.1"/>
    <row r="5888" s="215" customFormat="1" ht="14.1"/>
    <row r="5889" s="215" customFormat="1" ht="14.1"/>
    <row r="5890" s="215" customFormat="1" ht="14.1"/>
    <row r="5891" s="215" customFormat="1" ht="14.1"/>
    <row r="5892" s="215" customFormat="1" ht="14.1"/>
    <row r="5893" s="215" customFormat="1" ht="14.1"/>
    <row r="5894" s="215" customFormat="1" ht="14.1"/>
    <row r="5895" s="215" customFormat="1" ht="14.1"/>
    <row r="5896" s="215" customFormat="1" ht="14.1"/>
    <row r="5897" s="215" customFormat="1" ht="14.1"/>
    <row r="5898" s="215" customFormat="1" ht="14.1"/>
    <row r="5899" s="215" customFormat="1" ht="14.1"/>
    <row r="5900" s="215" customFormat="1" ht="14.1"/>
    <row r="5901" s="215" customFormat="1" ht="14.1"/>
    <row r="5902" s="215" customFormat="1" ht="14.1"/>
    <row r="5903" s="215" customFormat="1" ht="14.1"/>
    <row r="5904" s="215" customFormat="1" ht="14.1"/>
    <row r="5905" s="215" customFormat="1" ht="14.1"/>
    <row r="5906" s="215" customFormat="1" ht="14.1"/>
    <row r="5907" s="215" customFormat="1" ht="14.1"/>
    <row r="5908" s="215" customFormat="1" ht="14.1"/>
    <row r="5909" s="215" customFormat="1" ht="14.1"/>
    <row r="5910" s="215" customFormat="1" ht="14.1"/>
    <row r="5911" s="215" customFormat="1" ht="14.1"/>
    <row r="5912" s="215" customFormat="1" ht="14.1"/>
    <row r="5913" s="215" customFormat="1" ht="14.1"/>
    <row r="5914" s="215" customFormat="1" ht="14.1"/>
    <row r="5915" s="215" customFormat="1" ht="14.1"/>
    <row r="5916" s="215" customFormat="1" ht="14.1"/>
    <row r="5917" s="215" customFormat="1" ht="14.1"/>
    <row r="5918" s="215" customFormat="1" ht="14.1"/>
    <row r="5919" s="215" customFormat="1" ht="14.1"/>
    <row r="5920" s="215" customFormat="1" ht="14.1"/>
    <row r="5921" s="215" customFormat="1" ht="14.1"/>
    <row r="5922" s="215" customFormat="1" ht="14.1"/>
    <row r="5923" s="215" customFormat="1" ht="14.1"/>
    <row r="5924" s="215" customFormat="1" ht="14.1"/>
    <row r="5925" s="215" customFormat="1" ht="14.1"/>
    <row r="5926" s="215" customFormat="1" ht="14.1"/>
    <row r="5927" s="215" customFormat="1" ht="14.1"/>
    <row r="5928" s="215" customFormat="1" ht="14.1"/>
    <row r="5929" s="215" customFormat="1" ht="14.1"/>
    <row r="5930" s="215" customFormat="1" ht="14.1"/>
    <row r="5931" s="215" customFormat="1" ht="14.1"/>
    <row r="5932" s="215" customFormat="1" ht="14.1"/>
    <row r="5933" s="215" customFormat="1" ht="14.1"/>
    <row r="5934" s="215" customFormat="1" ht="14.1"/>
    <row r="5935" s="215" customFormat="1" ht="14.1"/>
    <row r="5936" s="215" customFormat="1" ht="14.1"/>
    <row r="5937" s="215" customFormat="1" ht="14.1"/>
    <row r="5938" s="215" customFormat="1" ht="14.1"/>
    <row r="5939" s="215" customFormat="1" ht="14.1"/>
    <row r="5940" s="215" customFormat="1" ht="14.1"/>
    <row r="5941" s="215" customFormat="1" ht="14.1"/>
    <row r="5942" s="215" customFormat="1" ht="14.1"/>
    <row r="5943" s="215" customFormat="1" ht="14.1"/>
    <row r="5944" s="215" customFormat="1" ht="14.1"/>
    <row r="5945" s="215" customFormat="1" ht="14.1"/>
    <row r="5946" s="215" customFormat="1" ht="14.1"/>
    <row r="5947" s="215" customFormat="1" ht="14.1"/>
    <row r="5948" s="215" customFormat="1" ht="14.1"/>
    <row r="5949" s="215" customFormat="1" ht="14.1"/>
    <row r="5950" s="215" customFormat="1" ht="14.1"/>
    <row r="5951" s="215" customFormat="1" ht="14.1"/>
    <row r="5952" s="215" customFormat="1" ht="14.1"/>
    <row r="5953" s="215" customFormat="1" ht="14.1"/>
    <row r="5954" s="215" customFormat="1" ht="14.1"/>
    <row r="5955" s="215" customFormat="1" ht="14.1"/>
    <row r="5956" s="215" customFormat="1" ht="14.1"/>
    <row r="5957" s="215" customFormat="1" ht="14.1"/>
    <row r="5958" s="215" customFormat="1" ht="14.1"/>
    <row r="5959" s="215" customFormat="1" ht="14.1"/>
    <row r="5960" s="215" customFormat="1" ht="14.1"/>
    <row r="5961" s="215" customFormat="1" ht="14.1"/>
    <row r="5962" s="215" customFormat="1" ht="14.1"/>
    <row r="5963" s="215" customFormat="1" ht="14.1"/>
    <row r="5964" s="215" customFormat="1" ht="14.1"/>
    <row r="5965" s="215" customFormat="1" ht="14.1"/>
    <row r="5966" s="215" customFormat="1" ht="14.1"/>
    <row r="5967" s="215" customFormat="1" ht="14.1"/>
    <row r="5968" s="215" customFormat="1" ht="14.1"/>
    <row r="5969" s="215" customFormat="1" ht="14.1"/>
    <row r="5970" s="215" customFormat="1" ht="14.1"/>
    <row r="5971" s="215" customFormat="1" ht="14.1"/>
    <row r="5972" s="215" customFormat="1" ht="14.1"/>
    <row r="5973" s="215" customFormat="1" ht="14.1"/>
    <row r="5974" s="215" customFormat="1" ht="14.1"/>
    <row r="5975" s="215" customFormat="1" ht="14.1"/>
    <row r="5976" s="215" customFormat="1" ht="14.1"/>
    <row r="5977" s="215" customFormat="1" ht="14.1"/>
    <row r="5978" s="215" customFormat="1" ht="14.1"/>
    <row r="5979" s="215" customFormat="1" ht="14.1"/>
    <row r="5980" s="215" customFormat="1" ht="14.1"/>
    <row r="5981" s="215" customFormat="1" ht="14.1"/>
    <row r="5982" s="215" customFormat="1" ht="14.1"/>
    <row r="5983" s="215" customFormat="1" ht="14.1"/>
    <row r="5984" s="215" customFormat="1" ht="14.1"/>
    <row r="5985" s="215" customFormat="1" ht="14.1"/>
    <row r="5986" s="215" customFormat="1" ht="14.1"/>
    <row r="5987" s="215" customFormat="1" ht="14.1"/>
    <row r="5988" s="215" customFormat="1" ht="14.1"/>
    <row r="5989" s="215" customFormat="1" ht="14.1"/>
    <row r="5990" s="215" customFormat="1" ht="14.1"/>
    <row r="5991" s="215" customFormat="1" ht="14.1"/>
    <row r="5992" s="215" customFormat="1" ht="14.1"/>
    <row r="5993" s="215" customFormat="1" ht="14.1"/>
    <row r="5994" s="215" customFormat="1" ht="14.1"/>
    <row r="5995" s="215" customFormat="1" ht="14.1"/>
    <row r="5996" s="215" customFormat="1" ht="14.1"/>
    <row r="5997" s="215" customFormat="1" ht="14.1"/>
    <row r="5998" s="215" customFormat="1" ht="14.1"/>
    <row r="5999" s="215" customFormat="1" ht="14.1"/>
    <row r="6000" s="215" customFormat="1" ht="14.1"/>
    <row r="6001" s="215" customFormat="1" ht="14.1"/>
    <row r="6002" s="215" customFormat="1" ht="14.1"/>
    <row r="6003" s="215" customFormat="1" ht="14.1"/>
    <row r="6004" s="215" customFormat="1" ht="14.1"/>
    <row r="6005" s="215" customFormat="1" ht="14.1"/>
    <row r="6006" s="215" customFormat="1" ht="14.1"/>
    <row r="6007" s="215" customFormat="1" ht="14.1"/>
    <row r="6008" s="215" customFormat="1" ht="14.1"/>
    <row r="6009" s="215" customFormat="1" ht="14.1"/>
    <row r="6010" s="215" customFormat="1" ht="14.1"/>
    <row r="6011" s="215" customFormat="1" ht="14.1"/>
    <row r="6012" s="215" customFormat="1" ht="14.1"/>
    <row r="6013" s="215" customFormat="1" ht="14.1"/>
    <row r="6014" s="215" customFormat="1" ht="14.1"/>
    <row r="6015" s="215" customFormat="1" ht="14.1"/>
    <row r="6016" s="215" customFormat="1" ht="14.1"/>
    <row r="6017" s="215" customFormat="1" ht="14.1"/>
    <row r="6018" s="215" customFormat="1" ht="14.1"/>
    <row r="6019" s="215" customFormat="1" ht="14.1"/>
    <row r="6020" s="215" customFormat="1" ht="14.1"/>
    <row r="6021" s="215" customFormat="1" ht="14.1"/>
    <row r="6022" s="215" customFormat="1" ht="14.1"/>
    <row r="6023" s="215" customFormat="1" ht="14.1"/>
    <row r="6024" s="215" customFormat="1" ht="14.1"/>
    <row r="6025" s="215" customFormat="1" ht="14.1"/>
    <row r="6026" s="215" customFormat="1" ht="14.1"/>
    <row r="6027" s="215" customFormat="1" ht="14.1"/>
    <row r="6028" s="215" customFormat="1" ht="14.1"/>
    <row r="6029" s="215" customFormat="1" ht="14.1"/>
    <row r="6030" s="215" customFormat="1" ht="14.1"/>
    <row r="6031" s="215" customFormat="1" ht="14.1"/>
    <row r="6032" s="215" customFormat="1" ht="14.1"/>
    <row r="6033" s="215" customFormat="1" ht="14.1"/>
    <row r="6034" s="215" customFormat="1" ht="14.1"/>
    <row r="6035" s="215" customFormat="1" ht="14.1"/>
    <row r="6036" s="215" customFormat="1" ht="14.1"/>
    <row r="6037" s="215" customFormat="1" ht="14.1"/>
    <row r="6038" s="215" customFormat="1" ht="14.1"/>
    <row r="6039" s="215" customFormat="1" ht="14.1"/>
    <row r="6040" s="215" customFormat="1" ht="14.1"/>
    <row r="6041" s="215" customFormat="1" ht="14.1"/>
    <row r="6042" s="215" customFormat="1" ht="14.1"/>
    <row r="6043" s="215" customFormat="1" ht="14.1"/>
    <row r="6044" s="215" customFormat="1" ht="14.1"/>
    <row r="6045" s="215" customFormat="1" ht="14.1"/>
    <row r="6046" s="215" customFormat="1" ht="14.1"/>
    <row r="6047" s="215" customFormat="1" ht="14.1"/>
    <row r="6048" s="215" customFormat="1" ht="14.1"/>
    <row r="6049" s="215" customFormat="1" ht="14.1"/>
    <row r="6050" s="215" customFormat="1" ht="14.1"/>
    <row r="6051" s="215" customFormat="1" ht="14.1"/>
    <row r="6052" s="215" customFormat="1" ht="14.1"/>
    <row r="6053" s="215" customFormat="1" ht="14.1"/>
    <row r="6054" s="215" customFormat="1" ht="14.1"/>
    <row r="6055" s="215" customFormat="1" ht="14.1"/>
    <row r="6056" s="215" customFormat="1" ht="14.1"/>
    <row r="6057" s="215" customFormat="1" ht="14.1"/>
    <row r="6058" s="215" customFormat="1" ht="14.1"/>
    <row r="6059" s="215" customFormat="1" ht="14.1"/>
    <row r="6060" s="215" customFormat="1" ht="14.1"/>
    <row r="6061" s="215" customFormat="1" ht="14.1"/>
    <row r="6062" s="215" customFormat="1" ht="14.1"/>
    <row r="6063" s="215" customFormat="1" ht="14.1"/>
    <row r="6064" s="215" customFormat="1" ht="14.1"/>
    <row r="6065" s="215" customFormat="1" ht="14.1"/>
    <row r="6066" s="215" customFormat="1" ht="14.1"/>
    <row r="6067" s="215" customFormat="1" ht="14.1"/>
    <row r="6068" s="215" customFormat="1" ht="14.1"/>
    <row r="6069" s="215" customFormat="1" ht="14.1"/>
    <row r="6070" s="215" customFormat="1" ht="14.1"/>
    <row r="6071" s="215" customFormat="1" ht="14.1"/>
    <row r="6072" s="215" customFormat="1" ht="14.1"/>
    <row r="6073" s="215" customFormat="1" ht="14.1"/>
    <row r="6074" s="215" customFormat="1" ht="14.1"/>
    <row r="6075" s="215" customFormat="1" ht="14.1"/>
    <row r="6076" s="215" customFormat="1" ht="14.1"/>
    <row r="6077" s="215" customFormat="1" ht="14.1"/>
    <row r="6078" s="215" customFormat="1" ht="14.1"/>
    <row r="6079" s="215" customFormat="1" ht="14.1"/>
    <row r="6080" s="215" customFormat="1" ht="14.1"/>
    <row r="6081" s="215" customFormat="1" ht="14.1"/>
    <row r="6082" s="215" customFormat="1" ht="14.1"/>
    <row r="6083" s="215" customFormat="1" ht="14.1"/>
    <row r="6084" s="215" customFormat="1" ht="14.1"/>
    <row r="6085" s="215" customFormat="1" ht="14.1"/>
    <row r="6086" s="215" customFormat="1" ht="14.1"/>
    <row r="6087" s="215" customFormat="1" ht="14.1"/>
    <row r="6088" s="215" customFormat="1" ht="14.1"/>
    <row r="6089" s="215" customFormat="1" ht="14.1"/>
    <row r="6090" s="215" customFormat="1" ht="14.1"/>
    <row r="6091" s="215" customFormat="1" ht="14.1"/>
    <row r="6092" s="215" customFormat="1" ht="14.1"/>
    <row r="6093" s="215" customFormat="1" ht="14.1"/>
    <row r="6094" s="215" customFormat="1" ht="14.1"/>
    <row r="6095" s="215" customFormat="1" ht="14.1"/>
    <row r="6096" s="215" customFormat="1" ht="14.1"/>
    <row r="6097" s="215" customFormat="1" ht="14.1"/>
    <row r="6098" s="215" customFormat="1" ht="14.1"/>
    <row r="6099" s="215" customFormat="1" ht="14.1"/>
    <row r="6100" s="215" customFormat="1" ht="14.1"/>
    <row r="6101" s="215" customFormat="1" ht="14.1"/>
    <row r="6102" s="215" customFormat="1" ht="14.1"/>
    <row r="6103" s="215" customFormat="1" ht="14.1"/>
    <row r="6104" s="215" customFormat="1" ht="14.1"/>
    <row r="6105" s="215" customFormat="1" ht="14.1"/>
    <row r="6106" s="215" customFormat="1" ht="14.1"/>
    <row r="6107" s="215" customFormat="1" ht="14.1"/>
    <row r="6108" s="215" customFormat="1" ht="14.1"/>
    <row r="6109" s="215" customFormat="1" ht="14.1"/>
    <row r="6110" s="215" customFormat="1" ht="14.1"/>
    <row r="6111" s="215" customFormat="1" ht="14.1"/>
    <row r="6112" s="215" customFormat="1" ht="14.1"/>
    <row r="6113" s="215" customFormat="1" ht="14.1"/>
    <row r="6114" s="215" customFormat="1" ht="14.1"/>
    <row r="6115" s="215" customFormat="1" ht="14.1"/>
    <row r="6116" s="215" customFormat="1" ht="14.1"/>
    <row r="6117" s="215" customFormat="1" ht="14.1"/>
    <row r="6118" s="215" customFormat="1" ht="14.1"/>
    <row r="6119" s="215" customFormat="1" ht="14.1"/>
    <row r="6120" s="215" customFormat="1" ht="14.1"/>
    <row r="6121" s="215" customFormat="1" ht="14.1"/>
    <row r="6122" s="215" customFormat="1" ht="14.1"/>
    <row r="6123" s="215" customFormat="1" ht="14.1"/>
    <row r="6124" s="215" customFormat="1" ht="14.1"/>
    <row r="6125" s="215" customFormat="1" ht="14.1"/>
    <row r="6126" s="215" customFormat="1" ht="14.1"/>
    <row r="6127" s="215" customFormat="1" ht="14.1"/>
    <row r="6128" s="215" customFormat="1" ht="14.1"/>
    <row r="6129" s="215" customFormat="1" ht="14.1"/>
    <row r="6130" s="215" customFormat="1" ht="14.1"/>
    <row r="6131" s="215" customFormat="1" ht="14.1"/>
    <row r="6132" s="215" customFormat="1" ht="14.1"/>
    <row r="6133" s="215" customFormat="1" ht="14.1"/>
    <row r="6134" s="215" customFormat="1" ht="14.1"/>
    <row r="6135" s="215" customFormat="1" ht="14.1"/>
    <row r="6136" s="215" customFormat="1" ht="14.1"/>
    <row r="6137" s="215" customFormat="1" ht="14.1"/>
    <row r="6138" s="215" customFormat="1" ht="14.1"/>
    <row r="6139" s="215" customFormat="1" ht="14.1"/>
    <row r="6140" s="215" customFormat="1" ht="14.1"/>
    <row r="6141" s="215" customFormat="1" ht="14.1"/>
    <row r="6142" s="215" customFormat="1" ht="14.1"/>
    <row r="6143" s="215" customFormat="1" ht="14.1"/>
    <row r="6144" s="215" customFormat="1" ht="14.1"/>
    <row r="6145" s="215" customFormat="1" ht="14.1"/>
    <row r="6146" s="215" customFormat="1" ht="14.1"/>
    <row r="6147" s="215" customFormat="1" ht="14.1"/>
    <row r="6148" s="215" customFormat="1" ht="14.1"/>
    <row r="6149" s="215" customFormat="1" ht="14.1"/>
    <row r="6150" s="215" customFormat="1" ht="14.1"/>
    <row r="6151" s="215" customFormat="1" ht="14.1"/>
    <row r="6152" s="215" customFormat="1" ht="14.1"/>
    <row r="6153" s="215" customFormat="1" ht="14.1"/>
    <row r="6154" s="215" customFormat="1" ht="14.1"/>
    <row r="6155" s="215" customFormat="1" ht="14.1"/>
    <row r="6156" s="215" customFormat="1" ht="14.1"/>
    <row r="6157" s="215" customFormat="1" ht="14.1"/>
    <row r="6158" s="215" customFormat="1" ht="14.1"/>
    <row r="6159" s="215" customFormat="1" ht="14.1"/>
    <row r="6160" s="215" customFormat="1" ht="14.1"/>
    <row r="6161" s="215" customFormat="1" ht="14.1"/>
    <row r="6162" s="215" customFormat="1" ht="14.1"/>
    <row r="6163" s="215" customFormat="1" ht="14.1"/>
    <row r="6164" s="215" customFormat="1" ht="14.1"/>
    <row r="6165" s="215" customFormat="1" ht="14.1"/>
    <row r="6166" s="215" customFormat="1" ht="14.1"/>
    <row r="6167" s="215" customFormat="1" ht="14.1"/>
    <row r="6168" s="215" customFormat="1" ht="14.1"/>
    <row r="6169" s="215" customFormat="1" ht="14.1"/>
    <row r="6170" s="215" customFormat="1" ht="14.1"/>
    <row r="6171" s="215" customFormat="1" ht="14.1"/>
    <row r="6172" s="215" customFormat="1" ht="14.1"/>
    <row r="6173" s="215" customFormat="1" ht="14.1"/>
    <row r="6174" s="215" customFormat="1" ht="14.1"/>
    <row r="6175" s="215" customFormat="1" ht="14.1"/>
    <row r="6176" s="215" customFormat="1" ht="14.1"/>
    <row r="6177" s="215" customFormat="1" ht="14.1"/>
    <row r="6178" s="215" customFormat="1" ht="14.1"/>
    <row r="6179" s="215" customFormat="1" ht="14.1"/>
    <row r="6180" s="215" customFormat="1" ht="14.1"/>
    <row r="6181" s="215" customFormat="1" ht="14.1"/>
    <row r="6182" s="215" customFormat="1" ht="14.1"/>
    <row r="6183" s="215" customFormat="1" ht="14.1"/>
    <row r="6184" s="215" customFormat="1" ht="14.1"/>
    <row r="6185" s="215" customFormat="1" ht="14.1"/>
    <row r="6186" s="215" customFormat="1" ht="14.1"/>
    <row r="6187" s="215" customFormat="1" ht="14.1"/>
    <row r="6188" s="215" customFormat="1" ht="14.1"/>
    <row r="6189" s="215" customFormat="1" ht="14.1"/>
    <row r="6190" s="215" customFormat="1" ht="14.1"/>
    <row r="6191" s="215" customFormat="1" ht="14.1"/>
    <row r="6192" s="215" customFormat="1" ht="14.1"/>
    <row r="6193" s="215" customFormat="1" ht="14.1"/>
    <row r="6194" s="215" customFormat="1" ht="14.1"/>
    <row r="6195" s="215" customFormat="1" ht="14.1"/>
    <row r="6196" s="215" customFormat="1" ht="14.1"/>
    <row r="6197" s="215" customFormat="1" ht="14.1"/>
    <row r="6198" s="215" customFormat="1" ht="14.1"/>
    <row r="6199" s="215" customFormat="1" ht="14.1"/>
    <row r="6200" s="215" customFormat="1" ht="14.1"/>
    <row r="6201" s="215" customFormat="1" ht="14.1"/>
    <row r="6202" s="215" customFormat="1" ht="14.1"/>
    <row r="6203" s="215" customFormat="1" ht="14.1"/>
    <row r="6204" s="215" customFormat="1" ht="14.1"/>
    <row r="6205" s="215" customFormat="1" ht="14.1"/>
    <row r="6206" s="215" customFormat="1" ht="14.1"/>
    <row r="6207" s="215" customFormat="1" ht="14.1"/>
    <row r="6208" s="215" customFormat="1" ht="14.1"/>
    <row r="6209" s="215" customFormat="1" ht="14.1"/>
    <row r="6210" s="215" customFormat="1" ht="14.1"/>
    <row r="6211" s="215" customFormat="1" ht="14.1"/>
    <row r="6212" s="215" customFormat="1" ht="14.1"/>
    <row r="6213" s="215" customFormat="1" ht="14.1"/>
    <row r="6214" s="215" customFormat="1" ht="14.1"/>
    <row r="6215" s="215" customFormat="1" ht="14.1"/>
    <row r="6216" s="215" customFormat="1" ht="14.1"/>
    <row r="6217" s="215" customFormat="1" ht="14.1"/>
    <row r="6218" s="215" customFormat="1" ht="14.1"/>
    <row r="6219" s="215" customFormat="1" ht="14.1"/>
    <row r="6220" s="215" customFormat="1" ht="14.1"/>
    <row r="6221" s="215" customFormat="1" ht="14.1"/>
    <row r="6222" s="215" customFormat="1" ht="14.1"/>
    <row r="6223" s="215" customFormat="1" ht="14.1"/>
    <row r="6224" s="215" customFormat="1" ht="14.1"/>
    <row r="6225" s="215" customFormat="1" ht="14.1"/>
    <row r="6226" s="215" customFormat="1" ht="14.1"/>
    <row r="6227" s="215" customFormat="1" ht="14.1"/>
    <row r="6228" s="215" customFormat="1" ht="14.1"/>
    <row r="6229" s="215" customFormat="1" ht="14.1"/>
    <row r="6230" s="215" customFormat="1" ht="14.1"/>
    <row r="6231" s="215" customFormat="1" ht="14.1"/>
    <row r="6232" s="215" customFormat="1" ht="14.1"/>
    <row r="6233" s="215" customFormat="1" ht="14.1"/>
    <row r="6234" s="215" customFormat="1" ht="14.1"/>
    <row r="6235" s="215" customFormat="1" ht="14.1"/>
    <row r="6236" s="215" customFormat="1" ht="14.1"/>
    <row r="6237" s="215" customFormat="1" ht="14.1"/>
    <row r="6238" s="215" customFormat="1" ht="14.1"/>
    <row r="6239" s="215" customFormat="1" ht="14.1"/>
    <row r="6240" s="215" customFormat="1" ht="14.1"/>
    <row r="6241" s="215" customFormat="1" ht="14.1"/>
    <row r="6242" s="215" customFormat="1" ht="14.1"/>
    <row r="6243" s="215" customFormat="1" ht="14.1"/>
    <row r="6244" s="215" customFormat="1" ht="14.1"/>
    <row r="6245" s="215" customFormat="1" ht="14.1"/>
    <row r="6246" s="215" customFormat="1" ht="14.1"/>
    <row r="6247" s="215" customFormat="1" ht="14.1"/>
    <row r="6248" s="215" customFormat="1" ht="14.1"/>
    <row r="6249" s="215" customFormat="1" ht="14.1"/>
    <row r="6250" s="215" customFormat="1" ht="14.1"/>
    <row r="6251" s="215" customFormat="1" ht="14.1"/>
    <row r="6252" s="215" customFormat="1" ht="14.1"/>
    <row r="6253" s="215" customFormat="1" ht="14.1"/>
    <row r="6254" s="215" customFormat="1" ht="14.1"/>
    <row r="6255" s="215" customFormat="1" ht="14.1"/>
    <row r="6256" s="215" customFormat="1" ht="14.1"/>
    <row r="6257" s="215" customFormat="1" ht="14.1"/>
    <row r="6258" s="215" customFormat="1" ht="14.1"/>
    <row r="6259" s="215" customFormat="1" ht="14.1"/>
    <row r="6260" s="215" customFormat="1" ht="14.1"/>
    <row r="6261" s="215" customFormat="1" ht="14.1"/>
    <row r="6262" s="215" customFormat="1" ht="14.1"/>
    <row r="6263" s="215" customFormat="1" ht="14.1"/>
    <row r="6264" s="215" customFormat="1" ht="14.1"/>
    <row r="6265" s="215" customFormat="1" ht="14.1"/>
    <row r="6266" s="215" customFormat="1" ht="14.1"/>
    <row r="6267" s="215" customFormat="1" ht="14.1"/>
    <row r="6268" s="215" customFormat="1" ht="14.1"/>
    <row r="6269" s="215" customFormat="1" ht="14.1"/>
    <row r="6270" s="215" customFormat="1" ht="14.1"/>
    <row r="6271" s="215" customFormat="1" ht="14.1"/>
    <row r="6272" s="215" customFormat="1" ht="14.1"/>
    <row r="6273" s="215" customFormat="1" ht="14.1"/>
    <row r="6274" s="215" customFormat="1" ht="14.1"/>
    <row r="6275" s="215" customFormat="1" ht="14.1"/>
    <row r="6276" s="215" customFormat="1" ht="14.1"/>
    <row r="6277" s="215" customFormat="1" ht="14.1"/>
    <row r="6278" s="215" customFormat="1" ht="14.1"/>
    <row r="6279" s="215" customFormat="1" ht="14.1"/>
    <row r="6280" s="215" customFormat="1" ht="14.1"/>
    <row r="6281" s="215" customFormat="1" ht="14.1"/>
    <row r="6282" s="215" customFormat="1" ht="14.1"/>
    <row r="6283" s="215" customFormat="1" ht="14.1"/>
    <row r="6284" s="215" customFormat="1" ht="14.1"/>
    <row r="6285" s="215" customFormat="1" ht="14.1"/>
    <row r="6286" s="215" customFormat="1" ht="14.1"/>
    <row r="6287" s="215" customFormat="1" ht="14.1"/>
    <row r="6288" s="215" customFormat="1" ht="14.1"/>
    <row r="6289" s="215" customFormat="1" ht="14.1"/>
    <row r="6290" s="215" customFormat="1" ht="14.1"/>
    <row r="6291" s="215" customFormat="1" ht="14.1"/>
    <row r="6292" s="215" customFormat="1" ht="14.1"/>
    <row r="6293" s="215" customFormat="1" ht="14.1"/>
    <row r="6294" s="215" customFormat="1" ht="14.1"/>
    <row r="6295" s="215" customFormat="1" ht="14.1"/>
    <row r="6296" s="215" customFormat="1" ht="14.1"/>
    <row r="6297" s="215" customFormat="1" ht="14.1"/>
    <row r="6298" s="215" customFormat="1" ht="14.1"/>
    <row r="6299" s="215" customFormat="1" ht="14.1"/>
    <row r="6300" s="215" customFormat="1" ht="14.1"/>
    <row r="6301" s="215" customFormat="1" ht="14.1"/>
    <row r="6302" s="215" customFormat="1" ht="14.1"/>
    <row r="6303" s="215" customFormat="1" ht="14.1"/>
    <row r="6304" s="215" customFormat="1" ht="14.1"/>
    <row r="6305" s="215" customFormat="1" ht="14.1"/>
    <row r="6306" s="215" customFormat="1" ht="14.1"/>
    <row r="6307" s="215" customFormat="1" ht="14.1"/>
    <row r="6308" s="215" customFormat="1" ht="14.1"/>
    <row r="6309" s="215" customFormat="1" ht="14.1"/>
    <row r="6310" s="215" customFormat="1" ht="14.1"/>
    <row r="6311" s="215" customFormat="1" ht="14.1"/>
    <row r="6312" s="215" customFormat="1" ht="14.1"/>
    <row r="6313" s="215" customFormat="1" ht="14.1"/>
    <row r="6314" s="215" customFormat="1" ht="14.1"/>
    <row r="6315" s="215" customFormat="1" ht="14.1"/>
    <row r="6316" s="215" customFormat="1" ht="14.1"/>
    <row r="6317" s="215" customFormat="1" ht="14.1"/>
    <row r="6318" s="215" customFormat="1" ht="14.1"/>
    <row r="6319" s="215" customFormat="1" ht="14.1"/>
    <row r="6320" s="215" customFormat="1" ht="14.1"/>
    <row r="6321" s="215" customFormat="1" ht="14.1"/>
    <row r="6322" s="215" customFormat="1" ht="14.1"/>
    <row r="6323" s="215" customFormat="1" ht="14.1"/>
    <row r="6324" s="215" customFormat="1" ht="14.1"/>
    <row r="6325" s="215" customFormat="1" ht="14.1"/>
    <row r="6326" s="215" customFormat="1" ht="14.1"/>
    <row r="6327" s="215" customFormat="1" ht="14.1"/>
    <row r="6328" s="215" customFormat="1" ht="14.1"/>
    <row r="6329" s="215" customFormat="1" ht="14.1"/>
    <row r="6330" s="215" customFormat="1" ht="14.1"/>
    <row r="6331" s="215" customFormat="1" ht="14.1"/>
    <row r="6332" s="215" customFormat="1" ht="14.1"/>
    <row r="6333" s="215" customFormat="1" ht="14.1"/>
    <row r="6334" s="215" customFormat="1" ht="14.1"/>
    <row r="6335" s="215" customFormat="1" ht="14.1"/>
    <row r="6336" s="215" customFormat="1" ht="14.1"/>
    <row r="6337" s="215" customFormat="1" ht="14.1"/>
    <row r="6338" s="215" customFormat="1" ht="14.1"/>
    <row r="6339" s="215" customFormat="1" ht="14.1"/>
    <row r="6340" s="215" customFormat="1" ht="14.1"/>
    <row r="6341" s="215" customFormat="1" ht="14.1"/>
    <row r="6342" s="215" customFormat="1" ht="14.1"/>
    <row r="6343" s="215" customFormat="1" ht="14.1"/>
    <row r="6344" s="215" customFormat="1" ht="14.1"/>
    <row r="6345" s="215" customFormat="1" ht="14.1"/>
    <row r="6346" s="215" customFormat="1" ht="14.1"/>
    <row r="6347" s="215" customFormat="1" ht="14.1"/>
    <row r="6348" s="215" customFormat="1" ht="14.1"/>
    <row r="6349" s="215" customFormat="1" ht="14.1"/>
    <row r="6350" s="215" customFormat="1" ht="14.1"/>
    <row r="6351" s="215" customFormat="1" ht="14.1"/>
    <row r="6352" s="215" customFormat="1" ht="14.1"/>
    <row r="6353" s="215" customFormat="1" ht="14.1"/>
    <row r="6354" s="215" customFormat="1" ht="14.1"/>
    <row r="6355" s="215" customFormat="1" ht="14.1"/>
    <row r="6356" s="215" customFormat="1" ht="14.1"/>
    <row r="6357" s="215" customFormat="1" ht="14.1"/>
    <row r="6358" s="215" customFormat="1" ht="14.1"/>
    <row r="6359" s="215" customFormat="1" ht="14.1"/>
    <row r="6360" s="215" customFormat="1" ht="14.1"/>
    <row r="6361" s="215" customFormat="1" ht="14.1"/>
    <row r="6362" s="215" customFormat="1" ht="14.1"/>
    <row r="6363" s="215" customFormat="1" ht="14.1"/>
    <row r="6364" s="215" customFormat="1" ht="14.1"/>
    <row r="6365" s="215" customFormat="1" ht="14.1"/>
    <row r="6366" s="215" customFormat="1" ht="14.1"/>
    <row r="6367" s="215" customFormat="1" ht="14.1"/>
    <row r="6368" s="215" customFormat="1" ht="14.1"/>
    <row r="6369" s="215" customFormat="1" ht="14.1"/>
    <row r="6370" s="215" customFormat="1" ht="14.1"/>
    <row r="6371" s="215" customFormat="1" ht="14.1"/>
    <row r="6372" s="215" customFormat="1" ht="14.1"/>
    <row r="6373" s="215" customFormat="1" ht="14.1"/>
    <row r="6374" s="215" customFormat="1" ht="14.1"/>
    <row r="6375" s="215" customFormat="1" ht="14.1"/>
    <row r="6376" s="215" customFormat="1" ht="14.1"/>
    <row r="6377" s="215" customFormat="1" ht="14.1"/>
    <row r="6378" s="215" customFormat="1" ht="14.1"/>
    <row r="6379" s="215" customFormat="1" ht="14.1"/>
    <row r="6380" s="215" customFormat="1" ht="14.1"/>
    <row r="6381" s="215" customFormat="1" ht="14.1"/>
    <row r="6382" s="215" customFormat="1" ht="14.1"/>
    <row r="6383" s="215" customFormat="1" ht="14.1"/>
    <row r="6384" s="215" customFormat="1" ht="14.1"/>
    <row r="6385" s="215" customFormat="1" ht="14.1"/>
    <row r="6386" s="215" customFormat="1" ht="14.1"/>
    <row r="6387" s="215" customFormat="1" ht="14.1"/>
    <row r="6388" s="215" customFormat="1" ht="14.1"/>
    <row r="6389" s="215" customFormat="1" ht="14.1"/>
    <row r="6390" s="215" customFormat="1" ht="14.1"/>
    <row r="6391" s="215" customFormat="1" ht="14.1"/>
    <row r="6392" s="215" customFormat="1" ht="14.1"/>
    <row r="6393" s="215" customFormat="1" ht="14.1"/>
    <row r="6394" s="215" customFormat="1" ht="14.1"/>
    <row r="6395" s="215" customFormat="1" ht="14.1"/>
    <row r="6396" s="215" customFormat="1" ht="14.1"/>
    <row r="6397" s="215" customFormat="1" ht="14.1"/>
    <row r="6398" s="215" customFormat="1" ht="14.1"/>
    <row r="6399" s="215" customFormat="1" ht="14.1"/>
    <row r="6400" s="215" customFormat="1" ht="14.1"/>
    <row r="6401" s="215" customFormat="1" ht="14.1"/>
    <row r="6402" s="215" customFormat="1" ht="14.1"/>
    <row r="6403" s="215" customFormat="1" ht="14.1"/>
    <row r="6404" s="215" customFormat="1" ht="14.1"/>
    <row r="6405" s="215" customFormat="1" ht="14.1"/>
    <row r="6406" s="215" customFormat="1" ht="14.1"/>
    <row r="6407" s="215" customFormat="1" ht="14.1"/>
    <row r="6408" s="215" customFormat="1" ht="14.1"/>
    <row r="6409" s="215" customFormat="1" ht="14.1"/>
    <row r="6410" s="215" customFormat="1" ht="14.1"/>
    <row r="6411" s="215" customFormat="1" ht="14.1"/>
    <row r="6412" s="215" customFormat="1" ht="14.1"/>
    <row r="6413" s="215" customFormat="1" ht="14.1"/>
    <row r="6414" s="215" customFormat="1" ht="14.1"/>
    <row r="6415" s="215" customFormat="1" ht="14.1"/>
    <row r="6416" s="215" customFormat="1" ht="14.1"/>
    <row r="6417" s="215" customFormat="1" ht="14.1"/>
    <row r="6418" s="215" customFormat="1" ht="14.1"/>
    <row r="6419" s="215" customFormat="1" ht="14.1"/>
    <row r="6420" s="215" customFormat="1" ht="14.1"/>
    <row r="6421" s="215" customFormat="1" ht="14.1"/>
    <row r="6422" s="215" customFormat="1" ht="14.1"/>
    <row r="6423" s="215" customFormat="1" ht="14.1"/>
    <row r="6424" s="215" customFormat="1" ht="14.1"/>
    <row r="6425" s="215" customFormat="1" ht="14.1"/>
    <row r="6426" s="215" customFormat="1" ht="14.1"/>
    <row r="6427" s="215" customFormat="1" ht="14.1"/>
    <row r="6428" s="215" customFormat="1" ht="14.1"/>
    <row r="6429" s="215" customFormat="1" ht="14.1"/>
    <row r="6430" s="215" customFormat="1" ht="14.1"/>
    <row r="6431" s="215" customFormat="1" ht="14.1"/>
    <row r="6432" s="215" customFormat="1" ht="14.1"/>
    <row r="6433" s="215" customFormat="1" ht="14.1"/>
    <row r="6434" s="215" customFormat="1" ht="14.1"/>
    <row r="6435" s="215" customFormat="1" ht="14.1"/>
    <row r="6436" s="215" customFormat="1" ht="14.1"/>
    <row r="6437" s="215" customFormat="1" ht="14.1"/>
    <row r="6438" s="215" customFormat="1" ht="14.1"/>
    <row r="6439" s="215" customFormat="1" ht="14.1"/>
    <row r="6440" s="215" customFormat="1" ht="14.1"/>
    <row r="6441" s="215" customFormat="1" ht="14.1"/>
    <row r="6442" s="215" customFormat="1" ht="14.1"/>
    <row r="6443" s="215" customFormat="1" ht="14.1"/>
    <row r="6444" s="215" customFormat="1" ht="14.1"/>
    <row r="6445" s="215" customFormat="1" ht="14.1"/>
    <row r="6446" s="215" customFormat="1" ht="14.1"/>
    <row r="6447" s="215" customFormat="1" ht="14.1"/>
    <row r="6448" s="215" customFormat="1" ht="14.1"/>
    <row r="6449" s="215" customFormat="1" ht="14.1"/>
    <row r="6450" s="215" customFormat="1" ht="14.1"/>
    <row r="6451" s="215" customFormat="1" ht="14.1"/>
    <row r="6452" s="215" customFormat="1" ht="14.1"/>
    <row r="6453" s="215" customFormat="1" ht="14.1"/>
    <row r="6454" s="215" customFormat="1" ht="14.1"/>
    <row r="6455" s="215" customFormat="1" ht="14.1"/>
    <row r="6456" s="215" customFormat="1" ht="14.1"/>
    <row r="6457" s="215" customFormat="1" ht="14.1"/>
    <row r="6458" s="215" customFormat="1" ht="14.1"/>
    <row r="6459" s="215" customFormat="1" ht="14.1"/>
    <row r="6460" s="215" customFormat="1" ht="14.1"/>
    <row r="6461" s="215" customFormat="1" ht="14.1"/>
    <row r="6462" s="215" customFormat="1" ht="14.1"/>
    <row r="6463" s="215" customFormat="1" ht="14.1"/>
    <row r="6464" s="215" customFormat="1" ht="14.1"/>
    <row r="6465" s="215" customFormat="1" ht="14.1"/>
    <row r="6466" s="215" customFormat="1" ht="14.1"/>
    <row r="6467" s="215" customFormat="1" ht="14.1"/>
    <row r="6468" s="215" customFormat="1" ht="14.1"/>
    <row r="6469" s="215" customFormat="1" ht="14.1"/>
    <row r="6470" s="215" customFormat="1" ht="14.1"/>
    <row r="6471" s="215" customFormat="1" ht="14.1"/>
    <row r="6472" s="215" customFormat="1" ht="14.1"/>
    <row r="6473" s="215" customFormat="1" ht="14.1"/>
    <row r="6474" s="215" customFormat="1" ht="14.1"/>
    <row r="6475" s="215" customFormat="1" ht="14.1"/>
    <row r="6476" s="215" customFormat="1" ht="14.1"/>
    <row r="6477" s="215" customFormat="1" ht="14.1"/>
    <row r="6478" s="215" customFormat="1" ht="14.1"/>
    <row r="6479" s="215" customFormat="1" ht="14.1"/>
    <row r="6480" s="215" customFormat="1" ht="14.1"/>
    <row r="6481" s="215" customFormat="1" ht="14.1"/>
    <row r="6482" s="215" customFormat="1" ht="14.1"/>
    <row r="6483" s="215" customFormat="1" ht="14.1"/>
    <row r="6484" s="215" customFormat="1" ht="14.1"/>
    <row r="6485" s="215" customFormat="1" ht="14.1"/>
    <row r="6486" s="215" customFormat="1" ht="14.1"/>
    <row r="6487" s="215" customFormat="1" ht="14.1"/>
    <row r="6488" s="215" customFormat="1" ht="14.1"/>
    <row r="6489" s="215" customFormat="1" ht="14.1"/>
    <row r="6490" s="215" customFormat="1" ht="14.1"/>
    <row r="6491" s="215" customFormat="1" ht="14.1"/>
    <row r="6492" s="215" customFormat="1" ht="14.1"/>
    <row r="6493" s="215" customFormat="1" ht="14.1"/>
    <row r="6494" s="215" customFormat="1" ht="14.1"/>
    <row r="6495" s="215" customFormat="1" ht="14.1"/>
    <row r="6496" s="215" customFormat="1" ht="14.1"/>
    <row r="6497" s="215" customFormat="1" ht="14.1"/>
    <row r="6498" s="215" customFormat="1" ht="14.1"/>
    <row r="6499" s="215" customFormat="1" ht="14.1"/>
    <row r="6500" s="215" customFormat="1" ht="14.1"/>
    <row r="6501" s="215" customFormat="1" ht="14.1"/>
    <row r="6502" s="215" customFormat="1" ht="14.1"/>
    <row r="6503" s="215" customFormat="1" ht="14.1"/>
    <row r="6504" s="215" customFormat="1" ht="14.1"/>
    <row r="6505" s="215" customFormat="1" ht="14.1"/>
    <row r="6506" s="215" customFormat="1" ht="14.1"/>
    <row r="6507" s="215" customFormat="1" ht="14.1"/>
    <row r="6508" s="215" customFormat="1" ht="14.1"/>
    <row r="6509" s="215" customFormat="1" ht="14.1"/>
    <row r="6510" s="215" customFormat="1" ht="14.1"/>
    <row r="6511" s="215" customFormat="1" ht="14.1"/>
    <row r="6512" s="215" customFormat="1" ht="14.1"/>
    <row r="6513" s="215" customFormat="1" ht="14.1"/>
    <row r="6514" s="215" customFormat="1" ht="14.1"/>
    <row r="6515" s="215" customFormat="1" ht="14.1"/>
    <row r="6516" s="215" customFormat="1" ht="14.1"/>
    <row r="6517" s="215" customFormat="1" ht="14.1"/>
    <row r="6518" s="215" customFormat="1" ht="14.1"/>
    <row r="6519" s="215" customFormat="1" ht="14.1"/>
    <row r="6520" s="215" customFormat="1" ht="14.1"/>
    <row r="6521" s="215" customFormat="1" ht="14.1"/>
    <row r="6522" s="215" customFormat="1" ht="14.1"/>
    <row r="6523" s="215" customFormat="1" ht="14.1"/>
    <row r="6524" s="215" customFormat="1" ht="14.1"/>
    <row r="6525" s="215" customFormat="1" ht="14.1"/>
    <row r="6526" s="215" customFormat="1" ht="14.1"/>
    <row r="6527" s="215" customFormat="1" ht="14.1"/>
    <row r="6528" s="215" customFormat="1" ht="14.1"/>
    <row r="6529" s="215" customFormat="1" ht="14.1"/>
    <row r="6530" s="215" customFormat="1" ht="14.1"/>
    <row r="6531" s="215" customFormat="1" ht="14.1"/>
    <row r="6532" s="215" customFormat="1" ht="14.1"/>
    <row r="6533" s="215" customFormat="1" ht="14.1"/>
    <row r="6534" s="215" customFormat="1" ht="14.1"/>
    <row r="6535" s="215" customFormat="1" ht="14.1"/>
    <row r="6536" s="215" customFormat="1" ht="14.1"/>
    <row r="6537" s="215" customFormat="1" ht="14.1"/>
    <row r="6538" s="215" customFormat="1" ht="14.1"/>
    <row r="6539" s="215" customFormat="1" ht="14.1"/>
    <row r="6540" s="215" customFormat="1" ht="14.1"/>
    <row r="6541" s="215" customFormat="1" ht="14.1"/>
    <row r="6542" s="215" customFormat="1" ht="14.1"/>
    <row r="6543" s="215" customFormat="1" ht="14.1"/>
    <row r="6544" s="215" customFormat="1" ht="14.1"/>
    <row r="6545" s="215" customFormat="1" ht="14.1"/>
    <row r="6546" s="215" customFormat="1" ht="14.1"/>
    <row r="6547" s="215" customFormat="1" ht="14.1"/>
    <row r="6548" s="215" customFormat="1" ht="14.1"/>
    <row r="6549" s="215" customFormat="1" ht="14.1"/>
    <row r="6550" s="215" customFormat="1" ht="14.1"/>
    <row r="6551" s="215" customFormat="1" ht="14.1"/>
    <row r="6552" s="215" customFormat="1" ht="14.1"/>
    <row r="6553" s="215" customFormat="1" ht="14.1"/>
    <row r="6554" s="215" customFormat="1" ht="14.1"/>
    <row r="6555" s="215" customFormat="1" ht="14.1"/>
    <row r="6556" s="215" customFormat="1" ht="14.1"/>
    <row r="6557" s="215" customFormat="1" ht="14.1"/>
    <row r="6558" s="215" customFormat="1" ht="14.1"/>
    <row r="6559" s="215" customFormat="1" ht="14.1"/>
    <row r="6560" s="215" customFormat="1" ht="14.1"/>
    <row r="6561" s="215" customFormat="1" ht="14.1"/>
    <row r="6562" s="215" customFormat="1" ht="14.1"/>
    <row r="6563" s="215" customFormat="1" ht="14.1"/>
    <row r="6564" s="215" customFormat="1" ht="14.1"/>
    <row r="6565" s="215" customFormat="1" ht="14.1"/>
    <row r="6566" s="215" customFormat="1" ht="14.1"/>
    <row r="6567" s="215" customFormat="1" ht="14.1"/>
    <row r="6568" s="215" customFormat="1" ht="14.1"/>
    <row r="6569" s="215" customFormat="1" ht="14.1"/>
    <row r="6570" s="215" customFormat="1" ht="14.1"/>
    <row r="6571" s="215" customFormat="1" ht="14.1"/>
    <row r="6572" s="215" customFormat="1" ht="14.1"/>
    <row r="6573" s="215" customFormat="1" ht="14.1"/>
    <row r="6574" s="215" customFormat="1" ht="14.1"/>
    <row r="6575" s="215" customFormat="1" ht="14.1"/>
    <row r="6576" s="215" customFormat="1" ht="14.1"/>
    <row r="6577" s="215" customFormat="1" ht="14.1"/>
    <row r="6578" s="215" customFormat="1" ht="14.1"/>
    <row r="6579" s="215" customFormat="1" ht="14.1"/>
    <row r="6580" s="215" customFormat="1" ht="14.1"/>
    <row r="6581" s="215" customFormat="1" ht="14.1"/>
    <row r="6582" s="215" customFormat="1" ht="14.1"/>
    <row r="6583" s="215" customFormat="1" ht="14.1"/>
    <row r="6584" s="215" customFormat="1" ht="14.1"/>
    <row r="6585" s="215" customFormat="1" ht="14.1"/>
    <row r="6586" s="215" customFormat="1" ht="14.1"/>
    <row r="6587" s="215" customFormat="1" ht="14.1"/>
    <row r="6588" s="215" customFormat="1" ht="14.1"/>
    <row r="6589" s="215" customFormat="1" ht="14.1"/>
    <row r="6590" s="215" customFormat="1" ht="14.1"/>
    <row r="6591" s="215" customFormat="1" ht="14.1"/>
    <row r="6592" s="215" customFormat="1" ht="14.1"/>
    <row r="6593" s="215" customFormat="1" ht="14.1"/>
    <row r="6594" s="215" customFormat="1" ht="14.1"/>
    <row r="6595" s="215" customFormat="1" ht="14.1"/>
    <row r="6596" s="215" customFormat="1" ht="14.1"/>
    <row r="6597" s="215" customFormat="1" ht="14.1"/>
    <row r="6598" s="215" customFormat="1" ht="14.1"/>
    <row r="6599" s="215" customFormat="1" ht="14.1"/>
    <row r="6600" s="215" customFormat="1" ht="14.1"/>
    <row r="6601" s="215" customFormat="1" ht="14.1"/>
    <row r="6602" s="215" customFormat="1" ht="14.1"/>
    <row r="6603" s="215" customFormat="1" ht="14.1"/>
    <row r="6604" s="215" customFormat="1" ht="14.1"/>
    <row r="6605" s="215" customFormat="1" ht="14.1"/>
    <row r="6606" s="215" customFormat="1" ht="14.1"/>
    <row r="6607" s="215" customFormat="1" ht="14.1"/>
    <row r="6608" s="215" customFormat="1" ht="14.1"/>
    <row r="6609" s="215" customFormat="1" ht="14.1"/>
    <row r="6610" s="215" customFormat="1" ht="14.1"/>
    <row r="6611" s="215" customFormat="1" ht="14.1"/>
    <row r="6612" s="215" customFormat="1" ht="14.1"/>
    <row r="6613" s="215" customFormat="1" ht="14.1"/>
    <row r="6614" s="215" customFormat="1" ht="14.1"/>
    <row r="6615" s="215" customFormat="1" ht="14.1"/>
    <row r="6616" s="215" customFormat="1" ht="14.1"/>
    <row r="6617" s="215" customFormat="1" ht="14.1"/>
    <row r="6618" s="215" customFormat="1" ht="14.1"/>
    <row r="6619" s="215" customFormat="1" ht="14.1"/>
    <row r="6620" s="215" customFormat="1" ht="14.1"/>
    <row r="6621" s="215" customFormat="1" ht="14.1"/>
    <row r="6622" s="215" customFormat="1" ht="14.1"/>
    <row r="6623" s="215" customFormat="1" ht="14.1"/>
    <row r="6624" s="215" customFormat="1" ht="14.1"/>
    <row r="6625" s="215" customFormat="1" ht="14.1"/>
    <row r="6626" s="215" customFormat="1" ht="14.1"/>
    <row r="6627" s="215" customFormat="1" ht="14.1"/>
    <row r="6628" s="215" customFormat="1" ht="14.1"/>
    <row r="6629" s="215" customFormat="1" ht="14.1"/>
    <row r="6630" s="215" customFormat="1" ht="14.1"/>
    <row r="6631" s="215" customFormat="1" ht="14.1"/>
    <row r="6632" s="215" customFormat="1" ht="14.1"/>
    <row r="6633" s="215" customFormat="1" ht="14.1"/>
    <row r="6634" s="215" customFormat="1" ht="14.1"/>
    <row r="6635" s="215" customFormat="1" ht="14.1"/>
    <row r="6636" s="215" customFormat="1" ht="14.1"/>
    <row r="6637" s="215" customFormat="1" ht="14.1"/>
    <row r="6638" s="215" customFormat="1" ht="14.1"/>
    <row r="6639" s="215" customFormat="1" ht="14.1"/>
    <row r="6640" s="215" customFormat="1" ht="14.1"/>
    <row r="6641" s="215" customFormat="1" ht="14.1"/>
    <row r="6642" s="215" customFormat="1" ht="14.1"/>
    <row r="6643" s="215" customFormat="1" ht="14.1"/>
    <row r="6644" s="215" customFormat="1" ht="14.1"/>
    <row r="6645" s="215" customFormat="1" ht="14.1"/>
    <row r="6646" s="215" customFormat="1" ht="14.1"/>
    <row r="6647" s="215" customFormat="1" ht="14.1"/>
    <row r="6648" s="215" customFormat="1" ht="14.1"/>
    <row r="6649" s="215" customFormat="1" ht="14.1"/>
    <row r="6650" s="215" customFormat="1" ht="14.1"/>
    <row r="6651" s="215" customFormat="1" ht="14.1"/>
    <row r="6652" s="215" customFormat="1" ht="14.1"/>
    <row r="6653" s="215" customFormat="1" ht="14.1"/>
    <row r="6654" s="215" customFormat="1" ht="14.1"/>
    <row r="6655" s="215" customFormat="1" ht="14.1"/>
    <row r="6656" s="215" customFormat="1" ht="14.1"/>
    <row r="6657" s="215" customFormat="1" ht="14.1"/>
    <row r="6658" s="215" customFormat="1" ht="14.1"/>
    <row r="6659" s="215" customFormat="1" ht="14.1"/>
    <row r="6660" s="215" customFormat="1" ht="14.1"/>
    <row r="6661" s="215" customFormat="1" ht="14.1"/>
    <row r="6662" s="215" customFormat="1" ht="14.1"/>
    <row r="6663" s="215" customFormat="1" ht="14.1"/>
    <row r="6664" s="215" customFormat="1" ht="14.1"/>
    <row r="6665" s="215" customFormat="1" ht="14.1"/>
    <row r="6666" s="215" customFormat="1" ht="14.1"/>
    <row r="6667" s="215" customFormat="1" ht="14.1"/>
    <row r="6668" s="215" customFormat="1" ht="14.1"/>
    <row r="6669" s="215" customFormat="1" ht="14.1"/>
    <row r="6670" s="215" customFormat="1" ht="14.1"/>
    <row r="6671" s="215" customFormat="1" ht="14.1"/>
    <row r="6672" s="215" customFormat="1" ht="14.1"/>
    <row r="6673" s="215" customFormat="1" ht="14.1"/>
    <row r="6674" s="215" customFormat="1" ht="14.1"/>
    <row r="6675" s="215" customFormat="1" ht="14.1"/>
    <row r="6676" s="215" customFormat="1" ht="14.1"/>
    <row r="6677" s="215" customFormat="1" ht="14.1"/>
    <row r="6678" s="215" customFormat="1" ht="14.1"/>
    <row r="6679" s="215" customFormat="1" ht="14.1"/>
    <row r="6680" s="215" customFormat="1" ht="14.1"/>
    <row r="6681" s="215" customFormat="1" ht="14.1"/>
    <row r="6682" s="215" customFormat="1" ht="14.1"/>
    <row r="6683" s="215" customFormat="1" ht="14.1"/>
    <row r="6684" s="215" customFormat="1" ht="14.1"/>
    <row r="6685" s="215" customFormat="1" ht="14.1"/>
    <row r="6686" s="215" customFormat="1" ht="14.1"/>
    <row r="6687" s="215" customFormat="1" ht="14.1"/>
    <row r="6688" s="215" customFormat="1" ht="14.1"/>
    <row r="6689" s="215" customFormat="1" ht="14.1"/>
    <row r="6690" s="215" customFormat="1" ht="14.1"/>
    <row r="6691" s="215" customFormat="1" ht="14.1"/>
    <row r="6692" s="215" customFormat="1" ht="14.1"/>
    <row r="6693" s="215" customFormat="1" ht="14.1"/>
    <row r="6694" s="215" customFormat="1" ht="14.1"/>
    <row r="6695" s="215" customFormat="1" ht="14.1"/>
    <row r="6696" s="215" customFormat="1" ht="14.1"/>
    <row r="6697" s="215" customFormat="1" ht="14.1"/>
    <row r="6698" s="215" customFormat="1" ht="14.1"/>
    <row r="6699" s="215" customFormat="1" ht="14.1"/>
    <row r="6700" s="215" customFormat="1" ht="14.1"/>
    <row r="6701" s="215" customFormat="1" ht="14.1"/>
    <row r="6702" s="215" customFormat="1" ht="14.1"/>
    <row r="6703" s="215" customFormat="1" ht="14.1"/>
    <row r="6704" s="215" customFormat="1" ht="14.1"/>
    <row r="6705" s="215" customFormat="1" ht="14.1"/>
    <row r="6706" s="215" customFormat="1" ht="14.1"/>
    <row r="6707" s="215" customFormat="1" ht="14.1"/>
    <row r="6708" s="215" customFormat="1" ht="14.1"/>
    <row r="6709" s="215" customFormat="1" ht="14.1"/>
    <row r="6710" s="215" customFormat="1" ht="14.1"/>
    <row r="6711" s="215" customFormat="1" ht="14.1"/>
    <row r="6712" s="215" customFormat="1" ht="14.1"/>
    <row r="6713" s="215" customFormat="1" ht="14.1"/>
    <row r="6714" s="215" customFormat="1" ht="14.1"/>
    <row r="6715" s="215" customFormat="1" ht="14.1"/>
    <row r="6716" s="215" customFormat="1" ht="14.1"/>
    <row r="6717" s="215" customFormat="1" ht="14.1"/>
    <row r="6718" s="215" customFormat="1" ht="14.1"/>
    <row r="6719" s="215" customFormat="1" ht="14.1"/>
    <row r="6720" s="215" customFormat="1" ht="14.1"/>
    <row r="6721" s="215" customFormat="1" ht="14.1"/>
    <row r="6722" s="215" customFormat="1" ht="14.1"/>
    <row r="6723" s="215" customFormat="1" ht="14.1"/>
    <row r="6724" s="215" customFormat="1" ht="14.1"/>
    <row r="6725" s="215" customFormat="1" ht="14.1"/>
    <row r="6726" s="215" customFormat="1" ht="14.1"/>
    <row r="6727" s="215" customFormat="1" ht="14.1"/>
    <row r="6728" s="215" customFormat="1" ht="14.1"/>
    <row r="6729" s="215" customFormat="1" ht="14.1"/>
    <row r="6730" s="215" customFormat="1" ht="14.1"/>
    <row r="6731" s="215" customFormat="1" ht="14.1"/>
    <row r="6732" s="215" customFormat="1" ht="14.1"/>
    <row r="6733" s="215" customFormat="1" ht="14.1"/>
    <row r="6734" s="215" customFormat="1" ht="14.1"/>
    <row r="6735" s="215" customFormat="1" ht="14.1"/>
    <row r="6736" s="215" customFormat="1" ht="14.1"/>
    <row r="6737" s="215" customFormat="1" ht="14.1"/>
    <row r="6738" s="215" customFormat="1" ht="14.1"/>
    <row r="6739" s="215" customFormat="1" ht="14.1"/>
    <row r="6740" s="215" customFormat="1" ht="14.1"/>
    <row r="6741" s="215" customFormat="1" ht="14.1"/>
    <row r="6742" s="215" customFormat="1" ht="14.1"/>
    <row r="6743" s="215" customFormat="1" ht="14.1"/>
    <row r="6744" s="215" customFormat="1" ht="14.1"/>
    <row r="6745" s="215" customFormat="1" ht="14.1"/>
    <row r="6746" s="215" customFormat="1" ht="14.1"/>
    <row r="6747" s="215" customFormat="1" ht="14.1"/>
    <row r="6748" s="215" customFormat="1" ht="14.1"/>
    <row r="6749" s="215" customFormat="1" ht="14.1"/>
    <row r="6750" s="215" customFormat="1" ht="14.1"/>
    <row r="6751" s="215" customFormat="1" ht="14.1"/>
    <row r="6752" s="215" customFormat="1" ht="14.1"/>
    <row r="6753" s="215" customFormat="1" ht="14.1"/>
    <row r="6754" s="215" customFormat="1" ht="14.1"/>
    <row r="6755" s="215" customFormat="1" ht="14.1"/>
    <row r="6756" s="215" customFormat="1" ht="14.1"/>
    <row r="6757" s="215" customFormat="1" ht="14.1"/>
    <row r="6758" s="215" customFormat="1" ht="14.1"/>
    <row r="6759" s="215" customFormat="1" ht="14.1"/>
    <row r="6760" s="215" customFormat="1" ht="14.1"/>
    <row r="6761" s="215" customFormat="1" ht="14.1"/>
    <row r="6762" s="215" customFormat="1" ht="14.1"/>
    <row r="6763" s="215" customFormat="1" ht="14.1"/>
    <row r="6764" s="215" customFormat="1" ht="14.1"/>
    <row r="6765" s="215" customFormat="1" ht="14.1"/>
    <row r="6766" s="215" customFormat="1" ht="14.1"/>
    <row r="6767" s="215" customFormat="1" ht="14.1"/>
    <row r="6768" s="215" customFormat="1" ht="14.1"/>
    <row r="6769" s="215" customFormat="1" ht="14.1"/>
    <row r="6770" s="215" customFormat="1" ht="14.1"/>
    <row r="6771" s="215" customFormat="1" ht="14.1"/>
    <row r="6772" s="215" customFormat="1" ht="14.1"/>
    <row r="6773" s="215" customFormat="1" ht="14.1"/>
    <row r="6774" s="215" customFormat="1" ht="14.1"/>
    <row r="6775" s="215" customFormat="1" ht="14.1"/>
    <row r="6776" s="215" customFormat="1" ht="14.1"/>
    <row r="6777" s="215" customFormat="1" ht="14.1"/>
    <row r="6778" s="215" customFormat="1" ht="14.1"/>
    <row r="6779" s="215" customFormat="1" ht="14.1"/>
    <row r="6780" s="215" customFormat="1" ht="14.1"/>
    <row r="6781" s="215" customFormat="1" ht="14.1"/>
    <row r="6782" s="215" customFormat="1" ht="14.1"/>
    <row r="6783" s="215" customFormat="1" ht="14.1"/>
    <row r="6784" s="215" customFormat="1" ht="14.1"/>
    <row r="6785" s="215" customFormat="1" ht="14.1"/>
    <row r="6786" s="215" customFormat="1" ht="14.1"/>
    <row r="6787" s="215" customFormat="1" ht="14.1"/>
    <row r="6788" s="215" customFormat="1" ht="14.1"/>
    <row r="6789" s="215" customFormat="1" ht="14.1"/>
    <row r="6790" s="215" customFormat="1" ht="14.1"/>
    <row r="6791" s="215" customFormat="1" ht="14.1"/>
    <row r="6792" s="215" customFormat="1" ht="14.1"/>
    <row r="6793" s="215" customFormat="1" ht="14.1"/>
    <row r="6794" s="215" customFormat="1" ht="14.1"/>
    <row r="6795" s="215" customFormat="1" ht="14.1"/>
    <row r="6796" s="215" customFormat="1" ht="14.1"/>
    <row r="6797" s="215" customFormat="1" ht="14.1"/>
    <row r="6798" s="215" customFormat="1" ht="14.1"/>
    <row r="6799" s="215" customFormat="1" ht="14.1"/>
    <row r="6800" s="215" customFormat="1" ht="14.1"/>
    <row r="6801" s="215" customFormat="1" ht="14.1"/>
    <row r="6802" s="215" customFormat="1" ht="14.1"/>
    <row r="6803" s="215" customFormat="1" ht="14.1"/>
    <row r="6804" s="215" customFormat="1" ht="14.1"/>
    <row r="6805" s="215" customFormat="1" ht="14.1"/>
    <row r="6806" s="215" customFormat="1" ht="14.1"/>
    <row r="6807" s="215" customFormat="1" ht="14.1"/>
    <row r="6808" s="215" customFormat="1" ht="14.1"/>
    <row r="6809" s="215" customFormat="1" ht="14.1"/>
    <row r="6810" s="215" customFormat="1" ht="14.1"/>
    <row r="6811" s="215" customFormat="1" ht="14.1"/>
    <row r="6812" s="215" customFormat="1" ht="14.1"/>
    <row r="6813" s="215" customFormat="1" ht="14.1"/>
    <row r="6814" s="215" customFormat="1" ht="14.1"/>
    <row r="6815" s="215" customFormat="1" ht="14.1"/>
    <row r="6816" s="215" customFormat="1" ht="14.1"/>
    <row r="6817" s="215" customFormat="1" ht="14.1"/>
    <row r="6818" s="215" customFormat="1" ht="14.1"/>
    <row r="6819" s="215" customFormat="1" ht="14.1"/>
    <row r="6820" s="215" customFormat="1" ht="14.1"/>
    <row r="6821" s="215" customFormat="1" ht="14.1"/>
    <row r="6822" s="215" customFormat="1" ht="14.1"/>
    <row r="6823" s="215" customFormat="1" ht="14.1"/>
    <row r="6824" s="215" customFormat="1" ht="14.1"/>
    <row r="6825" s="215" customFormat="1" ht="14.1"/>
    <row r="6826" s="215" customFormat="1" ht="14.1"/>
    <row r="6827" s="215" customFormat="1" ht="14.1"/>
    <row r="6828" s="215" customFormat="1" ht="14.1"/>
    <row r="6829" s="215" customFormat="1" ht="14.1"/>
    <row r="6830" s="215" customFormat="1" ht="14.1"/>
    <row r="6831" s="215" customFormat="1" ht="14.1"/>
    <row r="6832" s="215" customFormat="1" ht="14.1"/>
    <row r="6833" s="215" customFormat="1" ht="14.1"/>
    <row r="6834" s="215" customFormat="1" ht="14.1"/>
    <row r="6835" s="215" customFormat="1" ht="14.1"/>
    <row r="6836" s="215" customFormat="1" ht="14.1"/>
    <row r="6837" s="215" customFormat="1" ht="14.1"/>
    <row r="6838" s="215" customFormat="1" ht="14.1"/>
    <row r="6839" s="215" customFormat="1" ht="14.1"/>
    <row r="6840" s="215" customFormat="1" ht="14.1"/>
    <row r="6841" s="215" customFormat="1" ht="14.1"/>
    <row r="6842" s="215" customFormat="1" ht="14.1"/>
    <row r="6843" s="215" customFormat="1" ht="14.1"/>
    <row r="6844" s="215" customFormat="1" ht="14.1"/>
    <row r="6845" s="215" customFormat="1" ht="14.1"/>
    <row r="6846" s="215" customFormat="1" ht="14.1"/>
    <row r="6847" s="215" customFormat="1" ht="14.1"/>
    <row r="6848" s="215" customFormat="1" ht="14.1"/>
    <row r="6849" s="215" customFormat="1" ht="14.1"/>
    <row r="6850" s="215" customFormat="1" ht="14.1"/>
    <row r="6851" s="215" customFormat="1" ht="14.1"/>
    <row r="6852" s="215" customFormat="1" ht="14.1"/>
    <row r="6853" s="215" customFormat="1" ht="14.1"/>
    <row r="6854" s="215" customFormat="1" ht="14.1"/>
    <row r="6855" s="215" customFormat="1" ht="14.1"/>
    <row r="6856" s="215" customFormat="1" ht="14.1"/>
    <row r="6857" s="215" customFormat="1" ht="14.1"/>
    <row r="6858" s="215" customFormat="1" ht="14.1"/>
    <row r="6859" s="215" customFormat="1" ht="14.1"/>
    <row r="6860" s="215" customFormat="1" ht="14.1"/>
    <row r="6861" s="215" customFormat="1" ht="14.1"/>
    <row r="6862" s="215" customFormat="1" ht="14.1"/>
    <row r="6863" s="215" customFormat="1" ht="14.1"/>
    <row r="6864" s="215" customFormat="1" ht="14.1"/>
    <row r="6865" s="215" customFormat="1" ht="14.1"/>
    <row r="6866" s="215" customFormat="1" ht="14.1"/>
    <row r="6867" s="215" customFormat="1" ht="14.1"/>
    <row r="6868" s="215" customFormat="1" ht="14.1"/>
    <row r="6869" s="215" customFormat="1" ht="14.1"/>
    <row r="6870" s="215" customFormat="1" ht="14.1"/>
    <row r="6871" s="215" customFormat="1" ht="14.1"/>
    <row r="6872" s="215" customFormat="1" ht="14.1"/>
    <row r="6873" s="215" customFormat="1" ht="14.1"/>
    <row r="6874" s="215" customFormat="1" ht="14.1"/>
    <row r="6875" s="215" customFormat="1" ht="14.1"/>
    <row r="6876" s="215" customFormat="1" ht="14.1"/>
    <row r="6877" s="215" customFormat="1" ht="14.1"/>
    <row r="6878" s="215" customFormat="1" ht="14.1"/>
    <row r="6879" s="215" customFormat="1" ht="14.1"/>
    <row r="6880" s="215" customFormat="1" ht="14.1"/>
    <row r="6881" s="215" customFormat="1" ht="14.1"/>
    <row r="6882" s="215" customFormat="1" ht="14.1"/>
    <row r="6883" s="215" customFormat="1" ht="14.1"/>
    <row r="6884" s="215" customFormat="1" ht="14.1"/>
    <row r="6885" s="215" customFormat="1" ht="14.1"/>
    <row r="6886" s="215" customFormat="1" ht="14.1"/>
    <row r="6887" s="215" customFormat="1" ht="14.1"/>
    <row r="6888" s="215" customFormat="1" ht="14.1"/>
    <row r="6889" s="215" customFormat="1" ht="14.1"/>
    <row r="6890" s="215" customFormat="1" ht="14.1"/>
    <row r="6891" s="215" customFormat="1" ht="14.1"/>
    <row r="6892" s="215" customFormat="1" ht="14.1"/>
    <row r="6893" s="215" customFormat="1" ht="14.1"/>
    <row r="6894" s="215" customFormat="1" ht="14.1"/>
    <row r="6895" s="215" customFormat="1" ht="14.1"/>
    <row r="6896" s="215" customFormat="1" ht="14.1"/>
    <row r="6897" s="215" customFormat="1" ht="14.1"/>
    <row r="6898" s="215" customFormat="1" ht="14.1"/>
    <row r="6899" s="215" customFormat="1" ht="14.1"/>
    <row r="6900" s="215" customFormat="1" ht="14.1"/>
    <row r="6901" s="215" customFormat="1" ht="14.1"/>
    <row r="6902" s="215" customFormat="1" ht="14.1"/>
    <row r="6903" s="215" customFormat="1" ht="14.1"/>
    <row r="6904" s="215" customFormat="1" ht="14.1"/>
    <row r="6905" s="215" customFormat="1" ht="14.1"/>
    <row r="6906" s="215" customFormat="1" ht="14.1"/>
    <row r="6907" s="215" customFormat="1" ht="14.1"/>
    <row r="6908" s="215" customFormat="1" ht="14.1"/>
    <row r="6909" s="215" customFormat="1" ht="14.1"/>
    <row r="6910" s="215" customFormat="1" ht="14.1"/>
    <row r="6911" s="215" customFormat="1" ht="14.1"/>
    <row r="6912" s="215" customFormat="1" ht="14.1"/>
    <row r="6913" s="215" customFormat="1" ht="14.1"/>
    <row r="6914" s="215" customFormat="1" ht="14.1"/>
    <row r="6915" s="215" customFormat="1" ht="14.1"/>
    <row r="6916" s="215" customFormat="1" ht="14.1"/>
    <row r="6917" s="215" customFormat="1" ht="14.1"/>
    <row r="6918" s="215" customFormat="1" ht="14.1"/>
    <row r="6919" s="215" customFormat="1" ht="14.1"/>
    <row r="6920" s="215" customFormat="1" ht="14.1"/>
    <row r="6921" s="215" customFormat="1" ht="14.1"/>
    <row r="6922" s="215" customFormat="1" ht="14.1"/>
    <row r="6923" s="215" customFormat="1" ht="14.1"/>
    <row r="6924" s="215" customFormat="1" ht="14.1"/>
    <row r="6925" s="215" customFormat="1" ht="14.1"/>
    <row r="6926" s="215" customFormat="1" ht="14.1"/>
    <row r="6927" s="215" customFormat="1" ht="14.1"/>
    <row r="6928" s="215" customFormat="1" ht="14.1"/>
    <row r="6929" s="215" customFormat="1" ht="14.1"/>
    <row r="6930" s="215" customFormat="1" ht="14.1"/>
    <row r="6931" s="215" customFormat="1" ht="14.1"/>
    <row r="6932" s="215" customFormat="1" ht="14.1"/>
    <row r="6933" s="215" customFormat="1" ht="14.1"/>
    <row r="6934" s="215" customFormat="1" ht="14.1"/>
    <row r="6935" s="215" customFormat="1" ht="14.1"/>
    <row r="6936" s="215" customFormat="1" ht="14.1"/>
    <row r="6937" s="215" customFormat="1" ht="14.1"/>
    <row r="6938" s="215" customFormat="1" ht="14.1"/>
    <row r="6939" s="215" customFormat="1" ht="14.1"/>
    <row r="6940" s="215" customFormat="1" ht="14.1"/>
    <row r="6941" s="215" customFormat="1" ht="14.1"/>
    <row r="6942" s="215" customFormat="1" ht="14.1"/>
    <row r="6943" s="215" customFormat="1" ht="14.1"/>
    <row r="6944" s="215" customFormat="1" ht="14.1"/>
    <row r="6945" s="215" customFormat="1" ht="14.1"/>
    <row r="6946" s="215" customFormat="1" ht="14.1"/>
    <row r="6947" s="215" customFormat="1" ht="14.1"/>
    <row r="6948" s="215" customFormat="1" ht="14.1"/>
    <row r="6949" s="215" customFormat="1" ht="14.1"/>
    <row r="6950" s="215" customFormat="1" ht="14.1"/>
    <row r="6951" s="215" customFormat="1" ht="14.1"/>
    <row r="6952" s="215" customFormat="1" ht="14.1"/>
    <row r="6953" s="215" customFormat="1" ht="14.1"/>
    <row r="6954" s="215" customFormat="1" ht="14.1"/>
    <row r="6955" s="215" customFormat="1" ht="14.1"/>
    <row r="6956" s="215" customFormat="1" ht="14.1"/>
    <row r="6957" s="215" customFormat="1" ht="14.1"/>
    <row r="6958" s="215" customFormat="1" ht="14.1"/>
    <row r="6959" s="215" customFormat="1" ht="14.1"/>
    <row r="6960" s="215" customFormat="1" ht="14.1"/>
    <row r="6961" s="215" customFormat="1" ht="14.1"/>
    <row r="6962" s="215" customFormat="1" ht="14.1"/>
    <row r="6963" s="215" customFormat="1" ht="14.1"/>
    <row r="6964" s="215" customFormat="1" ht="14.1"/>
    <row r="6965" s="215" customFormat="1" ht="14.1"/>
    <row r="6966" s="215" customFormat="1" ht="14.1"/>
    <row r="6967" s="215" customFormat="1" ht="14.1"/>
    <row r="6968" s="215" customFormat="1" ht="14.1"/>
    <row r="6969" s="215" customFormat="1" ht="14.1"/>
    <row r="6970" s="215" customFormat="1" ht="14.1"/>
    <row r="6971" s="215" customFormat="1" ht="14.1"/>
    <row r="6972" s="215" customFormat="1" ht="14.1"/>
    <row r="6973" s="215" customFormat="1" ht="14.1"/>
    <row r="6974" s="215" customFormat="1" ht="14.1"/>
    <row r="6975" s="215" customFormat="1" ht="14.1"/>
    <row r="6976" s="215" customFormat="1" ht="14.1"/>
    <row r="6977" s="215" customFormat="1" ht="14.1"/>
    <row r="6978" s="215" customFormat="1" ht="14.1"/>
    <row r="6979" s="215" customFormat="1" ht="14.1"/>
    <row r="6980" s="215" customFormat="1" ht="14.1"/>
    <row r="6981" s="215" customFormat="1" ht="14.1"/>
    <row r="6982" s="215" customFormat="1" ht="14.1"/>
    <row r="6983" s="215" customFormat="1" ht="14.1"/>
    <row r="6984" s="215" customFormat="1" ht="14.1"/>
    <row r="6985" s="215" customFormat="1" ht="14.1"/>
    <row r="6986" s="215" customFormat="1" ht="14.1"/>
    <row r="6987" s="215" customFormat="1" ht="14.1"/>
    <row r="6988" s="215" customFormat="1" ht="14.1"/>
    <row r="6989" s="215" customFormat="1" ht="14.1"/>
    <row r="6990" s="215" customFormat="1" ht="14.1"/>
    <row r="6991" s="215" customFormat="1" ht="14.1"/>
    <row r="6992" s="215" customFormat="1" ht="14.1"/>
    <row r="6993" s="215" customFormat="1" ht="14.1"/>
    <row r="6994" s="215" customFormat="1" ht="14.1"/>
    <row r="6995" s="215" customFormat="1" ht="14.1"/>
    <row r="6996" s="215" customFormat="1" ht="14.1"/>
    <row r="6997" s="215" customFormat="1" ht="14.1"/>
    <row r="6998" s="215" customFormat="1" ht="14.1"/>
    <row r="6999" s="215" customFormat="1" ht="14.1"/>
    <row r="7000" s="215" customFormat="1" ht="14.1"/>
    <row r="7001" s="215" customFormat="1" ht="14.1"/>
    <row r="7002" s="215" customFormat="1" ht="14.1"/>
    <row r="7003" s="215" customFormat="1" ht="14.1"/>
    <row r="7004" s="215" customFormat="1" ht="14.1"/>
    <row r="7005" s="215" customFormat="1" ht="14.1"/>
    <row r="7006" s="215" customFormat="1" ht="14.1"/>
    <row r="7007" s="215" customFormat="1" ht="14.1"/>
    <row r="7008" s="215" customFormat="1" ht="14.1"/>
    <row r="7009" s="215" customFormat="1" ht="14.1"/>
    <row r="7010" s="215" customFormat="1" ht="14.1"/>
    <row r="7011" s="215" customFormat="1" ht="14.1"/>
    <row r="7012" s="215" customFormat="1" ht="14.1"/>
    <row r="7013" s="215" customFormat="1" ht="14.1"/>
    <row r="7014" s="215" customFormat="1" ht="14.1"/>
    <row r="7015" s="215" customFormat="1" ht="14.1"/>
    <row r="7016" s="215" customFormat="1" ht="14.1"/>
    <row r="7017" s="215" customFormat="1" ht="14.1"/>
    <row r="7018" s="215" customFormat="1" ht="14.1"/>
    <row r="7019" s="215" customFormat="1" ht="14.1"/>
    <row r="7020" s="215" customFormat="1" ht="14.1"/>
    <row r="7021" s="215" customFormat="1" ht="14.1"/>
    <row r="7022" s="215" customFormat="1" ht="14.1"/>
    <row r="7023" s="215" customFormat="1" ht="14.1"/>
    <row r="7024" s="215" customFormat="1" ht="14.1"/>
    <row r="7025" s="215" customFormat="1" ht="14.1"/>
    <row r="7026" s="215" customFormat="1" ht="14.1"/>
    <row r="7027" s="215" customFormat="1" ht="14.1"/>
    <row r="7028" s="215" customFormat="1" ht="14.1"/>
    <row r="7029" s="215" customFormat="1" ht="14.1"/>
    <row r="7030" s="215" customFormat="1" ht="14.1"/>
    <row r="7031" s="215" customFormat="1" ht="14.1"/>
    <row r="7032" s="215" customFormat="1" ht="14.1"/>
    <row r="7033" s="215" customFormat="1" ht="14.1"/>
    <row r="7034" s="215" customFormat="1" ht="14.1"/>
    <row r="7035" s="215" customFormat="1" ht="14.1"/>
    <row r="7036" s="215" customFormat="1" ht="14.1"/>
    <row r="7037" s="215" customFormat="1" ht="14.1"/>
    <row r="7038" s="215" customFormat="1" ht="14.1"/>
    <row r="7039" s="215" customFormat="1" ht="14.1"/>
    <row r="7040" s="215" customFormat="1" ht="14.1"/>
    <row r="7041" s="215" customFormat="1" ht="14.1"/>
    <row r="7042" s="215" customFormat="1" ht="14.1"/>
    <row r="7043" s="215" customFormat="1" ht="14.1"/>
    <row r="7044" s="215" customFormat="1" ht="14.1"/>
    <row r="7045" s="215" customFormat="1" ht="14.1"/>
    <row r="7046" s="215" customFormat="1" ht="14.1"/>
    <row r="7047" s="215" customFormat="1" ht="14.1"/>
    <row r="7048" s="215" customFormat="1" ht="14.1"/>
    <row r="7049" s="215" customFormat="1" ht="14.1"/>
    <row r="7050" s="215" customFormat="1" ht="14.1"/>
    <row r="7051" s="215" customFormat="1" ht="14.1"/>
    <row r="7052" s="215" customFormat="1" ht="14.1"/>
    <row r="7053" s="215" customFormat="1" ht="14.1"/>
    <row r="7054" s="215" customFormat="1" ht="14.1"/>
    <row r="7055" s="215" customFormat="1" ht="14.1"/>
    <row r="7056" s="215" customFormat="1" ht="14.1"/>
    <row r="7057" s="215" customFormat="1" ht="14.1"/>
    <row r="7058" s="215" customFormat="1" ht="14.1"/>
    <row r="7059" s="215" customFormat="1" ht="14.1"/>
    <row r="7060" s="215" customFormat="1" ht="14.1"/>
    <row r="7061" s="215" customFormat="1" ht="14.1"/>
    <row r="7062" s="215" customFormat="1" ht="14.1"/>
    <row r="7063" s="215" customFormat="1" ht="14.1"/>
    <row r="7064" s="215" customFormat="1" ht="14.1"/>
    <row r="7065" s="215" customFormat="1" ht="14.1"/>
    <row r="7066" s="215" customFormat="1" ht="14.1"/>
    <row r="7067" s="215" customFormat="1" ht="14.1"/>
    <row r="7068" s="215" customFormat="1" ht="14.1"/>
    <row r="7069" s="215" customFormat="1" ht="14.1"/>
    <row r="7070" s="215" customFormat="1" ht="14.1"/>
    <row r="7071" s="215" customFormat="1" ht="14.1"/>
    <row r="7072" s="215" customFormat="1" ht="14.1"/>
    <row r="7073" s="215" customFormat="1" ht="14.1"/>
    <row r="7074" s="215" customFormat="1" ht="14.1"/>
    <row r="7075" s="215" customFormat="1" ht="14.1"/>
    <row r="7076" s="215" customFormat="1" ht="14.1"/>
    <row r="7077" s="215" customFormat="1" ht="14.1"/>
    <row r="7078" s="215" customFormat="1" ht="14.1"/>
    <row r="7079" s="215" customFormat="1" ht="14.1"/>
    <row r="7080" s="215" customFormat="1" ht="14.1"/>
    <row r="7081" s="215" customFormat="1" ht="14.1"/>
    <row r="7082" s="215" customFormat="1" ht="14.1"/>
    <row r="7083" s="215" customFormat="1" ht="14.1"/>
    <row r="7084" s="215" customFormat="1" ht="14.1"/>
    <row r="7085" s="215" customFormat="1" ht="14.1"/>
    <row r="7086" s="215" customFormat="1" ht="14.1"/>
    <row r="7087" s="215" customFormat="1" ht="14.1"/>
    <row r="7088" s="215" customFormat="1" ht="14.1"/>
    <row r="7089" s="215" customFormat="1" ht="14.1"/>
    <row r="7090" s="215" customFormat="1" ht="14.1"/>
    <row r="7091" s="215" customFormat="1" ht="14.1"/>
    <row r="7092" s="215" customFormat="1" ht="14.1"/>
    <row r="7093" s="215" customFormat="1" ht="14.1"/>
    <row r="7094" s="215" customFormat="1" ht="14.1"/>
    <row r="7095" s="215" customFormat="1" ht="14.1"/>
    <row r="7096" s="215" customFormat="1" ht="14.1"/>
    <row r="7097" s="215" customFormat="1" ht="14.1"/>
    <row r="7098" s="215" customFormat="1" ht="14.1"/>
    <row r="7099" s="215" customFormat="1" ht="14.1"/>
    <row r="7100" s="215" customFormat="1" ht="14.1"/>
    <row r="7101" s="215" customFormat="1" ht="14.1"/>
    <row r="7102" s="215" customFormat="1" ht="14.1"/>
    <row r="7103" s="215" customFormat="1" ht="14.1"/>
    <row r="7104" s="215" customFormat="1" ht="14.1"/>
    <row r="7105" s="215" customFormat="1" ht="14.1"/>
    <row r="7106" s="215" customFormat="1" ht="14.1"/>
    <row r="7107" s="215" customFormat="1" ht="14.1"/>
    <row r="7108" s="215" customFormat="1" ht="14.1"/>
    <row r="7109" s="215" customFormat="1" ht="14.1"/>
    <row r="7110" s="215" customFormat="1" ht="14.1"/>
    <row r="7111" s="215" customFormat="1" ht="14.1"/>
    <row r="7112" s="215" customFormat="1" ht="14.1"/>
    <row r="7113" s="215" customFormat="1" ht="14.1"/>
    <row r="7114" s="215" customFormat="1" ht="14.1"/>
    <row r="7115" s="215" customFormat="1" ht="14.1"/>
    <row r="7116" s="215" customFormat="1" ht="14.1"/>
    <row r="7117" s="215" customFormat="1" ht="14.1"/>
    <row r="7118" s="215" customFormat="1" ht="14.1"/>
    <row r="7119" s="215" customFormat="1" ht="14.1"/>
    <row r="7120" s="215" customFormat="1" ht="14.1"/>
    <row r="7121" s="215" customFormat="1" ht="14.1"/>
    <row r="7122" s="215" customFormat="1" ht="14.1"/>
    <row r="7123" s="215" customFormat="1" ht="14.1"/>
    <row r="7124" s="215" customFormat="1" ht="14.1"/>
    <row r="7125" s="215" customFormat="1" ht="14.1"/>
    <row r="7126" s="215" customFormat="1" ht="14.1"/>
    <row r="7127" s="215" customFormat="1" ht="14.1"/>
    <row r="7128" s="215" customFormat="1" ht="14.1"/>
    <row r="7129" s="215" customFormat="1" ht="14.1"/>
    <row r="7130" s="215" customFormat="1" ht="14.1"/>
    <row r="7131" s="215" customFormat="1" ht="14.1"/>
    <row r="7132" s="215" customFormat="1" ht="14.1"/>
    <row r="7133" s="215" customFormat="1" ht="14.1"/>
    <row r="7134" s="215" customFormat="1" ht="14.1"/>
    <row r="7135" s="215" customFormat="1" ht="14.1"/>
    <row r="7136" s="215" customFormat="1" ht="14.1"/>
    <row r="7137" s="215" customFormat="1" ht="14.1"/>
    <row r="7138" s="215" customFormat="1" ht="14.1"/>
    <row r="7139" s="215" customFormat="1" ht="14.1"/>
    <row r="7140" s="215" customFormat="1" ht="14.1"/>
    <row r="7141" s="215" customFormat="1" ht="14.1"/>
    <row r="7142" s="215" customFormat="1" ht="14.1"/>
    <row r="7143" s="215" customFormat="1" ht="14.1"/>
    <row r="7144" s="215" customFormat="1" ht="14.1"/>
    <row r="7145" s="215" customFormat="1" ht="14.1"/>
    <row r="7146" s="215" customFormat="1" ht="14.1"/>
    <row r="7147" s="215" customFormat="1" ht="14.1"/>
    <row r="7148" s="215" customFormat="1" ht="14.1"/>
    <row r="7149" s="215" customFormat="1" ht="14.1"/>
    <row r="7150" s="215" customFormat="1" ht="14.1"/>
    <row r="7151" s="215" customFormat="1" ht="14.1"/>
    <row r="7152" s="215" customFormat="1" ht="14.1"/>
    <row r="7153" s="215" customFormat="1" ht="14.1"/>
    <row r="7154" s="215" customFormat="1" ht="14.1"/>
    <row r="7155" s="215" customFormat="1" ht="14.1"/>
    <row r="7156" s="215" customFormat="1" ht="14.1"/>
    <row r="7157" s="215" customFormat="1" ht="14.1"/>
    <row r="7158" s="215" customFormat="1" ht="14.1"/>
    <row r="7159" s="215" customFormat="1" ht="14.1"/>
    <row r="7160" s="215" customFormat="1" ht="14.1"/>
    <row r="7161" s="215" customFormat="1" ht="14.1"/>
    <row r="7162" s="215" customFormat="1" ht="14.1"/>
    <row r="7163" s="215" customFormat="1" ht="14.1"/>
    <row r="7164" s="215" customFormat="1" ht="14.1"/>
    <row r="7165" s="215" customFormat="1" ht="14.1"/>
    <row r="7166" s="215" customFormat="1" ht="14.1"/>
    <row r="7167" s="215" customFormat="1" ht="14.1"/>
    <row r="7168" s="215" customFormat="1" ht="14.1"/>
    <row r="7169" s="215" customFormat="1" ht="14.1"/>
    <row r="7170" s="215" customFormat="1" ht="14.1"/>
    <row r="7171" s="215" customFormat="1" ht="14.1"/>
    <row r="7172" s="215" customFormat="1" ht="14.1"/>
    <row r="7173" s="215" customFormat="1" ht="14.1"/>
    <row r="7174" s="215" customFormat="1" ht="14.1"/>
    <row r="7175" s="215" customFormat="1" ht="14.1"/>
    <row r="7176" s="215" customFormat="1" ht="14.1"/>
    <row r="7177" s="215" customFormat="1" ht="14.1"/>
    <row r="7178" s="215" customFormat="1" ht="14.1"/>
    <row r="7179" s="215" customFormat="1" ht="14.1"/>
    <row r="7180" s="215" customFormat="1" ht="14.1"/>
    <row r="7181" s="215" customFormat="1" ht="14.1"/>
    <row r="7182" s="215" customFormat="1" ht="14.1"/>
    <row r="7183" s="215" customFormat="1" ht="14.1"/>
    <row r="7184" s="215" customFormat="1" ht="14.1"/>
    <row r="7185" s="215" customFormat="1" ht="14.1"/>
    <row r="7186" s="215" customFormat="1" ht="14.1"/>
    <row r="7187" s="215" customFormat="1" ht="14.1"/>
    <row r="7188" s="215" customFormat="1" ht="14.1"/>
    <row r="7189" s="215" customFormat="1" ht="14.1"/>
    <row r="7190" s="215" customFormat="1" ht="14.1"/>
    <row r="7191" s="215" customFormat="1" ht="14.1"/>
    <row r="7192" s="215" customFormat="1" ht="14.1"/>
    <row r="7193" s="215" customFormat="1" ht="14.1"/>
    <row r="7194" s="215" customFormat="1" ht="14.1"/>
    <row r="7195" s="215" customFormat="1" ht="14.1"/>
    <row r="7196" s="215" customFormat="1" ht="14.1"/>
    <row r="7197" s="215" customFormat="1" ht="14.1"/>
    <row r="7198" s="215" customFormat="1" ht="14.1"/>
    <row r="7199" s="215" customFormat="1" ht="14.1"/>
    <row r="7200" s="215" customFormat="1" ht="14.1"/>
    <row r="7201" s="215" customFormat="1" ht="14.1"/>
    <row r="7202" s="215" customFormat="1" ht="14.1"/>
    <row r="7203" s="215" customFormat="1" ht="14.1"/>
    <row r="7204" s="215" customFormat="1" ht="14.1"/>
    <row r="7205" s="215" customFormat="1" ht="14.1"/>
    <row r="7206" s="215" customFormat="1" ht="14.1"/>
    <row r="7207" s="215" customFormat="1" ht="14.1"/>
    <row r="7208" s="215" customFormat="1" ht="14.1"/>
    <row r="7209" s="215" customFormat="1" ht="14.1"/>
    <row r="7210" s="215" customFormat="1" ht="14.1"/>
    <row r="7211" s="215" customFormat="1" ht="14.1"/>
    <row r="7212" s="215" customFormat="1" ht="14.1"/>
    <row r="7213" s="215" customFormat="1" ht="14.1"/>
    <row r="7214" s="215" customFormat="1" ht="14.1"/>
    <row r="7215" s="215" customFormat="1" ht="14.1"/>
    <row r="7216" s="215" customFormat="1" ht="14.1"/>
    <row r="7217" s="215" customFormat="1" ht="14.1"/>
    <row r="7218" s="215" customFormat="1" ht="14.1"/>
    <row r="7219" s="215" customFormat="1" ht="14.1"/>
    <row r="7220" s="215" customFormat="1" ht="14.1"/>
    <row r="7221" s="215" customFormat="1" ht="14.1"/>
    <row r="7222" s="215" customFormat="1" ht="14.1"/>
    <row r="7223" s="215" customFormat="1" ht="14.1"/>
    <row r="7224" s="215" customFormat="1" ht="14.1"/>
    <row r="7225" s="215" customFormat="1" ht="14.1"/>
    <row r="7226" s="215" customFormat="1" ht="14.1"/>
    <row r="7227" s="215" customFormat="1" ht="14.1"/>
    <row r="7228" s="215" customFormat="1" ht="14.1"/>
    <row r="7229" s="215" customFormat="1" ht="14.1"/>
    <row r="7230" s="215" customFormat="1" ht="14.1"/>
    <row r="7231" s="215" customFormat="1" ht="14.1"/>
    <row r="7232" s="215" customFormat="1" ht="14.1"/>
    <row r="7233" s="215" customFormat="1" ht="14.1"/>
    <row r="7234" s="215" customFormat="1" ht="14.1"/>
    <row r="7235" s="215" customFormat="1" ht="14.1"/>
    <row r="7236" s="215" customFormat="1" ht="14.1"/>
    <row r="7237" s="215" customFormat="1" ht="14.1"/>
    <row r="7238" s="215" customFormat="1" ht="14.1"/>
    <row r="7239" s="215" customFormat="1" ht="14.1"/>
    <row r="7240" s="215" customFormat="1" ht="14.1"/>
    <row r="7241" s="215" customFormat="1" ht="14.1"/>
    <row r="7242" s="215" customFormat="1" ht="14.1"/>
    <row r="7243" s="215" customFormat="1" ht="14.1"/>
    <row r="7244" s="215" customFormat="1" ht="14.1"/>
    <row r="7245" s="215" customFormat="1" ht="14.1"/>
    <row r="7246" s="215" customFormat="1" ht="14.1"/>
    <row r="7247" s="215" customFormat="1" ht="14.1"/>
    <row r="7248" s="215" customFormat="1" ht="14.1"/>
    <row r="7249" s="215" customFormat="1" ht="14.1"/>
    <row r="7250" s="215" customFormat="1" ht="14.1"/>
    <row r="7251" s="215" customFormat="1" ht="14.1"/>
    <row r="7252" s="215" customFormat="1" ht="14.1"/>
    <row r="7253" s="215" customFormat="1" ht="14.1"/>
    <row r="7254" s="215" customFormat="1" ht="14.1"/>
    <row r="7255" s="215" customFormat="1" ht="14.1"/>
    <row r="7256" s="215" customFormat="1" ht="14.1"/>
    <row r="7257" s="215" customFormat="1" ht="14.1"/>
    <row r="7258" s="215" customFormat="1" ht="14.1"/>
    <row r="7259" s="215" customFormat="1" ht="14.1"/>
    <row r="7260" s="215" customFormat="1" ht="14.1"/>
    <row r="7261" s="215" customFormat="1" ht="14.1"/>
    <row r="7262" s="215" customFormat="1" ht="14.1"/>
    <row r="7263" s="215" customFormat="1" ht="14.1"/>
    <row r="7264" s="215" customFormat="1" ht="14.1"/>
    <row r="7265" s="215" customFormat="1" ht="14.1"/>
    <row r="7266" s="215" customFormat="1" ht="14.1"/>
    <row r="7267" s="215" customFormat="1" ht="14.1"/>
    <row r="7268" s="215" customFormat="1" ht="14.1"/>
    <row r="7269" s="215" customFormat="1" ht="14.1"/>
    <row r="7270" s="215" customFormat="1" ht="14.1"/>
    <row r="7271" s="215" customFormat="1" ht="14.1"/>
    <row r="7272" s="215" customFormat="1" ht="14.1"/>
    <row r="7273" s="215" customFormat="1" ht="14.1"/>
    <row r="7274" s="215" customFormat="1" ht="14.1"/>
    <row r="7275" s="215" customFormat="1" ht="14.1"/>
    <row r="7276" s="215" customFormat="1" ht="14.1"/>
    <row r="7277" s="215" customFormat="1" ht="14.1"/>
    <row r="7278" s="215" customFormat="1" ht="14.1"/>
    <row r="7279" s="215" customFormat="1" ht="14.1"/>
    <row r="7280" s="215" customFormat="1" ht="14.1"/>
    <row r="7281" s="215" customFormat="1" ht="14.1"/>
    <row r="7282" s="215" customFormat="1" ht="14.1"/>
    <row r="7283" s="215" customFormat="1" ht="14.1"/>
    <row r="7284" s="215" customFormat="1" ht="14.1"/>
    <row r="7285" s="215" customFormat="1" ht="14.1"/>
    <row r="7286" s="215" customFormat="1" ht="14.1"/>
    <row r="7287" s="215" customFormat="1" ht="14.1"/>
    <row r="7288" s="215" customFormat="1" ht="14.1"/>
    <row r="7289" s="215" customFormat="1" ht="14.1"/>
    <row r="7290" s="215" customFormat="1" ht="14.1"/>
    <row r="7291" s="215" customFormat="1" ht="14.1"/>
    <row r="7292" s="215" customFormat="1" ht="14.1"/>
    <row r="7293" s="215" customFormat="1" ht="14.1"/>
    <row r="7294" s="215" customFormat="1" ht="14.1"/>
    <row r="7295" s="215" customFormat="1" ht="14.1"/>
    <row r="7296" s="215" customFormat="1" ht="14.1"/>
    <row r="7297" s="215" customFormat="1" ht="14.1"/>
    <row r="7298" s="215" customFormat="1" ht="14.1"/>
    <row r="7299" s="215" customFormat="1" ht="14.1"/>
    <row r="7300" s="215" customFormat="1" ht="14.1"/>
    <row r="7301" s="215" customFormat="1" ht="14.1"/>
    <row r="7302" s="215" customFormat="1" ht="14.1"/>
    <row r="7303" s="215" customFormat="1" ht="14.1"/>
    <row r="7304" s="215" customFormat="1" ht="14.1"/>
    <row r="7305" s="215" customFormat="1" ht="14.1"/>
    <row r="7306" s="215" customFormat="1" ht="14.1"/>
    <row r="7307" s="215" customFormat="1" ht="14.1"/>
    <row r="7308" s="215" customFormat="1" ht="14.1"/>
    <row r="7309" s="215" customFormat="1" ht="14.1"/>
    <row r="7310" s="215" customFormat="1" ht="14.1"/>
    <row r="7311" s="215" customFormat="1" ht="14.1"/>
    <row r="7312" s="215" customFormat="1" ht="14.1"/>
    <row r="7313" s="215" customFormat="1" ht="14.1"/>
    <row r="7314" s="215" customFormat="1" ht="14.1"/>
    <row r="7315" s="215" customFormat="1" ht="14.1"/>
    <row r="7316" s="215" customFormat="1" ht="14.1"/>
    <row r="7317" s="215" customFormat="1" ht="14.1"/>
    <row r="7318" s="215" customFormat="1" ht="14.1"/>
    <row r="7319" s="215" customFormat="1" ht="14.1"/>
    <row r="7320" s="215" customFormat="1" ht="14.1"/>
    <row r="7321" s="215" customFormat="1" ht="14.1"/>
    <row r="7322" s="215" customFormat="1" ht="14.1"/>
    <row r="7323" s="215" customFormat="1" ht="14.1"/>
    <row r="7324" s="215" customFormat="1" ht="14.1"/>
    <row r="7325" s="215" customFormat="1" ht="14.1"/>
    <row r="7326" s="215" customFormat="1" ht="14.1"/>
    <row r="7327" s="215" customFormat="1" ht="14.1"/>
    <row r="7328" s="215" customFormat="1" ht="14.1"/>
    <row r="7329" s="215" customFormat="1" ht="14.1"/>
    <row r="7330" s="215" customFormat="1" ht="14.1"/>
    <row r="7331" s="215" customFormat="1" ht="14.1"/>
    <row r="7332" s="215" customFormat="1" ht="14.1"/>
    <row r="7333" s="215" customFormat="1" ht="14.1"/>
    <row r="7334" s="215" customFormat="1" ht="14.1"/>
    <row r="7335" s="215" customFormat="1" ht="14.1"/>
    <row r="7336" s="215" customFormat="1" ht="14.1"/>
    <row r="7337" s="215" customFormat="1" ht="14.1"/>
    <row r="7338" s="215" customFormat="1" ht="14.1"/>
    <row r="7339" s="215" customFormat="1" ht="14.1"/>
    <row r="7340" s="215" customFormat="1" ht="14.1"/>
    <row r="7341" s="215" customFormat="1" ht="14.1"/>
    <row r="7342" s="215" customFormat="1" ht="14.1"/>
    <row r="7343" s="215" customFormat="1" ht="14.1"/>
    <row r="7344" s="215" customFormat="1" ht="14.1"/>
    <row r="7345" s="215" customFormat="1" ht="14.1"/>
    <row r="7346" s="215" customFormat="1" ht="14.1"/>
    <row r="7347" s="215" customFormat="1" ht="14.1"/>
    <row r="7348" s="215" customFormat="1" ht="14.1"/>
    <row r="7349" s="215" customFormat="1" ht="14.1"/>
    <row r="7350" s="215" customFormat="1" ht="14.1"/>
    <row r="7351" s="215" customFormat="1" ht="14.1"/>
    <row r="7352" s="215" customFormat="1" ht="14.1"/>
    <row r="7353" s="215" customFormat="1" ht="14.1"/>
    <row r="7354" s="215" customFormat="1" ht="14.1"/>
    <row r="7355" s="215" customFormat="1" ht="14.1"/>
    <row r="7356" s="215" customFormat="1" ht="14.1"/>
    <row r="7357" s="215" customFormat="1" ht="14.1"/>
    <row r="7358" s="215" customFormat="1" ht="14.1"/>
    <row r="7359" s="215" customFormat="1" ht="14.1"/>
    <row r="7360" s="215" customFormat="1" ht="14.1"/>
    <row r="7361" s="215" customFormat="1" ht="14.1"/>
    <row r="7362" s="215" customFormat="1" ht="14.1"/>
    <row r="7363" s="215" customFormat="1" ht="14.1"/>
    <row r="7364" s="215" customFormat="1" ht="14.1"/>
    <row r="7365" s="215" customFormat="1" ht="14.1"/>
    <row r="7366" s="215" customFormat="1" ht="14.1"/>
    <row r="7367" s="215" customFormat="1" ht="14.1"/>
    <row r="7368" s="215" customFormat="1" ht="14.1"/>
    <row r="7369" s="215" customFormat="1" ht="14.1"/>
    <row r="7370" s="215" customFormat="1" ht="14.1"/>
    <row r="7371" s="215" customFormat="1" ht="14.1"/>
    <row r="7372" s="215" customFormat="1" ht="14.1"/>
    <row r="7373" s="215" customFormat="1" ht="14.1"/>
    <row r="7374" s="215" customFormat="1" ht="14.1"/>
    <row r="7375" s="215" customFormat="1" ht="14.1"/>
    <row r="7376" s="215" customFormat="1" ht="14.1"/>
    <row r="7377" s="215" customFormat="1" ht="14.1"/>
    <row r="7378" s="215" customFormat="1" ht="14.1"/>
    <row r="7379" s="215" customFormat="1" ht="14.1"/>
    <row r="7380" s="215" customFormat="1" ht="14.1"/>
    <row r="7381" s="215" customFormat="1" ht="14.1"/>
    <row r="7382" s="215" customFormat="1" ht="14.1"/>
    <row r="7383" s="215" customFormat="1" ht="14.1"/>
    <row r="7384" s="215" customFormat="1" ht="14.1"/>
    <row r="7385" s="215" customFormat="1" ht="14.1"/>
    <row r="7386" s="215" customFormat="1" ht="14.1"/>
    <row r="7387" s="215" customFormat="1" ht="14.1"/>
    <row r="7388" s="215" customFormat="1" ht="14.1"/>
    <row r="7389" s="215" customFormat="1" ht="14.1"/>
    <row r="7390" s="215" customFormat="1" ht="14.1"/>
    <row r="7391" s="215" customFormat="1" ht="14.1"/>
    <row r="7392" s="215" customFormat="1" ht="14.1"/>
    <row r="7393" s="215" customFormat="1" ht="14.1"/>
    <row r="7394" s="215" customFormat="1" ht="14.1"/>
    <row r="7395" s="215" customFormat="1" ht="14.1"/>
    <row r="7396" s="215" customFormat="1" ht="14.1"/>
    <row r="7397" s="215" customFormat="1" ht="14.1"/>
    <row r="7398" s="215" customFormat="1" ht="14.1"/>
    <row r="7399" s="215" customFormat="1" ht="14.1"/>
    <row r="7400" s="215" customFormat="1" ht="14.1"/>
    <row r="7401" s="215" customFormat="1" ht="14.1"/>
    <row r="7402" s="215" customFormat="1" ht="14.1"/>
    <row r="7403" s="215" customFormat="1" ht="14.1"/>
    <row r="7404" s="215" customFormat="1" ht="14.1"/>
    <row r="7405" s="215" customFormat="1" ht="14.1"/>
    <row r="7406" s="215" customFormat="1" ht="14.1"/>
    <row r="7407" s="215" customFormat="1" ht="14.1"/>
    <row r="7408" s="215" customFormat="1" ht="14.1"/>
    <row r="7409" s="215" customFormat="1" ht="14.1"/>
    <row r="7410" s="215" customFormat="1" ht="14.1"/>
    <row r="7411" s="215" customFormat="1" ht="14.1"/>
    <row r="7412" s="215" customFormat="1" ht="14.1"/>
    <row r="7413" s="215" customFormat="1" ht="14.1"/>
    <row r="7414" s="215" customFormat="1" ht="14.1"/>
    <row r="7415" s="215" customFormat="1" ht="14.1"/>
    <row r="7416" s="215" customFormat="1" ht="14.1"/>
    <row r="7417" s="215" customFormat="1" ht="14.1"/>
    <row r="7418" s="215" customFormat="1" ht="14.1"/>
    <row r="7419" s="215" customFormat="1" ht="14.1"/>
    <row r="7420" s="215" customFormat="1" ht="14.1"/>
    <row r="7421" s="215" customFormat="1" ht="14.1"/>
    <row r="7422" s="215" customFormat="1" ht="14.1"/>
    <row r="7423" s="215" customFormat="1" ht="14.1"/>
    <row r="7424" s="215" customFormat="1" ht="14.1"/>
    <row r="7425" s="215" customFormat="1" ht="14.1"/>
    <row r="7426" s="215" customFormat="1" ht="14.1"/>
    <row r="7427" s="215" customFormat="1" ht="14.1"/>
    <row r="7428" s="215" customFormat="1" ht="14.1"/>
    <row r="7429" s="215" customFormat="1" ht="14.1"/>
    <row r="7430" s="215" customFormat="1" ht="14.1"/>
    <row r="7431" s="215" customFormat="1" ht="14.1"/>
    <row r="7432" s="215" customFormat="1" ht="14.1"/>
    <row r="7433" s="215" customFormat="1" ht="14.1"/>
    <row r="7434" s="215" customFormat="1" ht="14.1"/>
    <row r="7435" s="215" customFormat="1" ht="14.1"/>
    <row r="7436" s="215" customFormat="1" ht="14.1"/>
    <row r="7437" s="215" customFormat="1" ht="14.1"/>
    <row r="7438" s="215" customFormat="1" ht="14.1"/>
    <row r="7439" s="215" customFormat="1" ht="14.1"/>
    <row r="7440" s="215" customFormat="1" ht="14.1"/>
    <row r="7441" s="215" customFormat="1" ht="14.1"/>
    <row r="7442" s="215" customFormat="1" ht="14.1"/>
    <row r="7443" s="215" customFormat="1" ht="14.1"/>
    <row r="7444" s="215" customFormat="1" ht="14.1"/>
    <row r="7445" s="215" customFormat="1" ht="14.1"/>
    <row r="7446" s="215" customFormat="1" ht="14.1"/>
    <row r="7447" s="215" customFormat="1" ht="14.1"/>
    <row r="7448" s="215" customFormat="1" ht="14.1"/>
    <row r="7449" s="215" customFormat="1" ht="14.1"/>
    <row r="7450" s="215" customFormat="1" ht="14.1"/>
    <row r="7451" s="215" customFormat="1" ht="14.1"/>
    <row r="7452" s="215" customFormat="1" ht="14.1"/>
    <row r="7453" s="215" customFormat="1" ht="14.1"/>
    <row r="7454" s="215" customFormat="1" ht="14.1"/>
    <row r="7455" s="215" customFormat="1" ht="14.1"/>
    <row r="7456" s="215" customFormat="1" ht="14.1"/>
    <row r="7457" s="215" customFormat="1" ht="14.1"/>
    <row r="7458" s="215" customFormat="1" ht="14.1"/>
    <row r="7459" s="215" customFormat="1" ht="14.1"/>
    <row r="7460" s="215" customFormat="1" ht="14.1"/>
    <row r="7461" s="215" customFormat="1" ht="14.1"/>
    <row r="7462" s="215" customFormat="1" ht="14.1"/>
    <row r="7463" s="215" customFormat="1" ht="14.1"/>
    <row r="7464" s="215" customFormat="1" ht="14.1"/>
    <row r="7465" s="215" customFormat="1" ht="14.1"/>
    <row r="7466" s="215" customFormat="1" ht="14.1"/>
    <row r="7467" s="215" customFormat="1" ht="14.1"/>
    <row r="7468" s="215" customFormat="1" ht="14.1"/>
    <row r="7469" s="215" customFormat="1" ht="14.1"/>
    <row r="7470" s="215" customFormat="1" ht="14.1"/>
    <row r="7471" s="215" customFormat="1" ht="14.1"/>
    <row r="7472" s="215" customFormat="1" ht="14.1"/>
    <row r="7473" s="215" customFormat="1" ht="14.1"/>
    <row r="7474" s="215" customFormat="1" ht="14.1"/>
    <row r="7475" s="215" customFormat="1" ht="14.1"/>
    <row r="7476" s="215" customFormat="1" ht="14.1"/>
    <row r="7477" s="215" customFormat="1" ht="14.1"/>
    <row r="7478" s="215" customFormat="1" ht="14.1"/>
    <row r="7479" s="215" customFormat="1" ht="14.1"/>
    <row r="7480" s="215" customFormat="1" ht="14.1"/>
    <row r="7481" s="215" customFormat="1" ht="14.1"/>
    <row r="7482" s="215" customFormat="1" ht="14.1"/>
    <row r="7483" s="215" customFormat="1" ht="14.1"/>
    <row r="7484" s="215" customFormat="1" ht="14.1"/>
    <row r="7485" s="215" customFormat="1" ht="14.1"/>
    <row r="7486" s="215" customFormat="1" ht="14.1"/>
    <row r="7487" s="215" customFormat="1" ht="14.1"/>
    <row r="7488" s="215" customFormat="1" ht="14.1"/>
    <row r="7489" s="215" customFormat="1" ht="14.1"/>
    <row r="7490" s="215" customFormat="1" ht="14.1"/>
    <row r="7491" s="215" customFormat="1" ht="14.1"/>
    <row r="7492" s="215" customFormat="1" ht="14.1"/>
    <row r="7493" s="215" customFormat="1" ht="14.1"/>
    <row r="7494" s="215" customFormat="1" ht="14.1"/>
    <row r="7495" s="215" customFormat="1" ht="14.1"/>
    <row r="7496" s="215" customFormat="1" ht="14.1"/>
    <row r="7497" s="215" customFormat="1" ht="14.1"/>
    <row r="7498" s="215" customFormat="1" ht="14.1"/>
    <row r="7499" s="215" customFormat="1" ht="14.1"/>
    <row r="7500" s="215" customFormat="1" ht="14.1"/>
    <row r="7501" s="215" customFormat="1" ht="14.1"/>
    <row r="7502" s="215" customFormat="1" ht="14.1"/>
    <row r="7503" s="215" customFormat="1" ht="14.1"/>
    <row r="7504" s="215" customFormat="1" ht="14.1"/>
    <row r="7505" s="215" customFormat="1" ht="14.1"/>
    <row r="7506" s="215" customFormat="1" ht="14.1"/>
    <row r="7507" s="215" customFormat="1" ht="14.1"/>
    <row r="7508" s="215" customFormat="1" ht="14.1"/>
    <row r="7509" s="215" customFormat="1" ht="14.1"/>
    <row r="7510" s="215" customFormat="1" ht="14.1"/>
    <row r="7511" s="215" customFormat="1" ht="14.1"/>
    <row r="7512" s="215" customFormat="1" ht="14.1"/>
    <row r="7513" s="215" customFormat="1" ht="14.1"/>
    <row r="7514" s="215" customFormat="1" ht="14.1"/>
    <row r="7515" s="215" customFormat="1" ht="14.1"/>
    <row r="7516" s="215" customFormat="1" ht="14.1"/>
    <row r="7517" s="215" customFormat="1" ht="14.1"/>
    <row r="7518" s="215" customFormat="1" ht="14.1"/>
    <row r="7519" s="215" customFormat="1" ht="14.1"/>
    <row r="7520" s="215" customFormat="1" ht="14.1"/>
    <row r="7521" s="215" customFormat="1" ht="14.1"/>
    <row r="7522" s="215" customFormat="1" ht="14.1"/>
    <row r="7523" s="215" customFormat="1" ht="14.1"/>
    <row r="7524" s="215" customFormat="1" ht="14.1"/>
    <row r="7525" s="215" customFormat="1" ht="14.1"/>
    <row r="7526" s="215" customFormat="1" ht="14.1"/>
    <row r="7527" s="215" customFormat="1" ht="14.1"/>
    <row r="7528" s="215" customFormat="1" ht="14.1"/>
    <row r="7529" s="215" customFormat="1" ht="14.1"/>
    <row r="7530" s="215" customFormat="1" ht="14.1"/>
    <row r="7531" s="215" customFormat="1" ht="14.1"/>
    <row r="7532" s="215" customFormat="1" ht="14.1"/>
    <row r="7533" s="215" customFormat="1" ht="14.1"/>
    <row r="7534" s="215" customFormat="1" ht="14.1"/>
    <row r="7535" s="215" customFormat="1" ht="14.1"/>
    <row r="7536" s="215" customFormat="1" ht="14.1"/>
    <row r="7537" s="215" customFormat="1" ht="14.1"/>
    <row r="7538" s="215" customFormat="1" ht="14.1"/>
    <row r="7539" s="215" customFormat="1" ht="14.1"/>
    <row r="7540" s="215" customFormat="1" ht="14.1"/>
    <row r="7541" s="215" customFormat="1" ht="14.1"/>
    <row r="7542" s="215" customFormat="1" ht="14.1"/>
    <row r="7543" s="215" customFormat="1" ht="14.1"/>
    <row r="7544" s="215" customFormat="1" ht="14.1"/>
    <row r="7545" s="215" customFormat="1" ht="14.1"/>
    <row r="7546" s="215" customFormat="1" ht="14.1"/>
    <row r="7547" s="215" customFormat="1" ht="14.1"/>
    <row r="7548" s="215" customFormat="1" ht="14.1"/>
    <row r="7549" s="215" customFormat="1" ht="14.1"/>
    <row r="7550" s="215" customFormat="1" ht="14.1"/>
    <row r="7551" s="215" customFormat="1" ht="14.1"/>
    <row r="7552" s="215" customFormat="1" ht="14.1"/>
    <row r="7553" s="215" customFormat="1" ht="14.1"/>
    <row r="7554" s="215" customFormat="1" ht="14.1"/>
    <row r="7555" s="215" customFormat="1" ht="14.1"/>
    <row r="7556" s="215" customFormat="1" ht="14.1"/>
    <row r="7557" s="215" customFormat="1" ht="14.1"/>
    <row r="7558" s="215" customFormat="1" ht="14.1"/>
    <row r="7559" s="215" customFormat="1" ht="14.1"/>
    <row r="7560" s="215" customFormat="1" ht="14.1"/>
    <row r="7561" s="215" customFormat="1" ht="14.1"/>
    <row r="7562" s="215" customFormat="1" ht="14.1"/>
    <row r="7563" s="215" customFormat="1" ht="14.1"/>
    <row r="7564" s="215" customFormat="1" ht="14.1"/>
    <row r="7565" s="215" customFormat="1" ht="14.1"/>
    <row r="7566" s="215" customFormat="1" ht="14.1"/>
    <row r="7567" s="215" customFormat="1" ht="14.1"/>
    <row r="7568" s="215" customFormat="1" ht="14.1"/>
    <row r="7569" s="215" customFormat="1" ht="14.1"/>
    <row r="7570" s="215" customFormat="1" ht="14.1"/>
    <row r="7571" s="215" customFormat="1" ht="14.1"/>
    <row r="7572" s="215" customFormat="1" ht="14.1"/>
    <row r="7573" s="215" customFormat="1" ht="14.1"/>
    <row r="7574" s="215" customFormat="1" ht="14.1"/>
    <row r="7575" s="215" customFormat="1" ht="14.1"/>
    <row r="7576" s="215" customFormat="1" ht="14.1"/>
    <row r="7577" s="215" customFormat="1" ht="14.1"/>
    <row r="7578" s="215" customFormat="1" ht="14.1"/>
    <row r="7579" s="215" customFormat="1" ht="14.1"/>
    <row r="7580" s="215" customFormat="1" ht="14.1"/>
    <row r="7581" s="215" customFormat="1" ht="14.1"/>
    <row r="7582" s="215" customFormat="1" ht="14.1"/>
    <row r="7583" s="215" customFormat="1" ht="14.1"/>
    <row r="7584" s="215" customFormat="1" ht="14.1"/>
    <row r="7585" s="215" customFormat="1" ht="14.1"/>
    <row r="7586" s="215" customFormat="1" ht="14.1"/>
    <row r="7587" s="215" customFormat="1" ht="14.1"/>
    <row r="7588" s="215" customFormat="1" ht="14.1"/>
    <row r="7589" s="215" customFormat="1" ht="14.1"/>
    <row r="7590" s="215" customFormat="1" ht="14.1"/>
    <row r="7591" s="215" customFormat="1" ht="14.1"/>
    <row r="7592" s="215" customFormat="1" ht="14.1"/>
    <row r="7593" s="215" customFormat="1" ht="14.1"/>
    <row r="7594" s="215" customFormat="1" ht="14.1"/>
    <row r="7595" s="215" customFormat="1" ht="14.1"/>
    <row r="7596" s="215" customFormat="1" ht="14.1"/>
    <row r="7597" s="215" customFormat="1" ht="14.1"/>
    <row r="7598" s="215" customFormat="1" ht="14.1"/>
    <row r="7599" s="215" customFormat="1" ht="14.1"/>
    <row r="7600" s="215" customFormat="1" ht="14.1"/>
    <row r="7601" s="215" customFormat="1" ht="14.1"/>
    <row r="7602" s="215" customFormat="1" ht="14.1"/>
    <row r="7603" s="215" customFormat="1" ht="14.1"/>
    <row r="7604" s="215" customFormat="1" ht="14.1"/>
    <row r="7605" s="215" customFormat="1" ht="14.1"/>
    <row r="7606" s="215" customFormat="1" ht="14.1"/>
    <row r="7607" s="215" customFormat="1" ht="14.1"/>
    <row r="7608" s="215" customFormat="1" ht="14.1"/>
    <row r="7609" s="215" customFormat="1" ht="14.1"/>
    <row r="7610" s="215" customFormat="1" ht="14.1"/>
    <row r="7611" s="215" customFormat="1" ht="14.1"/>
    <row r="7612" s="215" customFormat="1" ht="14.1"/>
    <row r="7613" s="215" customFormat="1" ht="14.1"/>
    <row r="7614" s="215" customFormat="1" ht="14.1"/>
    <row r="7615" s="215" customFormat="1" ht="14.1"/>
    <row r="7616" s="215" customFormat="1" ht="14.1"/>
    <row r="7617" s="215" customFormat="1" ht="14.1"/>
    <row r="7618" s="215" customFormat="1" ht="14.1"/>
    <row r="7619" s="215" customFormat="1" ht="14.1"/>
    <row r="7620" s="215" customFormat="1" ht="14.1"/>
    <row r="7621" s="215" customFormat="1" ht="14.1"/>
    <row r="7622" s="215" customFormat="1" ht="14.1"/>
    <row r="7623" s="215" customFormat="1" ht="14.1"/>
    <row r="7624" s="215" customFormat="1" ht="14.1"/>
    <row r="7625" s="215" customFormat="1" ht="14.1"/>
    <row r="7626" s="215" customFormat="1" ht="14.1"/>
    <row r="7627" s="215" customFormat="1" ht="14.1"/>
    <row r="7628" s="215" customFormat="1" ht="14.1"/>
    <row r="7629" s="215" customFormat="1" ht="14.1"/>
    <row r="7630" s="215" customFormat="1" ht="14.1"/>
    <row r="7631" s="215" customFormat="1" ht="14.1"/>
    <row r="7632" s="215" customFormat="1" ht="14.1"/>
    <row r="7633" s="215" customFormat="1" ht="14.1"/>
    <row r="7634" s="215" customFormat="1" ht="14.1"/>
    <row r="7635" s="215" customFormat="1" ht="14.1"/>
    <row r="7636" s="215" customFormat="1" ht="14.1"/>
    <row r="7637" s="215" customFormat="1" ht="14.1"/>
    <row r="7638" s="215" customFormat="1" ht="14.1"/>
    <row r="7639" s="215" customFormat="1" ht="14.1"/>
    <row r="7640" s="215" customFormat="1" ht="14.1"/>
    <row r="7641" s="215" customFormat="1" ht="14.1"/>
    <row r="7642" s="215" customFormat="1" ht="14.1"/>
    <row r="7643" s="215" customFormat="1" ht="14.1"/>
    <row r="7644" s="215" customFormat="1" ht="14.1"/>
    <row r="7645" s="215" customFormat="1" ht="14.1"/>
    <row r="7646" s="215" customFormat="1" ht="14.1"/>
    <row r="7647" s="215" customFormat="1" ht="14.1"/>
    <row r="7648" s="215" customFormat="1" ht="14.1"/>
    <row r="7649" s="215" customFormat="1" ht="14.1"/>
    <row r="7650" s="215" customFormat="1" ht="14.1"/>
    <row r="7651" s="215" customFormat="1" ht="14.1"/>
    <row r="7652" s="215" customFormat="1" ht="14.1"/>
    <row r="7653" s="215" customFormat="1" ht="14.1"/>
    <row r="7654" s="215" customFormat="1" ht="14.1"/>
    <row r="7655" s="215" customFormat="1" ht="14.1"/>
    <row r="7656" s="215" customFormat="1" ht="14.1"/>
    <row r="7657" s="215" customFormat="1" ht="14.1"/>
    <row r="7658" s="215" customFormat="1" ht="14.1"/>
    <row r="7659" s="215" customFormat="1" ht="14.1"/>
    <row r="7660" s="215" customFormat="1" ht="14.1"/>
    <row r="7661" s="215" customFormat="1" ht="14.1"/>
    <row r="7662" s="215" customFormat="1" ht="14.1"/>
    <row r="7663" s="215" customFormat="1" ht="14.1"/>
    <row r="7664" s="215" customFormat="1" ht="14.1"/>
    <row r="7665" s="215" customFormat="1" ht="14.1"/>
    <row r="7666" s="215" customFormat="1" ht="14.1"/>
    <row r="7667" s="215" customFormat="1" ht="14.1"/>
    <row r="7668" s="215" customFormat="1" ht="14.1"/>
    <row r="7669" s="215" customFormat="1" ht="14.1"/>
    <row r="7670" s="215" customFormat="1" ht="14.1"/>
    <row r="7671" s="215" customFormat="1" ht="14.1"/>
    <row r="7672" s="215" customFormat="1" ht="14.1"/>
    <row r="7673" s="215" customFormat="1" ht="14.1"/>
    <row r="7674" s="215" customFormat="1" ht="14.1"/>
    <row r="7675" s="215" customFormat="1" ht="14.1"/>
    <row r="7676" s="215" customFormat="1" ht="14.1"/>
    <row r="7677" s="215" customFormat="1" ht="14.1"/>
    <row r="7678" s="215" customFormat="1" ht="14.1"/>
    <row r="7679" s="215" customFormat="1" ht="14.1"/>
    <row r="7680" s="215" customFormat="1" ht="14.1"/>
    <row r="7681" s="215" customFormat="1" ht="14.1"/>
    <row r="7682" s="215" customFormat="1" ht="14.1"/>
    <row r="7683" s="215" customFormat="1" ht="14.1"/>
    <row r="7684" s="215" customFormat="1" ht="14.1"/>
    <row r="7685" s="215" customFormat="1" ht="14.1"/>
    <row r="7686" s="215" customFormat="1" ht="14.1"/>
    <row r="7687" s="215" customFormat="1" ht="14.1"/>
    <row r="7688" s="215" customFormat="1" ht="14.1"/>
    <row r="7689" s="215" customFormat="1" ht="14.1"/>
    <row r="7690" s="215" customFormat="1" ht="14.1"/>
    <row r="7691" s="215" customFormat="1" ht="14.1"/>
    <row r="7692" s="215" customFormat="1" ht="14.1"/>
    <row r="7693" s="215" customFormat="1" ht="14.1"/>
    <row r="7694" s="215" customFormat="1" ht="14.1"/>
    <row r="7695" s="215" customFormat="1" ht="14.1"/>
    <row r="7696" s="215" customFormat="1" ht="14.1"/>
    <row r="7697" s="215" customFormat="1" ht="14.1"/>
    <row r="7698" s="215" customFormat="1" ht="14.1"/>
    <row r="7699" s="215" customFormat="1" ht="14.1"/>
    <row r="7700" s="215" customFormat="1" ht="14.1"/>
    <row r="7701" s="215" customFormat="1" ht="14.1"/>
    <row r="7702" s="215" customFormat="1" ht="14.1"/>
    <row r="7703" s="215" customFormat="1" ht="14.1"/>
    <row r="7704" s="215" customFormat="1" ht="14.1"/>
    <row r="7705" s="215" customFormat="1" ht="14.1"/>
    <row r="7706" s="215" customFormat="1" ht="14.1"/>
    <row r="7707" s="215" customFormat="1" ht="14.1"/>
    <row r="7708" s="215" customFormat="1" ht="14.1"/>
    <row r="7709" s="215" customFormat="1" ht="14.1"/>
    <row r="7710" s="215" customFormat="1" ht="14.1"/>
    <row r="7711" s="215" customFormat="1" ht="14.1"/>
    <row r="7712" s="215" customFormat="1" ht="14.1"/>
    <row r="7713" s="215" customFormat="1" ht="14.1"/>
    <row r="7714" s="215" customFormat="1" ht="14.1"/>
    <row r="7715" s="215" customFormat="1" ht="14.1"/>
    <row r="7716" s="215" customFormat="1" ht="14.1"/>
    <row r="7717" s="215" customFormat="1" ht="14.1"/>
    <row r="7718" s="215" customFormat="1" ht="14.1"/>
    <row r="7719" s="215" customFormat="1" ht="14.1"/>
    <row r="7720" s="215" customFormat="1" ht="14.1"/>
    <row r="7721" s="215" customFormat="1" ht="14.1"/>
    <row r="7722" s="215" customFormat="1" ht="14.1"/>
    <row r="7723" s="215" customFormat="1" ht="14.1"/>
    <row r="7724" s="215" customFormat="1" ht="14.1"/>
    <row r="7725" s="215" customFormat="1" ht="14.1"/>
    <row r="7726" s="215" customFormat="1" ht="14.1"/>
    <row r="7727" s="215" customFormat="1" ht="14.1"/>
    <row r="7728" s="215" customFormat="1" ht="14.1"/>
    <row r="7729" s="215" customFormat="1" ht="14.1"/>
    <row r="7730" s="215" customFormat="1" ht="14.1"/>
    <row r="7731" s="215" customFormat="1" ht="14.1"/>
    <row r="7732" s="215" customFormat="1" ht="14.1"/>
    <row r="7733" s="215" customFormat="1" ht="14.1"/>
    <row r="7734" s="215" customFormat="1" ht="14.1"/>
    <row r="7735" s="215" customFormat="1" ht="14.1"/>
    <row r="7736" s="215" customFormat="1" ht="14.1"/>
    <row r="7737" s="215" customFormat="1" ht="14.1"/>
    <row r="7738" s="215" customFormat="1" ht="14.1"/>
    <row r="7739" s="215" customFormat="1" ht="14.1"/>
    <row r="7740" s="215" customFormat="1" ht="14.1"/>
    <row r="7741" s="215" customFormat="1" ht="14.1"/>
    <row r="7742" s="215" customFormat="1" ht="14.1"/>
    <row r="7743" s="215" customFormat="1" ht="14.1"/>
    <row r="7744" s="215" customFormat="1" ht="14.1"/>
    <row r="7745" s="215" customFormat="1" ht="14.1"/>
    <row r="7746" s="215" customFormat="1" ht="14.1"/>
    <row r="7747" s="215" customFormat="1" ht="14.1"/>
    <row r="7748" s="215" customFormat="1" ht="14.1"/>
    <row r="7749" s="215" customFormat="1" ht="14.1"/>
    <row r="7750" s="215" customFormat="1" ht="14.1"/>
    <row r="7751" s="215" customFormat="1" ht="14.1"/>
    <row r="7752" s="215" customFormat="1" ht="14.1"/>
    <row r="7753" s="215" customFormat="1" ht="14.1"/>
    <row r="7754" s="215" customFormat="1" ht="14.1"/>
    <row r="7755" s="215" customFormat="1" ht="14.1"/>
    <row r="7756" s="215" customFormat="1" ht="14.1"/>
    <row r="7757" s="215" customFormat="1" ht="14.1"/>
    <row r="7758" s="215" customFormat="1" ht="14.1"/>
    <row r="7759" s="215" customFormat="1" ht="14.1"/>
    <row r="7760" s="215" customFormat="1" ht="14.1"/>
    <row r="7761" s="215" customFormat="1" ht="14.1"/>
    <row r="7762" s="215" customFormat="1" ht="14.1"/>
    <row r="7763" s="215" customFormat="1" ht="14.1"/>
    <row r="7764" s="215" customFormat="1" ht="14.1"/>
    <row r="7765" s="215" customFormat="1" ht="14.1"/>
    <row r="7766" s="215" customFormat="1" ht="14.1"/>
    <row r="7767" s="215" customFormat="1" ht="14.1"/>
    <row r="7768" s="215" customFormat="1" ht="14.1"/>
    <row r="7769" s="215" customFormat="1" ht="14.1"/>
    <row r="7770" s="215" customFormat="1" ht="14.1"/>
    <row r="7771" s="215" customFormat="1" ht="14.1"/>
    <row r="7772" s="215" customFormat="1" ht="14.1"/>
    <row r="7773" s="215" customFormat="1" ht="14.1"/>
    <row r="7774" s="215" customFormat="1" ht="14.1"/>
    <row r="7775" s="215" customFormat="1" ht="14.1"/>
    <row r="7776" s="215" customFormat="1" ht="14.1"/>
    <row r="7777" s="215" customFormat="1" ht="14.1"/>
    <row r="7778" s="215" customFormat="1" ht="14.1"/>
    <row r="7779" s="215" customFormat="1" ht="14.1"/>
    <row r="7780" s="215" customFormat="1" ht="14.1"/>
    <row r="7781" s="215" customFormat="1" ht="14.1"/>
    <row r="7782" s="215" customFormat="1" ht="14.1"/>
    <row r="7783" s="215" customFormat="1" ht="14.1"/>
    <row r="7784" s="215" customFormat="1" ht="14.1"/>
    <row r="7785" s="215" customFormat="1" ht="14.1"/>
    <row r="7786" s="215" customFormat="1" ht="14.1"/>
    <row r="7787" s="215" customFormat="1" ht="14.1"/>
    <row r="7788" s="215" customFormat="1" ht="14.1"/>
    <row r="7789" s="215" customFormat="1" ht="14.1"/>
    <row r="7790" s="215" customFormat="1" ht="14.1"/>
    <row r="7791" s="215" customFormat="1" ht="14.1"/>
    <row r="7792" s="215" customFormat="1" ht="14.1"/>
    <row r="7793" s="215" customFormat="1" ht="14.1"/>
    <row r="7794" s="215" customFormat="1" ht="14.1"/>
    <row r="7795" s="215" customFormat="1" ht="14.1"/>
    <row r="7796" s="215" customFormat="1" ht="14.1"/>
    <row r="7797" s="215" customFormat="1" ht="14.1"/>
    <row r="7798" s="215" customFormat="1" ht="14.1"/>
    <row r="7799" s="215" customFormat="1" ht="14.1"/>
    <row r="7800" s="215" customFormat="1" ht="14.1"/>
    <row r="7801" s="215" customFormat="1" ht="14.1"/>
    <row r="7802" s="215" customFormat="1" ht="14.1"/>
    <row r="7803" s="215" customFormat="1" ht="14.1"/>
    <row r="7804" s="215" customFormat="1" ht="14.1"/>
    <row r="7805" s="215" customFormat="1" ht="14.1"/>
    <row r="7806" s="215" customFormat="1" ht="14.1"/>
    <row r="7807" s="215" customFormat="1" ht="14.1"/>
    <row r="7808" s="215" customFormat="1" ht="14.1"/>
    <row r="7809" s="215" customFormat="1" ht="14.1"/>
    <row r="7810" s="215" customFormat="1" ht="14.1"/>
    <row r="7811" s="215" customFormat="1" ht="14.1"/>
    <row r="7812" s="215" customFormat="1" ht="14.1"/>
    <row r="7813" s="215" customFormat="1" ht="14.1"/>
    <row r="7814" s="215" customFormat="1" ht="14.1"/>
    <row r="7815" s="215" customFormat="1" ht="14.1"/>
    <row r="7816" s="215" customFormat="1" ht="14.1"/>
    <row r="7817" s="215" customFormat="1" ht="14.1"/>
    <row r="7818" s="215" customFormat="1" ht="14.1"/>
    <row r="7819" s="215" customFormat="1" ht="14.1"/>
    <row r="7820" s="215" customFormat="1" ht="14.1"/>
    <row r="7821" s="215" customFormat="1" ht="14.1"/>
    <row r="7822" s="215" customFormat="1" ht="14.1"/>
    <row r="7823" s="215" customFormat="1" ht="14.1"/>
    <row r="7824" s="215" customFormat="1" ht="14.1"/>
    <row r="7825" s="215" customFormat="1" ht="14.1"/>
    <row r="7826" s="215" customFormat="1" ht="14.1"/>
    <row r="7827" s="215" customFormat="1" ht="14.1"/>
    <row r="7828" s="215" customFormat="1" ht="14.1"/>
    <row r="7829" s="215" customFormat="1" ht="14.1"/>
    <row r="7830" s="215" customFormat="1" ht="14.1"/>
    <row r="7831" s="215" customFormat="1" ht="14.1"/>
    <row r="7832" s="215" customFormat="1" ht="14.1"/>
    <row r="7833" s="215" customFormat="1" ht="14.1"/>
    <row r="7834" s="215" customFormat="1" ht="14.1"/>
    <row r="7835" s="215" customFormat="1" ht="14.1"/>
    <row r="7836" s="215" customFormat="1" ht="14.1"/>
    <row r="7837" s="215" customFormat="1" ht="14.1"/>
    <row r="7838" s="215" customFormat="1" ht="14.1"/>
    <row r="7839" s="215" customFormat="1" ht="14.1"/>
    <row r="7840" s="215" customFormat="1" ht="14.1"/>
    <row r="7841" s="215" customFormat="1" ht="14.1"/>
    <row r="7842" s="215" customFormat="1" ht="14.1"/>
    <row r="7843" s="215" customFormat="1" ht="14.1"/>
    <row r="7844" s="215" customFormat="1" ht="14.1"/>
    <row r="7845" s="215" customFormat="1" ht="14.1"/>
    <row r="7846" s="215" customFormat="1" ht="14.1"/>
    <row r="7847" s="215" customFormat="1" ht="14.1"/>
    <row r="7848" s="215" customFormat="1" ht="14.1"/>
    <row r="7849" s="215" customFormat="1" ht="14.1"/>
    <row r="7850" s="215" customFormat="1" ht="14.1"/>
    <row r="7851" s="215" customFormat="1" ht="14.1"/>
    <row r="7852" s="215" customFormat="1" ht="14.1"/>
    <row r="7853" s="215" customFormat="1" ht="14.1"/>
    <row r="7854" s="215" customFormat="1" ht="14.1"/>
    <row r="7855" s="215" customFormat="1" ht="14.1"/>
    <row r="7856" s="215" customFormat="1" ht="14.1"/>
    <row r="7857" s="215" customFormat="1" ht="14.1"/>
    <row r="7858" s="215" customFormat="1" ht="14.1"/>
    <row r="7859" s="215" customFormat="1" ht="14.1"/>
    <row r="7860" s="215" customFormat="1" ht="14.1"/>
    <row r="7861" s="215" customFormat="1" ht="14.1"/>
    <row r="7862" s="215" customFormat="1" ht="14.1"/>
    <row r="7863" s="215" customFormat="1" ht="14.1"/>
    <row r="7864" s="215" customFormat="1" ht="14.1"/>
    <row r="7865" s="215" customFormat="1" ht="14.1"/>
    <row r="7866" s="215" customFormat="1" ht="14.1"/>
    <row r="7867" s="215" customFormat="1" ht="14.1"/>
    <row r="7868" s="215" customFormat="1" ht="14.1"/>
    <row r="7869" s="215" customFormat="1" ht="14.1"/>
    <row r="7870" s="215" customFormat="1" ht="14.1"/>
    <row r="7871" s="215" customFormat="1" ht="14.1"/>
    <row r="7872" s="215" customFormat="1" ht="14.1"/>
    <row r="7873" s="215" customFormat="1" ht="14.1"/>
    <row r="7874" s="215" customFormat="1" ht="14.1"/>
    <row r="7875" s="215" customFormat="1" ht="14.1"/>
    <row r="7876" s="215" customFormat="1" ht="14.1"/>
    <row r="7877" s="215" customFormat="1" ht="14.1"/>
    <row r="7878" s="215" customFormat="1" ht="14.1"/>
    <row r="7879" s="215" customFormat="1" ht="14.1"/>
    <row r="7880" s="215" customFormat="1" ht="14.1"/>
    <row r="7881" s="215" customFormat="1" ht="14.1"/>
    <row r="7882" s="215" customFormat="1" ht="14.1"/>
    <row r="7883" s="215" customFormat="1" ht="14.1"/>
    <row r="7884" s="215" customFormat="1" ht="14.1"/>
    <row r="7885" s="215" customFormat="1" ht="14.1"/>
    <row r="7886" s="215" customFormat="1" ht="14.1"/>
    <row r="7887" s="215" customFormat="1" ht="14.1"/>
    <row r="7888" s="215" customFormat="1" ht="14.1"/>
    <row r="7889" s="215" customFormat="1" ht="14.1"/>
    <row r="7890" s="215" customFormat="1" ht="14.1"/>
    <row r="7891" s="215" customFormat="1" ht="14.1"/>
    <row r="7892" s="215" customFormat="1" ht="14.1"/>
    <row r="7893" s="215" customFormat="1" ht="14.1"/>
    <row r="7894" s="215" customFormat="1" ht="14.1"/>
    <row r="7895" s="215" customFormat="1" ht="14.1"/>
    <row r="7896" s="215" customFormat="1" ht="14.1"/>
    <row r="7897" s="215" customFormat="1" ht="14.1"/>
    <row r="7898" s="215" customFormat="1" ht="14.1"/>
    <row r="7899" s="215" customFormat="1" ht="14.1"/>
    <row r="7900" s="215" customFormat="1" ht="14.1"/>
    <row r="7901" s="215" customFormat="1" ht="14.1"/>
    <row r="7902" s="215" customFormat="1" ht="14.1"/>
    <row r="7903" s="215" customFormat="1" ht="14.1"/>
    <row r="7904" s="215" customFormat="1" ht="14.1"/>
    <row r="7905" s="215" customFormat="1" ht="14.1"/>
    <row r="7906" s="215" customFormat="1" ht="14.1"/>
    <row r="7907" s="215" customFormat="1" ht="14.1"/>
    <row r="7908" s="215" customFormat="1" ht="14.1"/>
    <row r="7909" s="215" customFormat="1" ht="14.1"/>
    <row r="7910" s="215" customFormat="1" ht="14.1"/>
    <row r="7911" s="215" customFormat="1" ht="14.1"/>
    <row r="7912" s="215" customFormat="1" ht="14.1"/>
    <row r="7913" s="215" customFormat="1" ht="14.1"/>
    <row r="7914" s="215" customFormat="1" ht="14.1"/>
    <row r="7915" s="215" customFormat="1" ht="14.1"/>
    <row r="7916" s="215" customFormat="1" ht="14.1"/>
    <row r="7917" s="215" customFormat="1" ht="14.1"/>
    <row r="7918" s="215" customFormat="1" ht="14.1"/>
    <row r="7919" s="215" customFormat="1" ht="14.1"/>
    <row r="7920" s="215" customFormat="1" ht="14.1"/>
    <row r="7921" s="215" customFormat="1" ht="14.1"/>
    <row r="7922" s="215" customFormat="1" ht="14.1"/>
    <row r="7923" s="215" customFormat="1" ht="14.1"/>
    <row r="7924" s="215" customFormat="1" ht="14.1"/>
    <row r="7925" s="215" customFormat="1" ht="14.1"/>
    <row r="7926" s="215" customFormat="1" ht="14.1"/>
    <row r="7927" s="215" customFormat="1" ht="14.1"/>
    <row r="7928" s="215" customFormat="1" ht="14.1"/>
    <row r="7929" s="215" customFormat="1" ht="14.1"/>
    <row r="7930" s="215" customFormat="1" ht="14.1"/>
    <row r="7931" s="215" customFormat="1" ht="14.1"/>
    <row r="7932" s="215" customFormat="1" ht="14.1"/>
    <row r="7933" s="215" customFormat="1" ht="14.1"/>
    <row r="7934" s="215" customFormat="1" ht="14.1"/>
    <row r="7935" s="215" customFormat="1" ht="14.1"/>
    <row r="7936" s="215" customFormat="1" ht="14.1"/>
    <row r="7937" s="215" customFormat="1" ht="14.1"/>
    <row r="7938" s="215" customFormat="1" ht="14.1"/>
    <row r="7939" s="215" customFormat="1" ht="14.1"/>
    <row r="7940" s="215" customFormat="1" ht="14.1"/>
    <row r="7941" s="215" customFormat="1" ht="14.1"/>
    <row r="7942" s="215" customFormat="1" ht="14.1"/>
    <row r="7943" s="215" customFormat="1" ht="14.1"/>
    <row r="7944" s="215" customFormat="1" ht="14.1"/>
    <row r="7945" s="215" customFormat="1" ht="14.1"/>
    <row r="7946" s="215" customFormat="1" ht="14.1"/>
    <row r="7947" s="215" customFormat="1" ht="14.1"/>
    <row r="7948" s="215" customFormat="1" ht="14.1"/>
    <row r="7949" s="215" customFormat="1" ht="14.1"/>
    <row r="7950" s="215" customFormat="1" ht="14.1"/>
    <row r="7951" s="215" customFormat="1" ht="14.1"/>
    <row r="7952" s="215" customFormat="1" ht="14.1"/>
    <row r="7953" s="215" customFormat="1" ht="14.1"/>
    <row r="7954" s="215" customFormat="1" ht="14.1"/>
    <row r="7955" s="215" customFormat="1" ht="14.1"/>
    <row r="7956" s="215" customFormat="1" ht="14.1"/>
    <row r="7957" s="215" customFormat="1" ht="14.1"/>
    <row r="7958" s="215" customFormat="1" ht="14.1"/>
    <row r="7959" s="215" customFormat="1" ht="14.1"/>
    <row r="7960" s="215" customFormat="1" ht="14.1"/>
    <row r="7961" s="215" customFormat="1" ht="14.1"/>
    <row r="7962" s="215" customFormat="1" ht="14.1"/>
    <row r="7963" s="215" customFormat="1" ht="14.1"/>
    <row r="7964" s="215" customFormat="1" ht="14.1"/>
    <row r="7965" s="215" customFormat="1" ht="14.1"/>
    <row r="7966" s="215" customFormat="1" ht="14.1"/>
    <row r="7967" s="215" customFormat="1" ht="14.1"/>
    <row r="7968" s="215" customFormat="1" ht="14.1"/>
    <row r="7969" s="215" customFormat="1" ht="14.1"/>
    <row r="7970" s="215" customFormat="1" ht="14.1"/>
    <row r="7971" s="215" customFormat="1" ht="14.1"/>
    <row r="7972" s="215" customFormat="1" ht="14.1"/>
    <row r="7973" s="215" customFormat="1" ht="14.1"/>
    <row r="7974" s="215" customFormat="1" ht="14.1"/>
    <row r="7975" s="215" customFormat="1" ht="14.1"/>
    <row r="7976" s="215" customFormat="1" ht="14.1"/>
    <row r="7977" s="215" customFormat="1" ht="14.1"/>
    <row r="7978" s="215" customFormat="1" ht="14.1"/>
    <row r="7979" s="215" customFormat="1" ht="14.1"/>
    <row r="7980" s="215" customFormat="1" ht="14.1"/>
    <row r="7981" s="215" customFormat="1" ht="14.1"/>
    <row r="7982" s="215" customFormat="1" ht="14.1"/>
    <row r="7983" s="215" customFormat="1" ht="14.1"/>
    <row r="7984" s="215" customFormat="1" ht="14.1"/>
    <row r="7985" s="215" customFormat="1" ht="14.1"/>
    <row r="7986" s="215" customFormat="1" ht="14.1"/>
    <row r="7987" s="215" customFormat="1" ht="14.1"/>
    <row r="7988" s="215" customFormat="1" ht="14.1"/>
    <row r="7989" s="215" customFormat="1" ht="14.1"/>
    <row r="7990" s="215" customFormat="1" ht="14.1"/>
    <row r="7991" s="215" customFormat="1" ht="14.1"/>
    <row r="7992" s="215" customFormat="1" ht="14.1"/>
    <row r="7993" s="215" customFormat="1" ht="14.1"/>
    <row r="7994" s="215" customFormat="1" ht="14.1"/>
    <row r="7995" s="215" customFormat="1" ht="14.1"/>
    <row r="7996" s="215" customFormat="1" ht="14.1"/>
    <row r="7997" s="215" customFormat="1" ht="14.1"/>
    <row r="7998" s="215" customFormat="1" ht="14.1"/>
    <row r="7999" s="215" customFormat="1" ht="14.1"/>
    <row r="8000" s="215" customFormat="1" ht="14.1"/>
    <row r="8001" s="215" customFormat="1" ht="14.1"/>
    <row r="8002" s="215" customFormat="1" ht="14.1"/>
    <row r="8003" s="215" customFormat="1" ht="14.1"/>
    <row r="8004" s="215" customFormat="1" ht="14.1"/>
    <row r="8005" s="215" customFormat="1" ht="14.1"/>
    <row r="8006" s="215" customFormat="1" ht="14.1"/>
    <row r="8007" s="215" customFormat="1" ht="14.1"/>
    <row r="8008" s="215" customFormat="1" ht="14.1"/>
    <row r="8009" s="215" customFormat="1" ht="14.1"/>
    <row r="8010" s="215" customFormat="1" ht="14.1"/>
    <row r="8011" s="215" customFormat="1" ht="14.1"/>
    <row r="8012" s="215" customFormat="1" ht="14.1"/>
    <row r="8013" s="215" customFormat="1" ht="14.1"/>
    <row r="8014" s="215" customFormat="1" ht="14.1"/>
    <row r="8015" s="215" customFormat="1" ht="14.1"/>
    <row r="8016" s="215" customFormat="1" ht="14.1"/>
    <row r="8017" s="215" customFormat="1" ht="14.1"/>
    <row r="8018" s="215" customFormat="1" ht="14.1"/>
    <row r="8019" s="215" customFormat="1" ht="14.1"/>
    <row r="8020" s="215" customFormat="1" ht="14.1"/>
    <row r="8021" s="215" customFormat="1" ht="14.1"/>
    <row r="8022" s="215" customFormat="1" ht="14.1"/>
    <row r="8023" s="215" customFormat="1" ht="14.1"/>
    <row r="8024" s="215" customFormat="1" ht="14.1"/>
    <row r="8025" s="215" customFormat="1" ht="14.1"/>
    <row r="8026" s="215" customFormat="1" ht="14.1"/>
    <row r="8027" s="215" customFormat="1" ht="14.1"/>
    <row r="8028" s="215" customFormat="1" ht="14.1"/>
    <row r="8029" s="215" customFormat="1" ht="14.1"/>
    <row r="8030" s="215" customFormat="1" ht="14.1"/>
    <row r="8031" s="215" customFormat="1" ht="14.1"/>
    <row r="8032" s="215" customFormat="1" ht="14.1"/>
    <row r="8033" s="215" customFormat="1" ht="14.1"/>
    <row r="8034" s="215" customFormat="1" ht="14.1"/>
    <row r="8035" s="215" customFormat="1" ht="14.1"/>
    <row r="8036" s="215" customFormat="1" ht="14.1"/>
    <row r="8037" s="215" customFormat="1" ht="14.1"/>
    <row r="8038" s="215" customFormat="1" ht="14.1"/>
    <row r="8039" s="215" customFormat="1" ht="14.1"/>
    <row r="8040" s="215" customFormat="1" ht="14.1"/>
    <row r="8041" s="215" customFormat="1" ht="14.1"/>
    <row r="8042" s="215" customFormat="1" ht="14.1"/>
    <row r="8043" s="215" customFormat="1" ht="14.1"/>
    <row r="8044" s="215" customFormat="1" ht="14.1"/>
    <row r="8045" s="215" customFormat="1" ht="14.1"/>
    <row r="8046" s="215" customFormat="1" ht="14.1"/>
    <row r="8047" s="215" customFormat="1" ht="14.1"/>
    <row r="8048" s="215" customFormat="1" ht="14.1"/>
    <row r="8049" s="215" customFormat="1" ht="14.1"/>
    <row r="8050" s="215" customFormat="1" ht="14.1"/>
    <row r="8051" s="215" customFormat="1" ht="14.1"/>
    <row r="8052" s="215" customFormat="1" ht="14.1"/>
    <row r="8053" s="215" customFormat="1" ht="14.1"/>
    <row r="8054" s="215" customFormat="1" ht="14.1"/>
    <row r="8055" s="215" customFormat="1" ht="14.1"/>
    <row r="8056" s="215" customFormat="1" ht="14.1"/>
    <row r="8057" s="215" customFormat="1" ht="14.1"/>
    <row r="8058" s="215" customFormat="1" ht="14.1"/>
    <row r="8059" s="215" customFormat="1" ht="14.1"/>
    <row r="8060" s="215" customFormat="1" ht="14.1"/>
    <row r="8061" s="215" customFormat="1" ht="14.1"/>
    <row r="8062" s="215" customFormat="1" ht="14.1"/>
    <row r="8063" s="215" customFormat="1" ht="14.1"/>
    <row r="8064" s="215" customFormat="1" ht="14.1"/>
    <row r="8065" s="215" customFormat="1" ht="14.1"/>
    <row r="8066" s="215" customFormat="1" ht="14.1"/>
    <row r="8067" s="215" customFormat="1" ht="14.1"/>
    <row r="8068" s="215" customFormat="1" ht="14.1"/>
    <row r="8069" s="215" customFormat="1" ht="14.1"/>
    <row r="8070" s="215" customFormat="1" ht="14.1"/>
    <row r="8071" s="215" customFormat="1" ht="14.1"/>
    <row r="8072" s="215" customFormat="1" ht="14.1"/>
    <row r="8073" s="215" customFormat="1" ht="14.1"/>
    <row r="8074" s="215" customFormat="1" ht="14.1"/>
    <row r="8075" s="215" customFormat="1" ht="14.1"/>
    <row r="8076" s="215" customFormat="1" ht="14.1"/>
    <row r="8077" s="215" customFormat="1" ht="14.1"/>
    <row r="8078" s="215" customFormat="1" ht="14.1"/>
    <row r="8079" s="215" customFormat="1" ht="14.1"/>
    <row r="8080" s="215" customFormat="1" ht="14.1"/>
    <row r="8081" s="215" customFormat="1" ht="14.1"/>
    <row r="8082" s="215" customFormat="1" ht="14.1"/>
    <row r="8083" s="215" customFormat="1" ht="14.1"/>
    <row r="8084" s="215" customFormat="1" ht="14.1"/>
    <row r="8085" s="215" customFormat="1" ht="14.1"/>
    <row r="8086" s="215" customFormat="1" ht="14.1"/>
    <row r="8087" s="215" customFormat="1" ht="14.1"/>
    <row r="8088" s="215" customFormat="1" ht="14.1"/>
    <row r="8089" s="215" customFormat="1" ht="14.1"/>
    <row r="8090" s="215" customFormat="1" ht="14.1"/>
    <row r="8091" s="215" customFormat="1" ht="14.1"/>
    <row r="8092" s="215" customFormat="1" ht="14.1"/>
    <row r="8093" s="215" customFormat="1" ht="14.1"/>
    <row r="8094" s="215" customFormat="1" ht="14.1"/>
    <row r="8095" s="215" customFormat="1" ht="14.1"/>
    <row r="8096" s="215" customFormat="1" ht="14.1"/>
    <row r="8097" s="215" customFormat="1" ht="14.1"/>
    <row r="8098" s="215" customFormat="1" ht="14.1"/>
    <row r="8099" s="215" customFormat="1" ht="14.1"/>
    <row r="8100" s="215" customFormat="1" ht="14.1"/>
    <row r="8101" s="215" customFormat="1" ht="14.1"/>
    <row r="8102" s="215" customFormat="1" ht="14.1"/>
    <row r="8103" s="215" customFormat="1" ht="14.1"/>
    <row r="8104" s="215" customFormat="1" ht="14.1"/>
    <row r="8105" s="215" customFormat="1" ht="14.1"/>
    <row r="8106" s="215" customFormat="1" ht="14.1"/>
    <row r="8107" s="215" customFormat="1" ht="14.1"/>
    <row r="8108" s="215" customFormat="1" ht="14.1"/>
    <row r="8109" s="215" customFormat="1" ht="14.1"/>
    <row r="8110" s="215" customFormat="1" ht="14.1"/>
    <row r="8111" s="215" customFormat="1" ht="14.1"/>
    <row r="8112" s="215" customFormat="1" ht="14.1"/>
    <row r="8113" s="215" customFormat="1" ht="14.1"/>
    <row r="8114" s="215" customFormat="1" ht="14.1"/>
    <row r="8115" s="215" customFormat="1" ht="14.1"/>
    <row r="8116" s="215" customFormat="1" ht="14.1"/>
    <row r="8117" s="215" customFormat="1" ht="14.1"/>
    <row r="8118" s="215" customFormat="1" ht="14.1"/>
    <row r="8119" s="215" customFormat="1" ht="14.1"/>
    <row r="8120" s="215" customFormat="1" ht="14.1"/>
    <row r="8121" s="215" customFormat="1" ht="14.1"/>
    <row r="8122" s="215" customFormat="1" ht="14.1"/>
    <row r="8123" s="215" customFormat="1" ht="14.1"/>
    <row r="8124" s="215" customFormat="1" ht="14.1"/>
    <row r="8125" s="215" customFormat="1" ht="14.1"/>
    <row r="8126" s="215" customFormat="1" ht="14.1"/>
    <row r="8127" s="215" customFormat="1" ht="14.1"/>
    <row r="8128" s="215" customFormat="1" ht="14.1"/>
    <row r="8129" s="215" customFormat="1" ht="14.1"/>
    <row r="8130" s="215" customFormat="1" ht="14.1"/>
    <row r="8131" s="215" customFormat="1" ht="14.1"/>
    <row r="8132" s="215" customFormat="1" ht="14.1"/>
    <row r="8133" s="215" customFormat="1" ht="14.1"/>
    <row r="8134" s="215" customFormat="1" ht="14.1"/>
    <row r="8135" s="215" customFormat="1" ht="14.1"/>
    <row r="8136" s="215" customFormat="1" ht="14.1"/>
    <row r="8137" s="215" customFormat="1" ht="14.1"/>
    <row r="8138" s="215" customFormat="1" ht="14.1"/>
    <row r="8139" s="215" customFormat="1" ht="14.1"/>
    <row r="8140" s="215" customFormat="1" ht="14.1"/>
    <row r="8141" s="215" customFormat="1" ht="14.1"/>
    <row r="8142" s="215" customFormat="1" ht="14.1"/>
    <row r="8143" s="215" customFormat="1" ht="14.1"/>
    <row r="8144" s="215" customFormat="1" ht="14.1"/>
    <row r="8145" s="215" customFormat="1" ht="14.1"/>
    <row r="8146" s="215" customFormat="1" ht="14.1"/>
    <row r="8147" s="215" customFormat="1" ht="14.1"/>
    <row r="8148" s="215" customFormat="1" ht="14.1"/>
    <row r="8149" s="215" customFormat="1" ht="14.1"/>
    <row r="8150" s="215" customFormat="1" ht="14.1"/>
    <row r="8151" s="215" customFormat="1" ht="14.1"/>
    <row r="8152" s="215" customFormat="1" ht="14.1"/>
    <row r="8153" s="215" customFormat="1" ht="14.1"/>
    <row r="8154" s="215" customFormat="1" ht="14.1"/>
    <row r="8155" s="215" customFormat="1" ht="14.1"/>
    <row r="8156" s="215" customFormat="1" ht="14.1"/>
    <row r="8157" s="215" customFormat="1" ht="14.1"/>
    <row r="8158" s="215" customFormat="1" ht="14.1"/>
    <row r="8159" s="215" customFormat="1" ht="14.1"/>
    <row r="8160" s="215" customFormat="1" ht="14.1"/>
    <row r="8161" s="215" customFormat="1" ht="14.1"/>
    <row r="8162" s="215" customFormat="1" ht="14.1"/>
    <row r="8163" s="215" customFormat="1" ht="14.1"/>
    <row r="8164" s="215" customFormat="1" ht="14.1"/>
    <row r="8165" s="215" customFormat="1" ht="14.1"/>
    <row r="8166" s="215" customFormat="1" ht="14.1"/>
    <row r="8167" s="215" customFormat="1" ht="14.1"/>
    <row r="8168" s="215" customFormat="1" ht="14.1"/>
    <row r="8169" s="215" customFormat="1" ht="14.1"/>
    <row r="8170" s="215" customFormat="1" ht="14.1"/>
    <row r="8171" s="215" customFormat="1" ht="14.1"/>
    <row r="8172" s="215" customFormat="1" ht="14.1"/>
    <row r="8173" s="215" customFormat="1" ht="14.1"/>
    <row r="8174" s="215" customFormat="1" ht="14.1"/>
    <row r="8175" s="215" customFormat="1" ht="14.1"/>
    <row r="8176" s="215" customFormat="1" ht="14.1"/>
    <row r="8177" s="215" customFormat="1" ht="14.1"/>
    <row r="8178" s="215" customFormat="1" ht="14.1"/>
    <row r="8179" s="215" customFormat="1" ht="14.1"/>
    <row r="8180" s="215" customFormat="1" ht="14.1"/>
    <row r="8181" s="215" customFormat="1" ht="14.1"/>
    <row r="8182" s="215" customFormat="1" ht="14.1"/>
    <row r="8183" s="215" customFormat="1" ht="14.1"/>
    <row r="8184" s="215" customFormat="1" ht="14.1"/>
    <row r="8185" s="215" customFormat="1" ht="14.1"/>
    <row r="8186" s="215" customFormat="1" ht="14.1"/>
    <row r="8187" s="215" customFormat="1" ht="14.1"/>
    <row r="8188" s="215" customFormat="1" ht="14.1"/>
    <row r="8189" s="215" customFormat="1" ht="14.1"/>
    <row r="8190" s="215" customFormat="1" ht="14.1"/>
    <row r="8191" s="215" customFormat="1" ht="14.1"/>
    <row r="8192" s="215" customFormat="1" ht="14.1"/>
    <row r="8193" s="215" customFormat="1" ht="14.1"/>
    <row r="8194" s="215" customFormat="1" ht="14.1"/>
    <row r="8195" s="215" customFormat="1" ht="14.1"/>
    <row r="8196" s="215" customFormat="1" ht="14.1"/>
    <row r="8197" s="215" customFormat="1" ht="14.1"/>
    <row r="8198" s="215" customFormat="1" ht="14.1"/>
    <row r="8199" s="215" customFormat="1" ht="14.1"/>
    <row r="8200" s="215" customFormat="1" ht="14.1"/>
    <row r="8201" s="215" customFormat="1" ht="14.1"/>
    <row r="8202" s="215" customFormat="1" ht="14.1"/>
    <row r="8203" s="215" customFormat="1" ht="14.1"/>
    <row r="8204" s="215" customFormat="1" ht="14.1"/>
    <row r="8205" s="215" customFormat="1" ht="14.1"/>
    <row r="8206" s="215" customFormat="1" ht="14.1"/>
    <row r="8207" s="215" customFormat="1" ht="14.1"/>
    <row r="8208" s="215" customFormat="1" ht="14.1"/>
    <row r="8209" s="215" customFormat="1" ht="14.1"/>
    <row r="8210" s="215" customFormat="1" ht="14.1"/>
    <row r="8211" s="215" customFormat="1" ht="14.1"/>
    <row r="8212" s="215" customFormat="1" ht="14.1"/>
    <row r="8213" s="215" customFormat="1" ht="14.1"/>
    <row r="8214" s="215" customFormat="1" ht="14.1"/>
    <row r="8215" s="215" customFormat="1" ht="14.1"/>
    <row r="8216" s="215" customFormat="1" ht="14.1"/>
    <row r="8217" s="215" customFormat="1" ht="14.1"/>
    <row r="8218" s="215" customFormat="1" ht="14.1"/>
    <row r="8219" s="215" customFormat="1" ht="14.1"/>
    <row r="8220" s="215" customFormat="1" ht="14.1"/>
    <row r="8221" s="215" customFormat="1" ht="14.1"/>
    <row r="8222" s="215" customFormat="1" ht="14.1"/>
    <row r="8223" s="215" customFormat="1" ht="14.1"/>
    <row r="8224" s="215" customFormat="1" ht="14.1"/>
    <row r="8225" s="215" customFormat="1" ht="14.1"/>
    <row r="8226" s="215" customFormat="1" ht="14.1"/>
    <row r="8227" s="215" customFormat="1" ht="14.1"/>
    <row r="8228" s="215" customFormat="1" ht="14.1"/>
    <row r="8229" s="215" customFormat="1" ht="14.1"/>
    <row r="8230" s="215" customFormat="1" ht="14.1"/>
    <row r="8231" s="215" customFormat="1" ht="14.1"/>
    <row r="8232" s="215" customFormat="1" ht="14.1"/>
    <row r="8233" s="215" customFormat="1" ht="14.1"/>
    <row r="8234" s="215" customFormat="1" ht="14.1"/>
    <row r="8235" s="215" customFormat="1" ht="14.1"/>
    <row r="8236" s="215" customFormat="1" ht="14.1"/>
    <row r="8237" s="215" customFormat="1" ht="14.1"/>
    <row r="8238" s="215" customFormat="1" ht="14.1"/>
    <row r="8239" s="215" customFormat="1" ht="14.1"/>
    <row r="8240" s="215" customFormat="1" ht="14.1"/>
    <row r="8241" s="215" customFormat="1" ht="14.1"/>
    <row r="8242" s="215" customFormat="1" ht="14.1"/>
    <row r="8243" s="215" customFormat="1" ht="14.1"/>
    <row r="8244" s="215" customFormat="1" ht="14.1"/>
    <row r="8245" s="215" customFormat="1" ht="14.1"/>
    <row r="8246" s="215" customFormat="1" ht="14.1"/>
    <row r="8247" s="215" customFormat="1" ht="14.1"/>
    <row r="8248" s="215" customFormat="1" ht="14.1"/>
    <row r="8249" s="215" customFormat="1" ht="14.1"/>
    <row r="8250" s="215" customFormat="1" ht="14.1"/>
    <row r="8251" s="215" customFormat="1" ht="14.1"/>
    <row r="8252" s="215" customFormat="1" ht="14.1"/>
    <row r="8253" s="215" customFormat="1" ht="14.1"/>
    <row r="8254" s="215" customFormat="1" ht="14.1"/>
    <row r="8255" s="215" customFormat="1" ht="14.1"/>
    <row r="8256" s="215" customFormat="1" ht="14.1"/>
    <row r="8257" s="215" customFormat="1" ht="14.1"/>
    <row r="8258" s="215" customFormat="1" ht="14.1"/>
    <row r="8259" s="215" customFormat="1" ht="14.1"/>
    <row r="8260" s="215" customFormat="1" ht="14.1"/>
    <row r="8261" s="215" customFormat="1" ht="14.1"/>
    <row r="8262" s="215" customFormat="1" ht="14.1"/>
    <row r="8263" s="215" customFormat="1" ht="14.1"/>
    <row r="8264" s="215" customFormat="1" ht="14.1"/>
    <row r="8265" s="215" customFormat="1" ht="14.1"/>
    <row r="8266" s="215" customFormat="1" ht="14.1"/>
    <row r="8267" s="215" customFormat="1" ht="14.1"/>
    <row r="8268" s="215" customFormat="1" ht="14.1"/>
    <row r="8269" s="215" customFormat="1" ht="14.1"/>
    <row r="8270" s="215" customFormat="1" ht="14.1"/>
    <row r="8271" s="215" customFormat="1" ht="14.1"/>
    <row r="8272" s="215" customFormat="1" ht="14.1"/>
    <row r="8273" s="215" customFormat="1" ht="14.1"/>
    <row r="8274" s="215" customFormat="1" ht="14.1"/>
    <row r="8275" s="215" customFormat="1" ht="14.1"/>
    <row r="8276" s="215" customFormat="1" ht="14.1"/>
    <row r="8277" s="215" customFormat="1" ht="14.1"/>
    <row r="8278" s="215" customFormat="1" ht="14.1"/>
    <row r="8279" s="215" customFormat="1" ht="14.1"/>
    <row r="8280" s="215" customFormat="1" ht="14.1"/>
    <row r="8281" s="215" customFormat="1" ht="14.1"/>
    <row r="8282" s="215" customFormat="1" ht="14.1"/>
    <row r="8283" s="215" customFormat="1" ht="14.1"/>
    <row r="8284" s="215" customFormat="1" ht="14.1"/>
    <row r="8285" s="215" customFormat="1" ht="14.1"/>
    <row r="8286" s="215" customFormat="1" ht="14.1"/>
    <row r="8287" s="215" customFormat="1" ht="14.1"/>
    <row r="8288" s="215" customFormat="1" ht="14.1"/>
    <row r="8289" s="215" customFormat="1" ht="14.1"/>
    <row r="8290" s="215" customFormat="1" ht="14.1"/>
    <row r="8291" s="215" customFormat="1" ht="14.1"/>
    <row r="8292" s="215" customFormat="1" ht="14.1"/>
    <row r="8293" s="215" customFormat="1" ht="14.1"/>
    <row r="8294" s="215" customFormat="1" ht="14.1"/>
    <row r="8295" s="215" customFormat="1" ht="14.1"/>
    <row r="8296" s="215" customFormat="1" ht="14.1"/>
    <row r="8297" s="215" customFormat="1" ht="14.1"/>
    <row r="8298" s="215" customFormat="1" ht="14.1"/>
    <row r="8299" s="215" customFormat="1" ht="14.1"/>
    <row r="8300" s="215" customFormat="1" ht="14.1"/>
    <row r="8301" s="215" customFormat="1" ht="14.1"/>
    <row r="8302" s="215" customFormat="1" ht="14.1"/>
    <row r="8303" s="215" customFormat="1" ht="14.1"/>
    <row r="8304" s="215" customFormat="1" ht="14.1"/>
    <row r="8305" s="215" customFormat="1" ht="14.1"/>
    <row r="8306" s="215" customFormat="1" ht="14.1"/>
    <row r="8307" s="215" customFormat="1" ht="14.1"/>
    <row r="8308" s="215" customFormat="1" ht="14.1"/>
    <row r="8309" s="215" customFormat="1" ht="14.1"/>
    <row r="8310" s="215" customFormat="1" ht="14.1"/>
    <row r="8311" s="215" customFormat="1" ht="14.1"/>
    <row r="8312" s="215" customFormat="1" ht="14.1"/>
    <row r="8313" s="215" customFormat="1" ht="14.1"/>
    <row r="8314" s="215" customFormat="1" ht="14.1"/>
    <row r="8315" s="215" customFormat="1" ht="14.1"/>
    <row r="8316" s="215" customFormat="1" ht="14.1"/>
    <row r="8317" s="215" customFormat="1" ht="14.1"/>
    <row r="8318" s="215" customFormat="1" ht="14.1"/>
    <row r="8319" s="215" customFormat="1" ht="14.1"/>
    <row r="8320" s="215" customFormat="1" ht="14.1"/>
    <row r="8321" s="215" customFormat="1" ht="14.1"/>
    <row r="8322" s="215" customFormat="1" ht="14.1"/>
    <row r="8323" s="215" customFormat="1" ht="14.1"/>
    <row r="8324" s="215" customFormat="1" ht="14.1"/>
    <row r="8325" s="215" customFormat="1" ht="14.1"/>
    <row r="8326" s="215" customFormat="1" ht="14.1"/>
    <row r="8327" s="215" customFormat="1" ht="14.1"/>
    <row r="8328" s="215" customFormat="1" ht="14.1"/>
    <row r="8329" s="215" customFormat="1" ht="14.1"/>
    <row r="8330" s="215" customFormat="1" ht="14.1"/>
    <row r="8331" s="215" customFormat="1" ht="14.1"/>
    <row r="8332" s="215" customFormat="1" ht="14.1"/>
    <row r="8333" s="215" customFormat="1" ht="14.1"/>
    <row r="8334" s="215" customFormat="1" ht="14.1"/>
    <row r="8335" s="215" customFormat="1" ht="14.1"/>
    <row r="8336" s="215" customFormat="1" ht="14.1"/>
    <row r="8337" s="215" customFormat="1" ht="14.1"/>
    <row r="8338" s="215" customFormat="1" ht="14.1"/>
    <row r="8339" s="215" customFormat="1" ht="14.1"/>
    <row r="8340" s="215" customFormat="1" ht="14.1"/>
    <row r="8341" s="215" customFormat="1" ht="14.1"/>
    <row r="8342" s="215" customFormat="1" ht="14.1"/>
    <row r="8343" s="215" customFormat="1" ht="14.1"/>
    <row r="8344" s="215" customFormat="1" ht="14.1"/>
    <row r="8345" s="215" customFormat="1" ht="14.1"/>
    <row r="8346" s="215" customFormat="1" ht="14.1"/>
    <row r="8347" s="215" customFormat="1" ht="14.1"/>
    <row r="8348" s="215" customFormat="1" ht="14.1"/>
    <row r="8349" s="215" customFormat="1" ht="14.1"/>
    <row r="8350" s="215" customFormat="1" ht="14.1"/>
    <row r="8351" s="215" customFormat="1" ht="14.1"/>
    <row r="8352" s="215" customFormat="1" ht="14.1"/>
    <row r="8353" s="215" customFormat="1" ht="14.1"/>
    <row r="8354" s="215" customFormat="1" ht="14.1"/>
    <row r="8355" s="215" customFormat="1" ht="14.1"/>
    <row r="8356" s="215" customFormat="1" ht="14.1"/>
    <row r="8357" s="215" customFormat="1" ht="14.1"/>
    <row r="8358" s="215" customFormat="1" ht="14.1"/>
    <row r="8359" s="215" customFormat="1" ht="14.1"/>
    <row r="8360" s="215" customFormat="1" ht="14.1"/>
    <row r="8361" s="215" customFormat="1" ht="14.1"/>
    <row r="8362" s="215" customFormat="1" ht="14.1"/>
    <row r="8363" s="215" customFormat="1" ht="14.1"/>
    <row r="8364" s="215" customFormat="1" ht="14.1"/>
    <row r="8365" s="215" customFormat="1" ht="14.1"/>
    <row r="8366" s="215" customFormat="1" ht="14.1"/>
    <row r="8367" s="215" customFormat="1" ht="14.1"/>
    <row r="8368" s="215" customFormat="1" ht="14.1"/>
    <row r="8369" s="215" customFormat="1" ht="14.1"/>
    <row r="8370" s="215" customFormat="1" ht="14.1"/>
    <row r="8371" s="215" customFormat="1" ht="14.1"/>
    <row r="8372" s="215" customFormat="1" ht="14.1"/>
    <row r="8373" s="215" customFormat="1" ht="14.1"/>
    <row r="8374" s="215" customFormat="1" ht="14.1"/>
    <row r="8375" s="215" customFormat="1" ht="14.1"/>
    <row r="8376" s="215" customFormat="1" ht="14.1"/>
    <row r="8377" s="215" customFormat="1" ht="14.1"/>
    <row r="8378" s="215" customFormat="1" ht="14.1"/>
    <row r="8379" s="215" customFormat="1" ht="14.1"/>
    <row r="8380" s="215" customFormat="1" ht="14.1"/>
    <row r="8381" s="215" customFormat="1" ht="14.1"/>
    <row r="8382" s="215" customFormat="1" ht="14.1"/>
    <row r="8383" s="215" customFormat="1" ht="14.1"/>
    <row r="8384" s="215" customFormat="1" ht="14.1"/>
    <row r="8385" s="215" customFormat="1" ht="14.1"/>
    <row r="8386" s="215" customFormat="1" ht="14.1"/>
    <row r="8387" s="215" customFormat="1" ht="14.1"/>
    <row r="8388" s="215" customFormat="1" ht="14.1"/>
    <row r="8389" s="215" customFormat="1" ht="14.1"/>
    <row r="8390" s="215" customFormat="1" ht="14.1"/>
    <row r="8391" s="215" customFormat="1" ht="14.1"/>
    <row r="8392" s="215" customFormat="1" ht="14.1"/>
    <row r="8393" s="215" customFormat="1" ht="14.1"/>
    <row r="8394" s="215" customFormat="1" ht="14.1"/>
    <row r="8395" s="215" customFormat="1" ht="14.1"/>
    <row r="8396" s="215" customFormat="1" ht="14.1"/>
    <row r="8397" s="215" customFormat="1" ht="14.1"/>
    <row r="8398" s="215" customFormat="1" ht="14.1"/>
    <row r="8399" s="215" customFormat="1" ht="14.1"/>
    <row r="8400" s="215" customFormat="1" ht="14.1"/>
    <row r="8401" s="215" customFormat="1" ht="14.1"/>
    <row r="8402" s="215" customFormat="1" ht="14.1"/>
    <row r="8403" s="215" customFormat="1" ht="14.1"/>
    <row r="8404" s="215" customFormat="1" ht="14.1"/>
    <row r="8405" s="215" customFormat="1" ht="14.1"/>
    <row r="8406" s="215" customFormat="1" ht="14.1"/>
    <row r="8407" s="215" customFormat="1" ht="14.1"/>
    <row r="8408" s="215" customFormat="1" ht="14.1"/>
    <row r="8409" s="215" customFormat="1" ht="14.1"/>
    <row r="8410" s="215" customFormat="1" ht="14.1"/>
    <row r="8411" s="215" customFormat="1" ht="14.1"/>
    <row r="8412" s="215" customFormat="1" ht="14.1"/>
    <row r="8413" s="215" customFormat="1" ht="14.1"/>
    <row r="8414" s="215" customFormat="1" ht="14.1"/>
    <row r="8415" s="215" customFormat="1" ht="14.1"/>
    <row r="8416" s="215" customFormat="1" ht="14.1"/>
    <row r="8417" s="215" customFormat="1" ht="14.1"/>
    <row r="8418" s="215" customFormat="1" ht="14.1"/>
    <row r="8419" s="215" customFormat="1" ht="14.1"/>
    <row r="8420" s="215" customFormat="1" ht="14.1"/>
    <row r="8421" s="215" customFormat="1" ht="14.1"/>
    <row r="8422" s="215" customFormat="1" ht="14.1"/>
    <row r="8423" s="215" customFormat="1" ht="14.1"/>
    <row r="8424" s="215" customFormat="1" ht="14.1"/>
    <row r="8425" s="215" customFormat="1" ht="14.1"/>
    <row r="8426" s="215" customFormat="1" ht="14.1"/>
    <row r="8427" s="215" customFormat="1" ht="14.1"/>
    <row r="8428" s="215" customFormat="1" ht="14.1"/>
    <row r="8429" s="215" customFormat="1" ht="14.1"/>
    <row r="8430" s="215" customFormat="1" ht="14.1"/>
    <row r="8431" s="215" customFormat="1" ht="14.1"/>
    <row r="8432" s="215" customFormat="1" ht="14.1"/>
    <row r="8433" s="215" customFormat="1" ht="14.1"/>
    <row r="8434" s="215" customFormat="1" ht="14.1"/>
    <row r="8435" s="215" customFormat="1" ht="14.1"/>
    <row r="8436" s="215" customFormat="1" ht="14.1"/>
    <row r="8437" s="215" customFormat="1" ht="14.1"/>
    <row r="8438" s="215" customFormat="1" ht="14.1"/>
    <row r="8439" s="215" customFormat="1" ht="14.1"/>
    <row r="8440" s="215" customFormat="1" ht="14.1"/>
    <row r="8441" s="215" customFormat="1" ht="14.1"/>
    <row r="8442" s="215" customFormat="1" ht="14.1"/>
    <row r="8443" s="215" customFormat="1" ht="14.1"/>
    <row r="8444" s="215" customFormat="1" ht="14.1"/>
    <row r="8445" s="215" customFormat="1" ht="14.1"/>
    <row r="8446" s="215" customFormat="1" ht="14.1"/>
    <row r="8447" s="215" customFormat="1" ht="14.1"/>
    <row r="8448" s="215" customFormat="1" ht="14.1"/>
    <row r="8449" s="215" customFormat="1" ht="14.1"/>
    <row r="8450" s="215" customFormat="1" ht="14.1"/>
    <row r="8451" s="215" customFormat="1" ht="14.1"/>
    <row r="8452" s="215" customFormat="1" ht="14.1"/>
    <row r="8453" s="215" customFormat="1" ht="14.1"/>
    <row r="8454" s="215" customFormat="1" ht="14.1"/>
    <row r="8455" s="215" customFormat="1" ht="14.1"/>
    <row r="8456" s="215" customFormat="1" ht="14.1"/>
    <row r="8457" s="215" customFormat="1" ht="14.1"/>
    <row r="8458" s="215" customFormat="1" ht="14.1"/>
    <row r="8459" s="215" customFormat="1" ht="14.1"/>
    <row r="8460" s="215" customFormat="1" ht="14.1"/>
    <row r="8461" s="215" customFormat="1" ht="14.1"/>
    <row r="8462" s="215" customFormat="1" ht="14.1"/>
    <row r="8463" s="215" customFormat="1" ht="14.1"/>
    <row r="8464" s="215" customFormat="1" ht="14.1"/>
    <row r="8465" s="215" customFormat="1" ht="14.1"/>
    <row r="8466" s="215" customFormat="1" ht="14.1"/>
    <row r="8467" s="215" customFormat="1" ht="14.1"/>
    <row r="8468" s="215" customFormat="1" ht="14.1"/>
    <row r="8469" s="215" customFormat="1" ht="14.1"/>
    <row r="8470" s="215" customFormat="1" ht="14.1"/>
    <row r="8471" s="215" customFormat="1" ht="14.1"/>
    <row r="8472" s="215" customFormat="1" ht="14.1"/>
    <row r="8473" s="215" customFormat="1" ht="14.1"/>
    <row r="8474" s="215" customFormat="1" ht="14.1"/>
    <row r="8475" s="215" customFormat="1" ht="14.1"/>
    <row r="8476" s="215" customFormat="1" ht="14.1"/>
    <row r="8477" s="215" customFormat="1" ht="14.1"/>
    <row r="8478" s="215" customFormat="1" ht="14.1"/>
    <row r="8479" s="215" customFormat="1" ht="14.1"/>
    <row r="8480" s="215" customFormat="1" ht="14.1"/>
    <row r="8481" s="215" customFormat="1" ht="14.1"/>
    <row r="8482" s="215" customFormat="1" ht="14.1"/>
    <row r="8483" s="215" customFormat="1" ht="14.1"/>
    <row r="8484" s="215" customFormat="1" ht="14.1"/>
    <row r="8485" s="215" customFormat="1" ht="14.1"/>
    <row r="8486" s="215" customFormat="1" ht="14.1"/>
    <row r="8487" s="215" customFormat="1" ht="14.1"/>
    <row r="8488" s="215" customFormat="1" ht="14.1"/>
    <row r="8489" s="215" customFormat="1" ht="14.1"/>
    <row r="8490" s="215" customFormat="1" ht="14.1"/>
    <row r="8491" s="215" customFormat="1" ht="14.1"/>
    <row r="8492" s="215" customFormat="1" ht="14.1"/>
    <row r="8493" s="215" customFormat="1" ht="14.1"/>
    <row r="8494" s="215" customFormat="1" ht="14.1"/>
    <row r="8495" s="215" customFormat="1" ht="14.1"/>
    <row r="8496" s="215" customFormat="1" ht="14.1"/>
    <row r="8497" s="215" customFormat="1" ht="14.1"/>
    <row r="8498" s="215" customFormat="1" ht="14.1"/>
    <row r="8499" s="215" customFormat="1" ht="14.1"/>
    <row r="8500" s="215" customFormat="1" ht="14.1"/>
    <row r="8501" s="215" customFormat="1" ht="14.1"/>
    <row r="8502" s="215" customFormat="1" ht="14.1"/>
    <row r="8503" s="215" customFormat="1" ht="14.1"/>
    <row r="8504" s="215" customFormat="1" ht="14.1"/>
    <row r="8505" s="215" customFormat="1" ht="14.1"/>
    <row r="8506" s="215" customFormat="1" ht="14.1"/>
    <row r="8507" s="215" customFormat="1" ht="14.1"/>
    <row r="8508" s="215" customFormat="1" ht="14.1"/>
    <row r="8509" s="215" customFormat="1" ht="14.1"/>
    <row r="8510" s="215" customFormat="1" ht="14.1"/>
    <row r="8511" s="215" customFormat="1" ht="14.1"/>
    <row r="8512" s="215" customFormat="1" ht="14.1"/>
    <row r="8513" s="215" customFormat="1" ht="14.1"/>
    <row r="8514" s="215" customFormat="1" ht="14.1"/>
    <row r="8515" s="215" customFormat="1" ht="14.1"/>
    <row r="8516" s="215" customFormat="1" ht="14.1"/>
    <row r="8517" s="215" customFormat="1" ht="14.1"/>
    <row r="8518" s="215" customFormat="1" ht="14.1"/>
    <row r="8519" s="215" customFormat="1" ht="14.1"/>
    <row r="8520" s="215" customFormat="1" ht="14.1"/>
    <row r="8521" s="215" customFormat="1" ht="14.1"/>
    <row r="8522" s="215" customFormat="1" ht="14.1"/>
    <row r="8523" s="215" customFormat="1" ht="14.1"/>
    <row r="8524" s="215" customFormat="1" ht="14.1"/>
    <row r="8525" s="215" customFormat="1" ht="14.1"/>
    <row r="8526" s="215" customFormat="1" ht="14.1"/>
    <row r="8527" s="215" customFormat="1" ht="14.1"/>
    <row r="8528" s="215" customFormat="1" ht="14.1"/>
    <row r="8529" s="215" customFormat="1" ht="14.1"/>
    <row r="8530" s="215" customFormat="1" ht="14.1"/>
    <row r="8531" s="215" customFormat="1" ht="14.1"/>
    <row r="8532" s="215" customFormat="1" ht="14.1"/>
    <row r="8533" s="215" customFormat="1" ht="14.1"/>
    <row r="8534" s="215" customFormat="1" ht="14.1"/>
    <row r="8535" s="215" customFormat="1" ht="14.1"/>
    <row r="8536" s="215" customFormat="1" ht="14.1"/>
    <row r="8537" s="215" customFormat="1" ht="14.1"/>
    <row r="8538" s="215" customFormat="1" ht="14.1"/>
    <row r="8539" s="215" customFormat="1" ht="14.1"/>
    <row r="8540" s="215" customFormat="1" ht="14.1"/>
    <row r="8541" s="215" customFormat="1" ht="14.1"/>
    <row r="8542" s="215" customFormat="1" ht="14.1"/>
    <row r="8543" s="215" customFormat="1" ht="14.1"/>
    <row r="8544" s="215" customFormat="1" ht="14.1"/>
    <row r="8545" s="215" customFormat="1" ht="14.1"/>
    <row r="8546" s="215" customFormat="1" ht="14.1"/>
    <row r="8547" s="215" customFormat="1" ht="14.1"/>
    <row r="8548" s="215" customFormat="1" ht="14.1"/>
    <row r="8549" s="215" customFormat="1" ht="14.1"/>
    <row r="8550" s="215" customFormat="1" ht="14.1"/>
    <row r="8551" s="215" customFormat="1" ht="14.1"/>
    <row r="8552" s="215" customFormat="1" ht="14.1"/>
    <row r="8553" s="215" customFormat="1" ht="14.1"/>
    <row r="8554" s="215" customFormat="1" ht="14.1"/>
    <row r="8555" s="215" customFormat="1" ht="14.1"/>
    <row r="8556" s="215" customFormat="1" ht="14.1"/>
    <row r="8557" s="215" customFormat="1" ht="14.1"/>
    <row r="8558" s="215" customFormat="1" ht="14.1"/>
    <row r="8559" s="215" customFormat="1" ht="14.1"/>
    <row r="8560" s="215" customFormat="1" ht="14.1"/>
    <row r="8561" s="215" customFormat="1" ht="14.1"/>
    <row r="8562" s="215" customFormat="1" ht="14.1"/>
    <row r="8563" s="215" customFormat="1" ht="14.1"/>
    <row r="8564" s="215" customFormat="1" ht="14.1"/>
    <row r="8565" s="215" customFormat="1" ht="14.1"/>
    <row r="8566" s="215" customFormat="1" ht="14.1"/>
    <row r="8567" s="215" customFormat="1" ht="14.1"/>
    <row r="8568" s="215" customFormat="1" ht="14.1"/>
    <row r="8569" s="215" customFormat="1" ht="14.1"/>
    <row r="8570" s="215" customFormat="1" ht="14.1"/>
    <row r="8571" s="215" customFormat="1" ht="14.1"/>
    <row r="8572" s="215" customFormat="1" ht="14.1"/>
    <row r="8573" s="215" customFormat="1" ht="14.1"/>
    <row r="8574" s="215" customFormat="1" ht="14.1"/>
    <row r="8575" s="215" customFormat="1" ht="14.1"/>
    <row r="8576" s="215" customFormat="1" ht="14.1"/>
    <row r="8577" s="215" customFormat="1" ht="14.1"/>
    <row r="8578" s="215" customFormat="1" ht="14.1"/>
    <row r="8579" s="215" customFormat="1" ht="14.1"/>
    <row r="8580" s="215" customFormat="1" ht="14.1"/>
    <row r="8581" s="215" customFormat="1" ht="14.1"/>
    <row r="8582" s="215" customFormat="1" ht="14.1"/>
    <row r="8583" s="215" customFormat="1" ht="14.1"/>
    <row r="8584" s="215" customFormat="1" ht="14.1"/>
    <row r="8585" s="215" customFormat="1" ht="14.1"/>
    <row r="8586" s="215" customFormat="1" ht="14.1"/>
    <row r="8587" s="215" customFormat="1" ht="14.1"/>
    <row r="8588" s="215" customFormat="1" ht="14.1"/>
    <row r="8589" s="215" customFormat="1" ht="14.1"/>
    <row r="8590" s="215" customFormat="1" ht="14.1"/>
    <row r="8591" s="215" customFormat="1" ht="14.1"/>
    <row r="8592" s="215" customFormat="1" ht="14.1"/>
    <row r="8593" s="215" customFormat="1" ht="14.1"/>
    <row r="8594" s="215" customFormat="1" ht="14.1"/>
    <row r="8595" s="215" customFormat="1" ht="14.1"/>
    <row r="8596" s="215" customFormat="1" ht="14.1"/>
    <row r="8597" s="215" customFormat="1" ht="14.1"/>
    <row r="8598" s="215" customFormat="1" ht="14.1"/>
    <row r="8599" s="215" customFormat="1" ht="14.1"/>
    <row r="8600" s="215" customFormat="1" ht="14.1"/>
    <row r="8601" s="215" customFormat="1" ht="14.1"/>
    <row r="8602" s="215" customFormat="1" ht="14.1"/>
    <row r="8603" s="215" customFormat="1" ht="14.1"/>
    <row r="8604" s="215" customFormat="1" ht="14.1"/>
    <row r="8605" s="215" customFormat="1" ht="14.1"/>
    <row r="8606" s="215" customFormat="1" ht="14.1"/>
    <row r="8607" s="215" customFormat="1" ht="14.1"/>
    <row r="8608" s="215" customFormat="1" ht="14.1"/>
    <row r="8609" s="215" customFormat="1" ht="14.1"/>
    <row r="8610" s="215" customFormat="1" ht="14.1"/>
    <row r="8611" s="215" customFormat="1" ht="14.1"/>
    <row r="8612" s="215" customFormat="1" ht="14.1"/>
    <row r="8613" s="215" customFormat="1" ht="14.1"/>
    <row r="8614" s="215" customFormat="1" ht="14.1"/>
    <row r="8615" s="215" customFormat="1" ht="14.1"/>
    <row r="8616" s="215" customFormat="1" ht="14.1"/>
    <row r="8617" s="215" customFormat="1" ht="14.1"/>
    <row r="8618" s="215" customFormat="1" ht="14.1"/>
    <row r="8619" s="215" customFormat="1" ht="14.1"/>
    <row r="8620" s="215" customFormat="1" ht="14.1"/>
    <row r="8621" s="215" customFormat="1" ht="14.1"/>
    <row r="8622" s="215" customFormat="1" ht="14.1"/>
    <row r="8623" s="215" customFormat="1" ht="14.1"/>
    <row r="8624" s="215" customFormat="1" ht="14.1"/>
    <row r="8625" s="215" customFormat="1" ht="14.1"/>
    <row r="8626" s="215" customFormat="1" ht="14.1"/>
    <row r="8627" s="215" customFormat="1" ht="14.1"/>
    <row r="8628" s="215" customFormat="1" ht="14.1"/>
    <row r="8629" s="215" customFormat="1" ht="14.1"/>
    <row r="8630" s="215" customFormat="1" ht="14.1"/>
    <row r="8631" s="215" customFormat="1" ht="14.1"/>
    <row r="8632" s="215" customFormat="1" ht="14.1"/>
    <row r="8633" s="215" customFormat="1" ht="14.1"/>
    <row r="8634" s="215" customFormat="1" ht="14.1"/>
    <row r="8635" s="215" customFormat="1" ht="14.1"/>
    <row r="8636" s="215" customFormat="1" ht="14.1"/>
    <row r="8637" s="215" customFormat="1" ht="14.1"/>
    <row r="8638" s="215" customFormat="1" ht="14.1"/>
    <row r="8639" s="215" customFormat="1" ht="14.1"/>
    <row r="8640" s="215" customFormat="1" ht="14.1"/>
    <row r="8641" s="215" customFormat="1" ht="14.1"/>
    <row r="8642" s="215" customFormat="1" ht="14.1"/>
    <row r="8643" s="215" customFormat="1" ht="14.1"/>
    <row r="8644" s="215" customFormat="1" ht="14.1"/>
    <row r="8645" s="215" customFormat="1" ht="14.1"/>
    <row r="8646" s="215" customFormat="1" ht="14.1"/>
    <row r="8647" s="215" customFormat="1" ht="14.1"/>
    <row r="8648" s="215" customFormat="1" ht="14.1"/>
    <row r="8649" s="215" customFormat="1" ht="14.1"/>
    <row r="8650" s="215" customFormat="1" ht="14.1"/>
    <row r="8651" s="215" customFormat="1" ht="14.1"/>
    <row r="8652" s="215" customFormat="1" ht="14.1"/>
    <row r="8653" s="215" customFormat="1" ht="14.1"/>
    <row r="8654" s="215" customFormat="1" ht="14.1"/>
    <row r="8655" s="215" customFormat="1" ht="14.1"/>
    <row r="8656" s="215" customFormat="1" ht="14.1"/>
    <row r="8657" s="215" customFormat="1" ht="14.1"/>
    <row r="8658" s="215" customFormat="1" ht="14.1"/>
    <row r="8659" s="215" customFormat="1" ht="14.1"/>
    <row r="8660" s="215" customFormat="1" ht="14.1"/>
    <row r="8661" s="215" customFormat="1" ht="14.1"/>
    <row r="8662" s="215" customFormat="1" ht="14.1"/>
    <row r="8663" s="215" customFormat="1" ht="14.1"/>
    <row r="8664" s="215" customFormat="1" ht="14.1"/>
    <row r="8665" s="215" customFormat="1" ht="14.1"/>
    <row r="8666" s="215" customFormat="1" ht="14.1"/>
    <row r="8667" s="215" customFormat="1" ht="14.1"/>
    <row r="8668" s="215" customFormat="1" ht="14.1"/>
    <row r="8669" s="215" customFormat="1" ht="14.1"/>
    <row r="8670" s="215" customFormat="1" ht="14.1"/>
    <row r="8671" s="215" customFormat="1" ht="14.1"/>
    <row r="8672" s="215" customFormat="1" ht="14.1"/>
    <row r="8673" s="215" customFormat="1" ht="14.1"/>
    <row r="8674" s="215" customFormat="1" ht="14.1"/>
    <row r="8675" s="215" customFormat="1" ht="14.1"/>
    <row r="8676" s="215" customFormat="1" ht="14.1"/>
    <row r="8677" s="215" customFormat="1" ht="14.1"/>
    <row r="8678" s="215" customFormat="1" ht="14.1"/>
    <row r="8679" s="215" customFormat="1" ht="14.1"/>
    <row r="8680" s="215" customFormat="1" ht="14.1"/>
    <row r="8681" s="215" customFormat="1" ht="14.1"/>
    <row r="8682" s="215" customFormat="1" ht="14.1"/>
    <row r="8683" s="215" customFormat="1" ht="14.1"/>
    <row r="8684" s="215" customFormat="1" ht="14.1"/>
    <row r="8685" s="215" customFormat="1" ht="14.1"/>
    <row r="8686" s="215" customFormat="1" ht="14.1"/>
    <row r="8687" s="215" customFormat="1" ht="14.1"/>
    <row r="8688" s="215" customFormat="1" ht="14.1"/>
    <row r="8689" s="215" customFormat="1" ht="14.1"/>
    <row r="8690" s="215" customFormat="1" ht="14.1"/>
    <row r="8691" s="215" customFormat="1" ht="14.1"/>
    <row r="8692" s="215" customFormat="1" ht="14.1"/>
    <row r="8693" s="215" customFormat="1" ht="14.1"/>
    <row r="8694" s="215" customFormat="1" ht="14.1"/>
    <row r="8695" s="215" customFormat="1" ht="14.1"/>
    <row r="8696" s="215" customFormat="1" ht="14.1"/>
    <row r="8697" s="215" customFormat="1" ht="14.1"/>
    <row r="8698" s="215" customFormat="1" ht="14.1"/>
    <row r="8699" s="215" customFormat="1" ht="14.1"/>
    <row r="8700" s="215" customFormat="1" ht="14.1"/>
    <row r="8701" s="215" customFormat="1" ht="14.1"/>
    <row r="8702" s="215" customFormat="1" ht="14.1"/>
    <row r="8703" s="215" customFormat="1" ht="14.1"/>
    <row r="8704" s="215" customFormat="1" ht="14.1"/>
    <row r="8705" s="215" customFormat="1" ht="14.1"/>
    <row r="8706" s="215" customFormat="1" ht="14.1"/>
    <row r="8707" s="215" customFormat="1" ht="14.1"/>
    <row r="8708" s="215" customFormat="1" ht="14.1"/>
    <row r="8709" s="215" customFormat="1" ht="14.1"/>
    <row r="8710" s="215" customFormat="1" ht="14.1"/>
    <row r="8711" s="215" customFormat="1" ht="14.1"/>
    <row r="8712" s="215" customFormat="1" ht="14.1"/>
    <row r="8713" s="215" customFormat="1" ht="14.1"/>
    <row r="8714" s="215" customFormat="1" ht="14.1"/>
    <row r="8715" s="215" customFormat="1" ht="14.1"/>
    <row r="8716" s="215" customFormat="1" ht="14.1"/>
    <row r="8717" s="215" customFormat="1" ht="14.1"/>
    <row r="8718" s="215" customFormat="1" ht="14.1"/>
    <row r="8719" s="215" customFormat="1" ht="14.1"/>
    <row r="8720" s="215" customFormat="1" ht="14.1"/>
    <row r="8721" s="215" customFormat="1" ht="14.1"/>
    <row r="8722" s="215" customFormat="1" ht="14.1"/>
    <row r="8723" s="215" customFormat="1" ht="14.1"/>
    <row r="8724" s="215" customFormat="1" ht="14.1"/>
    <row r="8725" s="215" customFormat="1" ht="14.1"/>
    <row r="8726" s="215" customFormat="1" ht="14.1"/>
    <row r="8727" s="215" customFormat="1" ht="14.1"/>
    <row r="8728" s="215" customFormat="1" ht="14.1"/>
    <row r="8729" s="215" customFormat="1" ht="14.1"/>
    <row r="8730" s="215" customFormat="1" ht="14.1"/>
    <row r="8731" s="215" customFormat="1" ht="14.1"/>
    <row r="8732" s="215" customFormat="1" ht="14.1"/>
    <row r="8733" s="215" customFormat="1" ht="14.1"/>
    <row r="8734" s="215" customFormat="1" ht="14.1"/>
    <row r="8735" s="215" customFormat="1" ht="14.1"/>
    <row r="8736" s="215" customFormat="1" ht="14.1"/>
    <row r="8737" s="215" customFormat="1" ht="14.1"/>
    <row r="8738" s="215" customFormat="1" ht="14.1"/>
    <row r="8739" s="215" customFormat="1" ht="14.1"/>
    <row r="8740" s="215" customFormat="1" ht="14.1"/>
    <row r="8741" s="215" customFormat="1" ht="14.1"/>
    <row r="8742" s="215" customFormat="1" ht="14.1"/>
    <row r="8743" s="215" customFormat="1" ht="14.1"/>
    <row r="8744" s="215" customFormat="1" ht="14.1"/>
    <row r="8745" s="215" customFormat="1" ht="14.1"/>
    <row r="8746" s="215" customFormat="1" ht="14.1"/>
    <row r="8747" s="215" customFormat="1" ht="14.1"/>
    <row r="8748" s="215" customFormat="1" ht="14.1"/>
    <row r="8749" s="215" customFormat="1" ht="14.1"/>
    <row r="8750" s="215" customFormat="1" ht="14.1"/>
    <row r="8751" s="215" customFormat="1" ht="14.1"/>
    <row r="8752" s="215" customFormat="1" ht="14.1"/>
    <row r="8753" s="215" customFormat="1" ht="14.1"/>
    <row r="8754" s="215" customFormat="1" ht="14.1"/>
    <row r="8755" s="215" customFormat="1" ht="14.1"/>
    <row r="8756" s="215" customFormat="1" ht="14.1"/>
    <row r="8757" s="215" customFormat="1" ht="14.1"/>
    <row r="8758" s="215" customFormat="1" ht="14.1"/>
    <row r="8759" s="215" customFormat="1" ht="14.1"/>
    <row r="8760" s="215" customFormat="1" ht="14.1"/>
    <row r="8761" s="215" customFormat="1" ht="14.1"/>
    <row r="8762" s="215" customFormat="1" ht="14.1"/>
    <row r="8763" s="215" customFormat="1" ht="14.1"/>
    <row r="8764" s="215" customFormat="1" ht="14.1"/>
    <row r="8765" s="215" customFormat="1" ht="14.1"/>
    <row r="8766" s="215" customFormat="1" ht="14.1"/>
    <row r="8767" s="215" customFormat="1" ht="14.1"/>
    <row r="8768" s="215" customFormat="1" ht="14.1"/>
    <row r="8769" s="215" customFormat="1" ht="14.1"/>
    <row r="8770" s="215" customFormat="1" ht="14.1"/>
    <row r="8771" s="215" customFormat="1" ht="14.1"/>
    <row r="8772" s="215" customFormat="1" ht="14.1"/>
    <row r="8773" s="215" customFormat="1" ht="14.1"/>
    <row r="8774" s="215" customFormat="1" ht="14.1"/>
    <row r="8775" s="215" customFormat="1" ht="14.1"/>
    <row r="8776" s="215" customFormat="1" ht="14.1"/>
    <row r="8777" s="215" customFormat="1" ht="14.1"/>
    <row r="8778" s="215" customFormat="1" ht="14.1"/>
    <row r="8779" s="215" customFormat="1" ht="14.1"/>
    <row r="8780" s="215" customFormat="1" ht="14.1"/>
    <row r="8781" s="215" customFormat="1" ht="14.1"/>
    <row r="8782" s="215" customFormat="1" ht="14.1"/>
    <row r="8783" s="215" customFormat="1" ht="14.1"/>
    <row r="8784" s="215" customFormat="1" ht="14.1"/>
    <row r="8785" s="215" customFormat="1" ht="14.1"/>
    <row r="8786" s="215" customFormat="1" ht="14.1"/>
    <row r="8787" s="215" customFormat="1" ht="14.1"/>
    <row r="8788" s="215" customFormat="1" ht="14.1"/>
    <row r="8789" s="215" customFormat="1" ht="14.1"/>
    <row r="8790" s="215" customFormat="1" ht="14.1"/>
    <row r="8791" s="215" customFormat="1" ht="14.1"/>
    <row r="8792" s="215" customFormat="1" ht="14.1"/>
    <row r="8793" s="215" customFormat="1" ht="14.1"/>
    <row r="8794" s="215" customFormat="1" ht="14.1"/>
    <row r="8795" s="215" customFormat="1" ht="14.1"/>
    <row r="8796" s="215" customFormat="1" ht="14.1"/>
    <row r="8797" s="215" customFormat="1" ht="14.1"/>
    <row r="8798" s="215" customFormat="1" ht="14.1"/>
    <row r="8799" s="215" customFormat="1" ht="14.1"/>
    <row r="8800" s="215" customFormat="1" ht="14.1"/>
    <row r="8801" s="215" customFormat="1" ht="14.1"/>
    <row r="8802" s="215" customFormat="1" ht="14.1"/>
    <row r="8803" s="215" customFormat="1" ht="14.1"/>
    <row r="8804" s="215" customFormat="1" ht="14.1"/>
    <row r="8805" s="215" customFormat="1" ht="14.1"/>
    <row r="8806" s="215" customFormat="1" ht="14.1"/>
    <row r="8807" s="215" customFormat="1" ht="14.1"/>
    <row r="8808" s="215" customFormat="1" ht="14.1"/>
    <row r="8809" s="215" customFormat="1" ht="14.1"/>
    <row r="8810" s="215" customFormat="1" ht="14.1"/>
    <row r="8811" s="215" customFormat="1" ht="14.1"/>
    <row r="8812" s="215" customFormat="1" ht="14.1"/>
    <row r="8813" s="215" customFormat="1" ht="14.1"/>
    <row r="8814" s="215" customFormat="1" ht="14.1"/>
    <row r="8815" s="215" customFormat="1" ht="14.1"/>
    <row r="8816" s="215" customFormat="1" ht="14.1"/>
    <row r="8817" s="215" customFormat="1" ht="14.1"/>
    <row r="8818" s="215" customFormat="1" ht="14.1"/>
    <row r="8819" s="215" customFormat="1" ht="14.1"/>
    <row r="8820" s="215" customFormat="1" ht="14.1"/>
    <row r="8821" s="215" customFormat="1" ht="14.1"/>
    <row r="8822" s="215" customFormat="1" ht="14.1"/>
    <row r="8823" s="215" customFormat="1" ht="14.1"/>
    <row r="8824" s="215" customFormat="1" ht="14.1"/>
    <row r="8825" s="215" customFormat="1" ht="14.1"/>
    <row r="8826" s="215" customFormat="1" ht="14.1"/>
    <row r="8827" s="215" customFormat="1" ht="14.1"/>
    <row r="8828" s="215" customFormat="1" ht="14.1"/>
    <row r="8829" s="215" customFormat="1" ht="14.1"/>
    <row r="8830" s="215" customFormat="1" ht="14.1"/>
    <row r="8831" s="215" customFormat="1" ht="14.1"/>
    <row r="8832" s="215" customFormat="1" ht="14.1"/>
    <row r="8833" s="215" customFormat="1" ht="14.1"/>
    <row r="8834" s="215" customFormat="1" ht="14.1"/>
    <row r="8835" s="215" customFormat="1" ht="14.1"/>
    <row r="8836" s="215" customFormat="1" ht="14.1"/>
    <row r="8837" s="215" customFormat="1" ht="14.1"/>
    <row r="8838" s="215" customFormat="1" ht="14.1"/>
    <row r="8839" s="215" customFormat="1" ht="14.1"/>
    <row r="8840" s="215" customFormat="1" ht="14.1"/>
    <row r="8841" s="215" customFormat="1" ht="14.1"/>
    <row r="8842" s="215" customFormat="1" ht="14.1"/>
    <row r="8843" s="215" customFormat="1" ht="14.1"/>
    <row r="8844" s="215" customFormat="1" ht="14.1"/>
    <row r="8845" s="215" customFormat="1" ht="14.1"/>
    <row r="8846" s="215" customFormat="1" ht="14.1"/>
    <row r="8847" s="215" customFormat="1" ht="14.1"/>
    <row r="8848" s="215" customFormat="1" ht="14.1"/>
    <row r="8849" s="215" customFormat="1" ht="14.1"/>
    <row r="8850" s="215" customFormat="1" ht="14.1"/>
    <row r="8851" s="215" customFormat="1" ht="14.1"/>
    <row r="8852" s="215" customFormat="1" ht="14.1"/>
    <row r="8853" s="215" customFormat="1" ht="14.1"/>
    <row r="8854" s="215" customFormat="1" ht="14.1"/>
    <row r="8855" s="215" customFormat="1" ht="14.1"/>
    <row r="8856" s="215" customFormat="1" ht="14.1"/>
    <row r="8857" s="215" customFormat="1" ht="14.1"/>
    <row r="8858" s="215" customFormat="1" ht="14.1"/>
    <row r="8859" s="215" customFormat="1" ht="14.1"/>
    <row r="8860" s="215" customFormat="1" ht="14.1"/>
    <row r="8861" s="215" customFormat="1" ht="14.1"/>
    <row r="8862" s="215" customFormat="1" ht="14.1"/>
    <row r="8863" s="215" customFormat="1" ht="14.1"/>
    <row r="8864" s="215" customFormat="1" ht="14.1"/>
    <row r="8865" s="215" customFormat="1" ht="14.1"/>
    <row r="8866" s="215" customFormat="1" ht="14.1"/>
    <row r="8867" s="215" customFormat="1" ht="14.1"/>
    <row r="8868" s="215" customFormat="1" ht="14.1"/>
    <row r="8869" s="215" customFormat="1" ht="14.1"/>
    <row r="8870" s="215" customFormat="1" ht="14.1"/>
    <row r="8871" s="215" customFormat="1" ht="14.1"/>
    <row r="8872" s="215" customFormat="1" ht="14.1"/>
    <row r="8873" s="215" customFormat="1" ht="14.1"/>
    <row r="8874" s="215" customFormat="1" ht="14.1"/>
    <row r="8875" s="215" customFormat="1" ht="14.1"/>
    <row r="8876" s="215" customFormat="1" ht="14.1"/>
    <row r="8877" s="215" customFormat="1" ht="14.1"/>
    <row r="8878" s="215" customFormat="1" ht="14.1"/>
    <row r="8879" s="215" customFormat="1" ht="14.1"/>
    <row r="8880" s="215" customFormat="1" ht="14.1"/>
    <row r="8881" s="215" customFormat="1" ht="14.1"/>
    <row r="8882" s="215" customFormat="1" ht="14.1"/>
    <row r="8883" s="215" customFormat="1" ht="14.1"/>
    <row r="8884" s="215" customFormat="1" ht="14.1"/>
    <row r="8885" s="215" customFormat="1" ht="14.1"/>
    <row r="8886" s="215" customFormat="1" ht="14.1"/>
    <row r="8887" s="215" customFormat="1" ht="14.1"/>
    <row r="8888" s="215" customFormat="1" ht="14.1"/>
    <row r="8889" s="215" customFormat="1" ht="14.1"/>
    <row r="8890" s="215" customFormat="1" ht="14.1"/>
    <row r="8891" s="215" customFormat="1" ht="14.1"/>
    <row r="8892" s="215" customFormat="1" ht="14.1"/>
    <row r="8893" s="215" customFormat="1" ht="14.1"/>
    <row r="8894" s="215" customFormat="1" ht="14.1"/>
    <row r="8895" s="215" customFormat="1" ht="14.1"/>
    <row r="8896" s="215" customFormat="1" ht="14.1"/>
    <row r="8897" s="215" customFormat="1" ht="14.1"/>
    <row r="8898" s="215" customFormat="1" ht="14.1"/>
    <row r="8899" s="215" customFormat="1" ht="14.1"/>
    <row r="8900" s="215" customFormat="1" ht="14.1"/>
    <row r="8901" s="215" customFormat="1" ht="14.1"/>
    <row r="8902" s="215" customFormat="1" ht="14.1"/>
    <row r="8903" s="215" customFormat="1" ht="14.1"/>
    <row r="8904" s="215" customFormat="1" ht="14.1"/>
    <row r="8905" s="215" customFormat="1" ht="14.1"/>
    <row r="8906" s="215" customFormat="1" ht="14.1"/>
    <row r="8907" s="215" customFormat="1" ht="14.1"/>
    <row r="8908" s="215" customFormat="1" ht="14.1"/>
    <row r="8909" s="215" customFormat="1" ht="14.1"/>
    <row r="8910" s="215" customFormat="1" ht="14.1"/>
    <row r="8911" s="215" customFormat="1" ht="14.1"/>
    <row r="8912" s="215" customFormat="1" ht="14.1"/>
    <row r="8913" s="215" customFormat="1" ht="14.1"/>
    <row r="8914" s="215" customFormat="1" ht="14.1"/>
    <row r="8915" s="215" customFormat="1" ht="14.1"/>
    <row r="8916" s="215" customFormat="1" ht="14.1"/>
    <row r="8917" s="215" customFormat="1" ht="14.1"/>
    <row r="8918" s="215" customFormat="1" ht="14.1"/>
    <row r="8919" s="215" customFormat="1" ht="14.1"/>
    <row r="8920" s="215" customFormat="1" ht="14.1"/>
    <row r="8921" s="215" customFormat="1" ht="14.1"/>
    <row r="8922" s="215" customFormat="1" ht="14.1"/>
    <row r="8923" s="215" customFormat="1" ht="14.1"/>
    <row r="8924" s="215" customFormat="1" ht="14.1"/>
    <row r="8925" s="215" customFormat="1" ht="14.1"/>
    <row r="8926" s="215" customFormat="1" ht="14.1"/>
    <row r="8927" s="215" customFormat="1" ht="14.1"/>
    <row r="8928" s="215" customFormat="1" ht="14.1"/>
    <row r="8929" s="215" customFormat="1" ht="14.1"/>
    <row r="8930" s="215" customFormat="1" ht="14.1"/>
    <row r="8931" s="215" customFormat="1" ht="14.1"/>
    <row r="8932" s="215" customFormat="1" ht="14.1"/>
    <row r="8933" s="215" customFormat="1" ht="14.1"/>
    <row r="8934" s="215" customFormat="1" ht="14.1"/>
    <row r="8935" s="215" customFormat="1" ht="14.1"/>
    <row r="8936" s="215" customFormat="1" ht="14.1"/>
    <row r="8937" s="215" customFormat="1" ht="14.1"/>
    <row r="8938" s="215" customFormat="1" ht="14.1"/>
    <row r="8939" s="215" customFormat="1" ht="14.1"/>
    <row r="8940" s="215" customFormat="1" ht="14.1"/>
    <row r="8941" s="215" customFormat="1" ht="14.1"/>
    <row r="8942" s="215" customFormat="1" ht="14.1"/>
    <row r="8943" s="215" customFormat="1" ht="14.1"/>
    <row r="8944" s="215" customFormat="1" ht="14.1"/>
    <row r="8945" s="215" customFormat="1" ht="14.1"/>
    <row r="8946" s="215" customFormat="1" ht="14.1"/>
    <row r="8947" s="215" customFormat="1" ht="14.1"/>
    <row r="8948" s="215" customFormat="1" ht="14.1"/>
    <row r="8949" s="215" customFormat="1" ht="14.1"/>
    <row r="8950" s="215" customFormat="1" ht="14.1"/>
    <row r="8951" s="215" customFormat="1" ht="14.1"/>
    <row r="8952" s="215" customFormat="1" ht="14.1"/>
    <row r="8953" s="215" customFormat="1" ht="14.1"/>
    <row r="8954" s="215" customFormat="1" ht="14.1"/>
    <row r="8955" s="215" customFormat="1" ht="14.1"/>
    <row r="8956" s="215" customFormat="1" ht="14.1"/>
    <row r="8957" s="215" customFormat="1" ht="14.1"/>
    <row r="8958" s="215" customFormat="1" ht="14.1"/>
    <row r="8959" s="215" customFormat="1" ht="14.1"/>
    <row r="8960" s="215" customFormat="1" ht="14.1"/>
    <row r="8961" s="215" customFormat="1" ht="14.1"/>
    <row r="8962" s="215" customFormat="1" ht="14.1"/>
    <row r="8963" s="215" customFormat="1" ht="14.1"/>
    <row r="8964" s="215" customFormat="1" ht="14.1"/>
    <row r="8965" s="215" customFormat="1" ht="14.1"/>
    <row r="8966" s="215" customFormat="1" ht="14.1"/>
    <row r="8967" s="215" customFormat="1" ht="14.1"/>
    <row r="8968" s="215" customFormat="1" ht="14.1"/>
    <row r="8969" s="215" customFormat="1" ht="14.1"/>
    <row r="8970" s="215" customFormat="1" ht="14.1"/>
    <row r="8971" s="215" customFormat="1" ht="14.1"/>
    <row r="8972" s="215" customFormat="1" ht="14.1"/>
    <row r="8973" s="215" customFormat="1" ht="14.1"/>
    <row r="8974" s="215" customFormat="1" ht="14.1"/>
    <row r="8975" s="215" customFormat="1" ht="14.1"/>
    <row r="8976" s="215" customFormat="1" ht="14.1"/>
    <row r="8977" s="215" customFormat="1" ht="14.1"/>
    <row r="8978" s="215" customFormat="1" ht="14.1"/>
    <row r="8979" s="215" customFormat="1" ht="14.1"/>
    <row r="8980" s="215" customFormat="1" ht="14.1"/>
    <row r="8981" s="215" customFormat="1" ht="14.1"/>
    <row r="8982" s="215" customFormat="1" ht="14.1"/>
    <row r="8983" s="215" customFormat="1" ht="14.1"/>
    <row r="8984" s="215" customFormat="1" ht="14.1"/>
    <row r="8985" s="215" customFormat="1" ht="14.1"/>
    <row r="8986" s="215" customFormat="1" ht="14.1"/>
    <row r="8987" s="215" customFormat="1" ht="14.1"/>
    <row r="8988" s="215" customFormat="1" ht="14.1"/>
    <row r="8989" s="215" customFormat="1" ht="14.1"/>
    <row r="8990" s="215" customFormat="1" ht="14.1"/>
    <row r="8991" s="215" customFormat="1" ht="14.1"/>
    <row r="8992" s="215" customFormat="1" ht="14.1"/>
    <row r="8993" s="215" customFormat="1" ht="14.1"/>
    <row r="8994" s="215" customFormat="1" ht="14.1"/>
    <row r="8995" s="215" customFormat="1" ht="14.1"/>
    <row r="8996" s="215" customFormat="1" ht="14.1"/>
    <row r="8997" s="215" customFormat="1" ht="14.1"/>
    <row r="8998" s="215" customFormat="1" ht="14.1"/>
    <row r="8999" s="215" customFormat="1" ht="14.1"/>
    <row r="9000" s="215" customFormat="1" ht="14.1"/>
    <row r="9001" s="215" customFormat="1" ht="14.1"/>
    <row r="9002" s="215" customFormat="1" ht="14.1"/>
    <row r="9003" s="215" customFormat="1" ht="14.1"/>
    <row r="9004" s="215" customFormat="1" ht="14.1"/>
    <row r="9005" s="215" customFormat="1" ht="14.1"/>
    <row r="9006" s="215" customFormat="1" ht="14.1"/>
    <row r="9007" s="215" customFormat="1" ht="14.1"/>
    <row r="9008" s="215" customFormat="1" ht="14.1"/>
    <row r="9009" s="215" customFormat="1" ht="14.1"/>
    <row r="9010" s="215" customFormat="1" ht="14.1"/>
    <row r="9011" s="215" customFormat="1" ht="14.1"/>
    <row r="9012" s="215" customFormat="1" ht="14.1"/>
    <row r="9013" s="215" customFormat="1" ht="14.1"/>
    <row r="9014" s="215" customFormat="1" ht="14.1"/>
    <row r="9015" s="215" customFormat="1" ht="14.1"/>
    <row r="9016" s="215" customFormat="1" ht="14.1"/>
    <row r="9017" s="215" customFormat="1" ht="14.1"/>
    <row r="9018" s="215" customFormat="1" ht="14.1"/>
    <row r="9019" s="215" customFormat="1" ht="14.1"/>
    <row r="9020" s="215" customFormat="1" ht="14.1"/>
    <row r="9021" s="215" customFormat="1" ht="14.1"/>
    <row r="9022" s="215" customFormat="1" ht="14.1"/>
    <row r="9023" s="215" customFormat="1" ht="14.1"/>
    <row r="9024" s="215" customFormat="1" ht="14.1"/>
    <row r="9025" s="215" customFormat="1" ht="14.1"/>
    <row r="9026" s="215" customFormat="1" ht="14.1"/>
    <row r="9027" s="215" customFormat="1" ht="14.1"/>
    <row r="9028" s="215" customFormat="1" ht="14.1"/>
    <row r="9029" s="215" customFormat="1" ht="14.1"/>
    <row r="9030" s="215" customFormat="1" ht="14.1"/>
    <row r="9031" s="215" customFormat="1" ht="14.1"/>
    <row r="9032" s="215" customFormat="1" ht="14.1"/>
    <row r="9033" s="215" customFormat="1" ht="14.1"/>
    <row r="9034" s="215" customFormat="1" ht="14.1"/>
    <row r="9035" s="215" customFormat="1" ht="14.1"/>
    <row r="9036" s="215" customFormat="1" ht="14.1"/>
    <row r="9037" s="215" customFormat="1" ht="14.1"/>
    <row r="9038" s="215" customFormat="1" ht="14.1"/>
    <row r="9039" s="215" customFormat="1" ht="14.1"/>
    <row r="9040" s="215" customFormat="1" ht="14.1"/>
    <row r="9041" s="215" customFormat="1" ht="14.1"/>
    <row r="9042" s="215" customFormat="1" ht="14.1"/>
    <row r="9043" s="215" customFormat="1" ht="14.1"/>
    <row r="9044" s="215" customFormat="1" ht="14.1"/>
    <row r="9045" s="215" customFormat="1" ht="14.1"/>
    <row r="9046" s="215" customFormat="1" ht="14.1"/>
    <row r="9047" s="215" customFormat="1" ht="14.1"/>
    <row r="9048" s="215" customFormat="1" ht="14.1"/>
    <row r="9049" s="215" customFormat="1" ht="14.1"/>
    <row r="9050" s="215" customFormat="1" ht="14.1"/>
    <row r="9051" s="215" customFormat="1" ht="14.1"/>
    <row r="9052" s="215" customFormat="1" ht="14.1"/>
    <row r="9053" s="215" customFormat="1" ht="14.1"/>
    <row r="9054" s="215" customFormat="1" ht="14.1"/>
    <row r="9055" s="215" customFormat="1" ht="14.1"/>
    <row r="9056" s="215" customFormat="1" ht="14.1"/>
    <row r="9057" s="215" customFormat="1" ht="14.1"/>
    <row r="9058" s="215" customFormat="1" ht="14.1"/>
    <row r="9059" s="215" customFormat="1" ht="14.1"/>
    <row r="9060" s="215" customFormat="1" ht="14.1"/>
    <row r="9061" s="215" customFormat="1" ht="14.1"/>
    <row r="9062" s="215" customFormat="1" ht="14.1"/>
    <row r="9063" s="215" customFormat="1" ht="14.1"/>
    <row r="9064" s="215" customFormat="1" ht="14.1"/>
    <row r="9065" s="215" customFormat="1" ht="14.1"/>
    <row r="9066" s="215" customFormat="1" ht="14.1"/>
    <row r="9067" s="215" customFormat="1" ht="14.1"/>
    <row r="9068" s="215" customFormat="1" ht="14.1"/>
    <row r="9069" s="215" customFormat="1" ht="14.1"/>
    <row r="9070" s="215" customFormat="1" ht="14.1"/>
    <row r="9071" s="215" customFormat="1" ht="14.1"/>
    <row r="9072" s="215" customFormat="1" ht="14.1"/>
    <row r="9073" s="215" customFormat="1" ht="14.1"/>
    <row r="9074" s="215" customFormat="1" ht="14.1"/>
    <row r="9075" s="215" customFormat="1" ht="14.1"/>
    <row r="9076" s="215" customFormat="1" ht="14.1"/>
    <row r="9077" s="215" customFormat="1" ht="14.1"/>
    <row r="9078" s="215" customFormat="1" ht="14.1"/>
    <row r="9079" s="215" customFormat="1" ht="14.1"/>
    <row r="9080" s="215" customFormat="1" ht="14.1"/>
    <row r="9081" s="215" customFormat="1" ht="14.1"/>
    <row r="9082" s="215" customFormat="1" ht="14.1"/>
    <row r="9083" s="215" customFormat="1" ht="14.1"/>
    <row r="9084" s="215" customFormat="1" ht="14.1"/>
    <row r="9085" s="215" customFormat="1" ht="14.1"/>
    <row r="9086" s="215" customFormat="1" ht="14.1"/>
    <row r="9087" s="215" customFormat="1" ht="14.1"/>
    <row r="9088" s="215" customFormat="1" ht="14.1"/>
    <row r="9089" s="215" customFormat="1" ht="14.1"/>
    <row r="9090" s="215" customFormat="1" ht="14.1"/>
    <row r="9091" s="215" customFormat="1" ht="14.1"/>
    <row r="9092" s="215" customFormat="1" ht="14.1"/>
    <row r="9093" s="215" customFormat="1" ht="14.1"/>
    <row r="9094" s="215" customFormat="1" ht="14.1"/>
    <row r="9095" s="215" customFormat="1" ht="14.1"/>
    <row r="9096" s="215" customFormat="1" ht="14.1"/>
    <row r="9097" s="215" customFormat="1" ht="14.1"/>
    <row r="9098" s="215" customFormat="1" ht="14.1"/>
    <row r="9099" s="215" customFormat="1" ht="14.1"/>
    <row r="9100" s="215" customFormat="1" ht="14.1"/>
    <row r="9101" s="215" customFormat="1" ht="14.1"/>
    <row r="9102" s="215" customFormat="1" ht="14.1"/>
    <row r="9103" s="215" customFormat="1" ht="14.1"/>
    <row r="9104" s="215" customFormat="1" ht="14.1"/>
    <row r="9105" s="215" customFormat="1" ht="14.1"/>
    <row r="9106" s="215" customFormat="1" ht="14.1"/>
    <row r="9107" s="215" customFormat="1" ht="14.1"/>
    <row r="9108" s="215" customFormat="1" ht="14.1"/>
    <row r="9109" s="215" customFormat="1" ht="14.1"/>
    <row r="9110" s="215" customFormat="1" ht="14.1"/>
    <row r="9111" s="215" customFormat="1" ht="14.1"/>
    <row r="9112" s="215" customFormat="1" ht="14.1"/>
    <row r="9113" s="215" customFormat="1" ht="14.1"/>
    <row r="9114" s="215" customFormat="1" ht="14.1"/>
    <row r="9115" s="215" customFormat="1" ht="14.1"/>
    <row r="9116" s="215" customFormat="1" ht="14.1"/>
    <row r="9117" s="215" customFormat="1" ht="14.1"/>
    <row r="9118" s="215" customFormat="1" ht="14.1"/>
    <row r="9119" s="215" customFormat="1" ht="14.1"/>
    <row r="9120" s="215" customFormat="1" ht="14.1"/>
    <row r="9121" s="215" customFormat="1" ht="14.1"/>
    <row r="9122" s="215" customFormat="1" ht="14.1"/>
    <row r="9123" s="215" customFormat="1" ht="14.1"/>
    <row r="9124" s="215" customFormat="1" ht="14.1"/>
    <row r="9125" s="215" customFormat="1" ht="14.1"/>
    <row r="9126" s="215" customFormat="1" ht="14.1"/>
    <row r="9127" s="215" customFormat="1" ht="14.1"/>
    <row r="9128" s="215" customFormat="1" ht="14.1"/>
    <row r="9129" s="215" customFormat="1" ht="14.1"/>
    <row r="9130" s="215" customFormat="1" ht="14.1"/>
    <row r="9131" s="215" customFormat="1" ht="14.1"/>
    <row r="9132" s="215" customFormat="1" ht="14.1"/>
    <row r="9133" s="215" customFormat="1" ht="14.1"/>
    <row r="9134" s="215" customFormat="1" ht="14.1"/>
    <row r="9135" s="215" customFormat="1" ht="14.1"/>
    <row r="9136" s="215" customFormat="1" ht="14.1"/>
    <row r="9137" s="215" customFormat="1" ht="14.1"/>
    <row r="9138" s="215" customFormat="1" ht="14.1"/>
    <row r="9139" s="215" customFormat="1" ht="14.1"/>
    <row r="9140" s="215" customFormat="1" ht="14.1"/>
    <row r="9141" s="215" customFormat="1" ht="14.1"/>
    <row r="9142" s="215" customFormat="1" ht="14.1"/>
    <row r="9143" s="215" customFormat="1" ht="14.1"/>
    <row r="9144" s="215" customFormat="1" ht="14.1"/>
    <row r="9145" s="215" customFormat="1" ht="14.1"/>
    <row r="9146" s="215" customFormat="1" ht="14.1"/>
    <row r="9147" s="215" customFormat="1" ht="14.1"/>
    <row r="9148" s="215" customFormat="1" ht="14.1"/>
    <row r="9149" s="215" customFormat="1" ht="14.1"/>
    <row r="9150" s="215" customFormat="1" ht="14.1"/>
    <row r="9151" s="215" customFormat="1" ht="14.1"/>
    <row r="9152" s="215" customFormat="1" ht="14.1"/>
    <row r="9153" s="215" customFormat="1" ht="14.1"/>
    <row r="9154" s="215" customFormat="1" ht="14.1"/>
    <row r="9155" s="215" customFormat="1" ht="14.1"/>
    <row r="9156" s="215" customFormat="1" ht="14.1"/>
    <row r="9157" s="215" customFormat="1" ht="14.1"/>
    <row r="9158" s="215" customFormat="1" ht="14.1"/>
    <row r="9159" s="215" customFormat="1" ht="14.1"/>
    <row r="9160" s="215" customFormat="1" ht="14.1"/>
    <row r="9161" s="215" customFormat="1" ht="14.1"/>
    <row r="9162" s="215" customFormat="1" ht="14.1"/>
    <row r="9163" s="215" customFormat="1" ht="14.1"/>
    <row r="9164" s="215" customFormat="1" ht="14.1"/>
    <row r="9165" s="215" customFormat="1" ht="14.1"/>
    <row r="9166" s="215" customFormat="1" ht="14.1"/>
    <row r="9167" s="215" customFormat="1" ht="14.1"/>
    <row r="9168" s="215" customFormat="1" ht="14.1"/>
    <row r="9169" s="215" customFormat="1" ht="14.1"/>
    <row r="9170" s="215" customFormat="1" ht="14.1"/>
    <row r="9171" s="215" customFormat="1" ht="14.1"/>
    <row r="9172" s="215" customFormat="1" ht="14.1"/>
    <row r="9173" s="215" customFormat="1" ht="14.1"/>
    <row r="9174" s="215" customFormat="1" ht="14.1"/>
    <row r="9175" s="215" customFormat="1" ht="14.1"/>
    <row r="9176" s="215" customFormat="1" ht="14.1"/>
    <row r="9177" s="215" customFormat="1" ht="14.1"/>
    <row r="9178" s="215" customFormat="1" ht="14.1"/>
    <row r="9179" s="215" customFormat="1" ht="14.1"/>
    <row r="9180" s="215" customFormat="1" ht="14.1"/>
    <row r="9181" s="215" customFormat="1" ht="14.1"/>
    <row r="9182" s="215" customFormat="1" ht="14.1"/>
    <row r="9183" s="215" customFormat="1" ht="14.1"/>
    <row r="9184" s="215" customFormat="1" ht="14.1"/>
    <row r="9185" s="215" customFormat="1" ht="14.1"/>
    <row r="9186" s="215" customFormat="1" ht="14.1"/>
    <row r="9187" s="215" customFormat="1" ht="14.1"/>
    <row r="9188" s="215" customFormat="1" ht="14.1"/>
    <row r="9189" s="215" customFormat="1" ht="14.1"/>
    <row r="9190" s="215" customFormat="1" ht="14.1"/>
    <row r="9191" s="215" customFormat="1" ht="14.1"/>
    <row r="9192" s="215" customFormat="1" ht="14.1"/>
    <row r="9193" s="215" customFormat="1" ht="14.1"/>
    <row r="9194" s="215" customFormat="1" ht="14.1"/>
    <row r="9195" s="215" customFormat="1" ht="14.1"/>
    <row r="9196" s="215" customFormat="1" ht="14.1"/>
    <row r="9197" s="215" customFormat="1" ht="14.1"/>
    <row r="9198" s="215" customFormat="1" ht="14.1"/>
    <row r="9199" s="215" customFormat="1" ht="14.1"/>
    <row r="9200" s="215" customFormat="1" ht="14.1"/>
    <row r="9201" s="215" customFormat="1" ht="14.1"/>
    <row r="9202" s="215" customFormat="1" ht="14.1"/>
    <row r="9203" s="215" customFormat="1" ht="14.1"/>
    <row r="9204" s="215" customFormat="1" ht="14.1"/>
    <row r="9205" s="215" customFormat="1" ht="14.1"/>
    <row r="9206" s="215" customFormat="1" ht="14.1"/>
    <row r="9207" s="215" customFormat="1" ht="14.1"/>
    <row r="9208" s="215" customFormat="1" ht="14.1"/>
    <row r="9209" s="215" customFormat="1" ht="14.1"/>
    <row r="9210" s="215" customFormat="1" ht="14.1"/>
    <row r="9211" s="215" customFormat="1" ht="14.1"/>
    <row r="9212" s="215" customFormat="1" ht="14.1"/>
    <row r="9213" s="215" customFormat="1" ht="14.1"/>
    <row r="9214" s="215" customFormat="1" ht="14.1"/>
    <row r="9215" s="215" customFormat="1" ht="14.1"/>
    <row r="9216" s="215" customFormat="1" ht="14.1"/>
    <row r="9217" s="215" customFormat="1" ht="14.1"/>
    <row r="9218" s="215" customFormat="1" ht="14.1"/>
    <row r="9219" s="215" customFormat="1" ht="14.1"/>
    <row r="9220" s="215" customFormat="1" ht="14.1"/>
    <row r="9221" s="215" customFormat="1" ht="14.1"/>
    <row r="9222" s="215" customFormat="1" ht="14.1"/>
    <row r="9223" s="215" customFormat="1" ht="14.1"/>
    <row r="9224" s="215" customFormat="1" ht="14.1"/>
    <row r="9225" s="215" customFormat="1" ht="14.1"/>
    <row r="9226" s="215" customFormat="1" ht="14.1"/>
    <row r="9227" s="215" customFormat="1" ht="14.1"/>
    <row r="9228" s="215" customFormat="1" ht="14.1"/>
    <row r="9229" s="215" customFormat="1" ht="14.1"/>
    <row r="9230" s="215" customFormat="1" ht="14.1"/>
    <row r="9231" s="215" customFormat="1" ht="14.1"/>
    <row r="9232" s="215" customFormat="1" ht="14.1"/>
    <row r="9233" s="215" customFormat="1" ht="14.1"/>
    <row r="9234" s="215" customFormat="1" ht="14.1"/>
    <row r="9235" s="215" customFormat="1" ht="14.1"/>
    <row r="9236" s="215" customFormat="1" ht="14.1"/>
    <row r="9237" s="215" customFormat="1" ht="14.1"/>
    <row r="9238" s="215" customFormat="1" ht="14.1"/>
    <row r="9239" s="215" customFormat="1" ht="14.1"/>
    <row r="9240" s="215" customFormat="1" ht="14.1"/>
    <row r="9241" s="215" customFormat="1" ht="14.1"/>
    <row r="9242" s="215" customFormat="1" ht="14.1"/>
    <row r="9243" s="215" customFormat="1" ht="14.1"/>
    <row r="9244" s="215" customFormat="1" ht="14.1"/>
    <row r="9245" s="215" customFormat="1" ht="14.1"/>
    <row r="9246" s="215" customFormat="1" ht="14.1"/>
    <row r="9247" s="215" customFormat="1" ht="14.1"/>
    <row r="9248" s="215" customFormat="1" ht="14.1"/>
    <row r="9249" s="215" customFormat="1" ht="14.1"/>
    <row r="9250" s="215" customFormat="1" ht="14.1"/>
    <row r="9251" s="215" customFormat="1" ht="14.1"/>
    <row r="9252" s="215" customFormat="1" ht="14.1"/>
    <row r="9253" s="215" customFormat="1" ht="14.1"/>
    <row r="9254" s="215" customFormat="1" ht="14.1"/>
    <row r="9255" s="215" customFormat="1" ht="14.1"/>
    <row r="9256" s="215" customFormat="1" ht="14.1"/>
    <row r="9257" s="215" customFormat="1" ht="14.1"/>
    <row r="9258" s="215" customFormat="1" ht="14.1"/>
    <row r="9259" s="215" customFormat="1" ht="14.1"/>
    <row r="9260" s="215" customFormat="1" ht="14.1"/>
    <row r="9261" s="215" customFormat="1" ht="14.1"/>
    <row r="9262" s="215" customFormat="1" ht="14.1"/>
    <row r="9263" s="215" customFormat="1" ht="14.1"/>
    <row r="9264" s="215" customFormat="1" ht="14.1"/>
    <row r="9265" s="215" customFormat="1" ht="14.1"/>
    <row r="9266" s="215" customFormat="1" ht="14.1"/>
    <row r="9267" s="215" customFormat="1" ht="14.1"/>
    <row r="9268" s="215" customFormat="1" ht="14.1"/>
    <row r="9269" s="215" customFormat="1" ht="14.1"/>
    <row r="9270" s="215" customFormat="1" ht="14.1"/>
    <row r="9271" s="215" customFormat="1" ht="14.1"/>
    <row r="9272" s="215" customFormat="1" ht="14.1"/>
    <row r="9273" s="215" customFormat="1" ht="14.1"/>
    <row r="9274" s="215" customFormat="1" ht="14.1"/>
    <row r="9275" s="215" customFormat="1" ht="14.1"/>
    <row r="9276" s="215" customFormat="1" ht="14.1"/>
    <row r="9277" s="215" customFormat="1" ht="14.1"/>
    <row r="9278" s="215" customFormat="1" ht="14.1"/>
    <row r="9279" s="215" customFormat="1" ht="14.1"/>
    <row r="9280" s="215" customFormat="1" ht="14.1"/>
    <row r="9281" s="215" customFormat="1" ht="14.1"/>
    <row r="9282" s="215" customFormat="1" ht="14.1"/>
    <row r="9283" s="215" customFormat="1" ht="14.1"/>
    <row r="9284" s="215" customFormat="1" ht="14.1"/>
    <row r="9285" s="215" customFormat="1" ht="14.1"/>
    <row r="9286" s="215" customFormat="1" ht="14.1"/>
    <row r="9287" s="215" customFormat="1" ht="14.1"/>
    <row r="9288" s="215" customFormat="1" ht="14.1"/>
    <row r="9289" s="215" customFormat="1" ht="14.1"/>
    <row r="9290" s="215" customFormat="1" ht="14.1"/>
    <row r="9291" s="215" customFormat="1" ht="14.1"/>
    <row r="9292" s="215" customFormat="1" ht="14.1"/>
    <row r="9293" s="215" customFormat="1" ht="14.1"/>
    <row r="9294" s="215" customFormat="1" ht="14.1"/>
    <row r="9295" s="215" customFormat="1" ht="14.1"/>
    <row r="9296" s="215" customFormat="1" ht="14.1"/>
    <row r="9297" s="215" customFormat="1" ht="14.1"/>
    <row r="9298" s="215" customFormat="1" ht="14.1"/>
    <row r="9299" s="215" customFormat="1" ht="14.1"/>
    <row r="9300" s="215" customFormat="1" ht="14.1"/>
    <row r="9301" s="215" customFormat="1" ht="14.1"/>
    <row r="9302" s="215" customFormat="1" ht="14.1"/>
    <row r="9303" s="215" customFormat="1" ht="14.1"/>
    <row r="9304" s="215" customFormat="1" ht="14.1"/>
    <row r="9305" s="215" customFormat="1" ht="14.1"/>
    <row r="9306" s="215" customFormat="1" ht="14.1"/>
    <row r="9307" s="215" customFormat="1" ht="14.1"/>
    <row r="9308" s="215" customFormat="1" ht="14.1"/>
    <row r="9309" s="215" customFormat="1" ht="14.1"/>
    <row r="9310" s="215" customFormat="1" ht="14.1"/>
    <row r="9311" s="215" customFormat="1" ht="14.1"/>
    <row r="9312" s="215" customFormat="1" ht="14.1"/>
    <row r="9313" s="215" customFormat="1" ht="14.1"/>
    <row r="9314" s="215" customFormat="1" ht="14.1"/>
    <row r="9315" s="215" customFormat="1" ht="14.1"/>
    <row r="9316" s="215" customFormat="1" ht="14.1"/>
    <row r="9317" s="215" customFormat="1" ht="14.1"/>
    <row r="9318" s="215" customFormat="1" ht="14.1"/>
    <row r="9319" s="215" customFormat="1" ht="14.1"/>
    <row r="9320" s="215" customFormat="1" ht="14.1"/>
    <row r="9321" s="215" customFormat="1" ht="14.1"/>
    <row r="9322" s="215" customFormat="1" ht="14.1"/>
    <row r="9323" s="215" customFormat="1" ht="14.1"/>
    <row r="9324" s="215" customFormat="1" ht="14.1"/>
    <row r="9325" s="215" customFormat="1" ht="14.1"/>
    <row r="9326" s="215" customFormat="1" ht="14.1"/>
    <row r="9327" s="215" customFormat="1" ht="14.1"/>
    <row r="9328" s="215" customFormat="1" ht="14.1"/>
    <row r="9329" s="215" customFormat="1" ht="14.1"/>
    <row r="9330" s="215" customFormat="1" ht="14.1"/>
    <row r="9331" s="215" customFormat="1" ht="14.1"/>
    <row r="9332" s="215" customFormat="1" ht="14.1"/>
    <row r="9333" s="215" customFormat="1" ht="14.1"/>
    <row r="9334" s="215" customFormat="1" ht="14.1"/>
    <row r="9335" s="215" customFormat="1" ht="14.1"/>
    <row r="9336" s="215" customFormat="1" ht="14.1"/>
    <row r="9337" s="215" customFormat="1" ht="14.1"/>
    <row r="9338" s="215" customFormat="1" ht="14.1"/>
    <row r="9339" s="215" customFormat="1" ht="14.1"/>
    <row r="9340" s="215" customFormat="1" ht="14.1"/>
    <row r="9341" s="215" customFormat="1" ht="14.1"/>
    <row r="9342" s="215" customFormat="1" ht="14.1"/>
    <row r="9343" s="215" customFormat="1" ht="14.1"/>
    <row r="9344" s="215" customFormat="1" ht="14.1"/>
    <row r="9345" s="215" customFormat="1" ht="14.1"/>
    <row r="9346" s="215" customFormat="1" ht="14.1"/>
    <row r="9347" s="215" customFormat="1" ht="14.1"/>
    <row r="9348" s="215" customFormat="1" ht="14.1"/>
    <row r="9349" s="215" customFormat="1" ht="14.1"/>
    <row r="9350" s="215" customFormat="1" ht="14.1"/>
    <row r="9351" s="215" customFormat="1" ht="14.1"/>
    <row r="9352" s="215" customFormat="1" ht="14.1"/>
    <row r="9353" s="215" customFormat="1" ht="14.1"/>
    <row r="9354" s="215" customFormat="1" ht="14.1"/>
    <row r="9355" s="215" customFormat="1" ht="14.1"/>
    <row r="9356" s="215" customFormat="1" ht="14.1"/>
    <row r="9357" s="215" customFormat="1" ht="14.1"/>
    <row r="9358" s="215" customFormat="1" ht="14.1"/>
    <row r="9359" s="215" customFormat="1" ht="14.1"/>
    <row r="9360" s="215" customFormat="1" ht="14.1"/>
    <row r="9361" s="215" customFormat="1" ht="14.1"/>
    <row r="9362" s="215" customFormat="1" ht="14.1"/>
    <row r="9363" s="215" customFormat="1" ht="14.1"/>
    <row r="9364" s="215" customFormat="1" ht="14.1"/>
    <row r="9365" s="215" customFormat="1" ht="14.1"/>
    <row r="9366" s="215" customFormat="1" ht="14.1"/>
    <row r="9367" s="215" customFormat="1" ht="14.1"/>
    <row r="9368" s="215" customFormat="1" ht="14.1"/>
    <row r="9369" s="215" customFormat="1" ht="14.1"/>
    <row r="9370" s="215" customFormat="1" ht="14.1"/>
    <row r="9371" s="215" customFormat="1" ht="14.1"/>
    <row r="9372" s="215" customFormat="1" ht="14.1"/>
    <row r="9373" s="215" customFormat="1" ht="14.1"/>
    <row r="9374" s="215" customFormat="1" ht="14.1"/>
    <row r="9375" s="215" customFormat="1" ht="14.1"/>
    <row r="9376" s="215" customFormat="1" ht="14.1"/>
    <row r="9377" s="215" customFormat="1" ht="14.1"/>
    <row r="9378" s="215" customFormat="1" ht="14.1"/>
    <row r="9379" s="215" customFormat="1" ht="14.1"/>
    <row r="9380" s="215" customFormat="1" ht="14.1"/>
    <row r="9381" s="215" customFormat="1" ht="14.1"/>
    <row r="9382" s="215" customFormat="1" ht="14.1"/>
    <row r="9383" s="215" customFormat="1" ht="14.1"/>
    <row r="9384" s="215" customFormat="1" ht="14.1"/>
    <row r="9385" s="215" customFormat="1" ht="14.1"/>
    <row r="9386" s="215" customFormat="1" ht="14.1"/>
    <row r="9387" s="215" customFormat="1" ht="14.1"/>
    <row r="9388" s="215" customFormat="1" ht="14.1"/>
    <row r="9389" s="215" customFormat="1" ht="14.1"/>
    <row r="9390" s="215" customFormat="1" ht="14.1"/>
    <row r="9391" s="215" customFormat="1" ht="14.1"/>
    <row r="9392" s="215" customFormat="1" ht="14.1"/>
    <row r="9393" s="215" customFormat="1" ht="14.1"/>
    <row r="9394" s="215" customFormat="1" ht="14.1"/>
    <row r="9395" s="215" customFormat="1" ht="14.1"/>
    <row r="9396" s="215" customFormat="1" ht="14.1"/>
    <row r="9397" s="215" customFormat="1" ht="14.1"/>
    <row r="9398" s="215" customFormat="1" ht="14.1"/>
    <row r="9399" s="215" customFormat="1" ht="14.1"/>
    <row r="9400" s="215" customFormat="1" ht="14.1"/>
    <row r="9401" s="215" customFormat="1" ht="14.1"/>
    <row r="9402" s="215" customFormat="1" ht="14.1"/>
    <row r="9403" s="215" customFormat="1" ht="14.1"/>
    <row r="9404" s="215" customFormat="1" ht="14.1"/>
    <row r="9405" s="215" customFormat="1" ht="14.1"/>
    <row r="9406" s="215" customFormat="1" ht="14.1"/>
    <row r="9407" s="215" customFormat="1" ht="14.1"/>
    <row r="9408" s="215" customFormat="1" ht="14.1"/>
    <row r="9409" s="215" customFormat="1" ht="14.1"/>
    <row r="9410" s="215" customFormat="1" ht="14.1"/>
    <row r="9411" s="215" customFormat="1" ht="14.1"/>
    <row r="9412" s="215" customFormat="1" ht="14.1"/>
    <row r="9413" s="215" customFormat="1" ht="14.1"/>
    <row r="9414" s="215" customFormat="1" ht="14.1"/>
    <row r="9415" s="215" customFormat="1" ht="14.1"/>
    <row r="9416" s="215" customFormat="1" ht="14.1"/>
    <row r="9417" s="215" customFormat="1" ht="14.1"/>
    <row r="9418" s="215" customFormat="1" ht="14.1"/>
    <row r="9419" s="215" customFormat="1" ht="14.1"/>
    <row r="9420" s="215" customFormat="1" ht="14.1"/>
    <row r="9421" s="215" customFormat="1" ht="14.1"/>
    <row r="9422" s="215" customFormat="1" ht="14.1"/>
    <row r="9423" s="215" customFormat="1" ht="14.1"/>
    <row r="9424" s="215" customFormat="1" ht="14.1"/>
    <row r="9425" s="215" customFormat="1" ht="14.1"/>
    <row r="9426" s="215" customFormat="1" ht="14.1"/>
    <row r="9427" s="215" customFormat="1" ht="14.1"/>
    <row r="9428" s="215" customFormat="1" ht="14.1"/>
    <row r="9429" s="215" customFormat="1" ht="14.1"/>
    <row r="9430" s="215" customFormat="1" ht="14.1"/>
    <row r="9431" s="215" customFormat="1" ht="14.1"/>
    <row r="9432" s="215" customFormat="1" ht="14.1"/>
    <row r="9433" s="215" customFormat="1" ht="14.1"/>
    <row r="9434" s="215" customFormat="1" ht="14.1"/>
    <row r="9435" s="215" customFormat="1" ht="14.1"/>
    <row r="9436" s="215" customFormat="1" ht="14.1"/>
    <row r="9437" s="215" customFormat="1" ht="14.1"/>
    <row r="9438" s="215" customFormat="1" ht="14.1"/>
    <row r="9439" s="215" customFormat="1" ht="14.1"/>
    <row r="9440" s="215" customFormat="1" ht="14.1"/>
    <row r="9441" s="215" customFormat="1" ht="14.1"/>
    <row r="9442" s="215" customFormat="1" ht="14.1"/>
    <row r="9443" s="215" customFormat="1" ht="14.1"/>
    <row r="9444" s="215" customFormat="1" ht="14.1"/>
    <row r="9445" s="215" customFormat="1" ht="14.1"/>
    <row r="9446" s="215" customFormat="1" ht="14.1"/>
    <row r="9447" s="215" customFormat="1" ht="14.1"/>
    <row r="9448" s="215" customFormat="1" ht="14.1"/>
    <row r="9449" s="215" customFormat="1" ht="14.1"/>
    <row r="9450" s="215" customFormat="1" ht="14.1"/>
    <row r="9451" s="215" customFormat="1" ht="14.1"/>
    <row r="9452" s="215" customFormat="1" ht="14.1"/>
    <row r="9453" s="215" customFormat="1" ht="14.1"/>
    <row r="9454" s="215" customFormat="1" ht="14.1"/>
    <row r="9455" s="215" customFormat="1" ht="14.1"/>
    <row r="9456" s="215" customFormat="1" ht="14.1"/>
    <row r="9457" s="215" customFormat="1" ht="14.1"/>
    <row r="9458" s="215" customFormat="1" ht="14.1"/>
    <row r="9459" s="215" customFormat="1" ht="14.1"/>
    <row r="9460" s="215" customFormat="1" ht="14.1"/>
    <row r="9461" s="215" customFormat="1" ht="14.1"/>
    <row r="9462" s="215" customFormat="1" ht="14.1"/>
    <row r="9463" s="215" customFormat="1" ht="14.1"/>
    <row r="9464" s="215" customFormat="1" ht="14.1"/>
    <row r="9465" s="215" customFormat="1" ht="14.1"/>
    <row r="9466" s="215" customFormat="1" ht="14.1"/>
    <row r="9467" s="215" customFormat="1" ht="14.1"/>
    <row r="9468" s="215" customFormat="1" ht="14.1"/>
    <row r="9469" s="215" customFormat="1" ht="14.1"/>
    <row r="9470" s="215" customFormat="1" ht="14.1"/>
    <row r="9471" s="215" customFormat="1" ht="14.1"/>
    <row r="9472" s="215" customFormat="1" ht="14.1"/>
    <row r="9473" s="215" customFormat="1" ht="14.1"/>
    <row r="9474" s="215" customFormat="1" ht="14.1"/>
    <row r="9475" s="215" customFormat="1" ht="14.1"/>
    <row r="9476" s="215" customFormat="1" ht="14.1"/>
    <row r="9477" s="215" customFormat="1" ht="14.1"/>
    <row r="9478" s="215" customFormat="1" ht="14.1"/>
    <row r="9479" s="215" customFormat="1" ht="14.1"/>
    <row r="9480" s="215" customFormat="1" ht="14.1"/>
    <row r="9481" s="215" customFormat="1" ht="14.1"/>
    <row r="9482" s="215" customFormat="1" ht="14.1"/>
    <row r="9483" s="215" customFormat="1" ht="14.1"/>
    <row r="9484" s="215" customFormat="1" ht="14.1"/>
    <row r="9485" s="215" customFormat="1" ht="14.1"/>
    <row r="9486" s="215" customFormat="1" ht="14.1"/>
    <row r="9487" s="215" customFormat="1" ht="14.1"/>
    <row r="9488" s="215" customFormat="1" ht="14.1"/>
    <row r="9489" s="215" customFormat="1" ht="14.1"/>
    <row r="9490" s="215" customFormat="1" ht="14.1"/>
    <row r="9491" s="215" customFormat="1" ht="14.1"/>
    <row r="9492" s="215" customFormat="1" ht="14.1"/>
    <row r="9493" s="215" customFormat="1" ht="14.1"/>
    <row r="9494" s="215" customFormat="1" ht="14.1"/>
    <row r="9495" s="215" customFormat="1" ht="14.1"/>
    <row r="9496" s="215" customFormat="1" ht="14.1"/>
    <row r="9497" s="215" customFormat="1" ht="14.1"/>
    <row r="9498" s="215" customFormat="1" ht="14.1"/>
    <row r="9499" s="215" customFormat="1" ht="14.1"/>
    <row r="9500" s="215" customFormat="1" ht="14.1"/>
    <row r="9501" s="215" customFormat="1" ht="14.1"/>
    <row r="9502" s="215" customFormat="1" ht="14.1"/>
    <row r="9503" s="215" customFormat="1" ht="14.1"/>
    <row r="9504" s="215" customFormat="1" ht="14.1"/>
    <row r="9505" s="215" customFormat="1" ht="14.1"/>
    <row r="9506" s="215" customFormat="1" ht="14.1"/>
    <row r="9507" s="215" customFormat="1" ht="14.1"/>
    <row r="9508" s="215" customFormat="1" ht="14.1"/>
    <row r="9509" s="215" customFormat="1" ht="14.1"/>
    <row r="9510" s="215" customFormat="1" ht="14.1"/>
    <row r="9511" s="215" customFormat="1" ht="14.1"/>
    <row r="9512" s="215" customFormat="1" ht="14.1"/>
    <row r="9513" s="215" customFormat="1" ht="14.1"/>
    <row r="9514" s="215" customFormat="1" ht="14.1"/>
    <row r="9515" s="215" customFormat="1" ht="14.1"/>
    <row r="9516" s="215" customFormat="1" ht="14.1"/>
    <row r="9517" s="215" customFormat="1" ht="14.1"/>
    <row r="9518" s="215" customFormat="1" ht="14.1"/>
    <row r="9519" s="215" customFormat="1" ht="14.1"/>
    <row r="9520" s="215" customFormat="1" ht="14.1"/>
    <row r="9521" s="215" customFormat="1" ht="14.1"/>
    <row r="9522" s="215" customFormat="1" ht="14.1"/>
    <row r="9523" s="215" customFormat="1" ht="14.1"/>
    <row r="9524" s="215" customFormat="1" ht="14.1"/>
    <row r="9525" s="215" customFormat="1" ht="14.1"/>
    <row r="9526" s="215" customFormat="1" ht="14.1"/>
    <row r="9527" s="215" customFormat="1" ht="14.1"/>
    <row r="9528" s="215" customFormat="1" ht="14.1"/>
    <row r="9529" s="215" customFormat="1" ht="14.1"/>
    <row r="9530" s="215" customFormat="1" ht="14.1"/>
    <row r="9531" s="215" customFormat="1" ht="14.1"/>
    <row r="9532" s="215" customFormat="1" ht="14.1"/>
    <row r="9533" s="215" customFormat="1" ht="14.1"/>
    <row r="9534" s="215" customFormat="1" ht="14.1"/>
    <row r="9535" s="215" customFormat="1" ht="14.1"/>
    <row r="9536" s="215" customFormat="1" ht="14.1"/>
    <row r="9537" s="215" customFormat="1" ht="14.1"/>
    <row r="9538" s="215" customFormat="1" ht="14.1"/>
    <row r="9539" s="215" customFormat="1" ht="14.1"/>
    <row r="9540" s="215" customFormat="1" ht="14.1"/>
    <row r="9541" s="215" customFormat="1" ht="14.1"/>
    <row r="9542" s="215" customFormat="1" ht="14.1"/>
    <row r="9543" s="215" customFormat="1" ht="14.1"/>
    <row r="9544" s="215" customFormat="1" ht="14.1"/>
    <row r="9545" s="215" customFormat="1" ht="14.1"/>
    <row r="9546" s="215" customFormat="1" ht="14.1"/>
    <row r="9547" s="215" customFormat="1" ht="14.1"/>
    <row r="9548" s="215" customFormat="1" ht="14.1"/>
    <row r="9549" s="215" customFormat="1" ht="14.1"/>
    <row r="9550" s="215" customFormat="1" ht="14.1"/>
    <row r="9551" s="215" customFormat="1" ht="14.1"/>
    <row r="9552" s="215" customFormat="1" ht="14.1"/>
    <row r="9553" s="215" customFormat="1" ht="14.1"/>
    <row r="9554" s="215" customFormat="1" ht="14.1"/>
    <row r="9555" s="215" customFormat="1" ht="14.1"/>
    <row r="9556" s="215" customFormat="1" ht="14.1"/>
    <row r="9557" s="215" customFormat="1" ht="14.1"/>
    <row r="9558" s="215" customFormat="1" ht="14.1"/>
    <row r="9559" s="215" customFormat="1" ht="14.1"/>
    <row r="9560" s="215" customFormat="1" ht="14.1"/>
    <row r="9561" s="215" customFormat="1" ht="14.1"/>
    <row r="9562" s="215" customFormat="1" ht="14.1"/>
    <row r="9563" s="215" customFormat="1" ht="14.1"/>
    <row r="9564" s="215" customFormat="1" ht="14.1"/>
    <row r="9565" s="215" customFormat="1" ht="14.1"/>
    <row r="9566" s="215" customFormat="1" ht="14.1"/>
    <row r="9567" s="215" customFormat="1" ht="14.1"/>
    <row r="9568" s="215" customFormat="1" ht="14.1"/>
    <row r="9569" s="215" customFormat="1" ht="14.1"/>
    <row r="9570" s="215" customFormat="1" ht="14.1"/>
    <row r="9571" s="215" customFormat="1" ht="14.1"/>
    <row r="9572" s="215" customFormat="1" ht="14.1"/>
    <row r="9573" s="215" customFormat="1" ht="14.1"/>
    <row r="9574" s="215" customFormat="1" ht="14.1"/>
    <row r="9575" s="215" customFormat="1" ht="14.1"/>
    <row r="9576" s="215" customFormat="1" ht="14.1"/>
    <row r="9577" s="215" customFormat="1" ht="14.1"/>
    <row r="9578" s="215" customFormat="1" ht="14.1"/>
    <row r="9579" s="215" customFormat="1" ht="14.1"/>
    <row r="9580" s="215" customFormat="1" ht="14.1"/>
    <row r="9581" s="215" customFormat="1" ht="14.1"/>
    <row r="9582" s="215" customFormat="1" ht="14.1"/>
    <row r="9583" s="215" customFormat="1" ht="14.1"/>
    <row r="9584" s="215" customFormat="1" ht="14.1"/>
    <row r="9585" s="215" customFormat="1" ht="14.1"/>
    <row r="9586" s="215" customFormat="1" ht="14.1"/>
    <row r="9587" s="215" customFormat="1" ht="14.1"/>
    <row r="9588" s="215" customFormat="1" ht="14.1"/>
    <row r="9589" s="215" customFormat="1" ht="14.1"/>
    <row r="9590" s="215" customFormat="1" ht="14.1"/>
    <row r="9591" s="215" customFormat="1" ht="14.1"/>
    <row r="9592" s="215" customFormat="1" ht="14.1"/>
    <row r="9593" s="215" customFormat="1" ht="14.1"/>
    <row r="9594" s="215" customFormat="1" ht="14.1"/>
    <row r="9595" s="215" customFormat="1" ht="14.1"/>
    <row r="9596" s="215" customFormat="1" ht="14.1"/>
    <row r="9597" s="215" customFormat="1" ht="14.1"/>
    <row r="9598" s="215" customFormat="1" ht="14.1"/>
    <row r="9599" s="215" customFormat="1" ht="14.1"/>
    <row r="9600" s="215" customFormat="1" ht="14.1"/>
    <row r="9601" s="215" customFormat="1" ht="14.1"/>
    <row r="9602" s="215" customFormat="1" ht="14.1"/>
    <row r="9603" s="215" customFormat="1" ht="14.1"/>
    <row r="9604" s="215" customFormat="1" ht="14.1"/>
    <row r="9605" s="215" customFormat="1" ht="14.1"/>
    <row r="9606" s="215" customFormat="1" ht="14.1"/>
    <row r="9607" s="215" customFormat="1" ht="14.1"/>
    <row r="9608" s="215" customFormat="1" ht="14.1"/>
    <row r="9609" s="215" customFormat="1" ht="14.1"/>
    <row r="9610" s="215" customFormat="1" ht="14.1"/>
    <row r="9611" s="215" customFormat="1" ht="14.1"/>
    <row r="9612" s="215" customFormat="1" ht="14.1"/>
    <row r="9613" s="215" customFormat="1" ht="14.1"/>
    <row r="9614" s="215" customFormat="1" ht="14.1"/>
    <row r="9615" s="215" customFormat="1" ht="14.1"/>
    <row r="9616" s="215" customFormat="1" ht="14.1"/>
    <row r="9617" s="215" customFormat="1" ht="14.1"/>
    <row r="9618" s="215" customFormat="1" ht="14.1"/>
    <row r="9619" s="215" customFormat="1" ht="14.1"/>
    <row r="9620" s="215" customFormat="1" ht="14.1"/>
    <row r="9621" s="215" customFormat="1" ht="14.1"/>
    <row r="9622" s="215" customFormat="1" ht="14.1"/>
    <row r="9623" s="215" customFormat="1" ht="14.1"/>
    <row r="9624" s="215" customFormat="1" ht="14.1"/>
    <row r="9625" s="215" customFormat="1" ht="14.1"/>
    <row r="9626" s="215" customFormat="1" ht="14.1"/>
    <row r="9627" s="215" customFormat="1" ht="14.1"/>
    <row r="9628" s="215" customFormat="1" ht="14.1"/>
    <row r="9629" s="215" customFormat="1" ht="14.1"/>
    <row r="9630" s="215" customFormat="1" ht="14.1"/>
    <row r="9631" s="215" customFormat="1" ht="14.1"/>
    <row r="9632" s="215" customFormat="1" ht="14.1"/>
    <row r="9633" s="215" customFormat="1" ht="14.1"/>
    <row r="9634" s="215" customFormat="1" ht="14.1"/>
    <row r="9635" s="215" customFormat="1" ht="14.1"/>
    <row r="9636" s="215" customFormat="1" ht="14.1"/>
    <row r="9637" s="215" customFormat="1" ht="14.1"/>
    <row r="9638" s="215" customFormat="1" ht="14.1"/>
    <row r="9639" s="215" customFormat="1" ht="14.1"/>
    <row r="9640" s="215" customFormat="1" ht="14.1"/>
    <row r="9641" s="215" customFormat="1" ht="14.1"/>
    <row r="9642" s="215" customFormat="1" ht="14.1"/>
    <row r="9643" s="215" customFormat="1" ht="14.1"/>
    <row r="9644" s="215" customFormat="1" ht="14.1"/>
    <row r="9645" s="215" customFormat="1" ht="14.1"/>
    <row r="9646" s="215" customFormat="1" ht="14.1"/>
    <row r="9647" s="215" customFormat="1" ht="14.1"/>
    <row r="9648" s="215" customFormat="1" ht="14.1"/>
    <row r="9649" s="215" customFormat="1" ht="14.1"/>
    <row r="9650" s="215" customFormat="1" ht="14.1"/>
    <row r="9651" s="215" customFormat="1" ht="14.1"/>
    <row r="9652" s="215" customFormat="1" ht="14.1"/>
    <row r="9653" s="215" customFormat="1" ht="14.1"/>
    <row r="9654" s="215" customFormat="1" ht="14.1"/>
    <row r="9655" s="215" customFormat="1" ht="14.1"/>
    <row r="9656" s="215" customFormat="1" ht="14.1"/>
    <row r="9657" s="215" customFormat="1" ht="14.1"/>
    <row r="9658" s="215" customFormat="1" ht="14.1"/>
    <row r="9659" s="215" customFormat="1" ht="14.1"/>
    <row r="9660" s="215" customFormat="1" ht="14.1"/>
    <row r="9661" s="215" customFormat="1" ht="14.1"/>
    <row r="9662" s="215" customFormat="1" ht="14.1"/>
    <row r="9663" s="215" customFormat="1" ht="14.1"/>
    <row r="9664" s="215" customFormat="1" ht="14.1"/>
    <row r="9665" s="215" customFormat="1" ht="14.1"/>
    <row r="9666" s="215" customFormat="1" ht="14.1"/>
    <row r="9667" s="215" customFormat="1" ht="14.1"/>
    <row r="9668" s="215" customFormat="1" ht="14.1"/>
    <row r="9669" s="215" customFormat="1" ht="14.1"/>
    <row r="9670" s="215" customFormat="1" ht="14.1"/>
    <row r="9671" s="215" customFormat="1" ht="14.1"/>
    <row r="9672" s="215" customFormat="1" ht="14.1"/>
    <row r="9673" s="215" customFormat="1" ht="14.1"/>
    <row r="9674" s="215" customFormat="1" ht="14.1"/>
    <row r="9675" s="215" customFormat="1" ht="14.1"/>
    <row r="9676" s="215" customFormat="1" ht="14.1"/>
    <row r="9677" s="215" customFormat="1" ht="14.1"/>
    <row r="9678" s="215" customFormat="1" ht="14.1"/>
    <row r="9679" s="215" customFormat="1" ht="14.1"/>
    <row r="9680" s="215" customFormat="1" ht="14.1"/>
    <row r="9681" s="215" customFormat="1" ht="14.1"/>
    <row r="9682" s="215" customFormat="1" ht="14.1"/>
    <row r="9683" s="215" customFormat="1" ht="14.1"/>
    <row r="9684" s="215" customFormat="1" ht="14.1"/>
    <row r="9685" s="215" customFormat="1" ht="14.1"/>
    <row r="9686" s="215" customFormat="1" ht="14.1"/>
    <row r="9687" s="215" customFormat="1" ht="14.1"/>
    <row r="9688" s="215" customFormat="1" ht="14.1"/>
    <row r="9689" s="215" customFormat="1" ht="14.1"/>
    <row r="9690" s="215" customFormat="1" ht="14.1"/>
    <row r="9691" s="215" customFormat="1" ht="14.1"/>
    <row r="9692" s="215" customFormat="1" ht="14.1"/>
    <row r="9693" s="215" customFormat="1" ht="14.1"/>
    <row r="9694" s="215" customFormat="1" ht="14.1"/>
    <row r="9695" s="215" customFormat="1" ht="14.1"/>
    <row r="9696" s="215" customFormat="1" ht="14.1"/>
    <row r="9697" s="215" customFormat="1" ht="14.1"/>
    <row r="9698" s="215" customFormat="1" ht="14.1"/>
    <row r="9699" s="215" customFormat="1" ht="14.1"/>
    <row r="9700" s="215" customFormat="1" ht="14.1"/>
    <row r="9701" s="215" customFormat="1" ht="14.1"/>
    <row r="9702" s="215" customFormat="1" ht="14.1"/>
    <row r="9703" s="215" customFormat="1" ht="14.1"/>
    <row r="9704" s="215" customFormat="1" ht="14.1"/>
    <row r="9705" s="215" customFormat="1" ht="14.1"/>
    <row r="9706" s="215" customFormat="1" ht="14.1"/>
    <row r="9707" s="215" customFormat="1" ht="14.1"/>
    <row r="9708" s="215" customFormat="1" ht="14.1"/>
    <row r="9709" s="215" customFormat="1" ht="14.1"/>
    <row r="9710" s="215" customFormat="1" ht="14.1"/>
    <row r="9711" s="215" customFormat="1" ht="14.1"/>
    <row r="9712" s="215" customFormat="1" ht="14.1"/>
    <row r="9713" s="215" customFormat="1" ht="14.1"/>
    <row r="9714" s="215" customFormat="1" ht="14.1"/>
    <row r="9715" s="215" customFormat="1" ht="14.1"/>
    <row r="9716" s="215" customFormat="1" ht="14.1"/>
    <row r="9717" s="215" customFormat="1" ht="14.1"/>
    <row r="9718" s="215" customFormat="1" ht="14.1"/>
    <row r="9719" s="215" customFormat="1" ht="14.1"/>
    <row r="9720" s="215" customFormat="1" ht="14.1"/>
    <row r="9721" s="215" customFormat="1" ht="14.1"/>
    <row r="9722" s="215" customFormat="1" ht="14.1"/>
    <row r="9723" s="215" customFormat="1" ht="14.1"/>
    <row r="9724" s="215" customFormat="1" ht="14.1"/>
    <row r="9725" s="215" customFormat="1" ht="14.1"/>
    <row r="9726" s="215" customFormat="1" ht="14.1"/>
    <row r="9727" s="215" customFormat="1" ht="14.1"/>
    <row r="9728" s="215" customFormat="1" ht="14.1"/>
    <row r="9729" s="215" customFormat="1" ht="14.1"/>
    <row r="9730" s="215" customFormat="1" ht="14.1"/>
    <row r="9731" s="215" customFormat="1" ht="14.1"/>
    <row r="9732" s="215" customFormat="1" ht="14.1"/>
    <row r="9733" s="215" customFormat="1" ht="14.1"/>
    <row r="9734" s="215" customFormat="1" ht="14.1"/>
    <row r="9735" s="215" customFormat="1" ht="14.1"/>
    <row r="9736" s="215" customFormat="1" ht="14.1"/>
    <row r="9737" s="215" customFormat="1" ht="14.1"/>
    <row r="9738" s="215" customFormat="1" ht="14.1"/>
    <row r="9739" s="215" customFormat="1" ht="14.1"/>
    <row r="9740" s="215" customFormat="1" ht="14.1"/>
    <row r="9741" s="215" customFormat="1" ht="14.1"/>
    <row r="9742" s="215" customFormat="1" ht="14.1"/>
    <row r="9743" s="215" customFormat="1" ht="14.1"/>
    <row r="9744" s="215" customFormat="1" ht="14.1"/>
    <row r="9745" s="215" customFormat="1" ht="14.1"/>
    <row r="9746" s="215" customFormat="1" ht="14.1"/>
    <row r="9747" s="215" customFormat="1" ht="14.1"/>
    <row r="9748" s="215" customFormat="1" ht="14.1"/>
    <row r="9749" s="215" customFormat="1" ht="14.1"/>
    <row r="9750" s="215" customFormat="1" ht="14.1"/>
    <row r="9751" s="215" customFormat="1" ht="14.1"/>
    <row r="9752" s="215" customFormat="1" ht="14.1"/>
    <row r="9753" s="215" customFormat="1" ht="14.1"/>
    <row r="9754" s="215" customFormat="1" ht="14.1"/>
    <row r="9755" s="215" customFormat="1" ht="14.1"/>
    <row r="9756" s="215" customFormat="1" ht="14.1"/>
    <row r="9757" s="215" customFormat="1" ht="14.1"/>
    <row r="9758" s="215" customFormat="1" ht="14.1"/>
    <row r="9759" s="215" customFormat="1" ht="14.1"/>
    <row r="9760" s="215" customFormat="1" ht="14.1"/>
    <row r="9761" s="215" customFormat="1" ht="14.1"/>
    <row r="9762" s="215" customFormat="1" ht="14.1"/>
    <row r="9763" s="215" customFormat="1" ht="14.1"/>
    <row r="9764" s="215" customFormat="1" ht="14.1"/>
    <row r="9765" s="215" customFormat="1" ht="14.1"/>
    <row r="9766" s="215" customFormat="1" ht="14.1"/>
    <row r="9767" s="215" customFormat="1" ht="14.1"/>
    <row r="9768" s="215" customFormat="1" ht="14.1"/>
    <row r="9769" s="215" customFormat="1" ht="14.1"/>
    <row r="9770" s="215" customFormat="1" ht="14.1"/>
    <row r="9771" s="215" customFormat="1" ht="14.1"/>
    <row r="9772" s="215" customFormat="1" ht="14.1"/>
    <row r="9773" s="215" customFormat="1" ht="14.1"/>
    <row r="9774" s="215" customFormat="1" ht="14.1"/>
    <row r="9775" s="215" customFormat="1" ht="14.1"/>
    <row r="9776" s="215" customFormat="1" ht="14.1"/>
    <row r="9777" s="215" customFormat="1" ht="14.1"/>
    <row r="9778" s="215" customFormat="1" ht="14.1"/>
    <row r="9779" s="215" customFormat="1" ht="14.1"/>
    <row r="9780" s="215" customFormat="1" ht="14.1"/>
    <row r="9781" s="215" customFormat="1" ht="14.1"/>
    <row r="9782" s="215" customFormat="1" ht="14.1"/>
    <row r="9783" s="215" customFormat="1" ht="14.1"/>
    <row r="9784" s="215" customFormat="1" ht="14.1"/>
    <row r="9785" s="215" customFormat="1" ht="14.1"/>
    <row r="9786" s="215" customFormat="1" ht="14.1"/>
    <row r="9787" s="215" customFormat="1" ht="14.1"/>
    <row r="9788" s="215" customFormat="1" ht="14.1"/>
    <row r="9789" s="215" customFormat="1" ht="14.1"/>
    <row r="9790" s="215" customFormat="1" ht="14.1"/>
    <row r="9791" s="215" customFormat="1" ht="14.1"/>
    <row r="9792" s="215" customFormat="1" ht="14.1"/>
    <row r="9793" s="215" customFormat="1" ht="14.1"/>
    <row r="9794" s="215" customFormat="1" ht="14.1"/>
    <row r="9795" s="215" customFormat="1" ht="14.1"/>
    <row r="9796" s="215" customFormat="1" ht="14.1"/>
    <row r="9797" s="215" customFormat="1" ht="14.1"/>
    <row r="9798" s="215" customFormat="1" ht="14.1"/>
    <row r="9799" s="215" customFormat="1" ht="14.1"/>
    <row r="9800" s="215" customFormat="1" ht="14.1"/>
    <row r="9801" s="215" customFormat="1" ht="14.1"/>
    <row r="9802" s="215" customFormat="1" ht="14.1"/>
    <row r="9803" s="215" customFormat="1" ht="14.1"/>
    <row r="9804" s="215" customFormat="1" ht="14.1"/>
    <row r="9805" s="215" customFormat="1" ht="14.1"/>
    <row r="9806" s="215" customFormat="1" ht="14.1"/>
    <row r="9807" s="215" customFormat="1" ht="14.1"/>
    <row r="9808" s="215" customFormat="1" ht="14.1"/>
    <row r="9809" s="215" customFormat="1" ht="14.1"/>
    <row r="9810" s="215" customFormat="1" ht="14.1"/>
    <row r="9811" s="215" customFormat="1" ht="14.1"/>
    <row r="9812" s="215" customFormat="1" ht="14.1"/>
    <row r="9813" s="215" customFormat="1" ht="14.1"/>
    <row r="9814" s="215" customFormat="1" ht="14.1"/>
    <row r="9815" s="215" customFormat="1" ht="14.1"/>
    <row r="9816" s="215" customFormat="1" ht="14.1"/>
    <row r="9817" s="215" customFormat="1" ht="14.1"/>
    <row r="9818" s="215" customFormat="1" ht="14.1"/>
    <row r="9819" s="215" customFormat="1" ht="14.1"/>
    <row r="9820" s="215" customFormat="1" ht="14.1"/>
    <row r="9821" s="215" customFormat="1" ht="14.1"/>
    <row r="9822" s="215" customFormat="1" ht="14.1"/>
    <row r="9823" s="215" customFormat="1" ht="14.1"/>
    <row r="9824" s="215" customFormat="1" ht="14.1"/>
    <row r="9825" s="215" customFormat="1" ht="14.1"/>
    <row r="9826" s="215" customFormat="1" ht="14.1"/>
    <row r="9827" s="215" customFormat="1" ht="14.1"/>
    <row r="9828" s="215" customFormat="1" ht="14.1"/>
    <row r="9829" s="215" customFormat="1" ht="14.1"/>
    <row r="9830" s="215" customFormat="1" ht="14.1"/>
    <row r="9831" s="215" customFormat="1" ht="14.1"/>
    <row r="9832" s="215" customFormat="1" ht="14.1"/>
    <row r="9833" s="215" customFormat="1" ht="14.1"/>
    <row r="9834" s="215" customFormat="1" ht="14.1"/>
    <row r="9835" s="215" customFormat="1" ht="14.1"/>
    <row r="9836" s="215" customFormat="1" ht="14.1"/>
    <row r="9837" s="215" customFormat="1" ht="14.1"/>
    <row r="9838" s="215" customFormat="1" ht="14.1"/>
    <row r="9839" s="215" customFormat="1" ht="14.1"/>
    <row r="9840" s="215" customFormat="1" ht="14.1"/>
    <row r="9841" s="215" customFormat="1" ht="14.1"/>
    <row r="9842" s="215" customFormat="1" ht="14.1"/>
    <row r="9843" s="215" customFormat="1" ht="14.1"/>
    <row r="9844" s="215" customFormat="1" ht="14.1"/>
    <row r="9845" s="215" customFormat="1" ht="14.1"/>
    <row r="9846" s="215" customFormat="1" ht="14.1"/>
    <row r="9847" s="215" customFormat="1" ht="14.1"/>
    <row r="9848" s="215" customFormat="1" ht="14.1"/>
    <row r="9849" s="215" customFormat="1" ht="14.1"/>
    <row r="9850" s="215" customFormat="1" ht="14.1"/>
    <row r="9851" s="215" customFormat="1" ht="14.1"/>
    <row r="9852" s="215" customFormat="1" ht="14.1"/>
    <row r="9853" s="215" customFormat="1" ht="14.1"/>
    <row r="9854" s="215" customFormat="1" ht="14.1"/>
    <row r="9855" s="215" customFormat="1" ht="14.1"/>
    <row r="9856" s="215" customFormat="1" ht="14.1"/>
    <row r="9857" s="215" customFormat="1" ht="14.1"/>
    <row r="9858" s="215" customFormat="1" ht="14.1"/>
    <row r="9859" s="215" customFormat="1" ht="14.1"/>
    <row r="9860" s="215" customFormat="1" ht="14.1"/>
    <row r="9861" s="215" customFormat="1" ht="14.1"/>
    <row r="9862" s="215" customFormat="1" ht="14.1"/>
    <row r="9863" s="215" customFormat="1" ht="14.1"/>
    <row r="9864" s="215" customFormat="1" ht="14.1"/>
    <row r="9865" s="215" customFormat="1" ht="14.1"/>
    <row r="9866" s="215" customFormat="1" ht="14.1"/>
    <row r="9867" s="215" customFormat="1" ht="14.1"/>
    <row r="9868" s="215" customFormat="1" ht="14.1"/>
    <row r="9869" s="215" customFormat="1" ht="14.1"/>
    <row r="9870" s="215" customFormat="1" ht="14.1"/>
    <row r="9871" s="215" customFormat="1" ht="14.1"/>
    <row r="9872" s="215" customFormat="1" ht="14.1"/>
    <row r="9873" s="215" customFormat="1" ht="14.1"/>
    <row r="9874" s="215" customFormat="1" ht="14.1"/>
    <row r="9875" s="215" customFormat="1" ht="14.1"/>
    <row r="9876" s="215" customFormat="1" ht="14.1"/>
    <row r="9877" s="215" customFormat="1" ht="14.1"/>
    <row r="9878" s="215" customFormat="1" ht="14.1"/>
    <row r="9879" s="215" customFormat="1" ht="14.1"/>
    <row r="9880" s="215" customFormat="1" ht="14.1"/>
    <row r="9881" s="215" customFormat="1" ht="14.1"/>
    <row r="9882" s="215" customFormat="1" ht="14.1"/>
    <row r="9883" s="215" customFormat="1" ht="14.1"/>
    <row r="9884" s="215" customFormat="1" ht="14.1"/>
    <row r="9885" s="215" customFormat="1" ht="14.1"/>
    <row r="9886" s="215" customFormat="1" ht="14.1"/>
    <row r="9887" s="215" customFormat="1" ht="14.1"/>
    <row r="9888" s="215" customFormat="1" ht="14.1"/>
    <row r="9889" s="215" customFormat="1" ht="14.1"/>
    <row r="9890" s="215" customFormat="1" ht="14.1"/>
    <row r="9891" s="215" customFormat="1" ht="14.1"/>
    <row r="9892" s="215" customFormat="1" ht="14.1"/>
    <row r="9893" s="215" customFormat="1" ht="14.1"/>
    <row r="9894" s="215" customFormat="1" ht="14.1"/>
    <row r="9895" s="215" customFormat="1" ht="14.1"/>
    <row r="9896" s="215" customFormat="1" ht="14.1"/>
    <row r="9897" s="215" customFormat="1" ht="14.1"/>
    <row r="9898" s="215" customFormat="1" ht="14.1"/>
    <row r="9899" s="215" customFormat="1" ht="14.1"/>
    <row r="9900" s="215" customFormat="1" ht="14.1"/>
    <row r="9901" s="215" customFormat="1" ht="14.1"/>
    <row r="9902" s="215" customFormat="1" ht="14.1"/>
    <row r="9903" s="215" customFormat="1" ht="14.1"/>
    <row r="9904" s="215" customFormat="1" ht="14.1"/>
    <row r="9905" s="215" customFormat="1" ht="14.1"/>
    <row r="9906" s="215" customFormat="1" ht="14.1"/>
    <row r="9907" s="215" customFormat="1" ht="14.1"/>
    <row r="9908" s="215" customFormat="1" ht="14.1"/>
    <row r="9909" s="215" customFormat="1" ht="14.1"/>
    <row r="9910" s="215" customFormat="1" ht="14.1"/>
    <row r="9911" s="215" customFormat="1" ht="14.1"/>
    <row r="9912" s="215" customFormat="1" ht="14.1"/>
    <row r="9913" s="215" customFormat="1" ht="14.1"/>
    <row r="9914" s="215" customFormat="1" ht="14.1"/>
    <row r="9915" s="215" customFormat="1" ht="14.1"/>
    <row r="9916" s="215" customFormat="1" ht="14.1"/>
    <row r="9917" s="215" customFormat="1" ht="14.1"/>
    <row r="9918" s="215" customFormat="1" ht="14.1"/>
    <row r="9919" s="215" customFormat="1" ht="14.1"/>
    <row r="9920" s="215" customFormat="1" ht="14.1"/>
    <row r="9921" s="215" customFormat="1" ht="14.1"/>
    <row r="9922" s="215" customFormat="1" ht="14.1"/>
    <row r="9923" s="215" customFormat="1" ht="14.1"/>
    <row r="9924" s="215" customFormat="1" ht="14.1"/>
    <row r="9925" s="215" customFormat="1" ht="14.1"/>
    <row r="9926" s="215" customFormat="1" ht="14.1"/>
    <row r="9927" s="215" customFormat="1" ht="14.1"/>
    <row r="9928" s="215" customFormat="1" ht="14.1"/>
    <row r="9929" s="215" customFormat="1" ht="14.1"/>
    <row r="9930" s="215" customFormat="1" ht="14.1"/>
    <row r="9931" s="215" customFormat="1" ht="14.1"/>
    <row r="9932" s="215" customFormat="1" ht="14.1"/>
    <row r="9933" s="215" customFormat="1" ht="14.1"/>
    <row r="9934" s="215" customFormat="1" ht="14.1"/>
    <row r="9935" s="215" customFormat="1" ht="14.1"/>
    <row r="9936" s="215" customFormat="1" ht="14.1"/>
    <row r="9937" s="215" customFormat="1" ht="14.1"/>
    <row r="9938" s="215" customFormat="1" ht="14.1"/>
    <row r="9939" s="215" customFormat="1" ht="14.1"/>
    <row r="9940" s="215" customFormat="1" ht="14.1"/>
    <row r="9941" s="215" customFormat="1" ht="14.1"/>
    <row r="9942" s="215" customFormat="1" ht="14.1"/>
    <row r="9943" s="215" customFormat="1" ht="14.1"/>
    <row r="9944" s="215" customFormat="1" ht="14.1"/>
    <row r="9945" s="215" customFormat="1" ht="14.1"/>
    <row r="9946" s="215" customFormat="1" ht="14.1"/>
    <row r="9947" s="215" customFormat="1" ht="14.1"/>
    <row r="9948" s="215" customFormat="1" ht="14.1"/>
    <row r="9949" s="215" customFormat="1" ht="14.1"/>
    <row r="9950" s="215" customFormat="1" ht="14.1"/>
    <row r="9951" s="215" customFormat="1" ht="14.1"/>
    <row r="9952" s="215" customFormat="1" ht="14.1"/>
    <row r="9953" s="215" customFormat="1" ht="14.1"/>
    <row r="9954" s="215" customFormat="1" ht="14.1"/>
    <row r="9955" s="215" customFormat="1" ht="14.1"/>
    <row r="9956" s="215" customFormat="1" ht="14.1"/>
    <row r="9957" s="215" customFormat="1" ht="14.1"/>
    <row r="9958" s="215" customFormat="1" ht="14.1"/>
    <row r="9959" s="215" customFormat="1" ht="14.1"/>
    <row r="9960" s="215" customFormat="1" ht="14.1"/>
    <row r="9961" s="215" customFormat="1" ht="14.1"/>
    <row r="9962" s="215" customFormat="1" ht="14.1"/>
    <row r="9963" s="215" customFormat="1" ht="14.1"/>
    <row r="9964" s="215" customFormat="1" ht="14.1"/>
    <row r="9965" s="215" customFormat="1" ht="14.1"/>
    <row r="9966" s="215" customFormat="1" ht="14.1"/>
    <row r="9967" s="215" customFormat="1" ht="14.1"/>
    <row r="9968" s="215" customFormat="1" ht="14.1"/>
    <row r="9969" s="215" customFormat="1" ht="14.1"/>
    <row r="9970" s="215" customFormat="1" ht="14.1"/>
    <row r="9971" s="215" customFormat="1" ht="14.1"/>
    <row r="9972" s="215" customFormat="1" ht="14.1"/>
    <row r="9973" s="215" customFormat="1" ht="14.1"/>
    <row r="9974" s="215" customFormat="1" ht="14.1"/>
    <row r="9975" s="215" customFormat="1" ht="14.1"/>
    <row r="9976" s="215" customFormat="1" ht="14.1"/>
    <row r="9977" s="215" customFormat="1" ht="14.1"/>
    <row r="9978" s="215" customFormat="1" ht="14.1"/>
    <row r="9979" s="215" customFormat="1" ht="14.1"/>
    <row r="9980" s="215" customFormat="1" ht="14.1"/>
    <row r="9981" s="215" customFormat="1" ht="14.1"/>
    <row r="9982" s="215" customFormat="1" ht="14.1"/>
    <row r="9983" s="215" customFormat="1" ht="14.1"/>
    <row r="9984" s="215" customFormat="1" ht="14.1"/>
    <row r="9985" s="215" customFormat="1" ht="14.1"/>
    <row r="9986" s="215" customFormat="1" ht="14.1"/>
    <row r="9987" s="215" customFormat="1" ht="14.1"/>
    <row r="9988" s="215" customFormat="1" ht="14.1"/>
    <row r="9989" s="215" customFormat="1" ht="14.1"/>
    <row r="9990" s="215" customFormat="1" ht="14.1"/>
    <row r="9991" s="215" customFormat="1" ht="14.1"/>
    <row r="9992" s="215" customFormat="1" ht="14.1"/>
    <row r="9993" s="215" customFormat="1" ht="14.1"/>
    <row r="9994" s="215" customFormat="1" ht="14.1"/>
    <row r="9995" s="215" customFormat="1" ht="14.1"/>
    <row r="9996" s="215" customFormat="1" ht="14.1"/>
    <row r="9997" s="215" customFormat="1" ht="14.1"/>
    <row r="9998" s="215" customFormat="1" ht="14.1"/>
    <row r="9999" s="215" customFormat="1" ht="14.1"/>
    <row r="10000" s="215" customFormat="1" ht="14.1"/>
    <row r="10001" s="215" customFormat="1" ht="14.1"/>
    <row r="10002" s="215" customFormat="1" ht="14.1"/>
    <row r="10003" s="215" customFormat="1" ht="14.1"/>
    <row r="10004" s="215" customFormat="1" ht="14.1"/>
    <row r="10005" s="215" customFormat="1" ht="14.1"/>
    <row r="10006" s="215" customFormat="1" ht="14.1"/>
    <row r="10007" s="215" customFormat="1" ht="14.1"/>
    <row r="10008" s="215" customFormat="1" ht="14.1"/>
    <row r="10009" s="215" customFormat="1" ht="14.1"/>
    <row r="10010" s="215" customFormat="1" ht="14.1"/>
    <row r="10011" s="215" customFormat="1" ht="14.1"/>
    <row r="10012" s="215" customFormat="1" ht="14.1"/>
    <row r="10013" s="215" customFormat="1" ht="14.1"/>
    <row r="10014" s="215" customFormat="1" ht="14.1"/>
    <row r="10015" s="215" customFormat="1" ht="14.1"/>
    <row r="10016" s="215" customFormat="1" ht="14.1"/>
    <row r="10017" s="215" customFormat="1" ht="14.1"/>
    <row r="10018" s="215" customFormat="1" ht="14.1"/>
    <row r="10019" s="215" customFormat="1" ht="14.1"/>
    <row r="10020" s="215" customFormat="1" ht="14.1"/>
    <row r="10021" s="215" customFormat="1" ht="14.1"/>
    <row r="10022" s="215" customFormat="1" ht="14.1"/>
    <row r="10023" s="215" customFormat="1" ht="14.1"/>
    <row r="10024" s="215" customFormat="1" ht="14.1"/>
    <row r="10025" s="215" customFormat="1" ht="14.1"/>
    <row r="10026" s="215" customFormat="1" ht="14.1"/>
    <row r="10027" s="215" customFormat="1" ht="14.1"/>
    <row r="10028" s="215" customFormat="1" ht="14.1"/>
    <row r="10029" s="215" customFormat="1" ht="14.1"/>
    <row r="10030" s="215" customFormat="1" ht="14.1"/>
    <row r="10031" s="215" customFormat="1" ht="14.1"/>
    <row r="10032" s="215" customFormat="1" ht="14.1"/>
    <row r="10033" s="215" customFormat="1" ht="14.1"/>
    <row r="10034" s="215" customFormat="1" ht="14.1"/>
    <row r="10035" s="215" customFormat="1" ht="14.1"/>
    <row r="10036" s="215" customFormat="1" ht="14.1"/>
    <row r="10037" s="215" customFormat="1" ht="14.1"/>
    <row r="10038" s="215" customFormat="1" ht="14.1"/>
    <row r="10039" s="215" customFormat="1" ht="14.1"/>
    <row r="10040" s="215" customFormat="1" ht="14.1"/>
    <row r="10041" s="215" customFormat="1" ht="14.1"/>
    <row r="10042" s="215" customFormat="1" ht="14.1"/>
    <row r="10043" s="215" customFormat="1" ht="14.1"/>
    <row r="10044" s="215" customFormat="1" ht="14.1"/>
    <row r="10045" s="215" customFormat="1" ht="14.1"/>
    <row r="10046" s="215" customFormat="1" ht="14.1"/>
    <row r="10047" s="215" customFormat="1" ht="14.1"/>
    <row r="10048" s="215" customFormat="1" ht="14.1"/>
    <row r="10049" s="215" customFormat="1" ht="14.1"/>
    <row r="10050" s="215" customFormat="1" ht="14.1"/>
    <row r="10051" s="215" customFormat="1" ht="14.1"/>
    <row r="10052" s="215" customFormat="1" ht="14.1"/>
    <row r="10053" s="215" customFormat="1" ht="14.1"/>
    <row r="10054" s="215" customFormat="1" ht="14.1"/>
    <row r="10055" s="215" customFormat="1" ht="14.1"/>
    <row r="10056" s="215" customFormat="1" ht="14.1"/>
    <row r="10057" s="215" customFormat="1" ht="14.1"/>
    <row r="10058" s="215" customFormat="1" ht="14.1"/>
    <row r="10059" s="215" customFormat="1" ht="14.1"/>
    <row r="10060" s="215" customFormat="1" ht="14.1"/>
    <row r="10061" s="215" customFormat="1" ht="14.1"/>
    <row r="10062" s="215" customFormat="1" ht="14.1"/>
    <row r="10063" s="215" customFormat="1" ht="14.1"/>
    <row r="10064" s="215" customFormat="1" ht="14.1"/>
    <row r="10065" s="215" customFormat="1" ht="14.1"/>
    <row r="10066" s="215" customFormat="1" ht="14.1"/>
    <row r="10067" s="215" customFormat="1" ht="14.1"/>
    <row r="10068" s="215" customFormat="1" ht="14.1"/>
    <row r="10069" s="215" customFormat="1" ht="14.1"/>
    <row r="10070" s="215" customFormat="1" ht="14.1"/>
    <row r="10071" s="215" customFormat="1" ht="14.1"/>
    <row r="10072" s="215" customFormat="1" ht="14.1"/>
    <row r="10073" s="215" customFormat="1" ht="14.1"/>
    <row r="10074" s="215" customFormat="1" ht="14.1"/>
    <row r="10075" s="215" customFormat="1" ht="14.1"/>
    <row r="10076" s="215" customFormat="1" ht="14.1"/>
    <row r="10077" s="215" customFormat="1" ht="14.1"/>
    <row r="10078" s="215" customFormat="1" ht="14.1"/>
    <row r="10079" s="215" customFormat="1" ht="14.1"/>
    <row r="10080" s="215" customFormat="1" ht="14.1"/>
    <row r="10081" s="215" customFormat="1" ht="14.1"/>
    <row r="10082" s="215" customFormat="1" ht="14.1"/>
    <row r="10083" s="215" customFormat="1" ht="14.1"/>
    <row r="10084" s="215" customFormat="1" ht="14.1"/>
    <row r="10085" s="215" customFormat="1" ht="14.1"/>
    <row r="10086" s="215" customFormat="1" ht="14.1"/>
    <row r="10087" s="215" customFormat="1" ht="14.1"/>
    <row r="10088" s="215" customFormat="1" ht="14.1"/>
    <row r="10089" s="215" customFormat="1" ht="14.1"/>
    <row r="10090" s="215" customFormat="1" ht="14.1"/>
    <row r="10091" s="215" customFormat="1" ht="14.1"/>
    <row r="10092" s="215" customFormat="1" ht="14.1"/>
    <row r="10093" s="215" customFormat="1" ht="14.1"/>
    <row r="10094" s="215" customFormat="1" ht="14.1"/>
    <row r="10095" s="215" customFormat="1" ht="14.1"/>
    <row r="10096" s="215" customFormat="1" ht="14.1"/>
    <row r="10097" s="215" customFormat="1" ht="14.1"/>
    <row r="10098" s="215" customFormat="1" ht="14.1"/>
    <row r="10099" s="215" customFormat="1" ht="14.1"/>
    <row r="10100" s="215" customFormat="1" ht="14.1"/>
    <row r="10101" s="215" customFormat="1" ht="14.1"/>
    <row r="10102" s="215" customFormat="1" ht="14.1"/>
    <row r="10103" s="215" customFormat="1" ht="14.1"/>
    <row r="10104" s="215" customFormat="1" ht="14.1"/>
    <row r="10105" s="215" customFormat="1" ht="14.1"/>
    <row r="10106" s="215" customFormat="1" ht="14.1"/>
    <row r="10107" s="215" customFormat="1" ht="14.1"/>
    <row r="10108" s="215" customFormat="1" ht="14.1"/>
    <row r="10109" s="215" customFormat="1" ht="14.1"/>
    <row r="10110" s="215" customFormat="1" ht="14.1"/>
    <row r="10111" s="215" customFormat="1" ht="14.1"/>
    <row r="10112" s="215" customFormat="1" ht="14.1"/>
    <row r="10113" s="215" customFormat="1" ht="14.1"/>
    <row r="10114" s="215" customFormat="1" ht="14.1"/>
    <row r="10115" s="215" customFormat="1" ht="14.1"/>
    <row r="10116" s="215" customFormat="1" ht="14.1"/>
    <row r="10117" s="215" customFormat="1" ht="14.1"/>
    <row r="10118" s="215" customFormat="1" ht="14.1"/>
    <row r="10119" s="215" customFormat="1" ht="14.1"/>
    <row r="10120" s="215" customFormat="1" ht="14.1"/>
    <row r="10121" s="215" customFormat="1" ht="14.1"/>
    <row r="10122" s="215" customFormat="1" ht="14.1"/>
    <row r="10123" s="215" customFormat="1" ht="14.1"/>
    <row r="10124" s="215" customFormat="1" ht="14.1"/>
    <row r="10125" s="215" customFormat="1" ht="14.1"/>
    <row r="10126" s="215" customFormat="1" ht="14.1"/>
    <row r="10127" s="215" customFormat="1" ht="14.1"/>
    <row r="10128" s="215" customFormat="1" ht="14.1"/>
    <row r="10129" s="215" customFormat="1" ht="14.1"/>
    <row r="10130" s="215" customFormat="1" ht="14.1"/>
    <row r="10131" s="215" customFormat="1" ht="14.1"/>
    <row r="10132" s="215" customFormat="1" ht="14.1"/>
    <row r="10133" s="215" customFormat="1" ht="14.1"/>
    <row r="10134" s="215" customFormat="1" ht="14.1"/>
    <row r="10135" s="215" customFormat="1" ht="14.1"/>
    <row r="10136" s="215" customFormat="1" ht="14.1"/>
    <row r="10137" s="215" customFormat="1" ht="14.1"/>
    <row r="10138" s="215" customFormat="1" ht="14.1"/>
    <row r="10139" s="215" customFormat="1" ht="14.1"/>
    <row r="10140" s="215" customFormat="1" ht="14.1"/>
    <row r="10141" s="215" customFormat="1" ht="14.1"/>
    <row r="10142" s="215" customFormat="1" ht="14.1"/>
    <row r="10143" s="215" customFormat="1" ht="14.1"/>
    <row r="10144" s="215" customFormat="1" ht="14.1"/>
    <row r="10145" s="215" customFormat="1" ht="14.1"/>
    <row r="10146" s="215" customFormat="1" ht="14.1"/>
    <row r="10147" s="215" customFormat="1" ht="14.1"/>
    <row r="10148" s="215" customFormat="1" ht="14.1"/>
    <row r="10149" s="215" customFormat="1" ht="14.1"/>
    <row r="10150" s="215" customFormat="1" ht="14.1"/>
    <row r="10151" s="215" customFormat="1" ht="14.1"/>
    <row r="10152" s="215" customFormat="1" ht="14.1"/>
    <row r="10153" s="215" customFormat="1" ht="14.1"/>
    <row r="10154" s="215" customFormat="1" ht="14.1"/>
    <row r="10155" s="215" customFormat="1" ht="14.1"/>
    <row r="10156" s="215" customFormat="1" ht="14.1"/>
    <row r="10157" s="215" customFormat="1" ht="14.1"/>
    <row r="10158" s="215" customFormat="1" ht="14.1"/>
    <row r="10159" s="215" customFormat="1" ht="14.1"/>
    <row r="10160" s="215" customFormat="1" ht="14.1"/>
    <row r="10161" s="215" customFormat="1" ht="14.1"/>
    <row r="10162" s="215" customFormat="1" ht="14.1"/>
    <row r="10163" s="215" customFormat="1" ht="14.1"/>
    <row r="10164" s="215" customFormat="1" ht="14.1"/>
    <row r="10165" s="215" customFormat="1" ht="14.1"/>
    <row r="10166" s="215" customFormat="1" ht="14.1"/>
    <row r="10167" s="215" customFormat="1" ht="14.1"/>
    <row r="10168" s="215" customFormat="1" ht="14.1"/>
    <row r="10169" s="215" customFormat="1" ht="14.1"/>
    <row r="10170" s="215" customFormat="1" ht="14.1"/>
    <row r="10171" s="215" customFormat="1" ht="14.1"/>
    <row r="10172" s="215" customFormat="1" ht="14.1"/>
    <row r="10173" s="215" customFormat="1" ht="14.1"/>
    <row r="10174" s="215" customFormat="1" ht="14.1"/>
    <row r="10175" s="215" customFormat="1" ht="14.1"/>
    <row r="10176" s="215" customFormat="1" ht="14.1"/>
    <row r="10177" s="215" customFormat="1" ht="14.1"/>
    <row r="10178" s="215" customFormat="1" ht="14.1"/>
    <row r="10179" s="215" customFormat="1" ht="14.1"/>
    <row r="10180" s="215" customFormat="1" ht="14.1"/>
    <row r="10181" s="215" customFormat="1" ht="14.1"/>
    <row r="10182" s="215" customFormat="1" ht="14.1"/>
    <row r="10183" s="215" customFormat="1" ht="14.1"/>
    <row r="10184" s="215" customFormat="1" ht="14.1"/>
    <row r="10185" s="215" customFormat="1" ht="14.1"/>
    <row r="10186" s="215" customFormat="1" ht="14.1"/>
    <row r="10187" s="215" customFormat="1" ht="14.1"/>
    <row r="10188" s="215" customFormat="1" ht="14.1"/>
    <row r="10189" s="215" customFormat="1" ht="14.1"/>
    <row r="10190" s="215" customFormat="1" ht="14.1"/>
    <row r="10191" s="215" customFormat="1" ht="14.1"/>
    <row r="10192" s="215" customFormat="1" ht="14.1"/>
    <row r="10193" s="215" customFormat="1" ht="14.1"/>
    <row r="10194" s="215" customFormat="1" ht="14.1"/>
    <row r="10195" s="215" customFormat="1" ht="14.1"/>
    <row r="10196" s="215" customFormat="1" ht="14.1"/>
    <row r="10197" s="215" customFormat="1" ht="14.1"/>
    <row r="10198" s="215" customFormat="1" ht="14.1"/>
    <row r="10199" s="215" customFormat="1" ht="14.1"/>
    <row r="10200" s="215" customFormat="1" ht="14.1"/>
    <row r="10201" s="215" customFormat="1" ht="14.1"/>
    <row r="10202" s="215" customFormat="1" ht="14.1"/>
    <row r="10203" s="215" customFormat="1" ht="14.1"/>
    <row r="10204" s="215" customFormat="1" ht="14.1"/>
    <row r="10205" s="215" customFormat="1" ht="14.1"/>
    <row r="10206" s="215" customFormat="1" ht="14.1"/>
    <row r="10207" s="215" customFormat="1" ht="14.1"/>
    <row r="10208" s="215" customFormat="1" ht="14.1"/>
    <row r="10209" s="215" customFormat="1" ht="14.1"/>
    <row r="10210" s="215" customFormat="1" ht="14.1"/>
    <row r="10211" s="215" customFormat="1" ht="14.1"/>
    <row r="10212" s="215" customFormat="1" ht="14.1"/>
    <row r="10213" s="215" customFormat="1" ht="14.1"/>
    <row r="10214" s="215" customFormat="1" ht="14.1"/>
    <row r="10215" s="215" customFormat="1" ht="14.1"/>
    <row r="10216" s="215" customFormat="1" ht="14.1"/>
    <row r="10217" s="215" customFormat="1" ht="14.1"/>
    <row r="10218" s="215" customFormat="1" ht="14.1"/>
    <row r="10219" s="215" customFormat="1" ht="14.1"/>
    <row r="10220" s="215" customFormat="1" ht="14.1"/>
    <row r="10221" s="215" customFormat="1" ht="14.1"/>
    <row r="10222" s="215" customFormat="1" ht="14.1"/>
    <row r="10223" s="215" customFormat="1" ht="14.1"/>
    <row r="10224" s="215" customFormat="1" ht="14.1"/>
    <row r="10225" s="215" customFormat="1" ht="14.1"/>
    <row r="10226" s="215" customFormat="1" ht="14.1"/>
    <row r="10227" s="215" customFormat="1" ht="14.1"/>
    <row r="10228" s="215" customFormat="1" ht="14.1"/>
    <row r="10229" s="215" customFormat="1" ht="14.1"/>
    <row r="10230" s="215" customFormat="1" ht="14.1"/>
    <row r="10231" s="215" customFormat="1" ht="14.1"/>
    <row r="10232" s="215" customFormat="1" ht="14.1"/>
    <row r="10233" s="215" customFormat="1" ht="14.1"/>
    <row r="10234" s="215" customFormat="1" ht="14.1"/>
    <row r="10235" s="215" customFormat="1" ht="14.1"/>
    <row r="10236" s="215" customFormat="1" ht="14.1"/>
    <row r="10237" s="215" customFormat="1" ht="14.1"/>
    <row r="10238" s="215" customFormat="1" ht="14.1"/>
    <row r="10239" s="215" customFormat="1" ht="14.1"/>
    <row r="10240" s="215" customFormat="1" ht="14.1"/>
    <row r="10241" s="215" customFormat="1" ht="14.1"/>
    <row r="10242" s="215" customFormat="1" ht="14.1"/>
    <row r="10243" s="215" customFormat="1" ht="14.1"/>
    <row r="10244" s="215" customFormat="1" ht="14.1"/>
    <row r="10245" s="215" customFormat="1" ht="14.1"/>
    <row r="10246" s="215" customFormat="1" ht="14.1"/>
    <row r="10247" s="215" customFormat="1" ht="14.1"/>
    <row r="10248" s="215" customFormat="1" ht="14.1"/>
    <row r="10249" s="215" customFormat="1" ht="14.1"/>
    <row r="10250" s="215" customFormat="1" ht="14.1"/>
    <row r="10251" s="215" customFormat="1" ht="14.1"/>
    <row r="10252" s="215" customFormat="1" ht="14.1"/>
    <row r="10253" s="215" customFormat="1" ht="14.1"/>
    <row r="10254" s="215" customFormat="1" ht="14.1"/>
    <row r="10255" s="215" customFormat="1" ht="14.1"/>
    <row r="10256" s="215" customFormat="1" ht="14.1"/>
    <row r="10257" s="215" customFormat="1" ht="14.1"/>
    <row r="10258" s="215" customFormat="1" ht="14.1"/>
    <row r="10259" s="215" customFormat="1" ht="14.1"/>
    <row r="10260" s="215" customFormat="1" ht="14.1"/>
    <row r="10261" s="215" customFormat="1" ht="14.1"/>
    <row r="10262" s="215" customFormat="1" ht="14.1"/>
    <row r="10263" s="215" customFormat="1" ht="14.1"/>
    <row r="10264" s="215" customFormat="1" ht="14.1"/>
    <row r="10265" s="215" customFormat="1" ht="14.1"/>
    <row r="10266" s="215" customFormat="1" ht="14.1"/>
    <row r="10267" s="215" customFormat="1" ht="14.1"/>
    <row r="10268" s="215" customFormat="1" ht="14.1"/>
    <row r="10269" s="215" customFormat="1" ht="14.1"/>
    <row r="10270" s="215" customFormat="1" ht="14.1"/>
    <row r="10271" s="215" customFormat="1" ht="14.1"/>
    <row r="10272" s="215" customFormat="1" ht="14.1"/>
    <row r="10273" s="215" customFormat="1" ht="14.1"/>
    <row r="10274" s="215" customFormat="1" ht="14.1"/>
    <row r="10275" s="215" customFormat="1" ht="14.1"/>
    <row r="10276" s="215" customFormat="1" ht="14.1"/>
    <row r="10277" s="215" customFormat="1" ht="14.1"/>
    <row r="10278" s="215" customFormat="1" ht="14.1"/>
    <row r="10279" s="215" customFormat="1" ht="14.1"/>
    <row r="10280" s="215" customFormat="1" ht="14.1"/>
    <row r="10281" s="215" customFormat="1" ht="14.1"/>
    <row r="10282" s="215" customFormat="1" ht="14.1"/>
    <row r="10283" s="215" customFormat="1" ht="14.1"/>
    <row r="10284" s="215" customFormat="1" ht="14.1"/>
    <row r="10285" s="215" customFormat="1" ht="14.1"/>
    <row r="10286" s="215" customFormat="1" ht="14.1"/>
    <row r="10287" s="215" customFormat="1" ht="14.1"/>
    <row r="10288" s="215" customFormat="1" ht="14.1"/>
    <row r="10289" s="215" customFormat="1" ht="14.1"/>
    <row r="10290" s="215" customFormat="1" ht="14.1"/>
    <row r="10291" s="215" customFormat="1" ht="14.1"/>
    <row r="10292" s="215" customFormat="1" ht="14.1"/>
    <row r="10293" s="215" customFormat="1" ht="14.1"/>
    <row r="10294" s="215" customFormat="1" ht="14.1"/>
    <row r="10295" s="215" customFormat="1" ht="14.1"/>
    <row r="10296" s="215" customFormat="1" ht="14.1"/>
    <row r="10297" s="215" customFormat="1" ht="14.1"/>
    <row r="10298" s="215" customFormat="1" ht="14.1"/>
    <row r="10299" s="215" customFormat="1" ht="14.1"/>
    <row r="10300" s="215" customFormat="1" ht="14.1"/>
    <row r="10301" s="215" customFormat="1" ht="14.1"/>
    <row r="10302" s="215" customFormat="1" ht="14.1"/>
    <row r="10303" s="215" customFormat="1" ht="14.1"/>
    <row r="10304" s="215" customFormat="1" ht="14.1"/>
    <row r="10305" s="215" customFormat="1" ht="14.1"/>
    <row r="10306" s="215" customFormat="1" ht="14.1"/>
    <row r="10307" s="215" customFormat="1" ht="14.1"/>
    <row r="10308" s="215" customFormat="1" ht="14.1"/>
    <row r="10309" s="215" customFormat="1" ht="14.1"/>
    <row r="10310" s="215" customFormat="1" ht="14.1"/>
    <row r="10311" s="215" customFormat="1" ht="14.1"/>
    <row r="10312" s="215" customFormat="1" ht="14.1"/>
    <row r="10313" s="215" customFormat="1" ht="14.1"/>
    <row r="10314" s="215" customFormat="1" ht="14.1"/>
    <row r="10315" s="215" customFormat="1" ht="14.1"/>
    <row r="10316" s="215" customFormat="1" ht="14.1"/>
    <row r="10317" s="215" customFormat="1" ht="14.1"/>
    <row r="10318" s="215" customFormat="1" ht="14.1"/>
    <row r="10319" s="215" customFormat="1" ht="14.1"/>
    <row r="10320" s="215" customFormat="1" ht="14.1"/>
    <row r="10321" s="215" customFormat="1" ht="14.1"/>
    <row r="10322" s="215" customFormat="1" ht="14.1"/>
    <row r="10323" s="215" customFormat="1" ht="14.1"/>
    <row r="10324" s="215" customFormat="1" ht="14.1"/>
    <row r="10325" s="215" customFormat="1" ht="14.1"/>
    <row r="10326" s="215" customFormat="1" ht="14.1"/>
    <row r="10327" s="215" customFormat="1" ht="14.1"/>
    <row r="10328" s="215" customFormat="1" ht="14.1"/>
    <row r="10329" s="215" customFormat="1" ht="14.1"/>
    <row r="10330" s="215" customFormat="1" ht="14.1"/>
    <row r="10331" s="215" customFormat="1" ht="14.1"/>
    <row r="10332" s="215" customFormat="1" ht="14.1"/>
    <row r="10333" s="215" customFormat="1" ht="14.1"/>
    <row r="10334" s="215" customFormat="1" ht="14.1"/>
    <row r="10335" s="215" customFormat="1" ht="14.1"/>
    <row r="10336" s="215" customFormat="1" ht="14.1"/>
    <row r="10337" s="215" customFormat="1" ht="14.1"/>
    <row r="10338" s="215" customFormat="1" ht="14.1"/>
    <row r="10339" s="215" customFormat="1" ht="14.1"/>
    <row r="10340" s="215" customFormat="1" ht="14.1"/>
    <row r="10341" s="215" customFormat="1" ht="14.1"/>
    <row r="10342" s="215" customFormat="1" ht="14.1"/>
    <row r="10343" s="215" customFormat="1" ht="14.1"/>
    <row r="10344" s="215" customFormat="1" ht="14.1"/>
    <row r="10345" s="215" customFormat="1" ht="14.1"/>
    <row r="10346" s="215" customFormat="1" ht="14.1"/>
    <row r="10347" s="215" customFormat="1" ht="14.1"/>
    <row r="10348" s="215" customFormat="1" ht="14.1"/>
    <row r="10349" s="215" customFormat="1" ht="14.1"/>
    <row r="10350" s="215" customFormat="1" ht="14.1"/>
    <row r="10351" s="215" customFormat="1" ht="14.1"/>
    <row r="10352" s="215" customFormat="1" ht="14.1"/>
    <row r="10353" s="215" customFormat="1" ht="14.1"/>
    <row r="10354" s="215" customFormat="1" ht="14.1"/>
    <row r="10355" s="215" customFormat="1" ht="14.1"/>
    <row r="10356" s="215" customFormat="1" ht="14.1"/>
    <row r="10357" s="215" customFormat="1" ht="14.1"/>
    <row r="10358" s="215" customFormat="1" ht="14.1"/>
    <row r="10359" s="215" customFormat="1" ht="14.1"/>
    <row r="10360" s="215" customFormat="1" ht="14.1"/>
    <row r="10361" s="215" customFormat="1" ht="14.1"/>
    <row r="10362" s="215" customFormat="1" ht="14.1"/>
    <row r="10363" s="215" customFormat="1" ht="14.1"/>
    <row r="10364" s="215" customFormat="1" ht="14.1"/>
    <row r="10365" s="215" customFormat="1" ht="14.1"/>
    <row r="10366" s="215" customFormat="1" ht="14.1"/>
    <row r="10367" s="215" customFormat="1" ht="14.1"/>
    <row r="10368" s="215" customFormat="1" ht="14.1"/>
    <row r="10369" s="215" customFormat="1" ht="14.1"/>
    <row r="10370" s="215" customFormat="1" ht="14.1"/>
    <row r="10371" s="215" customFormat="1" ht="14.1"/>
    <row r="10372" s="215" customFormat="1" ht="14.1"/>
    <row r="10373" s="215" customFormat="1" ht="14.1"/>
    <row r="10374" s="215" customFormat="1" ht="14.1"/>
    <row r="10375" s="215" customFormat="1" ht="14.1"/>
    <row r="10376" s="215" customFormat="1" ht="14.1"/>
    <row r="10377" s="215" customFormat="1" ht="14.1"/>
    <row r="10378" s="215" customFormat="1" ht="14.1"/>
    <row r="10379" s="215" customFormat="1" ht="14.1"/>
    <row r="10380" s="215" customFormat="1" ht="14.1"/>
    <row r="10381" s="215" customFormat="1" ht="14.1"/>
    <row r="10382" s="215" customFormat="1" ht="14.1"/>
    <row r="10383" s="215" customFormat="1" ht="14.1"/>
    <row r="10384" s="215" customFormat="1" ht="14.1"/>
    <row r="10385" s="215" customFormat="1" ht="14.1"/>
    <row r="10386" s="215" customFormat="1" ht="14.1"/>
    <row r="10387" s="215" customFormat="1" ht="14.1"/>
    <row r="10388" s="215" customFormat="1" ht="14.1"/>
    <row r="10389" s="215" customFormat="1" ht="14.1"/>
    <row r="10390" s="215" customFormat="1" ht="14.1"/>
    <row r="10391" s="215" customFormat="1" ht="14.1"/>
    <row r="10392" s="215" customFormat="1" ht="14.1"/>
    <row r="10393" s="215" customFormat="1" ht="14.1"/>
    <row r="10394" s="215" customFormat="1" ht="14.1"/>
    <row r="10395" s="215" customFormat="1" ht="14.1"/>
    <row r="10396" s="215" customFormat="1" ht="14.1"/>
    <row r="10397" s="215" customFormat="1" ht="14.1"/>
    <row r="10398" s="215" customFormat="1" ht="14.1"/>
    <row r="10399" s="215" customFormat="1" ht="14.1"/>
    <row r="10400" s="215" customFormat="1" ht="14.1"/>
    <row r="10401" s="215" customFormat="1" ht="14.1"/>
    <row r="10402" s="215" customFormat="1" ht="14.1"/>
    <row r="10403" s="215" customFormat="1" ht="14.1"/>
    <row r="10404" s="215" customFormat="1" ht="14.1"/>
    <row r="10405" s="215" customFormat="1" ht="14.1"/>
    <row r="10406" s="215" customFormat="1" ht="14.1"/>
    <row r="10407" s="215" customFormat="1" ht="14.1"/>
    <row r="10408" s="215" customFormat="1" ht="14.1"/>
    <row r="10409" s="215" customFormat="1" ht="14.1"/>
    <row r="10410" s="215" customFormat="1" ht="14.1"/>
    <row r="10411" s="215" customFormat="1" ht="14.1"/>
    <row r="10412" s="215" customFormat="1" ht="14.1"/>
    <row r="10413" s="215" customFormat="1" ht="14.1"/>
    <row r="10414" s="215" customFormat="1" ht="14.1"/>
    <row r="10415" s="215" customFormat="1" ht="14.1"/>
    <row r="10416" s="215" customFormat="1" ht="14.1"/>
    <row r="10417" s="215" customFormat="1" ht="14.1"/>
    <row r="10418" s="215" customFormat="1" ht="14.1"/>
    <row r="10419" s="215" customFormat="1" ht="14.1"/>
    <row r="10420" s="215" customFormat="1" ht="14.1"/>
    <row r="10421" s="215" customFormat="1" ht="14.1"/>
    <row r="10422" s="215" customFormat="1" ht="14.1"/>
    <row r="10423" s="215" customFormat="1" ht="14.1"/>
    <row r="10424" s="215" customFormat="1" ht="14.1"/>
    <row r="10425" s="215" customFormat="1" ht="14.1"/>
    <row r="10426" s="215" customFormat="1" ht="14.1"/>
    <row r="10427" s="215" customFormat="1" ht="14.1"/>
    <row r="10428" s="215" customFormat="1" ht="14.1"/>
    <row r="10429" s="215" customFormat="1" ht="14.1"/>
    <row r="10430" s="215" customFormat="1" ht="14.1"/>
    <row r="10431" s="215" customFormat="1" ht="14.1"/>
    <row r="10432" s="215" customFormat="1" ht="14.1"/>
    <row r="10433" s="215" customFormat="1" ht="14.1"/>
    <row r="10434" s="215" customFormat="1" ht="14.1"/>
    <row r="10435" s="215" customFormat="1" ht="14.1"/>
    <row r="10436" s="215" customFormat="1" ht="14.1"/>
    <row r="10437" s="215" customFormat="1" ht="14.1"/>
    <row r="10438" s="215" customFormat="1" ht="14.1"/>
    <row r="10439" s="215" customFormat="1" ht="14.1"/>
    <row r="10440" s="215" customFormat="1" ht="14.1"/>
    <row r="10441" s="215" customFormat="1" ht="14.1"/>
    <row r="10442" s="215" customFormat="1" ht="14.1"/>
    <row r="10443" s="215" customFormat="1" ht="14.1"/>
    <row r="10444" s="215" customFormat="1" ht="14.1"/>
    <row r="10445" s="215" customFormat="1" ht="14.1"/>
    <row r="10446" s="215" customFormat="1" ht="14.1"/>
    <row r="10447" s="215" customFormat="1" ht="14.1"/>
    <row r="10448" s="215" customFormat="1" ht="14.1"/>
    <row r="10449" s="215" customFormat="1" ht="14.1"/>
    <row r="10450" s="215" customFormat="1" ht="14.1"/>
    <row r="10451" s="215" customFormat="1" ht="14.1"/>
    <row r="10452" s="215" customFormat="1" ht="14.1"/>
    <row r="10453" s="215" customFormat="1" ht="14.1"/>
    <row r="10454" s="215" customFormat="1" ht="14.1"/>
    <row r="10455" s="215" customFormat="1" ht="14.1"/>
    <row r="10456" s="215" customFormat="1" ht="14.1"/>
    <row r="10457" s="215" customFormat="1" ht="14.1"/>
    <row r="10458" s="215" customFormat="1" ht="14.1"/>
    <row r="10459" s="215" customFormat="1" ht="14.1"/>
    <row r="10460" s="215" customFormat="1" ht="14.1"/>
    <row r="10461" s="215" customFormat="1" ht="14.1"/>
    <row r="10462" s="215" customFormat="1" ht="14.1"/>
    <row r="10463" s="215" customFormat="1" ht="14.1"/>
    <row r="10464" s="215" customFormat="1" ht="14.1"/>
    <row r="10465" s="215" customFormat="1" ht="14.1"/>
    <row r="10466" s="215" customFormat="1" ht="14.1"/>
    <row r="10467" s="215" customFormat="1" ht="14.1"/>
    <row r="10468" s="215" customFormat="1" ht="14.1"/>
    <row r="10469" s="215" customFormat="1" ht="14.1"/>
    <row r="10470" s="215" customFormat="1" ht="14.1"/>
    <row r="10471" s="215" customFormat="1" ht="14.1"/>
    <row r="10472" s="215" customFormat="1" ht="14.1"/>
    <row r="10473" s="215" customFormat="1" ht="14.1"/>
    <row r="10474" s="215" customFormat="1" ht="14.1"/>
    <row r="10475" s="215" customFormat="1" ht="14.1"/>
    <row r="10476" s="215" customFormat="1" ht="14.1"/>
    <row r="10477" s="215" customFormat="1" ht="14.1"/>
    <row r="10478" s="215" customFormat="1" ht="14.1"/>
    <row r="10479" s="215" customFormat="1" ht="14.1"/>
    <row r="10480" s="215" customFormat="1" ht="14.1"/>
    <row r="10481" s="215" customFormat="1" ht="14.1"/>
    <row r="10482" s="215" customFormat="1" ht="14.1"/>
    <row r="10483" s="215" customFormat="1" ht="14.1"/>
    <row r="10484" s="215" customFormat="1" ht="14.1"/>
    <row r="10485" s="215" customFormat="1" ht="14.1"/>
    <row r="10486" s="215" customFormat="1" ht="14.1"/>
    <row r="10487" s="215" customFormat="1" ht="14.1"/>
    <row r="10488" s="215" customFormat="1" ht="14.1"/>
    <row r="10489" s="215" customFormat="1" ht="14.1"/>
    <row r="10490" s="215" customFormat="1" ht="14.1"/>
    <row r="10491" s="215" customFormat="1" ht="14.1"/>
    <row r="10492" s="215" customFormat="1" ht="14.1"/>
    <row r="10493" s="215" customFormat="1" ht="14.1"/>
    <row r="10494" s="215" customFormat="1" ht="14.1"/>
    <row r="10495" s="215" customFormat="1" ht="14.1"/>
    <row r="10496" s="215" customFormat="1" ht="14.1"/>
    <row r="10497" s="215" customFormat="1" ht="14.1"/>
    <row r="10498" s="215" customFormat="1" ht="14.1"/>
    <row r="10499" s="215" customFormat="1" ht="14.1"/>
    <row r="10500" s="215" customFormat="1" ht="14.1"/>
    <row r="10501" s="215" customFormat="1" ht="14.1"/>
    <row r="10502" s="215" customFormat="1" ht="14.1"/>
    <row r="10503" s="215" customFormat="1" ht="14.1"/>
    <row r="10504" s="215" customFormat="1" ht="14.1"/>
    <row r="10505" s="215" customFormat="1" ht="14.1"/>
    <row r="10506" s="215" customFormat="1" ht="14.1"/>
    <row r="10507" s="215" customFormat="1" ht="14.1"/>
    <row r="10508" s="215" customFormat="1" ht="14.1"/>
    <row r="10509" s="215" customFormat="1" ht="14.1"/>
    <row r="10510" s="215" customFormat="1" ht="14.1"/>
    <row r="10511" s="215" customFormat="1" ht="14.1"/>
    <row r="10512" s="215" customFormat="1" ht="14.1"/>
    <row r="10513" s="215" customFormat="1" ht="14.1"/>
    <row r="10514" s="215" customFormat="1" ht="14.1"/>
    <row r="10515" s="215" customFormat="1" ht="14.1"/>
    <row r="10516" s="215" customFormat="1" ht="14.1"/>
    <row r="10517" s="215" customFormat="1" ht="14.1"/>
    <row r="10518" s="215" customFormat="1" ht="14.1"/>
    <row r="10519" s="215" customFormat="1" ht="14.1"/>
    <row r="10520" s="215" customFormat="1" ht="14.1"/>
    <row r="10521" s="215" customFormat="1" ht="14.1"/>
    <row r="10522" s="215" customFormat="1" ht="14.1"/>
    <row r="10523" s="215" customFormat="1" ht="14.1"/>
    <row r="10524" s="215" customFormat="1" ht="14.1"/>
    <row r="10525" s="215" customFormat="1" ht="14.1"/>
    <row r="10526" s="215" customFormat="1" ht="14.1"/>
    <row r="10527" s="215" customFormat="1" ht="14.1"/>
    <row r="10528" s="215" customFormat="1" ht="14.1"/>
    <row r="10529" s="215" customFormat="1" ht="14.1"/>
    <row r="10530" s="215" customFormat="1" ht="14.1"/>
    <row r="10531" s="215" customFormat="1" ht="14.1"/>
    <row r="10532" s="215" customFormat="1" ht="14.1"/>
    <row r="10533" s="215" customFormat="1" ht="14.1"/>
    <row r="10534" s="215" customFormat="1" ht="14.1"/>
    <row r="10535" s="215" customFormat="1" ht="14.1"/>
    <row r="10536" s="215" customFormat="1" ht="14.1"/>
    <row r="10537" s="215" customFormat="1" ht="14.1"/>
    <row r="10538" s="215" customFormat="1" ht="14.1"/>
    <row r="10539" s="215" customFormat="1" ht="14.1"/>
    <row r="10540" s="215" customFormat="1" ht="14.1"/>
    <row r="10541" s="215" customFormat="1" ht="14.1"/>
    <row r="10542" s="215" customFormat="1" ht="14.1"/>
    <row r="10543" s="215" customFormat="1" ht="14.1"/>
    <row r="10544" s="215" customFormat="1" ht="14.1"/>
    <row r="10545" s="215" customFormat="1" ht="14.1"/>
    <row r="10546" s="215" customFormat="1" ht="14.1"/>
    <row r="10547" s="215" customFormat="1" ht="14.1"/>
    <row r="10548" s="215" customFormat="1" ht="14.1"/>
    <row r="10549" s="215" customFormat="1" ht="14.1"/>
    <row r="10550" s="215" customFormat="1" ht="14.1"/>
    <row r="10551" s="215" customFormat="1" ht="14.1"/>
    <row r="10552" s="215" customFormat="1" ht="14.1"/>
    <row r="10553" s="215" customFormat="1" ht="14.1"/>
    <row r="10554" s="215" customFormat="1" ht="14.1"/>
    <row r="10555" s="215" customFormat="1" ht="14.1"/>
    <row r="10556" s="215" customFormat="1" ht="14.1"/>
    <row r="10557" s="215" customFormat="1" ht="14.1"/>
    <row r="10558" s="215" customFormat="1" ht="14.1"/>
    <row r="10559" s="215" customFormat="1" ht="14.1"/>
    <row r="10560" s="215" customFormat="1" ht="14.1"/>
    <row r="10561" s="215" customFormat="1" ht="14.1"/>
    <row r="10562" s="215" customFormat="1" ht="14.1"/>
    <row r="10563" s="215" customFormat="1" ht="14.1"/>
    <row r="10564" s="215" customFormat="1" ht="14.1"/>
    <row r="10565" s="215" customFormat="1" ht="14.1"/>
    <row r="10566" s="215" customFormat="1" ht="14.1"/>
    <row r="10567" s="215" customFormat="1" ht="14.1"/>
    <row r="10568" s="215" customFormat="1" ht="14.1"/>
    <row r="10569" s="215" customFormat="1" ht="14.1"/>
    <row r="10570" s="215" customFormat="1" ht="14.1"/>
    <row r="10571" s="215" customFormat="1" ht="14.1"/>
    <row r="10572" s="215" customFormat="1" ht="14.1"/>
    <row r="10573" s="215" customFormat="1" ht="14.1"/>
    <row r="10574" s="215" customFormat="1" ht="14.1"/>
    <row r="10575" s="215" customFormat="1" ht="14.1"/>
    <row r="10576" s="215" customFormat="1" ht="14.1"/>
    <row r="10577" s="215" customFormat="1" ht="14.1"/>
    <row r="10578" s="215" customFormat="1" ht="14.1"/>
    <row r="10579" s="215" customFormat="1" ht="14.1"/>
    <row r="10580" s="215" customFormat="1" ht="14.1"/>
    <row r="10581" s="215" customFormat="1" ht="14.1"/>
    <row r="10582" s="215" customFormat="1" ht="14.1"/>
    <row r="10583" s="215" customFormat="1" ht="14.1"/>
    <row r="10584" s="215" customFormat="1" ht="14.1"/>
    <row r="10585" s="215" customFormat="1" ht="14.1"/>
    <row r="10586" s="215" customFormat="1" ht="14.1"/>
    <row r="10587" s="215" customFormat="1" ht="14.1"/>
    <row r="10588" s="215" customFormat="1" ht="14.1"/>
    <row r="10589" s="215" customFormat="1" ht="14.1"/>
    <row r="10590" s="215" customFormat="1" ht="14.1"/>
    <row r="10591" s="215" customFormat="1" ht="14.1"/>
    <row r="10592" s="215" customFormat="1" ht="14.1"/>
    <row r="10593" s="215" customFormat="1" ht="14.1"/>
    <row r="10594" s="215" customFormat="1" ht="14.1"/>
    <row r="10595" s="215" customFormat="1" ht="14.1"/>
    <row r="10596" s="215" customFormat="1" ht="14.1"/>
    <row r="10597" s="215" customFormat="1" ht="14.1"/>
    <row r="10598" s="215" customFormat="1" ht="14.1"/>
    <row r="10599" s="215" customFormat="1" ht="14.1"/>
    <row r="10600" s="215" customFormat="1" ht="14.1"/>
    <row r="10601" s="215" customFormat="1" ht="14.1"/>
    <row r="10602" s="215" customFormat="1" ht="14.1"/>
    <row r="10603" s="215" customFormat="1" ht="14.1"/>
    <row r="10604" s="215" customFormat="1" ht="14.1"/>
    <row r="10605" s="215" customFormat="1" ht="14.1"/>
    <row r="10606" s="215" customFormat="1" ht="14.1"/>
    <row r="10607" s="215" customFormat="1" ht="14.1"/>
    <row r="10608" s="215" customFormat="1" ht="14.1"/>
    <row r="10609" s="215" customFormat="1" ht="14.1"/>
    <row r="10610" s="215" customFormat="1" ht="14.1"/>
    <row r="10611" s="215" customFormat="1" ht="14.1"/>
    <row r="10612" s="215" customFormat="1" ht="14.1"/>
    <row r="10613" s="215" customFormat="1" ht="14.1"/>
    <row r="10614" s="215" customFormat="1" ht="14.1"/>
    <row r="10615" s="215" customFormat="1" ht="14.1"/>
    <row r="10616" s="215" customFormat="1" ht="14.1"/>
    <row r="10617" s="215" customFormat="1" ht="14.1"/>
    <row r="10618" s="215" customFormat="1" ht="14.1"/>
    <row r="10619" s="215" customFormat="1" ht="14.1"/>
    <row r="10620" s="215" customFormat="1" ht="14.1"/>
    <row r="10621" s="215" customFormat="1" ht="14.1"/>
    <row r="10622" s="215" customFormat="1" ht="14.1"/>
    <row r="10623" s="215" customFormat="1" ht="14.1"/>
    <row r="10624" s="215" customFormat="1" ht="14.1"/>
    <row r="10625" s="215" customFormat="1" ht="14.1"/>
    <row r="10626" s="215" customFormat="1" ht="14.1"/>
    <row r="10627" s="215" customFormat="1" ht="14.1"/>
    <row r="10628" s="215" customFormat="1" ht="14.1"/>
    <row r="10629" s="215" customFormat="1" ht="14.1"/>
    <row r="10630" s="215" customFormat="1" ht="14.1"/>
    <row r="10631" s="215" customFormat="1" ht="14.1"/>
    <row r="10632" s="215" customFormat="1" ht="14.1"/>
    <row r="10633" s="215" customFormat="1" ht="14.1"/>
    <row r="10634" s="215" customFormat="1" ht="14.1"/>
    <row r="10635" s="215" customFormat="1" ht="14.1"/>
    <row r="10636" s="215" customFormat="1" ht="14.1"/>
    <row r="10637" s="215" customFormat="1" ht="14.1"/>
    <row r="10638" s="215" customFormat="1" ht="14.1"/>
    <row r="10639" s="215" customFormat="1" ht="14.1"/>
    <row r="10640" s="215" customFormat="1" ht="14.1"/>
    <row r="10641" s="215" customFormat="1" ht="14.1"/>
    <row r="10642" s="215" customFormat="1" ht="14.1"/>
    <row r="10643" s="215" customFormat="1" ht="14.1"/>
    <row r="10644" s="215" customFormat="1" ht="14.1"/>
    <row r="10645" s="215" customFormat="1" ht="14.1"/>
    <row r="10646" s="215" customFormat="1" ht="14.1"/>
    <row r="10647" s="215" customFormat="1" ht="14.1"/>
    <row r="10648" s="215" customFormat="1" ht="14.1"/>
    <row r="10649" s="215" customFormat="1" ht="14.1"/>
    <row r="10650" s="215" customFormat="1" ht="14.1"/>
    <row r="10651" s="215" customFormat="1" ht="14.1"/>
    <row r="10652" s="215" customFormat="1" ht="14.1"/>
    <row r="10653" s="215" customFormat="1" ht="14.1"/>
    <row r="10654" s="215" customFormat="1" ht="14.1"/>
    <row r="10655" s="215" customFormat="1" ht="14.1"/>
    <row r="10656" s="215" customFormat="1" ht="14.1"/>
    <row r="10657" s="215" customFormat="1" ht="14.1"/>
    <row r="10658" s="215" customFormat="1" ht="14.1"/>
    <row r="10659" s="215" customFormat="1" ht="14.1"/>
    <row r="10660" s="215" customFormat="1" ht="14.1"/>
    <row r="10661" s="215" customFormat="1" ht="14.1"/>
    <row r="10662" s="215" customFormat="1" ht="14.1"/>
    <row r="10663" s="215" customFormat="1" ht="14.1"/>
    <row r="10664" s="215" customFormat="1" ht="14.1"/>
    <row r="10665" s="215" customFormat="1" ht="14.1"/>
    <row r="10666" s="215" customFormat="1" ht="14.1"/>
    <row r="10667" s="215" customFormat="1" ht="14.1"/>
    <row r="10668" s="215" customFormat="1" ht="14.1"/>
    <row r="10669" s="215" customFormat="1" ht="14.1"/>
    <row r="10670" s="215" customFormat="1" ht="14.1"/>
    <row r="10671" s="215" customFormat="1" ht="14.1"/>
    <row r="10672" s="215" customFormat="1" ht="14.1"/>
    <row r="10673" s="215" customFormat="1" ht="14.1"/>
    <row r="10674" s="215" customFormat="1" ht="14.1"/>
    <row r="10675" s="215" customFormat="1" ht="14.1"/>
    <row r="10676" s="215" customFormat="1" ht="14.1"/>
    <row r="10677" s="215" customFormat="1" ht="14.1"/>
    <row r="10678" s="215" customFormat="1" ht="14.1"/>
    <row r="10679" s="215" customFormat="1" ht="14.1"/>
    <row r="10680" s="215" customFormat="1" ht="14.1"/>
    <row r="10681" s="215" customFormat="1" ht="14.1"/>
    <row r="10682" s="215" customFormat="1" ht="14.1"/>
    <row r="10683" s="215" customFormat="1" ht="14.1"/>
    <row r="10684" s="215" customFormat="1" ht="14.1"/>
    <row r="10685" s="215" customFormat="1" ht="14.1"/>
    <row r="10686" s="215" customFormat="1" ht="14.1"/>
    <row r="10687" s="215" customFormat="1" ht="14.1"/>
    <row r="10688" s="215" customFormat="1" ht="14.1"/>
    <row r="10689" s="215" customFormat="1" ht="14.1"/>
    <row r="10690" s="215" customFormat="1" ht="14.1"/>
    <row r="10691" s="215" customFormat="1" ht="14.1"/>
    <row r="10692" s="215" customFormat="1" ht="14.1"/>
    <row r="10693" s="215" customFormat="1" ht="14.1"/>
    <row r="10694" s="215" customFormat="1" ht="14.1"/>
    <row r="10695" s="215" customFormat="1" ht="14.1"/>
    <row r="10696" s="215" customFormat="1" ht="14.1"/>
    <row r="10697" s="215" customFormat="1" ht="14.1"/>
    <row r="10698" s="215" customFormat="1" ht="14.1"/>
    <row r="10699" s="215" customFormat="1" ht="14.1"/>
    <row r="10700" s="215" customFormat="1" ht="14.1"/>
    <row r="10701" s="215" customFormat="1" ht="14.1"/>
    <row r="10702" s="215" customFormat="1" ht="14.1"/>
    <row r="10703" s="215" customFormat="1" ht="14.1"/>
    <row r="10704" s="215" customFormat="1" ht="14.1"/>
    <row r="10705" s="215" customFormat="1" ht="14.1"/>
    <row r="10706" s="215" customFormat="1" ht="14.1"/>
    <row r="10707" s="215" customFormat="1" ht="14.1"/>
    <row r="10708" s="215" customFormat="1" ht="14.1"/>
    <row r="10709" s="215" customFormat="1" ht="14.1"/>
    <row r="10710" s="215" customFormat="1" ht="14.1"/>
    <row r="10711" s="215" customFormat="1" ht="14.1"/>
    <row r="10712" s="215" customFormat="1" ht="14.1"/>
    <row r="10713" s="215" customFormat="1" ht="14.1"/>
    <row r="10714" s="215" customFormat="1" ht="14.1"/>
    <row r="10715" s="215" customFormat="1" ht="14.1"/>
    <row r="10716" s="215" customFormat="1" ht="14.1"/>
    <row r="10717" s="215" customFormat="1" ht="14.1"/>
    <row r="10718" s="215" customFormat="1" ht="14.1"/>
    <row r="10719" s="215" customFormat="1" ht="14.1"/>
    <row r="10720" s="215" customFormat="1" ht="14.1"/>
    <row r="10721" s="215" customFormat="1" ht="14.1"/>
    <row r="10722" s="215" customFormat="1" ht="14.1"/>
    <row r="10723" s="215" customFormat="1" ht="14.1"/>
    <row r="10724" s="215" customFormat="1" ht="14.1"/>
    <row r="10725" s="215" customFormat="1" ht="14.1"/>
    <row r="10726" s="215" customFormat="1" ht="14.1"/>
    <row r="10727" s="215" customFormat="1" ht="14.1"/>
    <row r="10728" s="215" customFormat="1" ht="14.1"/>
    <row r="10729" s="215" customFormat="1" ht="14.1"/>
    <row r="10730" s="215" customFormat="1" ht="14.1"/>
    <row r="10731" s="215" customFormat="1" ht="14.1"/>
    <row r="10732" s="215" customFormat="1" ht="14.1"/>
    <row r="10733" s="215" customFormat="1" ht="14.1"/>
    <row r="10734" s="215" customFormat="1" ht="14.1"/>
    <row r="10735" s="215" customFormat="1" ht="14.1"/>
    <row r="10736" s="215" customFormat="1" ht="14.1"/>
    <row r="10737" s="215" customFormat="1" ht="14.1"/>
    <row r="10738" s="215" customFormat="1" ht="14.1"/>
    <row r="10739" s="215" customFormat="1" ht="14.1"/>
    <row r="10740" s="215" customFormat="1" ht="14.1"/>
    <row r="10741" s="215" customFormat="1" ht="14.1"/>
    <row r="10742" s="215" customFormat="1" ht="14.1"/>
    <row r="10743" s="215" customFormat="1" ht="14.1"/>
    <row r="10744" s="215" customFormat="1" ht="14.1"/>
    <row r="10745" s="215" customFormat="1" ht="14.1"/>
    <row r="10746" s="215" customFormat="1" ht="14.1"/>
    <row r="10747" s="215" customFormat="1" ht="14.1"/>
    <row r="10748" s="215" customFormat="1" ht="14.1"/>
    <row r="10749" s="215" customFormat="1" ht="14.1"/>
    <row r="10750" s="215" customFormat="1" ht="14.1"/>
    <row r="10751" s="215" customFormat="1" ht="14.1"/>
    <row r="10752" s="215" customFormat="1" ht="14.1"/>
    <row r="10753" s="215" customFormat="1" ht="14.1"/>
    <row r="10754" s="215" customFormat="1" ht="14.1"/>
    <row r="10755" s="215" customFormat="1" ht="14.1"/>
    <row r="10756" s="215" customFormat="1" ht="14.1"/>
    <row r="10757" s="215" customFormat="1" ht="14.1"/>
    <row r="10758" s="215" customFormat="1" ht="14.1"/>
    <row r="10759" s="215" customFormat="1" ht="14.1"/>
    <row r="10760" s="215" customFormat="1" ht="14.1"/>
    <row r="10761" s="215" customFormat="1" ht="14.1"/>
    <row r="10762" s="215" customFormat="1" ht="14.1"/>
    <row r="10763" s="215" customFormat="1" ht="14.1"/>
    <row r="10764" s="215" customFormat="1" ht="14.1"/>
    <row r="10765" s="215" customFormat="1" ht="14.1"/>
    <row r="10766" s="215" customFormat="1" ht="14.1"/>
    <row r="10767" s="215" customFormat="1" ht="14.1"/>
    <row r="10768" s="215" customFormat="1" ht="14.1"/>
    <row r="10769" s="215" customFormat="1" ht="14.1"/>
    <row r="10770" s="215" customFormat="1" ht="14.1"/>
    <row r="10771" s="215" customFormat="1" ht="14.1"/>
    <row r="10772" s="215" customFormat="1" ht="14.1"/>
    <row r="10773" s="215" customFormat="1" ht="14.1"/>
    <row r="10774" s="215" customFormat="1" ht="14.1"/>
    <row r="10775" s="215" customFormat="1" ht="14.1"/>
    <row r="10776" s="215" customFormat="1" ht="14.1"/>
    <row r="10777" s="215" customFormat="1" ht="14.1"/>
    <row r="10778" s="215" customFormat="1" ht="14.1"/>
    <row r="10779" s="215" customFormat="1" ht="14.1"/>
    <row r="10780" s="215" customFormat="1" ht="14.1"/>
    <row r="10781" s="215" customFormat="1" ht="14.1"/>
    <row r="10782" s="215" customFormat="1" ht="14.1"/>
    <row r="10783" s="215" customFormat="1" ht="14.1"/>
    <row r="10784" s="215" customFormat="1" ht="14.1"/>
    <row r="10785" s="215" customFormat="1" ht="14.1"/>
    <row r="10786" s="215" customFormat="1" ht="14.1"/>
    <row r="10787" s="215" customFormat="1" ht="14.1"/>
    <row r="10788" s="215" customFormat="1" ht="14.1"/>
    <row r="10789" s="215" customFormat="1" ht="14.1"/>
    <row r="10790" s="215" customFormat="1" ht="14.1"/>
    <row r="10791" s="215" customFormat="1" ht="14.1"/>
    <row r="10792" s="215" customFormat="1" ht="14.1"/>
    <row r="10793" s="215" customFormat="1" ht="14.1"/>
    <row r="10794" s="215" customFormat="1" ht="14.1"/>
    <row r="10795" s="215" customFormat="1" ht="14.1"/>
    <row r="10796" s="215" customFormat="1" ht="14.1"/>
    <row r="10797" s="215" customFormat="1" ht="14.1"/>
    <row r="10798" s="215" customFormat="1" ht="14.1"/>
    <row r="10799" s="215" customFormat="1" ht="14.1"/>
    <row r="10800" s="215" customFormat="1" ht="14.1"/>
    <row r="10801" s="215" customFormat="1" ht="14.1"/>
    <row r="10802" s="215" customFormat="1" ht="14.1"/>
    <row r="10803" s="215" customFormat="1" ht="14.1"/>
    <row r="10804" s="215" customFormat="1" ht="14.1"/>
    <row r="10805" s="215" customFormat="1" ht="14.1"/>
    <row r="10806" s="215" customFormat="1" ht="14.1"/>
    <row r="10807" s="215" customFormat="1" ht="14.1"/>
    <row r="10808" s="215" customFormat="1" ht="14.1"/>
    <row r="10809" s="215" customFormat="1" ht="14.1"/>
    <row r="10810" s="215" customFormat="1" ht="14.1"/>
    <row r="10811" s="215" customFormat="1" ht="14.1"/>
    <row r="10812" s="215" customFormat="1" ht="14.1"/>
    <row r="10813" s="215" customFormat="1" ht="14.1"/>
    <row r="10814" s="215" customFormat="1" ht="14.1"/>
    <row r="10815" s="215" customFormat="1" ht="14.1"/>
    <row r="10816" s="215" customFormat="1" ht="14.1"/>
    <row r="10817" s="215" customFormat="1" ht="14.1"/>
    <row r="10818" s="215" customFormat="1" ht="14.1"/>
    <row r="10819" s="215" customFormat="1" ht="14.1"/>
    <row r="10820" s="215" customFormat="1" ht="14.1"/>
    <row r="10821" s="215" customFormat="1" ht="14.1"/>
    <row r="10822" s="215" customFormat="1" ht="14.1"/>
    <row r="10823" s="215" customFormat="1" ht="14.1"/>
    <row r="10824" s="215" customFormat="1" ht="14.1"/>
    <row r="10825" s="215" customFormat="1" ht="14.1"/>
    <row r="10826" s="215" customFormat="1" ht="14.1"/>
    <row r="10827" s="215" customFormat="1" ht="14.1"/>
    <row r="10828" s="215" customFormat="1" ht="14.1"/>
    <row r="10829" s="215" customFormat="1" ht="14.1"/>
    <row r="10830" s="215" customFormat="1" ht="14.1"/>
    <row r="10831" s="215" customFormat="1" ht="14.1"/>
    <row r="10832" s="215" customFormat="1" ht="14.1"/>
    <row r="10833" s="215" customFormat="1" ht="14.1"/>
    <row r="10834" s="215" customFormat="1" ht="14.1"/>
    <row r="10835" s="215" customFormat="1" ht="14.1"/>
    <row r="10836" s="215" customFormat="1" ht="14.1"/>
    <row r="10837" s="215" customFormat="1" ht="14.1"/>
    <row r="10838" s="215" customFormat="1" ht="14.1"/>
    <row r="10839" s="215" customFormat="1" ht="14.1"/>
    <row r="10840" s="215" customFormat="1" ht="14.1"/>
    <row r="10841" s="215" customFormat="1" ht="14.1"/>
    <row r="10842" s="215" customFormat="1" ht="14.1"/>
    <row r="10843" s="215" customFormat="1" ht="14.1"/>
    <row r="10844" s="215" customFormat="1" ht="14.1"/>
    <row r="10845" s="215" customFormat="1" ht="14.1"/>
    <row r="10846" s="215" customFormat="1" ht="14.1"/>
    <row r="10847" s="215" customFormat="1" ht="14.1"/>
    <row r="10848" s="215" customFormat="1" ht="14.1"/>
    <row r="10849" s="215" customFormat="1" ht="14.1"/>
    <row r="10850" s="215" customFormat="1" ht="14.1"/>
    <row r="10851" s="215" customFormat="1" ht="14.1"/>
    <row r="10852" s="215" customFormat="1" ht="14.1"/>
    <row r="10853" s="215" customFormat="1" ht="14.1"/>
    <row r="10854" s="215" customFormat="1" ht="14.1"/>
    <row r="10855" s="215" customFormat="1" ht="14.1"/>
    <row r="10856" s="215" customFormat="1" ht="14.1"/>
    <row r="10857" s="215" customFormat="1" ht="14.1"/>
    <row r="10858" s="215" customFormat="1" ht="14.1"/>
    <row r="10859" s="215" customFormat="1" ht="14.1"/>
    <row r="10860" s="215" customFormat="1" ht="14.1"/>
    <row r="10861" s="215" customFormat="1" ht="14.1"/>
    <row r="10862" s="215" customFormat="1" ht="14.1"/>
    <row r="10863" s="215" customFormat="1" ht="14.1"/>
    <row r="10864" s="215" customFormat="1" ht="14.1"/>
    <row r="10865" s="215" customFormat="1" ht="14.1"/>
    <row r="10866" s="215" customFormat="1" ht="14.1"/>
    <row r="10867" s="215" customFormat="1" ht="14.1"/>
    <row r="10868" s="215" customFormat="1" ht="14.1"/>
    <row r="10869" s="215" customFormat="1" ht="14.1"/>
    <row r="10870" s="215" customFormat="1" ht="14.1"/>
    <row r="10871" s="215" customFormat="1" ht="14.1"/>
    <row r="10872" s="215" customFormat="1" ht="14.1"/>
    <row r="10873" s="215" customFormat="1" ht="14.1"/>
    <row r="10874" s="215" customFormat="1" ht="14.1"/>
    <row r="10875" s="215" customFormat="1" ht="14.1"/>
    <row r="10876" s="215" customFormat="1" ht="14.1"/>
    <row r="10877" s="215" customFormat="1" ht="14.1"/>
    <row r="10878" s="215" customFormat="1" ht="14.1"/>
    <row r="10879" s="215" customFormat="1" ht="14.1"/>
    <row r="10880" s="215" customFormat="1" ht="14.1"/>
    <row r="10881" s="215" customFormat="1" ht="14.1"/>
    <row r="10882" s="215" customFormat="1" ht="14.1"/>
    <row r="10883" s="215" customFormat="1" ht="14.1"/>
    <row r="10884" s="215" customFormat="1" ht="14.1"/>
    <row r="10885" s="215" customFormat="1" ht="14.1"/>
    <row r="10886" s="215" customFormat="1" ht="14.1"/>
    <row r="10887" s="215" customFormat="1" ht="14.1"/>
    <row r="10888" s="215" customFormat="1" ht="14.1"/>
    <row r="10889" s="215" customFormat="1" ht="14.1"/>
    <row r="10890" s="215" customFormat="1" ht="14.1"/>
    <row r="10891" s="215" customFormat="1" ht="14.1"/>
    <row r="10892" s="215" customFormat="1" ht="14.1"/>
    <row r="10893" s="215" customFormat="1" ht="14.1"/>
    <row r="10894" s="215" customFormat="1" ht="14.1"/>
    <row r="10895" s="215" customFormat="1" ht="14.1"/>
    <row r="10896" s="215" customFormat="1" ht="14.1"/>
    <row r="10897" s="215" customFormat="1" ht="14.1"/>
    <row r="10898" s="215" customFormat="1" ht="14.1"/>
    <row r="10899" s="215" customFormat="1" ht="14.1"/>
    <row r="10900" s="215" customFormat="1" ht="14.1"/>
    <row r="10901" s="215" customFormat="1" ht="14.1"/>
    <row r="10902" s="215" customFormat="1" ht="14.1"/>
    <row r="10903" s="215" customFormat="1" ht="14.1"/>
    <row r="10904" s="215" customFormat="1" ht="14.1"/>
    <row r="10905" s="215" customFormat="1" ht="14.1"/>
    <row r="10906" s="215" customFormat="1" ht="14.1"/>
    <row r="10907" s="215" customFormat="1" ht="14.1"/>
    <row r="10908" s="215" customFormat="1" ht="14.1"/>
    <row r="10909" s="215" customFormat="1" ht="14.1"/>
    <row r="10910" s="215" customFormat="1" ht="14.1"/>
    <row r="10911" s="215" customFormat="1" ht="14.1"/>
    <row r="10912" s="215" customFormat="1" ht="14.1"/>
    <row r="10913" s="215" customFormat="1" ht="14.1"/>
    <row r="10914" s="215" customFormat="1" ht="14.1"/>
    <row r="10915" s="215" customFormat="1" ht="14.1"/>
    <row r="10916" s="215" customFormat="1" ht="14.1"/>
    <row r="10917" s="215" customFormat="1" ht="14.1"/>
    <row r="10918" s="215" customFormat="1" ht="14.1"/>
    <row r="10919" s="215" customFormat="1" ht="14.1"/>
    <row r="10920" s="215" customFormat="1" ht="14.1"/>
    <row r="10921" s="215" customFormat="1" ht="14.1"/>
    <row r="10922" s="215" customFormat="1" ht="14.1"/>
    <row r="10923" s="215" customFormat="1" ht="14.1"/>
    <row r="10924" s="215" customFormat="1" ht="14.1"/>
    <row r="10925" s="215" customFormat="1" ht="14.1"/>
    <row r="10926" s="215" customFormat="1" ht="14.1"/>
    <row r="10927" s="215" customFormat="1" ht="14.1"/>
    <row r="10928" s="215" customFormat="1" ht="14.1"/>
    <row r="10929" s="215" customFormat="1" ht="14.1"/>
    <row r="10930" s="215" customFormat="1" ht="14.1"/>
    <row r="10931" s="215" customFormat="1" ht="14.1"/>
    <row r="10932" s="215" customFormat="1" ht="14.1"/>
    <row r="10933" s="215" customFormat="1" ht="14.1"/>
    <row r="10934" s="215" customFormat="1" ht="14.1"/>
    <row r="10935" s="215" customFormat="1" ht="14.1"/>
    <row r="10936" s="215" customFormat="1" ht="14.1"/>
    <row r="10937" s="215" customFormat="1" ht="14.1"/>
    <row r="10938" s="215" customFormat="1" ht="14.1"/>
    <row r="10939" s="215" customFormat="1" ht="14.1"/>
    <row r="10940" s="215" customFormat="1" ht="14.1"/>
    <row r="10941" s="215" customFormat="1" ht="14.1"/>
    <row r="10942" s="215" customFormat="1" ht="14.1"/>
    <row r="10943" s="215" customFormat="1" ht="14.1"/>
    <row r="10944" s="215" customFormat="1" ht="14.1"/>
    <row r="10945" s="215" customFormat="1" ht="14.1"/>
    <row r="10946" s="215" customFormat="1" ht="14.1"/>
    <row r="10947" s="215" customFormat="1" ht="14.1"/>
    <row r="10948" s="215" customFormat="1" ht="14.1"/>
    <row r="10949" s="215" customFormat="1" ht="14.1"/>
    <row r="10950" s="215" customFormat="1" ht="14.1"/>
    <row r="10951" s="215" customFormat="1" ht="14.1"/>
    <row r="10952" s="215" customFormat="1" ht="14.1"/>
    <row r="10953" s="215" customFormat="1" ht="14.1"/>
    <row r="10954" s="215" customFormat="1" ht="14.1"/>
    <row r="10955" s="215" customFormat="1" ht="14.1"/>
    <row r="10956" s="215" customFormat="1" ht="14.1"/>
    <row r="10957" s="215" customFormat="1" ht="14.1"/>
    <row r="10958" s="215" customFormat="1" ht="14.1"/>
    <row r="10959" s="215" customFormat="1" ht="14.1"/>
    <row r="10960" s="215" customFormat="1" ht="14.1"/>
    <row r="10961" s="215" customFormat="1" ht="14.1"/>
    <row r="10962" s="215" customFormat="1" ht="14.1"/>
    <row r="10963" s="215" customFormat="1" ht="14.1"/>
    <row r="10964" s="215" customFormat="1" ht="14.1"/>
    <row r="10965" s="215" customFormat="1" ht="14.1"/>
    <row r="10966" s="215" customFormat="1" ht="14.1"/>
    <row r="10967" s="215" customFormat="1" ht="14.1"/>
    <row r="10968" s="215" customFormat="1" ht="14.1"/>
    <row r="10969" s="215" customFormat="1" ht="14.1"/>
    <row r="10970" s="215" customFormat="1" ht="14.1"/>
    <row r="10971" s="215" customFormat="1" ht="14.1"/>
    <row r="10972" s="215" customFormat="1" ht="14.1"/>
    <row r="10973" s="215" customFormat="1" ht="14.1"/>
    <row r="10974" s="215" customFormat="1" ht="14.1"/>
    <row r="10975" s="215" customFormat="1" ht="14.1"/>
    <row r="10976" s="215" customFormat="1" ht="14.1"/>
    <row r="10977" s="215" customFormat="1" ht="14.1"/>
    <row r="10978" s="215" customFormat="1" ht="14.1"/>
    <row r="10979" s="215" customFormat="1" ht="14.1"/>
    <row r="10980" s="215" customFormat="1" ht="14.1"/>
    <row r="10981" s="215" customFormat="1" ht="14.1"/>
    <row r="10982" s="215" customFormat="1" ht="14.1"/>
    <row r="10983" s="215" customFormat="1" ht="14.1"/>
    <row r="10984" s="215" customFormat="1" ht="14.1"/>
    <row r="10985" s="215" customFormat="1" ht="14.1"/>
    <row r="10986" s="215" customFormat="1" ht="14.1"/>
    <row r="10987" s="215" customFormat="1" ht="14.1"/>
    <row r="10988" s="215" customFormat="1" ht="14.1"/>
    <row r="10989" s="215" customFormat="1" ht="14.1"/>
    <row r="10990" s="215" customFormat="1" ht="14.1"/>
    <row r="10991" s="215" customFormat="1" ht="14.1"/>
    <row r="10992" s="215" customFormat="1" ht="14.1"/>
    <row r="10993" s="215" customFormat="1" ht="14.1"/>
    <row r="10994" s="215" customFormat="1" ht="14.1"/>
    <row r="10995" s="215" customFormat="1" ht="14.1"/>
    <row r="10996" s="215" customFormat="1" ht="14.1"/>
    <row r="10997" s="215" customFormat="1" ht="14.1"/>
    <row r="10998" s="215" customFormat="1" ht="14.1"/>
    <row r="10999" s="215" customFormat="1" ht="14.1"/>
    <row r="11000" s="215" customFormat="1" ht="14.1"/>
    <row r="11001" s="215" customFormat="1" ht="14.1"/>
    <row r="11002" s="215" customFormat="1" ht="14.1"/>
    <row r="11003" s="215" customFormat="1" ht="14.1"/>
    <row r="11004" s="215" customFormat="1" ht="14.1"/>
    <row r="11005" s="215" customFormat="1" ht="14.1"/>
    <row r="11006" s="215" customFormat="1" ht="14.1"/>
    <row r="11007" s="215" customFormat="1" ht="14.1"/>
    <row r="11008" s="215" customFormat="1" ht="14.1"/>
    <row r="11009" s="215" customFormat="1" ht="14.1"/>
    <row r="11010" s="215" customFormat="1" ht="14.1"/>
    <row r="11011" s="215" customFormat="1" ht="14.1"/>
    <row r="11012" s="215" customFormat="1" ht="14.1"/>
    <row r="11013" s="215" customFormat="1" ht="14.1"/>
    <row r="11014" s="215" customFormat="1" ht="14.1"/>
    <row r="11015" s="215" customFormat="1" ht="14.1"/>
    <row r="11016" s="215" customFormat="1" ht="14.1"/>
    <row r="11017" s="215" customFormat="1" ht="14.1"/>
    <row r="11018" s="215" customFormat="1" ht="14.1"/>
    <row r="11019" s="215" customFormat="1" ht="14.1"/>
    <row r="11020" s="215" customFormat="1" ht="14.1"/>
    <row r="11021" s="215" customFormat="1" ht="14.1"/>
    <row r="11022" s="215" customFormat="1" ht="14.1"/>
    <row r="11023" s="215" customFormat="1" ht="14.1"/>
    <row r="11024" s="215" customFormat="1" ht="14.1"/>
    <row r="11025" s="215" customFormat="1" ht="14.1"/>
    <row r="11026" s="215" customFormat="1" ht="14.1"/>
    <row r="11027" s="215" customFormat="1" ht="14.1"/>
    <row r="11028" s="215" customFormat="1" ht="14.1"/>
    <row r="11029" s="215" customFormat="1" ht="14.1"/>
    <row r="11030" s="215" customFormat="1" ht="14.1"/>
    <row r="11031" s="215" customFormat="1" ht="14.1"/>
    <row r="11032" s="215" customFormat="1" ht="14.1"/>
    <row r="11033" s="215" customFormat="1" ht="14.1"/>
    <row r="11034" s="215" customFormat="1" ht="14.1"/>
    <row r="11035" s="215" customFormat="1" ht="14.1"/>
    <row r="11036" s="215" customFormat="1" ht="14.1"/>
    <row r="11037" s="215" customFormat="1" ht="14.1"/>
    <row r="11038" s="215" customFormat="1" ht="14.1"/>
    <row r="11039" s="215" customFormat="1" ht="14.1"/>
    <row r="11040" s="215" customFormat="1" ht="14.1"/>
    <row r="11041" s="215" customFormat="1" ht="14.1"/>
    <row r="11042" s="215" customFormat="1" ht="14.1"/>
    <row r="11043" s="215" customFormat="1" ht="14.1"/>
    <row r="11044" s="215" customFormat="1" ht="14.1"/>
    <row r="11045" s="215" customFormat="1" ht="14.1"/>
    <row r="11046" s="215" customFormat="1" ht="14.1"/>
    <row r="11047" s="215" customFormat="1" ht="14.1"/>
    <row r="11048" s="215" customFormat="1" ht="14.1"/>
    <row r="11049" s="215" customFormat="1" ht="14.1"/>
    <row r="11050" s="215" customFormat="1" ht="14.1"/>
    <row r="11051" s="215" customFormat="1" ht="14.1"/>
    <row r="11052" s="215" customFormat="1" ht="14.1"/>
    <row r="11053" s="215" customFormat="1" ht="14.1"/>
    <row r="11054" s="215" customFormat="1" ht="14.1"/>
    <row r="11055" s="215" customFormat="1" ht="14.1"/>
    <row r="11056" s="215" customFormat="1" ht="14.1"/>
    <row r="11057" s="215" customFormat="1" ht="14.1"/>
    <row r="11058" s="215" customFormat="1" ht="14.1"/>
    <row r="11059" s="215" customFormat="1" ht="14.1"/>
    <row r="11060" s="215" customFormat="1" ht="14.1"/>
    <row r="11061" s="215" customFormat="1" ht="14.1"/>
    <row r="11062" s="215" customFormat="1" ht="14.1"/>
    <row r="11063" s="215" customFormat="1" ht="14.1"/>
    <row r="11064" s="215" customFormat="1" ht="14.1"/>
    <row r="11065" s="215" customFormat="1" ht="14.1"/>
    <row r="11066" s="215" customFormat="1" ht="14.1"/>
    <row r="11067" s="215" customFormat="1" ht="14.1"/>
    <row r="11068" s="215" customFormat="1" ht="14.1"/>
    <row r="11069" s="215" customFormat="1" ht="14.1"/>
    <row r="11070" s="215" customFormat="1" ht="14.1"/>
    <row r="11071" s="215" customFormat="1" ht="14.1"/>
    <row r="11072" s="215" customFormat="1" ht="14.1"/>
    <row r="11073" s="215" customFormat="1" ht="14.1"/>
    <row r="11074" s="215" customFormat="1" ht="14.1"/>
    <row r="11075" s="215" customFormat="1" ht="14.1"/>
    <row r="11076" s="215" customFormat="1" ht="14.1"/>
    <row r="11077" s="215" customFormat="1" ht="14.1"/>
    <row r="11078" s="215" customFormat="1" ht="14.1"/>
    <row r="11079" s="215" customFormat="1" ht="14.1"/>
    <row r="11080" s="215" customFormat="1" ht="14.1"/>
    <row r="11081" s="215" customFormat="1" ht="14.1"/>
    <row r="11082" s="215" customFormat="1" ht="14.1"/>
    <row r="11083" s="215" customFormat="1" ht="14.1"/>
    <row r="11084" s="215" customFormat="1" ht="14.1"/>
    <row r="11085" s="215" customFormat="1" ht="14.1"/>
    <row r="11086" s="215" customFormat="1" ht="14.1"/>
    <row r="11087" s="215" customFormat="1" ht="14.1"/>
    <row r="11088" s="215" customFormat="1" ht="14.1"/>
    <row r="11089" s="215" customFormat="1" ht="14.1"/>
    <row r="11090" s="215" customFormat="1" ht="14.1"/>
    <row r="11091" s="215" customFormat="1" ht="14.1"/>
    <row r="11092" s="215" customFormat="1" ht="14.1"/>
    <row r="11093" s="215" customFormat="1" ht="14.1"/>
    <row r="11094" s="215" customFormat="1" ht="14.1"/>
    <row r="11095" s="215" customFormat="1" ht="14.1"/>
    <row r="11096" s="215" customFormat="1" ht="14.1"/>
    <row r="11097" s="215" customFormat="1" ht="14.1"/>
    <row r="11098" s="215" customFormat="1" ht="14.1"/>
    <row r="11099" s="215" customFormat="1" ht="14.1"/>
    <row r="11100" s="215" customFormat="1" ht="14.1"/>
    <row r="11101" s="215" customFormat="1" ht="14.1"/>
    <row r="11102" s="215" customFormat="1" ht="14.1"/>
    <row r="11103" s="215" customFormat="1" ht="14.1"/>
    <row r="11104" s="215" customFormat="1" ht="14.1"/>
    <row r="11105" s="215" customFormat="1" ht="14.1"/>
    <row r="11106" s="215" customFormat="1" ht="14.1"/>
    <row r="11107" s="215" customFormat="1" ht="14.1"/>
    <row r="11108" s="215" customFormat="1" ht="14.1"/>
    <row r="11109" s="215" customFormat="1" ht="14.1"/>
    <row r="11110" s="215" customFormat="1" ht="14.1"/>
    <row r="11111" s="215" customFormat="1" ht="14.1"/>
    <row r="11112" s="215" customFormat="1" ht="14.1"/>
    <row r="11113" s="215" customFormat="1" ht="14.1"/>
    <row r="11114" s="215" customFormat="1" ht="14.1"/>
    <row r="11115" s="215" customFormat="1" ht="14.1"/>
    <row r="11116" s="215" customFormat="1" ht="14.1"/>
    <row r="11117" s="215" customFormat="1" ht="14.1"/>
    <row r="11118" s="215" customFormat="1" ht="14.1"/>
    <row r="11119" s="215" customFormat="1" ht="14.1"/>
    <row r="11120" s="215" customFormat="1" ht="14.1"/>
    <row r="11121" s="215" customFormat="1" ht="14.1"/>
    <row r="11122" s="215" customFormat="1" ht="14.1"/>
    <row r="11123" s="215" customFormat="1" ht="14.1"/>
    <row r="11124" s="215" customFormat="1" ht="14.1"/>
    <row r="11125" s="215" customFormat="1" ht="14.1"/>
    <row r="11126" s="215" customFormat="1" ht="14.1"/>
    <row r="11127" s="215" customFormat="1" ht="14.1"/>
    <row r="11128" s="215" customFormat="1" ht="14.1"/>
    <row r="11129" s="215" customFormat="1" ht="14.1"/>
    <row r="11130" s="215" customFormat="1" ht="14.1"/>
    <row r="11131" s="215" customFormat="1" ht="14.1"/>
    <row r="11132" s="215" customFormat="1" ht="14.1"/>
    <row r="11133" s="215" customFormat="1" ht="14.1"/>
    <row r="11134" s="215" customFormat="1" ht="14.1"/>
    <row r="11135" s="215" customFormat="1" ht="14.1"/>
    <row r="11136" s="215" customFormat="1" ht="14.1"/>
    <row r="11137" s="215" customFormat="1" ht="14.1"/>
    <row r="11138" s="215" customFormat="1" ht="14.1"/>
    <row r="11139" s="215" customFormat="1" ht="14.1"/>
    <row r="11140" s="215" customFormat="1" ht="14.1"/>
    <row r="11141" s="215" customFormat="1" ht="14.1"/>
    <row r="11142" s="215" customFormat="1" ht="14.1"/>
    <row r="11143" s="215" customFormat="1" ht="14.1"/>
    <row r="11144" s="215" customFormat="1" ht="14.1"/>
    <row r="11145" s="215" customFormat="1" ht="14.1"/>
    <row r="11146" s="215" customFormat="1" ht="14.1"/>
    <row r="11147" s="215" customFormat="1" ht="14.1"/>
    <row r="11148" s="215" customFormat="1" ht="14.1"/>
    <row r="11149" s="215" customFormat="1" ht="14.1"/>
    <row r="11150" s="215" customFormat="1" ht="14.1"/>
    <row r="11151" s="215" customFormat="1" ht="14.1"/>
    <row r="11152" s="215" customFormat="1" ht="14.1"/>
    <row r="11153" s="215" customFormat="1" ht="14.1"/>
    <row r="11154" s="215" customFormat="1" ht="14.1"/>
    <row r="11155" s="215" customFormat="1" ht="14.1"/>
    <row r="11156" s="215" customFormat="1" ht="14.1"/>
    <row r="11157" s="215" customFormat="1" ht="14.1"/>
    <row r="11158" s="215" customFormat="1" ht="14.1"/>
    <row r="11159" s="215" customFormat="1" ht="14.1"/>
    <row r="11160" s="215" customFormat="1" ht="14.1"/>
    <row r="11161" s="215" customFormat="1" ht="14.1"/>
    <row r="11162" s="215" customFormat="1" ht="14.1"/>
    <row r="11163" s="215" customFormat="1" ht="14.1"/>
    <row r="11164" s="215" customFormat="1" ht="14.1"/>
    <row r="11165" s="215" customFormat="1" ht="14.1"/>
    <row r="11166" s="215" customFormat="1" ht="14.1"/>
    <row r="11167" s="215" customFormat="1" ht="14.1"/>
    <row r="11168" s="215" customFormat="1" ht="14.1"/>
    <row r="11169" s="215" customFormat="1" ht="14.1"/>
    <row r="11170" s="215" customFormat="1" ht="14.1"/>
    <row r="11171" s="215" customFormat="1" ht="14.1"/>
    <row r="11172" s="215" customFormat="1" ht="14.1"/>
    <row r="11173" s="215" customFormat="1" ht="14.1"/>
    <row r="11174" s="215" customFormat="1" ht="14.1"/>
    <row r="11175" s="215" customFormat="1" ht="14.1"/>
    <row r="11176" s="215" customFormat="1" ht="14.1"/>
    <row r="11177" s="215" customFormat="1" ht="14.1"/>
    <row r="11178" s="215" customFormat="1" ht="14.1"/>
    <row r="11179" s="215" customFormat="1" ht="14.1"/>
    <row r="11180" s="215" customFormat="1" ht="14.1"/>
    <row r="11181" s="215" customFormat="1" ht="14.1"/>
    <row r="11182" s="215" customFormat="1" ht="14.1"/>
    <row r="11183" s="215" customFormat="1" ht="14.1"/>
    <row r="11184" s="215" customFormat="1" ht="14.1"/>
    <row r="11185" s="215" customFormat="1" ht="14.1"/>
    <row r="11186" s="215" customFormat="1" ht="14.1"/>
    <row r="11187" s="215" customFormat="1" ht="14.1"/>
    <row r="11188" s="215" customFormat="1" ht="14.1"/>
    <row r="11189" s="215" customFormat="1" ht="14.1"/>
    <row r="11190" s="215" customFormat="1" ht="14.1"/>
    <row r="11191" s="215" customFormat="1" ht="14.1"/>
    <row r="11192" s="215" customFormat="1" ht="14.1"/>
    <row r="11193" s="215" customFormat="1" ht="14.1"/>
    <row r="11194" s="215" customFormat="1" ht="14.1"/>
    <row r="11195" s="215" customFormat="1" ht="14.1"/>
    <row r="11196" s="215" customFormat="1" ht="14.1"/>
    <row r="11197" s="215" customFormat="1" ht="14.1"/>
    <row r="11198" s="215" customFormat="1" ht="14.1"/>
    <row r="11199" s="215" customFormat="1" ht="14.1"/>
    <row r="11200" s="215" customFormat="1" ht="14.1"/>
    <row r="11201" s="215" customFormat="1" ht="14.1"/>
    <row r="11202" s="215" customFormat="1" ht="14.1"/>
    <row r="11203" s="215" customFormat="1" ht="14.1"/>
    <row r="11204" s="215" customFormat="1" ht="14.1"/>
    <row r="11205" s="215" customFormat="1" ht="14.1"/>
    <row r="11206" s="215" customFormat="1" ht="14.1"/>
    <row r="11207" s="215" customFormat="1" ht="14.1"/>
    <row r="11208" s="215" customFormat="1" ht="14.1"/>
    <row r="11209" s="215" customFormat="1" ht="14.1"/>
    <row r="11210" s="215" customFormat="1" ht="14.1"/>
    <row r="11211" s="215" customFormat="1" ht="14.1"/>
    <row r="11212" s="215" customFormat="1" ht="14.1"/>
    <row r="11213" s="215" customFormat="1" ht="14.1"/>
    <row r="11214" s="215" customFormat="1" ht="14.1"/>
    <row r="11215" s="215" customFormat="1" ht="14.1"/>
    <row r="11216" s="215" customFormat="1" ht="14.1"/>
    <row r="11217" s="215" customFormat="1" ht="14.1"/>
    <row r="11218" s="215" customFormat="1" ht="14.1"/>
    <row r="11219" s="215" customFormat="1" ht="14.1"/>
    <row r="11220" s="215" customFormat="1" ht="14.1"/>
    <row r="11221" s="215" customFormat="1" ht="14.1"/>
    <row r="11222" s="215" customFormat="1" ht="14.1"/>
    <row r="11223" s="215" customFormat="1" ht="14.1"/>
    <row r="11224" s="215" customFormat="1" ht="14.1"/>
    <row r="11225" s="215" customFormat="1" ht="14.1"/>
    <row r="11226" s="215" customFormat="1" ht="14.1"/>
    <row r="11227" s="215" customFormat="1" ht="14.1"/>
    <row r="11228" s="215" customFormat="1" ht="14.1"/>
    <row r="11229" s="215" customFormat="1" ht="14.1"/>
    <row r="11230" s="215" customFormat="1" ht="14.1"/>
    <row r="11231" s="215" customFormat="1" ht="14.1"/>
    <row r="11232" s="215" customFormat="1" ht="14.1"/>
    <row r="11233" s="215" customFormat="1" ht="14.1"/>
    <row r="11234" s="215" customFormat="1" ht="14.1"/>
    <row r="11235" s="215" customFormat="1" ht="14.1"/>
    <row r="11236" s="215" customFormat="1" ht="14.1"/>
    <row r="11237" s="215" customFormat="1" ht="14.1"/>
    <row r="11238" s="215" customFormat="1" ht="14.1"/>
    <row r="11239" s="215" customFormat="1" ht="14.1"/>
    <row r="11240" s="215" customFormat="1" ht="14.1"/>
    <row r="11241" s="215" customFormat="1" ht="14.1"/>
    <row r="11242" s="215" customFormat="1" ht="14.1"/>
    <row r="11243" s="215" customFormat="1" ht="14.1"/>
    <row r="11244" s="215" customFormat="1" ht="14.1"/>
    <row r="11245" s="215" customFormat="1" ht="14.1"/>
    <row r="11246" s="215" customFormat="1" ht="14.1"/>
    <row r="11247" s="215" customFormat="1" ht="14.1"/>
    <row r="11248" s="215" customFormat="1" ht="14.1"/>
    <row r="11249" s="215" customFormat="1" ht="14.1"/>
    <row r="11250" s="215" customFormat="1" ht="14.1"/>
    <row r="11251" s="215" customFormat="1" ht="14.1"/>
    <row r="11252" s="215" customFormat="1" ht="14.1"/>
    <row r="11253" s="215" customFormat="1" ht="14.1"/>
    <row r="11254" s="215" customFormat="1" ht="14.1"/>
    <row r="11255" s="215" customFormat="1" ht="14.1"/>
    <row r="11256" s="215" customFormat="1" ht="14.1"/>
    <row r="11257" s="215" customFormat="1" ht="14.1"/>
    <row r="11258" s="215" customFormat="1" ht="14.1"/>
    <row r="11259" s="215" customFormat="1" ht="14.1"/>
    <row r="11260" s="215" customFormat="1" ht="14.1"/>
    <row r="11261" s="215" customFormat="1" ht="14.1"/>
    <row r="11262" s="215" customFormat="1" ht="14.1"/>
    <row r="11263" s="215" customFormat="1" ht="14.1"/>
    <row r="11264" s="215" customFormat="1" ht="14.1"/>
    <row r="11265" s="215" customFormat="1" ht="14.1"/>
    <row r="11266" s="215" customFormat="1" ht="14.1"/>
    <row r="11267" s="215" customFormat="1" ht="14.1"/>
    <row r="11268" s="215" customFormat="1" ht="14.1"/>
    <row r="11269" s="215" customFormat="1" ht="14.1"/>
    <row r="11270" s="215" customFormat="1" ht="14.1"/>
    <row r="11271" s="215" customFormat="1" ht="14.1"/>
    <row r="11272" s="215" customFormat="1" ht="14.1"/>
    <row r="11273" s="215" customFormat="1" ht="14.1"/>
    <row r="11274" s="215" customFormat="1" ht="14.1"/>
    <row r="11275" s="215" customFormat="1" ht="14.1"/>
    <row r="11276" s="215" customFormat="1" ht="14.1"/>
    <row r="11277" s="215" customFormat="1" ht="14.1"/>
    <row r="11278" s="215" customFormat="1" ht="14.1"/>
    <row r="11279" s="215" customFormat="1" ht="14.1"/>
    <row r="11280" s="215" customFormat="1" ht="14.1"/>
    <row r="11281" s="215" customFormat="1" ht="14.1"/>
    <row r="11282" s="215" customFormat="1" ht="14.1"/>
    <row r="11283" s="215" customFormat="1" ht="14.1"/>
    <row r="11284" s="215" customFormat="1" ht="14.1"/>
    <row r="11285" s="215" customFormat="1" ht="14.1"/>
    <row r="11286" s="215" customFormat="1" ht="14.1"/>
    <row r="11287" s="215" customFormat="1" ht="14.1"/>
    <row r="11288" s="215" customFormat="1" ht="14.1"/>
    <row r="11289" s="215" customFormat="1" ht="14.1"/>
    <row r="11290" s="215" customFormat="1" ht="14.1"/>
    <row r="11291" s="215" customFormat="1" ht="14.1"/>
    <row r="11292" s="215" customFormat="1" ht="14.1"/>
    <row r="11293" s="215" customFormat="1" ht="14.1"/>
    <row r="11294" s="215" customFormat="1" ht="14.1"/>
    <row r="11295" s="215" customFormat="1" ht="14.1"/>
    <row r="11296" s="215" customFormat="1" ht="14.1"/>
    <row r="11297" s="215" customFormat="1" ht="14.1"/>
    <row r="11298" s="215" customFormat="1" ht="14.1"/>
    <row r="11299" s="215" customFormat="1" ht="14.1"/>
    <row r="11300" s="215" customFormat="1" ht="14.1"/>
    <row r="11301" s="215" customFormat="1" ht="14.1"/>
    <row r="11302" s="215" customFormat="1" ht="14.1"/>
    <row r="11303" s="215" customFormat="1" ht="14.1"/>
    <row r="11304" s="215" customFormat="1" ht="14.1"/>
    <row r="11305" s="215" customFormat="1" ht="14.1"/>
    <row r="11306" s="215" customFormat="1" ht="14.1"/>
    <row r="11307" s="215" customFormat="1" ht="14.1"/>
    <row r="11308" s="215" customFormat="1" ht="14.1"/>
    <row r="11309" s="215" customFormat="1" ht="14.1"/>
    <row r="11310" s="215" customFormat="1" ht="14.1"/>
    <row r="11311" s="215" customFormat="1" ht="14.1"/>
    <row r="11312" s="215" customFormat="1" ht="14.1"/>
    <row r="11313" s="215" customFormat="1" ht="14.1"/>
    <row r="11314" s="215" customFormat="1" ht="14.1"/>
    <row r="11315" s="215" customFormat="1" ht="14.1"/>
    <row r="11316" s="215" customFormat="1" ht="14.1"/>
    <row r="11317" s="215" customFormat="1" ht="14.1"/>
    <row r="11318" s="215" customFormat="1" ht="14.1"/>
    <row r="11319" s="215" customFormat="1" ht="14.1"/>
    <row r="11320" s="215" customFormat="1" ht="14.1"/>
    <row r="11321" s="215" customFormat="1" ht="14.1"/>
    <row r="11322" s="215" customFormat="1" ht="14.1"/>
    <row r="11323" s="215" customFormat="1" ht="14.1"/>
    <row r="11324" s="215" customFormat="1" ht="14.1"/>
    <row r="11325" s="215" customFormat="1" ht="14.1"/>
    <row r="11326" s="215" customFormat="1" ht="14.1"/>
    <row r="11327" s="215" customFormat="1" ht="14.1"/>
    <row r="11328" s="215" customFormat="1" ht="14.1"/>
    <row r="11329" s="215" customFormat="1" ht="14.1"/>
    <row r="11330" s="215" customFormat="1" ht="14.1"/>
    <row r="11331" s="215" customFormat="1" ht="14.1"/>
    <row r="11332" s="215" customFormat="1" ht="14.1"/>
    <row r="11333" s="215" customFormat="1" ht="14.1"/>
    <row r="11334" s="215" customFormat="1" ht="14.1"/>
    <row r="11335" s="215" customFormat="1" ht="14.1"/>
    <row r="11336" s="215" customFormat="1" ht="14.1"/>
    <row r="11337" s="215" customFormat="1" ht="14.1"/>
    <row r="11338" s="215" customFormat="1" ht="14.1"/>
    <row r="11339" s="215" customFormat="1" ht="14.1"/>
    <row r="11340" s="215" customFormat="1" ht="14.1"/>
    <row r="11341" s="215" customFormat="1" ht="14.1"/>
    <row r="11342" s="215" customFormat="1" ht="14.1"/>
    <row r="11343" s="215" customFormat="1" ht="14.1"/>
    <row r="11344" s="215" customFormat="1" ht="14.1"/>
    <row r="11345" s="215" customFormat="1" ht="14.1"/>
    <row r="11346" s="215" customFormat="1" ht="14.1"/>
    <row r="11347" s="215" customFormat="1" ht="14.1"/>
    <row r="11348" s="215" customFormat="1" ht="14.1"/>
    <row r="11349" s="215" customFormat="1" ht="14.1"/>
    <row r="11350" s="215" customFormat="1" ht="14.1"/>
    <row r="11351" s="215" customFormat="1" ht="14.1"/>
    <row r="11352" s="215" customFormat="1" ht="14.1"/>
    <row r="11353" s="215" customFormat="1" ht="14.1"/>
    <row r="11354" s="215" customFormat="1" ht="14.1"/>
    <row r="11355" s="215" customFormat="1" ht="14.1"/>
    <row r="11356" s="215" customFormat="1" ht="14.1"/>
    <row r="11357" s="215" customFormat="1" ht="14.1"/>
    <row r="11358" s="215" customFormat="1" ht="14.1"/>
    <row r="11359" s="215" customFormat="1" ht="14.1"/>
    <row r="11360" s="215" customFormat="1" ht="14.1"/>
    <row r="11361" s="215" customFormat="1" ht="14.1"/>
    <row r="11362" s="215" customFormat="1" ht="14.1"/>
    <row r="11363" s="215" customFormat="1" ht="14.1"/>
    <row r="11364" s="215" customFormat="1" ht="14.1"/>
    <row r="11365" s="215" customFormat="1" ht="14.1"/>
    <row r="11366" s="215" customFormat="1" ht="14.1"/>
    <row r="11367" s="215" customFormat="1" ht="14.1"/>
    <row r="11368" s="215" customFormat="1" ht="14.1"/>
    <row r="11369" s="215" customFormat="1" ht="14.1"/>
    <row r="11370" s="215" customFormat="1" ht="14.1"/>
    <row r="11371" s="215" customFormat="1" ht="14.1"/>
    <row r="11372" s="215" customFormat="1" ht="14.1"/>
    <row r="11373" s="215" customFormat="1" ht="14.1"/>
    <row r="11374" s="215" customFormat="1" ht="14.1"/>
    <row r="11375" s="215" customFormat="1" ht="14.1"/>
    <row r="11376" s="215" customFormat="1" ht="14.1"/>
    <row r="11377" s="215" customFormat="1" ht="14.1"/>
    <row r="11378" s="215" customFormat="1" ht="14.1"/>
    <row r="11379" s="215" customFormat="1" ht="14.1"/>
    <row r="11380" s="215" customFormat="1" ht="14.1"/>
    <row r="11381" s="215" customFormat="1" ht="14.1"/>
    <row r="11382" s="215" customFormat="1" ht="14.1"/>
    <row r="11383" s="215" customFormat="1" ht="14.1"/>
    <row r="11384" s="215" customFormat="1" ht="14.1"/>
    <row r="11385" s="215" customFormat="1" ht="14.1"/>
    <row r="11386" s="215" customFormat="1" ht="14.1"/>
    <row r="11387" s="215" customFormat="1" ht="14.1"/>
    <row r="11388" s="215" customFormat="1" ht="14.1"/>
    <row r="11389" s="215" customFormat="1" ht="14.1"/>
    <row r="11390" s="215" customFormat="1" ht="14.1"/>
    <row r="11391" s="215" customFormat="1" ht="14.1"/>
    <row r="11392" s="215" customFormat="1" ht="14.1"/>
    <row r="11393" s="215" customFormat="1" ht="14.1"/>
    <row r="11394" s="215" customFormat="1" ht="14.1"/>
    <row r="11395" s="215" customFormat="1" ht="14.1"/>
    <row r="11396" s="215" customFormat="1" ht="14.1"/>
    <row r="11397" s="215" customFormat="1" ht="14.1"/>
    <row r="11398" s="215" customFormat="1" ht="14.1"/>
    <row r="11399" s="215" customFormat="1" ht="14.1"/>
    <row r="11400" s="215" customFormat="1" ht="14.1"/>
    <row r="11401" s="215" customFormat="1" ht="14.1"/>
    <row r="11402" s="215" customFormat="1" ht="14.1"/>
    <row r="11403" s="215" customFormat="1" ht="14.1"/>
    <row r="11404" s="215" customFormat="1" ht="14.1"/>
    <row r="11405" s="215" customFormat="1" ht="14.1"/>
    <row r="11406" s="215" customFormat="1" ht="14.1"/>
    <row r="11407" s="215" customFormat="1" ht="14.1"/>
    <row r="11408" s="215" customFormat="1" ht="14.1"/>
    <row r="11409" s="215" customFormat="1" ht="14.1"/>
    <row r="11410" s="215" customFormat="1" ht="14.1"/>
    <row r="11411" s="215" customFormat="1" ht="14.1"/>
    <row r="11412" s="215" customFormat="1" ht="14.1"/>
    <row r="11413" s="215" customFormat="1" ht="14.1"/>
    <row r="11414" s="215" customFormat="1" ht="14.1"/>
    <row r="11415" s="215" customFormat="1" ht="14.1"/>
    <row r="11416" s="215" customFormat="1" ht="14.1"/>
    <row r="11417" s="215" customFormat="1" ht="14.1"/>
    <row r="11418" s="215" customFormat="1" ht="14.1"/>
    <row r="11419" s="215" customFormat="1" ht="14.1"/>
    <row r="11420" s="215" customFormat="1" ht="14.1"/>
    <row r="11421" s="215" customFormat="1" ht="14.1"/>
    <row r="11422" s="215" customFormat="1" ht="14.1"/>
    <row r="11423" s="215" customFormat="1" ht="14.1"/>
    <row r="11424" s="215" customFormat="1" ht="14.1"/>
    <row r="11425" s="215" customFormat="1" ht="14.1"/>
    <row r="11426" s="215" customFormat="1" ht="14.1"/>
    <row r="11427" s="215" customFormat="1" ht="14.1"/>
    <row r="11428" s="215" customFormat="1" ht="14.1"/>
    <row r="11429" s="215" customFormat="1" ht="14.1"/>
    <row r="11430" s="215" customFormat="1" ht="14.1"/>
    <row r="11431" s="215" customFormat="1" ht="14.1"/>
    <row r="11432" s="215" customFormat="1" ht="14.1"/>
    <row r="11433" s="215" customFormat="1" ht="14.1"/>
    <row r="11434" s="215" customFormat="1" ht="14.1"/>
    <row r="11435" s="215" customFormat="1" ht="14.1"/>
    <row r="11436" s="215" customFormat="1" ht="14.1"/>
    <row r="11437" s="215" customFormat="1" ht="14.1"/>
    <row r="11438" s="215" customFormat="1" ht="14.1"/>
    <row r="11439" s="215" customFormat="1" ht="14.1"/>
    <row r="11440" s="215" customFormat="1" ht="14.1"/>
    <row r="11441" s="215" customFormat="1" ht="14.1"/>
    <row r="11442" s="215" customFormat="1" ht="14.1"/>
    <row r="11443" s="215" customFormat="1" ht="14.1"/>
    <row r="11444" s="215" customFormat="1" ht="14.1"/>
    <row r="11445" s="215" customFormat="1" ht="14.1"/>
    <row r="11446" s="215" customFormat="1" ht="14.1"/>
    <row r="11447" s="215" customFormat="1" ht="14.1"/>
    <row r="11448" s="215" customFormat="1" ht="14.1"/>
    <row r="11449" s="215" customFormat="1" ht="14.1"/>
    <row r="11450" s="215" customFormat="1" ht="14.1"/>
    <row r="11451" s="215" customFormat="1" ht="14.1"/>
    <row r="11452" s="215" customFormat="1" ht="14.1"/>
    <row r="11453" s="215" customFormat="1" ht="14.1"/>
    <row r="11454" s="215" customFormat="1" ht="14.1"/>
    <row r="11455" s="215" customFormat="1" ht="14.1"/>
    <row r="11456" s="215" customFormat="1" ht="14.1"/>
    <row r="11457" s="215" customFormat="1" ht="14.1"/>
    <row r="11458" s="215" customFormat="1" ht="14.1"/>
    <row r="11459" s="215" customFormat="1" ht="14.1"/>
    <row r="11460" s="215" customFormat="1" ht="14.1"/>
    <row r="11461" s="215" customFormat="1" ht="14.1"/>
    <row r="11462" s="215" customFormat="1" ht="14.1"/>
    <row r="11463" s="215" customFormat="1" ht="14.1"/>
    <row r="11464" s="215" customFormat="1" ht="14.1"/>
    <row r="11465" s="215" customFormat="1" ht="14.1"/>
    <row r="11466" s="215" customFormat="1" ht="14.1"/>
    <row r="11467" s="215" customFormat="1" ht="14.1"/>
    <row r="11468" s="215" customFormat="1" ht="14.1"/>
    <row r="11469" s="215" customFormat="1" ht="14.1"/>
    <row r="11470" s="215" customFormat="1" ht="14.1"/>
    <row r="11471" s="215" customFormat="1" ht="14.1"/>
    <row r="11472" s="215" customFormat="1" ht="14.1"/>
    <row r="11473" s="215" customFormat="1" ht="14.1"/>
    <row r="11474" s="215" customFormat="1" ht="14.1"/>
    <row r="11475" s="215" customFormat="1" ht="14.1"/>
    <row r="11476" s="215" customFormat="1" ht="14.1"/>
    <row r="11477" s="215" customFormat="1" ht="14.1"/>
    <row r="11478" s="215" customFormat="1" ht="14.1"/>
    <row r="11479" s="215" customFormat="1" ht="14.1"/>
    <row r="11480" s="215" customFormat="1" ht="14.1"/>
    <row r="11481" s="215" customFormat="1" ht="14.1"/>
    <row r="11482" s="215" customFormat="1" ht="14.1"/>
    <row r="11483" s="215" customFormat="1" ht="14.1"/>
    <row r="11484" s="215" customFormat="1" ht="14.1"/>
    <row r="11485" s="215" customFormat="1" ht="14.1"/>
    <row r="11486" s="215" customFormat="1" ht="14.1"/>
    <row r="11487" s="215" customFormat="1" ht="14.1"/>
    <row r="11488" s="215" customFormat="1" ht="14.1"/>
    <row r="11489" s="215" customFormat="1" ht="14.1"/>
    <row r="11490" s="215" customFormat="1" ht="14.1"/>
    <row r="11491" s="215" customFormat="1" ht="14.1"/>
    <row r="11492" s="215" customFormat="1" ht="14.1"/>
    <row r="11493" s="215" customFormat="1" ht="14.1"/>
    <row r="11494" s="215" customFormat="1" ht="14.1"/>
    <row r="11495" s="215" customFormat="1" ht="14.1"/>
    <row r="11496" s="215" customFormat="1" ht="14.1"/>
    <row r="11497" s="215" customFormat="1" ht="14.1"/>
    <row r="11498" s="215" customFormat="1" ht="14.1"/>
    <row r="11499" s="215" customFormat="1" ht="14.1"/>
    <row r="11500" s="215" customFormat="1" ht="14.1"/>
    <row r="11501" s="215" customFormat="1" ht="14.1"/>
    <row r="11502" s="215" customFormat="1" ht="14.1"/>
    <row r="11503" s="215" customFormat="1" ht="14.1"/>
    <row r="11504" s="215" customFormat="1" ht="14.1"/>
    <row r="11505" s="215" customFormat="1" ht="14.1"/>
    <row r="11506" s="215" customFormat="1" ht="14.1"/>
    <row r="11507" s="215" customFormat="1" ht="14.1"/>
    <row r="11508" s="215" customFormat="1" ht="14.1"/>
    <row r="11509" s="215" customFormat="1" ht="14.1"/>
    <row r="11510" s="215" customFormat="1" ht="14.1"/>
    <row r="11511" s="215" customFormat="1" ht="14.1"/>
    <row r="11512" s="215" customFormat="1" ht="14.1"/>
    <row r="11513" s="215" customFormat="1" ht="14.1"/>
    <row r="11514" s="215" customFormat="1" ht="14.1"/>
    <row r="11515" s="215" customFormat="1" ht="14.1"/>
    <row r="11516" s="215" customFormat="1" ht="14.1"/>
    <row r="11517" s="215" customFormat="1" ht="14.1"/>
    <row r="11518" s="215" customFormat="1" ht="14.1"/>
    <row r="11519" s="215" customFormat="1" ht="14.1"/>
    <row r="11520" s="215" customFormat="1" ht="14.1"/>
    <row r="11521" s="215" customFormat="1" ht="14.1"/>
    <row r="11522" s="215" customFormat="1" ht="14.1"/>
    <row r="11523" s="215" customFormat="1" ht="14.1"/>
    <row r="11524" s="215" customFormat="1" ht="14.1"/>
    <row r="11525" s="215" customFormat="1" ht="14.1"/>
    <row r="11526" s="215" customFormat="1" ht="14.1"/>
    <row r="11527" s="215" customFormat="1" ht="14.1"/>
    <row r="11528" s="215" customFormat="1" ht="14.1"/>
    <row r="11529" s="215" customFormat="1" ht="14.1"/>
    <row r="11530" s="215" customFormat="1" ht="14.1"/>
    <row r="11531" s="215" customFormat="1" ht="14.1"/>
    <row r="11532" s="215" customFormat="1" ht="14.1"/>
    <row r="11533" s="215" customFormat="1" ht="14.1"/>
    <row r="11534" s="215" customFormat="1" ht="14.1"/>
    <row r="11535" s="215" customFormat="1" ht="14.1"/>
    <row r="11536" s="215" customFormat="1" ht="14.1"/>
    <row r="11537" s="215" customFormat="1" ht="14.1"/>
    <row r="11538" s="215" customFormat="1" ht="14.1"/>
    <row r="11539" s="215" customFormat="1" ht="14.1"/>
    <row r="11540" s="215" customFormat="1" ht="14.1"/>
    <row r="11541" s="215" customFormat="1" ht="14.1"/>
    <row r="11542" s="215" customFormat="1" ht="14.1"/>
    <row r="11543" s="215" customFormat="1" ht="14.1"/>
    <row r="11544" s="215" customFormat="1" ht="14.1"/>
    <row r="11545" s="215" customFormat="1" ht="14.1"/>
    <row r="11546" s="215" customFormat="1" ht="14.1"/>
    <row r="11547" s="215" customFormat="1" ht="14.1"/>
    <row r="11548" s="215" customFormat="1" ht="14.1"/>
    <row r="11549" s="215" customFormat="1" ht="14.1"/>
    <row r="11550" s="215" customFormat="1" ht="14.1"/>
    <row r="11551" s="215" customFormat="1" ht="14.1"/>
    <row r="11552" s="215" customFormat="1" ht="14.1"/>
    <row r="11553" s="215" customFormat="1" ht="14.1"/>
    <row r="11554" s="215" customFormat="1" ht="14.1"/>
    <row r="11555" s="215" customFormat="1" ht="14.1"/>
    <row r="11556" s="215" customFormat="1" ht="14.1"/>
    <row r="11557" s="215" customFormat="1" ht="14.1"/>
    <row r="11558" s="215" customFormat="1" ht="14.1"/>
    <row r="11559" s="215" customFormat="1" ht="14.1"/>
    <row r="11560" s="215" customFormat="1" ht="14.1"/>
    <row r="11561" s="215" customFormat="1" ht="14.1"/>
    <row r="11562" s="215" customFormat="1" ht="14.1"/>
    <row r="11563" s="215" customFormat="1" ht="14.1"/>
    <row r="11564" s="215" customFormat="1" ht="14.1"/>
    <row r="11565" s="215" customFormat="1" ht="14.1"/>
    <row r="11566" s="215" customFormat="1" ht="14.1"/>
    <row r="11567" s="215" customFormat="1" ht="14.1"/>
    <row r="11568" s="215" customFormat="1" ht="14.1"/>
    <row r="11569" s="215" customFormat="1" ht="14.1"/>
    <row r="11570" s="215" customFormat="1" ht="14.1"/>
    <row r="11571" s="215" customFormat="1" ht="14.1"/>
    <row r="11572" s="215" customFormat="1" ht="14.1"/>
    <row r="11573" s="215" customFormat="1" ht="14.1"/>
    <row r="11574" s="215" customFormat="1" ht="14.1"/>
    <row r="11575" s="215" customFormat="1" ht="14.1"/>
    <row r="11576" s="215" customFormat="1" ht="14.1"/>
    <row r="11577" s="215" customFormat="1" ht="14.1"/>
    <row r="11578" s="215" customFormat="1" ht="14.1"/>
    <row r="11579" s="215" customFormat="1" ht="14.1"/>
    <row r="11580" s="215" customFormat="1" ht="14.1"/>
    <row r="11581" s="215" customFormat="1" ht="14.1"/>
    <row r="11582" s="215" customFormat="1" ht="14.1"/>
    <row r="11583" s="215" customFormat="1" ht="14.1"/>
    <row r="11584" s="215" customFormat="1" ht="14.1"/>
    <row r="11585" s="215" customFormat="1" ht="14.1"/>
    <row r="11586" s="215" customFormat="1" ht="14.1"/>
    <row r="11587" s="215" customFormat="1" ht="14.1"/>
    <row r="11588" s="215" customFormat="1" ht="14.1"/>
    <row r="11589" s="215" customFormat="1" ht="14.1"/>
    <row r="11590" s="215" customFormat="1" ht="14.1"/>
    <row r="11591" s="215" customFormat="1" ht="14.1"/>
    <row r="11592" s="215" customFormat="1" ht="14.1"/>
    <row r="11593" s="215" customFormat="1" ht="14.1"/>
    <row r="11594" s="215" customFormat="1" ht="14.1"/>
    <row r="11595" s="215" customFormat="1" ht="14.1"/>
    <row r="11596" s="215" customFormat="1" ht="14.1"/>
    <row r="11597" s="215" customFormat="1" ht="14.1"/>
    <row r="11598" s="215" customFormat="1" ht="14.1"/>
    <row r="11599" s="215" customFormat="1" ht="14.1"/>
    <row r="11600" s="215" customFormat="1" ht="14.1"/>
    <row r="11601" s="215" customFormat="1" ht="14.1"/>
    <row r="11602" s="215" customFormat="1" ht="14.1"/>
    <row r="11603" s="215" customFormat="1" ht="14.1"/>
    <row r="11604" s="215" customFormat="1" ht="14.1"/>
    <row r="11605" s="215" customFormat="1" ht="14.1"/>
    <row r="11606" s="215" customFormat="1" ht="14.1"/>
    <row r="11607" s="215" customFormat="1" ht="14.1"/>
    <row r="11608" s="215" customFormat="1" ht="14.1"/>
    <row r="11609" s="215" customFormat="1" ht="14.1"/>
    <row r="11610" s="215" customFormat="1" ht="14.1"/>
    <row r="11611" s="215" customFormat="1" ht="14.1"/>
    <row r="11612" s="215" customFormat="1" ht="14.1"/>
    <row r="11613" s="215" customFormat="1" ht="14.1"/>
    <row r="11614" s="215" customFormat="1" ht="14.1"/>
    <row r="11615" s="215" customFormat="1" ht="14.1"/>
    <row r="11616" s="215" customFormat="1" ht="14.1"/>
    <row r="11617" s="215" customFormat="1" ht="14.1"/>
    <row r="11618" s="215" customFormat="1" ht="14.1"/>
    <row r="11619" s="215" customFormat="1" ht="14.1"/>
    <row r="11620" s="215" customFormat="1" ht="14.1"/>
    <row r="11621" s="215" customFormat="1" ht="14.1"/>
    <row r="11622" s="215" customFormat="1" ht="14.1"/>
    <row r="11623" s="215" customFormat="1" ht="14.1"/>
    <row r="11624" s="215" customFormat="1" ht="14.1"/>
    <row r="11625" s="215" customFormat="1" ht="14.1"/>
    <row r="11626" s="215" customFormat="1" ht="14.1"/>
    <row r="11627" s="215" customFormat="1" ht="14.1"/>
    <row r="11628" s="215" customFormat="1" ht="14.1"/>
    <row r="11629" s="215" customFormat="1" ht="14.1"/>
    <row r="11630" s="215" customFormat="1" ht="14.1"/>
    <row r="11631" s="215" customFormat="1" ht="14.1"/>
    <row r="11632" s="215" customFormat="1" ht="14.1"/>
    <row r="11633" s="215" customFormat="1" ht="14.1"/>
    <row r="11634" s="215" customFormat="1" ht="14.1"/>
    <row r="11635" s="215" customFormat="1" ht="14.1"/>
    <row r="11636" s="215" customFormat="1" ht="14.1"/>
    <row r="11637" s="215" customFormat="1" ht="14.1"/>
    <row r="11638" s="215" customFormat="1" ht="14.1"/>
    <row r="11639" s="215" customFormat="1" ht="14.1"/>
    <row r="11640" s="215" customFormat="1" ht="14.1"/>
    <row r="11641" s="215" customFormat="1" ht="14.1"/>
    <row r="11642" s="215" customFormat="1" ht="14.1"/>
    <row r="11643" s="215" customFormat="1" ht="14.1"/>
    <row r="11644" s="215" customFormat="1" ht="14.1"/>
    <row r="11645" s="215" customFormat="1" ht="14.1"/>
    <row r="11646" s="215" customFormat="1" ht="14.1"/>
    <row r="11647" s="215" customFormat="1" ht="14.1"/>
    <row r="11648" s="215" customFormat="1" ht="14.1"/>
    <row r="11649" s="215" customFormat="1" ht="14.1"/>
    <row r="11650" s="215" customFormat="1" ht="14.1"/>
    <row r="11651" s="215" customFormat="1" ht="14.1"/>
    <row r="11652" s="215" customFormat="1" ht="14.1"/>
    <row r="11653" s="215" customFormat="1" ht="14.1"/>
    <row r="11654" s="215" customFormat="1" ht="14.1"/>
    <row r="11655" s="215" customFormat="1" ht="14.1"/>
    <row r="11656" s="215" customFormat="1" ht="14.1"/>
    <row r="11657" s="215" customFormat="1" ht="14.1"/>
    <row r="11658" s="215" customFormat="1" ht="14.1"/>
    <row r="11659" s="215" customFormat="1" ht="14.1"/>
    <row r="11660" s="215" customFormat="1" ht="14.1"/>
    <row r="11661" s="215" customFormat="1" ht="14.1"/>
    <row r="11662" s="215" customFormat="1" ht="14.1"/>
    <row r="11663" s="215" customFormat="1" ht="14.1"/>
    <row r="11664" s="215" customFormat="1" ht="14.1"/>
    <row r="11665" s="215" customFormat="1" ht="14.1"/>
    <row r="11666" s="215" customFormat="1" ht="14.1"/>
    <row r="11667" s="215" customFormat="1" ht="14.1"/>
    <row r="11668" s="215" customFormat="1" ht="14.1"/>
    <row r="11669" s="215" customFormat="1" ht="14.1"/>
    <row r="11670" s="215" customFormat="1" ht="14.1"/>
    <row r="11671" s="215" customFormat="1" ht="14.1"/>
    <row r="11672" s="215" customFormat="1" ht="14.1"/>
    <row r="11673" s="215" customFormat="1" ht="14.1"/>
    <row r="11674" s="215" customFormat="1" ht="14.1"/>
    <row r="11675" s="215" customFormat="1" ht="14.1"/>
    <row r="11676" s="215" customFormat="1" ht="14.1"/>
    <row r="11677" s="215" customFormat="1" ht="14.1"/>
    <row r="11678" s="215" customFormat="1" ht="14.1"/>
    <row r="11679" s="215" customFormat="1" ht="14.1"/>
    <row r="11680" s="215" customFormat="1" ht="14.1"/>
    <row r="11681" s="215" customFormat="1" ht="14.1"/>
    <row r="11682" s="215" customFormat="1" ht="14.1"/>
    <row r="11683" s="215" customFormat="1" ht="14.1"/>
    <row r="11684" s="215" customFormat="1" ht="14.1"/>
    <row r="11685" s="215" customFormat="1" ht="14.1"/>
    <row r="11686" s="215" customFormat="1" ht="14.1"/>
    <row r="11687" s="215" customFormat="1" ht="14.1"/>
    <row r="11688" s="215" customFormat="1" ht="14.1"/>
    <row r="11689" s="215" customFormat="1" ht="14.1"/>
    <row r="11690" s="215" customFormat="1" ht="14.1"/>
    <row r="11691" s="215" customFormat="1" ht="14.1"/>
    <row r="11692" s="215" customFormat="1" ht="14.1"/>
    <row r="11693" s="215" customFormat="1" ht="14.1"/>
    <row r="11694" s="215" customFormat="1" ht="14.1"/>
    <row r="11695" s="215" customFormat="1" ht="14.1"/>
    <row r="11696" s="215" customFormat="1" ht="14.1"/>
    <row r="11697" s="215" customFormat="1" ht="14.1"/>
    <row r="11698" s="215" customFormat="1" ht="14.1"/>
    <row r="11699" s="215" customFormat="1" ht="14.1"/>
    <row r="11700" s="215" customFormat="1" ht="14.1"/>
    <row r="11701" s="215" customFormat="1" ht="14.1"/>
    <row r="11702" s="215" customFormat="1" ht="14.1"/>
    <row r="11703" s="215" customFormat="1" ht="14.1"/>
    <row r="11704" s="215" customFormat="1" ht="14.1"/>
    <row r="11705" s="215" customFormat="1" ht="14.1"/>
    <row r="11706" s="215" customFormat="1" ht="14.1"/>
    <row r="11707" s="215" customFormat="1" ht="14.1"/>
    <row r="11708" s="215" customFormat="1" ht="14.1"/>
    <row r="11709" s="215" customFormat="1" ht="14.1"/>
    <row r="11710" s="215" customFormat="1" ht="14.1"/>
    <row r="11711" s="215" customFormat="1" ht="14.1"/>
    <row r="11712" s="215" customFormat="1" ht="14.1"/>
    <row r="11713" s="215" customFormat="1" ht="14.1"/>
    <row r="11714" s="215" customFormat="1" ht="14.1"/>
    <row r="11715" s="215" customFormat="1" ht="14.1"/>
    <row r="11716" s="215" customFormat="1" ht="14.1"/>
    <row r="11717" s="215" customFormat="1" ht="14.1"/>
    <row r="11718" s="215" customFormat="1" ht="14.1"/>
    <row r="11719" s="215" customFormat="1" ht="14.1"/>
    <row r="11720" s="215" customFormat="1" ht="14.1"/>
    <row r="11721" s="215" customFormat="1" ht="14.1"/>
    <row r="11722" s="215" customFormat="1" ht="14.1"/>
    <row r="11723" s="215" customFormat="1" ht="14.1"/>
    <row r="11724" s="215" customFormat="1" ht="14.1"/>
    <row r="11725" s="215" customFormat="1" ht="14.1"/>
    <row r="11726" s="215" customFormat="1" ht="14.1"/>
    <row r="11727" s="215" customFormat="1" ht="14.1"/>
    <row r="11728" s="215" customFormat="1" ht="14.1"/>
    <row r="11729" s="215" customFormat="1" ht="14.1"/>
    <row r="11730" s="215" customFormat="1" ht="14.1"/>
    <row r="11731" s="215" customFormat="1" ht="14.1"/>
    <row r="11732" s="215" customFormat="1" ht="14.1"/>
    <row r="11733" s="215" customFormat="1" ht="14.1"/>
    <row r="11734" s="215" customFormat="1" ht="14.1"/>
    <row r="11735" s="215" customFormat="1" ht="14.1"/>
    <row r="11736" s="215" customFormat="1" ht="14.1"/>
    <row r="11737" s="215" customFormat="1" ht="14.1"/>
    <row r="11738" s="215" customFormat="1" ht="14.1"/>
    <row r="11739" s="215" customFormat="1" ht="14.1"/>
    <row r="11740" s="215" customFormat="1" ht="14.1"/>
    <row r="11741" s="215" customFormat="1" ht="14.1"/>
    <row r="11742" s="215" customFormat="1" ht="14.1"/>
    <row r="11743" s="215" customFormat="1" ht="14.1"/>
    <row r="11744" s="215" customFormat="1" ht="14.1"/>
    <row r="11745" s="215" customFormat="1" ht="14.1"/>
    <row r="11746" s="215" customFormat="1" ht="14.1"/>
    <row r="11747" s="215" customFormat="1" ht="14.1"/>
    <row r="11748" s="215" customFormat="1" ht="14.1"/>
    <row r="11749" s="215" customFormat="1" ht="14.1"/>
    <row r="11750" s="215" customFormat="1" ht="14.1"/>
    <row r="11751" s="215" customFormat="1" ht="14.1"/>
    <row r="11752" s="215" customFormat="1" ht="14.1"/>
    <row r="11753" s="215" customFormat="1" ht="14.1"/>
    <row r="11754" s="215" customFormat="1" ht="14.1"/>
    <row r="11755" s="215" customFormat="1" ht="14.1"/>
    <row r="11756" s="215" customFormat="1" ht="14.1"/>
    <row r="11757" s="215" customFormat="1" ht="14.1"/>
    <row r="11758" s="215" customFormat="1" ht="14.1"/>
    <row r="11759" s="215" customFormat="1" ht="14.1"/>
    <row r="11760" s="215" customFormat="1" ht="14.1"/>
    <row r="11761" s="215" customFormat="1" ht="14.1"/>
    <row r="11762" s="215" customFormat="1" ht="14.1"/>
    <row r="11763" s="215" customFormat="1" ht="14.1"/>
    <row r="11764" s="215" customFormat="1" ht="14.1"/>
    <row r="11765" s="215" customFormat="1" ht="14.1"/>
    <row r="11766" s="215" customFormat="1" ht="14.1"/>
    <row r="11767" s="215" customFormat="1" ht="14.1"/>
    <row r="11768" s="215" customFormat="1" ht="14.1"/>
    <row r="11769" s="215" customFormat="1" ht="14.1"/>
    <row r="11770" s="215" customFormat="1" ht="14.1"/>
    <row r="11771" s="215" customFormat="1" ht="14.1"/>
    <row r="11772" s="215" customFormat="1" ht="14.1"/>
    <row r="11773" s="215" customFormat="1" ht="14.1"/>
    <row r="11774" s="215" customFormat="1" ht="14.1"/>
    <row r="11775" s="215" customFormat="1" ht="14.1"/>
    <row r="11776" s="215" customFormat="1" ht="14.1"/>
    <row r="11777" s="215" customFormat="1" ht="14.1"/>
    <row r="11778" s="215" customFormat="1" ht="14.1"/>
    <row r="11779" s="215" customFormat="1" ht="14.1"/>
    <row r="11780" s="215" customFormat="1" ht="14.1"/>
    <row r="11781" s="215" customFormat="1" ht="14.1"/>
    <row r="11782" s="215" customFormat="1" ht="14.1"/>
    <row r="11783" s="215" customFormat="1" ht="14.1"/>
    <row r="11784" s="215" customFormat="1" ht="14.1"/>
    <row r="11785" s="215" customFormat="1" ht="14.1"/>
    <row r="11786" s="215" customFormat="1" ht="14.1"/>
    <row r="11787" s="215" customFormat="1" ht="14.1"/>
    <row r="11788" s="215" customFormat="1" ht="14.1"/>
    <row r="11789" s="215" customFormat="1" ht="14.1"/>
    <row r="11790" s="215" customFormat="1" ht="14.1"/>
    <row r="11791" s="215" customFormat="1" ht="14.1"/>
    <row r="11792" s="215" customFormat="1" ht="14.1"/>
    <row r="11793" s="215" customFormat="1" ht="14.1"/>
    <row r="11794" s="215" customFormat="1" ht="14.1"/>
    <row r="11795" s="215" customFormat="1" ht="14.1"/>
    <row r="11796" s="215" customFormat="1" ht="14.1"/>
    <row r="11797" s="215" customFormat="1" ht="14.1"/>
    <row r="11798" s="215" customFormat="1" ht="14.1"/>
    <row r="11799" s="215" customFormat="1" ht="14.1"/>
    <row r="11800" s="215" customFormat="1" ht="14.1"/>
    <row r="11801" s="215" customFormat="1" ht="14.1"/>
    <row r="11802" s="215" customFormat="1" ht="14.1"/>
    <row r="11803" s="215" customFormat="1" ht="14.1"/>
    <row r="11804" s="215" customFormat="1" ht="14.1"/>
    <row r="11805" s="215" customFormat="1" ht="14.1"/>
    <row r="11806" s="215" customFormat="1" ht="14.1"/>
    <row r="11807" s="215" customFormat="1" ht="14.1"/>
    <row r="11808" s="215" customFormat="1" ht="14.1"/>
    <row r="11809" s="215" customFormat="1" ht="14.1"/>
    <row r="11810" s="215" customFormat="1" ht="14.1"/>
    <row r="11811" s="215" customFormat="1" ht="14.1"/>
    <row r="11812" s="215" customFormat="1" ht="14.1"/>
    <row r="11813" s="215" customFormat="1" ht="14.1"/>
    <row r="11814" s="215" customFormat="1" ht="14.1"/>
    <row r="11815" s="215" customFormat="1" ht="14.1"/>
    <row r="11816" s="215" customFormat="1" ht="14.1"/>
    <row r="11817" s="215" customFormat="1" ht="14.1"/>
    <row r="11818" s="215" customFormat="1" ht="14.1"/>
    <row r="11819" s="215" customFormat="1" ht="14.1"/>
    <row r="11820" s="215" customFormat="1" ht="14.1"/>
    <row r="11821" s="215" customFormat="1" ht="14.1"/>
    <row r="11822" s="215" customFormat="1" ht="14.1"/>
    <row r="11823" s="215" customFormat="1" ht="14.1"/>
    <row r="11824" s="215" customFormat="1" ht="14.1"/>
    <row r="11825" s="215" customFormat="1" ht="14.1"/>
    <row r="11826" s="215" customFormat="1" ht="14.1"/>
    <row r="11827" s="215" customFormat="1" ht="14.1"/>
    <row r="11828" s="215" customFormat="1" ht="14.1"/>
    <row r="11829" s="215" customFormat="1" ht="14.1"/>
    <row r="11830" s="215" customFormat="1" ht="14.1"/>
    <row r="11831" s="215" customFormat="1" ht="14.1"/>
    <row r="11832" s="215" customFormat="1" ht="14.1"/>
    <row r="11833" s="215" customFormat="1" ht="14.1"/>
    <row r="11834" s="215" customFormat="1" ht="14.1"/>
    <row r="11835" s="215" customFormat="1" ht="14.1"/>
    <row r="11836" s="215" customFormat="1" ht="14.1"/>
    <row r="11837" s="215" customFormat="1" ht="14.1"/>
    <row r="11838" s="215" customFormat="1" ht="14.1"/>
    <row r="11839" s="215" customFormat="1" ht="14.1"/>
    <row r="11840" s="215" customFormat="1" ht="14.1"/>
    <row r="11841" s="215" customFormat="1" ht="14.1"/>
    <row r="11842" s="215" customFormat="1" ht="14.1"/>
    <row r="11843" s="215" customFormat="1" ht="14.1"/>
    <row r="11844" s="215" customFormat="1" ht="14.1"/>
    <row r="11845" s="215" customFormat="1" ht="14.1"/>
    <row r="11846" s="215" customFormat="1" ht="14.1"/>
    <row r="11847" s="215" customFormat="1" ht="14.1"/>
    <row r="11848" s="215" customFormat="1" ht="14.1"/>
    <row r="11849" s="215" customFormat="1" ht="14.1"/>
    <row r="11850" s="215" customFormat="1" ht="14.1"/>
    <row r="11851" s="215" customFormat="1" ht="14.1"/>
    <row r="11852" s="215" customFormat="1" ht="14.1"/>
    <row r="11853" s="215" customFormat="1" ht="14.1"/>
    <row r="11854" s="215" customFormat="1" ht="14.1"/>
    <row r="11855" s="215" customFormat="1" ht="14.1"/>
    <row r="11856" s="215" customFormat="1" ht="14.1"/>
    <row r="11857" s="215" customFormat="1" ht="14.1"/>
    <row r="11858" s="215" customFormat="1" ht="14.1"/>
    <row r="11859" s="215" customFormat="1" ht="14.1"/>
    <row r="11860" s="215" customFormat="1" ht="14.1"/>
    <row r="11861" s="215" customFormat="1" ht="14.1"/>
    <row r="11862" s="215" customFormat="1" ht="14.1"/>
    <row r="11863" s="215" customFormat="1" ht="14.1"/>
    <row r="11864" s="215" customFormat="1" ht="14.1"/>
    <row r="11865" s="215" customFormat="1" ht="14.1"/>
    <row r="11866" s="215" customFormat="1" ht="14.1"/>
    <row r="11867" s="215" customFormat="1" ht="14.1"/>
    <row r="11868" s="215" customFormat="1" ht="14.1"/>
    <row r="11869" s="215" customFormat="1" ht="14.1"/>
    <row r="11870" s="215" customFormat="1" ht="14.1"/>
    <row r="11871" s="215" customFormat="1" ht="14.1"/>
    <row r="11872" s="215" customFormat="1" ht="14.1"/>
    <row r="11873" s="215" customFormat="1" ht="14.1"/>
    <row r="11874" s="215" customFormat="1" ht="14.1"/>
    <row r="11875" s="215" customFormat="1" ht="14.1"/>
    <row r="11876" s="215" customFormat="1" ht="14.1"/>
    <row r="11877" s="215" customFormat="1" ht="14.1"/>
    <row r="11878" s="215" customFormat="1" ht="14.1"/>
    <row r="11879" s="215" customFormat="1" ht="14.1"/>
    <row r="11880" s="215" customFormat="1" ht="14.1"/>
    <row r="11881" s="215" customFormat="1" ht="14.1"/>
    <row r="11882" s="215" customFormat="1" ht="14.1"/>
    <row r="11883" s="215" customFormat="1" ht="14.1"/>
    <row r="11884" s="215" customFormat="1" ht="14.1"/>
    <row r="11885" s="215" customFormat="1" ht="14.1"/>
    <row r="11886" s="215" customFormat="1" ht="14.1"/>
    <row r="11887" s="215" customFormat="1" ht="14.1"/>
    <row r="11888" s="215" customFormat="1" ht="14.1"/>
    <row r="11889" s="215" customFormat="1" ht="14.1"/>
    <row r="11890" s="215" customFormat="1" ht="14.1"/>
    <row r="11891" s="215" customFormat="1" ht="14.1"/>
    <row r="11892" s="215" customFormat="1" ht="14.1"/>
    <row r="11893" s="215" customFormat="1" ht="14.1"/>
    <row r="11894" s="215" customFormat="1" ht="14.1"/>
    <row r="11895" s="215" customFormat="1" ht="14.1"/>
    <row r="11896" s="215" customFormat="1" ht="14.1"/>
    <row r="11897" s="215" customFormat="1" ht="14.1"/>
    <row r="11898" s="215" customFormat="1" ht="14.1"/>
    <row r="11899" s="215" customFormat="1" ht="14.1"/>
    <row r="11900" s="215" customFormat="1" ht="14.1"/>
    <row r="11901" s="215" customFormat="1" ht="14.1"/>
    <row r="11902" s="215" customFormat="1" ht="14.1"/>
    <row r="11903" s="215" customFormat="1" ht="14.1"/>
    <row r="11904" s="215" customFormat="1" ht="14.1"/>
    <row r="11905" s="215" customFormat="1" ht="14.1"/>
    <row r="11906" s="215" customFormat="1" ht="14.1"/>
    <row r="11907" s="215" customFormat="1" ht="14.1"/>
    <row r="11908" s="215" customFormat="1" ht="14.1"/>
    <row r="11909" s="215" customFormat="1" ht="14.1"/>
    <row r="11910" s="215" customFormat="1" ht="14.1"/>
    <row r="11911" s="215" customFormat="1" ht="14.1"/>
    <row r="11912" s="215" customFormat="1" ht="14.1"/>
    <row r="11913" s="215" customFormat="1" ht="14.1"/>
    <row r="11914" s="215" customFormat="1" ht="14.1"/>
    <row r="11915" s="215" customFormat="1" ht="14.1"/>
    <row r="11916" s="215" customFormat="1" ht="14.1"/>
    <row r="11917" s="215" customFormat="1" ht="14.1"/>
    <row r="11918" s="215" customFormat="1" ht="14.1"/>
    <row r="11919" s="215" customFormat="1" ht="14.1"/>
    <row r="11920" s="215" customFormat="1" ht="14.1"/>
    <row r="11921" s="215" customFormat="1" ht="14.1"/>
    <row r="11922" s="215" customFormat="1" ht="14.1"/>
    <row r="11923" s="215" customFormat="1" ht="14.1"/>
    <row r="11924" s="215" customFormat="1" ht="14.1"/>
    <row r="11925" s="215" customFormat="1" ht="14.1"/>
    <row r="11926" s="215" customFormat="1" ht="14.1"/>
    <row r="11927" s="215" customFormat="1" ht="14.1"/>
    <row r="11928" s="215" customFormat="1" ht="14.1"/>
    <row r="11929" s="215" customFormat="1" ht="14.1"/>
    <row r="11930" s="215" customFormat="1" ht="14.1"/>
    <row r="11931" s="215" customFormat="1" ht="14.1"/>
    <row r="11932" s="215" customFormat="1" ht="14.1"/>
    <row r="11933" s="215" customFormat="1" ht="14.1"/>
    <row r="11934" s="215" customFormat="1" ht="14.1"/>
    <row r="11935" s="215" customFormat="1" ht="14.1"/>
    <row r="11936" s="215" customFormat="1" ht="14.1"/>
    <row r="11937" s="215" customFormat="1" ht="14.1"/>
    <row r="11938" s="215" customFormat="1" ht="14.1"/>
    <row r="11939" s="215" customFormat="1" ht="14.1"/>
    <row r="11940" s="215" customFormat="1" ht="14.1"/>
    <row r="11941" s="215" customFormat="1" ht="14.1"/>
    <row r="11942" s="215" customFormat="1" ht="14.1"/>
    <row r="11943" s="215" customFormat="1" ht="14.1"/>
    <row r="11944" s="215" customFormat="1" ht="14.1"/>
    <row r="11945" s="215" customFormat="1" ht="14.1"/>
    <row r="11946" s="215" customFormat="1" ht="14.1"/>
    <row r="11947" s="215" customFormat="1" ht="14.1"/>
    <row r="11948" s="215" customFormat="1" ht="14.1"/>
    <row r="11949" s="215" customFormat="1" ht="14.1"/>
    <row r="11950" s="215" customFormat="1" ht="14.1"/>
    <row r="11951" s="215" customFormat="1" ht="14.1"/>
    <row r="11952" s="215" customFormat="1" ht="14.1"/>
    <row r="11953" s="215" customFormat="1" ht="14.1"/>
    <row r="11954" s="215" customFormat="1" ht="14.1"/>
    <row r="11955" s="215" customFormat="1" ht="14.1"/>
    <row r="11956" s="215" customFormat="1" ht="14.1"/>
    <row r="11957" s="215" customFormat="1" ht="14.1"/>
    <row r="11958" s="215" customFormat="1" ht="14.1"/>
    <row r="11959" s="215" customFormat="1" ht="14.1"/>
    <row r="11960" s="215" customFormat="1" ht="14.1"/>
    <row r="11961" s="215" customFormat="1" ht="14.1"/>
    <row r="11962" s="215" customFormat="1" ht="14.1"/>
    <row r="11963" s="215" customFormat="1" ht="14.1"/>
    <row r="11964" s="215" customFormat="1" ht="14.1"/>
    <row r="11965" s="215" customFormat="1" ht="14.1"/>
    <row r="11966" s="215" customFormat="1" ht="14.1"/>
    <row r="11967" s="215" customFormat="1" ht="14.1"/>
    <row r="11968" s="215" customFormat="1" ht="14.1"/>
    <row r="11969" s="215" customFormat="1" ht="14.1"/>
    <row r="11970" s="215" customFormat="1" ht="14.1"/>
    <row r="11971" s="215" customFormat="1" ht="14.1"/>
    <row r="11972" s="215" customFormat="1" ht="14.1"/>
    <row r="11973" s="215" customFormat="1" ht="14.1"/>
    <row r="11974" s="215" customFormat="1" ht="14.1"/>
    <row r="11975" s="215" customFormat="1" ht="14.1"/>
    <row r="11976" s="215" customFormat="1" ht="14.1"/>
    <row r="11977" s="215" customFormat="1" ht="14.1"/>
    <row r="11978" s="215" customFormat="1" ht="14.1"/>
    <row r="11979" s="215" customFormat="1" ht="14.1"/>
    <row r="11980" s="215" customFormat="1" ht="14.1"/>
    <row r="11981" s="215" customFormat="1" ht="14.1"/>
    <row r="11982" s="215" customFormat="1" ht="14.1"/>
    <row r="11983" s="215" customFormat="1" ht="14.1"/>
    <row r="11984" s="215" customFormat="1" ht="14.1"/>
    <row r="11985" s="215" customFormat="1" ht="14.1"/>
    <row r="11986" s="215" customFormat="1" ht="14.1"/>
    <row r="11987" s="215" customFormat="1" ht="14.1"/>
    <row r="11988" s="215" customFormat="1" ht="14.1"/>
    <row r="11989" s="215" customFormat="1" ht="14.1"/>
    <row r="11990" s="215" customFormat="1" ht="14.1"/>
    <row r="11991" s="215" customFormat="1" ht="14.1"/>
    <row r="11992" s="215" customFormat="1" ht="14.1"/>
    <row r="11993" s="215" customFormat="1" ht="14.1"/>
    <row r="11994" s="215" customFormat="1" ht="14.1"/>
    <row r="11995" s="215" customFormat="1" ht="14.1"/>
    <row r="11996" s="215" customFormat="1" ht="14.1"/>
    <row r="11997" s="215" customFormat="1" ht="14.1"/>
    <row r="11998" s="215" customFormat="1" ht="14.1"/>
    <row r="11999" s="215" customFormat="1" ht="14.1"/>
    <row r="12000" s="215" customFormat="1" ht="14.1"/>
    <row r="12001" s="215" customFormat="1" ht="14.1"/>
    <row r="12002" s="215" customFormat="1" ht="14.1"/>
    <row r="12003" s="215" customFormat="1" ht="14.1"/>
    <row r="12004" s="215" customFormat="1" ht="14.1"/>
    <row r="12005" s="215" customFormat="1" ht="14.1"/>
    <row r="12006" s="215" customFormat="1" ht="14.1"/>
    <row r="12007" s="215" customFormat="1" ht="14.1"/>
    <row r="12008" s="215" customFormat="1" ht="14.1"/>
    <row r="12009" s="215" customFormat="1" ht="14.1"/>
    <row r="12010" s="215" customFormat="1" ht="14.1"/>
    <row r="12011" s="215" customFormat="1" ht="14.1"/>
    <row r="12012" s="215" customFormat="1" ht="14.1"/>
    <row r="12013" s="215" customFormat="1" ht="14.1"/>
    <row r="12014" s="215" customFormat="1" ht="14.1"/>
    <row r="12015" s="215" customFormat="1" ht="14.1"/>
    <row r="12016" s="215" customFormat="1" ht="14.1"/>
    <row r="12017" s="215" customFormat="1" ht="14.1"/>
    <row r="12018" s="215" customFormat="1" ht="14.1"/>
    <row r="12019" s="215" customFormat="1" ht="14.1"/>
    <row r="12020" s="215" customFormat="1" ht="14.1"/>
    <row r="12021" s="215" customFormat="1" ht="14.1"/>
    <row r="12022" s="215" customFormat="1" ht="14.1"/>
    <row r="12023" s="215" customFormat="1" ht="14.1"/>
    <row r="12024" s="215" customFormat="1" ht="14.1"/>
    <row r="12025" s="215" customFormat="1" ht="14.1"/>
    <row r="12026" s="215" customFormat="1" ht="14.1"/>
    <row r="12027" s="215" customFormat="1" ht="14.1"/>
    <row r="12028" s="215" customFormat="1" ht="14.1"/>
    <row r="12029" s="215" customFormat="1" ht="14.1"/>
    <row r="12030" s="215" customFormat="1" ht="14.1"/>
    <row r="12031" s="215" customFormat="1" ht="14.1"/>
    <row r="12032" s="215" customFormat="1" ht="14.1"/>
    <row r="12033" s="215" customFormat="1" ht="14.1"/>
    <row r="12034" s="215" customFormat="1" ht="14.1"/>
    <row r="12035" s="215" customFormat="1" ht="14.1"/>
    <row r="12036" s="215" customFormat="1" ht="14.1"/>
    <row r="12037" s="215" customFormat="1" ht="14.1"/>
    <row r="12038" s="215" customFormat="1" ht="14.1"/>
    <row r="12039" s="215" customFormat="1" ht="14.1"/>
    <row r="12040" s="215" customFormat="1" ht="14.1"/>
    <row r="12041" s="215" customFormat="1" ht="14.1"/>
    <row r="12042" s="215" customFormat="1" ht="14.1"/>
    <row r="12043" s="215" customFormat="1" ht="14.1"/>
    <row r="12044" s="215" customFormat="1" ht="14.1"/>
    <row r="12045" s="215" customFormat="1" ht="14.1"/>
    <row r="12046" s="215" customFormat="1" ht="14.1"/>
    <row r="12047" s="215" customFormat="1" ht="14.1"/>
    <row r="12048" s="215" customFormat="1" ht="14.1"/>
    <row r="12049" s="215" customFormat="1" ht="14.1"/>
    <row r="12050" s="215" customFormat="1" ht="14.1"/>
    <row r="12051" s="215" customFormat="1" ht="14.1"/>
    <row r="12052" s="215" customFormat="1" ht="14.1"/>
    <row r="12053" s="215" customFormat="1" ht="14.1"/>
    <row r="12054" s="215" customFormat="1" ht="14.1"/>
    <row r="12055" s="215" customFormat="1" ht="14.1"/>
    <row r="12056" s="215" customFormat="1" ht="14.1"/>
    <row r="12057" s="215" customFormat="1" ht="14.1"/>
    <row r="12058" s="215" customFormat="1" ht="14.1"/>
    <row r="12059" s="215" customFormat="1" ht="14.1"/>
    <row r="12060" s="215" customFormat="1" ht="14.1"/>
    <row r="12061" s="215" customFormat="1" ht="14.1"/>
    <row r="12062" s="215" customFormat="1" ht="14.1"/>
    <row r="12063" s="215" customFormat="1" ht="14.1"/>
    <row r="12064" s="215" customFormat="1" ht="14.1"/>
    <row r="12065" s="215" customFormat="1" ht="14.1"/>
    <row r="12066" s="215" customFormat="1" ht="14.1"/>
    <row r="12067" s="215" customFormat="1" ht="14.1"/>
    <row r="12068" s="215" customFormat="1" ht="14.1"/>
    <row r="12069" s="215" customFormat="1" ht="14.1"/>
    <row r="12070" s="215" customFormat="1" ht="14.1"/>
    <row r="12071" s="215" customFormat="1" ht="14.1"/>
    <row r="12072" s="215" customFormat="1" ht="14.1"/>
    <row r="12073" s="215" customFormat="1" ht="14.1"/>
    <row r="12074" s="215" customFormat="1" ht="14.1"/>
    <row r="12075" s="215" customFormat="1" ht="14.1"/>
    <row r="12076" s="215" customFormat="1" ht="14.1"/>
    <row r="12077" s="215" customFormat="1" ht="14.1"/>
    <row r="12078" s="215" customFormat="1" ht="14.1"/>
    <row r="12079" s="215" customFormat="1" ht="14.1"/>
    <row r="12080" s="215" customFormat="1" ht="14.1"/>
    <row r="12081" s="215" customFormat="1" ht="14.1"/>
    <row r="12082" s="215" customFormat="1" ht="14.1"/>
    <row r="12083" s="215" customFormat="1" ht="14.1"/>
    <row r="12084" s="215" customFormat="1" ht="14.1"/>
    <row r="12085" s="215" customFormat="1" ht="14.1"/>
    <row r="12086" s="215" customFormat="1" ht="14.1"/>
    <row r="12087" s="215" customFormat="1" ht="14.1"/>
    <row r="12088" s="215" customFormat="1" ht="14.1"/>
    <row r="12089" s="215" customFormat="1" ht="14.1"/>
    <row r="12090" s="215" customFormat="1" ht="14.1"/>
    <row r="12091" s="215" customFormat="1" ht="14.1"/>
    <row r="12092" s="215" customFormat="1" ht="14.1"/>
    <row r="12093" s="215" customFormat="1" ht="14.1"/>
    <row r="12094" s="215" customFormat="1" ht="14.1"/>
    <row r="12095" s="215" customFormat="1" ht="14.1"/>
    <row r="12096" s="215" customFormat="1" ht="14.1"/>
    <row r="12097" s="215" customFormat="1" ht="14.1"/>
    <row r="12098" s="215" customFormat="1" ht="14.1"/>
    <row r="12099" s="215" customFormat="1" ht="14.1"/>
    <row r="12100" s="215" customFormat="1" ht="14.1"/>
    <row r="12101" s="215" customFormat="1" ht="14.1"/>
    <row r="12102" s="215" customFormat="1" ht="14.1"/>
    <row r="12103" s="215" customFormat="1" ht="14.1"/>
    <row r="12104" s="215" customFormat="1" ht="14.1"/>
    <row r="12105" s="215" customFormat="1" ht="14.1"/>
    <row r="12106" s="215" customFormat="1" ht="14.1"/>
    <row r="12107" s="215" customFormat="1" ht="14.1"/>
    <row r="12108" s="215" customFormat="1" ht="14.1"/>
    <row r="12109" s="215" customFormat="1" ht="14.1"/>
    <row r="12110" s="215" customFormat="1" ht="14.1"/>
    <row r="12111" s="215" customFormat="1" ht="14.1"/>
    <row r="12112" s="215" customFormat="1" ht="14.1"/>
    <row r="12113" s="215" customFormat="1" ht="14.1"/>
    <row r="12114" s="215" customFormat="1" ht="14.1"/>
    <row r="12115" s="215" customFormat="1" ht="14.1"/>
    <row r="12116" s="215" customFormat="1" ht="14.1"/>
    <row r="12117" s="215" customFormat="1" ht="14.1"/>
    <row r="12118" s="215" customFormat="1" ht="14.1"/>
    <row r="12119" s="215" customFormat="1" ht="14.1"/>
    <row r="12120" s="215" customFormat="1" ht="14.1"/>
    <row r="12121" s="215" customFormat="1" ht="14.1"/>
    <row r="12122" s="215" customFormat="1" ht="14.1"/>
    <row r="12123" s="215" customFormat="1" ht="14.1"/>
    <row r="12124" s="215" customFormat="1" ht="14.1"/>
    <row r="12125" s="215" customFormat="1" ht="14.1"/>
    <row r="12126" s="215" customFormat="1" ht="14.1"/>
    <row r="12127" s="215" customFormat="1" ht="14.1"/>
    <row r="12128" s="215" customFormat="1" ht="14.1"/>
    <row r="12129" s="215" customFormat="1" ht="14.1"/>
    <row r="12130" s="215" customFormat="1" ht="14.1"/>
    <row r="12131" s="215" customFormat="1" ht="14.1"/>
    <row r="12132" s="215" customFormat="1" ht="14.1"/>
    <row r="12133" s="215" customFormat="1" ht="14.1"/>
    <row r="12134" s="215" customFormat="1" ht="14.1"/>
    <row r="12135" s="215" customFormat="1" ht="14.1"/>
    <row r="12136" s="215" customFormat="1" ht="14.1"/>
    <row r="12137" s="215" customFormat="1" ht="14.1"/>
    <row r="12138" s="215" customFormat="1" ht="14.1"/>
    <row r="12139" s="215" customFormat="1" ht="14.1"/>
    <row r="12140" s="215" customFormat="1" ht="14.1"/>
    <row r="12141" s="215" customFormat="1" ht="14.1"/>
    <row r="12142" s="215" customFormat="1" ht="14.1"/>
    <row r="12143" s="215" customFormat="1" ht="14.1"/>
    <row r="12144" s="215" customFormat="1" ht="14.1"/>
    <row r="12145" s="215" customFormat="1" ht="14.1"/>
    <row r="12146" s="215" customFormat="1" ht="14.1"/>
    <row r="12147" s="215" customFormat="1" ht="14.1"/>
    <row r="12148" s="215" customFormat="1" ht="14.1"/>
    <row r="12149" s="215" customFormat="1" ht="14.1"/>
    <row r="12150" s="215" customFormat="1" ht="14.1"/>
    <row r="12151" s="215" customFormat="1" ht="14.1"/>
    <row r="12152" s="215" customFormat="1" ht="14.1"/>
    <row r="12153" s="215" customFormat="1" ht="14.1"/>
    <row r="12154" s="215" customFormat="1" ht="14.1"/>
    <row r="12155" s="215" customFormat="1" ht="14.1"/>
    <row r="12156" s="215" customFormat="1" ht="14.1"/>
    <row r="12157" s="215" customFormat="1" ht="14.1"/>
    <row r="12158" s="215" customFormat="1" ht="14.1"/>
    <row r="12159" s="215" customFormat="1" ht="14.1"/>
    <row r="12160" s="215" customFormat="1" ht="14.1"/>
    <row r="12161" s="215" customFormat="1" ht="14.1"/>
    <row r="12162" s="215" customFormat="1" ht="14.1"/>
    <row r="12163" s="215" customFormat="1" ht="14.1"/>
    <row r="12164" s="215" customFormat="1" ht="14.1"/>
    <row r="12165" s="215" customFormat="1" ht="14.1"/>
    <row r="12166" s="215" customFormat="1" ht="14.1"/>
    <row r="12167" s="215" customFormat="1" ht="14.1"/>
    <row r="12168" s="215" customFormat="1" ht="14.1"/>
    <row r="12169" s="215" customFormat="1" ht="14.1"/>
    <row r="12170" s="215" customFormat="1" ht="14.1"/>
    <row r="12171" s="215" customFormat="1" ht="14.1"/>
    <row r="12172" s="215" customFormat="1" ht="14.1"/>
    <row r="12173" s="215" customFormat="1" ht="14.1"/>
    <row r="12174" s="215" customFormat="1" ht="14.1"/>
    <row r="12175" s="215" customFormat="1" ht="14.1"/>
    <row r="12176" s="215" customFormat="1" ht="14.1"/>
    <row r="12177" s="215" customFormat="1" ht="14.1"/>
    <row r="12178" s="215" customFormat="1" ht="14.1"/>
    <row r="12179" s="215" customFormat="1" ht="14.1"/>
    <row r="12180" s="215" customFormat="1" ht="14.1"/>
    <row r="12181" s="215" customFormat="1" ht="14.1"/>
    <row r="12182" s="215" customFormat="1" ht="14.1"/>
    <row r="12183" s="215" customFormat="1" ht="14.1"/>
    <row r="12184" s="215" customFormat="1" ht="14.1"/>
    <row r="12185" s="215" customFormat="1" ht="14.1"/>
    <row r="12186" s="215" customFormat="1" ht="14.1"/>
    <row r="12187" s="215" customFormat="1" ht="14.1"/>
    <row r="12188" s="215" customFormat="1" ht="14.1"/>
    <row r="12189" s="215" customFormat="1" ht="14.1"/>
    <row r="12190" s="215" customFormat="1" ht="14.1"/>
    <row r="12191" s="215" customFormat="1" ht="14.1"/>
    <row r="12192" s="215" customFormat="1" ht="14.1"/>
    <row r="12193" s="215" customFormat="1" ht="14.1"/>
    <row r="12194" s="215" customFormat="1" ht="14.1"/>
    <row r="12195" s="215" customFormat="1" ht="14.1"/>
    <row r="12196" s="215" customFormat="1" ht="14.1"/>
    <row r="12197" s="215" customFormat="1" ht="14.1"/>
    <row r="12198" s="215" customFormat="1" ht="14.1"/>
    <row r="12199" s="215" customFormat="1" ht="14.1"/>
    <row r="12200" s="215" customFormat="1" ht="14.1"/>
    <row r="12201" s="215" customFormat="1" ht="14.1"/>
    <row r="12202" s="215" customFormat="1" ht="14.1"/>
    <row r="12203" s="215" customFormat="1" ht="14.1"/>
    <row r="12204" s="215" customFormat="1" ht="14.1"/>
    <row r="12205" s="215" customFormat="1" ht="14.1"/>
    <row r="12206" s="215" customFormat="1" ht="14.1"/>
    <row r="12207" s="215" customFormat="1" ht="14.1"/>
    <row r="12208" s="215" customFormat="1" ht="14.1"/>
    <row r="12209" s="215" customFormat="1" ht="14.1"/>
    <row r="12210" s="215" customFormat="1" ht="14.1"/>
    <row r="12211" s="215" customFormat="1" ht="14.1"/>
    <row r="12212" s="215" customFormat="1" ht="14.1"/>
    <row r="12213" s="215" customFormat="1" ht="14.1"/>
    <row r="12214" s="215" customFormat="1" ht="14.1"/>
    <row r="12215" s="215" customFormat="1" ht="14.1"/>
    <row r="12216" s="215" customFormat="1" ht="14.1"/>
    <row r="12217" s="215" customFormat="1" ht="14.1"/>
    <row r="12218" s="215" customFormat="1" ht="14.1"/>
    <row r="12219" s="215" customFormat="1" ht="14.1"/>
    <row r="12220" s="215" customFormat="1" ht="14.1"/>
    <row r="12221" s="215" customFormat="1" ht="14.1"/>
    <row r="12222" s="215" customFormat="1" ht="14.1"/>
    <row r="12223" s="215" customFormat="1" ht="14.1"/>
    <row r="12224" s="215" customFormat="1" ht="14.1"/>
    <row r="12225" s="215" customFormat="1" ht="14.1"/>
    <row r="12226" s="215" customFormat="1" ht="14.1"/>
    <row r="12227" s="215" customFormat="1" ht="14.1"/>
    <row r="12228" s="215" customFormat="1" ht="14.1"/>
    <row r="12229" s="215" customFormat="1" ht="14.1"/>
    <row r="12230" s="215" customFormat="1" ht="14.1"/>
    <row r="12231" s="215" customFormat="1" ht="14.1"/>
    <row r="12232" s="215" customFormat="1" ht="14.1"/>
    <row r="12233" s="215" customFormat="1" ht="14.1"/>
    <row r="12234" s="215" customFormat="1" ht="14.1"/>
    <row r="12235" s="215" customFormat="1" ht="14.1"/>
    <row r="12236" s="215" customFormat="1" ht="14.1"/>
    <row r="12237" s="215" customFormat="1" ht="14.1"/>
    <row r="12238" s="215" customFormat="1" ht="14.1"/>
    <row r="12239" s="215" customFormat="1" ht="14.1"/>
    <row r="12240" s="215" customFormat="1" ht="14.1"/>
    <row r="12241" s="215" customFormat="1" ht="14.1"/>
    <row r="12242" s="215" customFormat="1" ht="14.1"/>
    <row r="12243" s="215" customFormat="1" ht="14.1"/>
    <row r="12244" s="215" customFormat="1" ht="14.1"/>
    <row r="12245" s="215" customFormat="1" ht="14.1"/>
    <row r="12246" s="215" customFormat="1" ht="14.1"/>
    <row r="12247" s="215" customFormat="1" ht="14.1"/>
    <row r="12248" s="215" customFormat="1" ht="14.1"/>
    <row r="12249" s="215" customFormat="1" ht="14.1"/>
    <row r="12250" s="215" customFormat="1" ht="14.1"/>
    <row r="12251" s="215" customFormat="1" ht="14.1"/>
    <row r="12252" s="215" customFormat="1" ht="14.1"/>
    <row r="12253" s="215" customFormat="1" ht="14.1"/>
    <row r="12254" s="215" customFormat="1" ht="14.1"/>
    <row r="12255" s="215" customFormat="1" ht="14.1"/>
    <row r="12256" s="215" customFormat="1" ht="14.1"/>
    <row r="12257" s="215" customFormat="1" ht="14.1"/>
    <row r="12258" s="215" customFormat="1" ht="14.1"/>
    <row r="12259" s="215" customFormat="1" ht="14.1"/>
    <row r="12260" s="215" customFormat="1" ht="14.1"/>
    <row r="12261" s="215" customFormat="1" ht="14.1"/>
    <row r="12262" s="215" customFormat="1" ht="14.1"/>
    <row r="12263" s="215" customFormat="1" ht="14.1"/>
    <row r="12264" s="215" customFormat="1" ht="14.1"/>
    <row r="12265" s="215" customFormat="1" ht="14.1"/>
    <row r="12266" s="215" customFormat="1" ht="14.1"/>
    <row r="12267" s="215" customFormat="1" ht="14.1"/>
    <row r="12268" s="215" customFormat="1" ht="14.1"/>
    <row r="12269" s="215" customFormat="1" ht="14.1"/>
    <row r="12270" s="215" customFormat="1" ht="14.1"/>
    <row r="12271" s="215" customFormat="1" ht="14.1"/>
    <row r="12272" s="215" customFormat="1" ht="14.1"/>
    <row r="12273" s="215" customFormat="1" ht="14.1"/>
    <row r="12274" s="215" customFormat="1" ht="14.1"/>
    <row r="12275" s="215" customFormat="1" ht="14.1"/>
    <row r="12276" s="215" customFormat="1" ht="14.1"/>
    <row r="12277" s="215" customFormat="1" ht="14.1"/>
    <row r="12278" s="215" customFormat="1" ht="14.1"/>
    <row r="12279" s="215" customFormat="1" ht="14.1"/>
    <row r="12280" s="215" customFormat="1" ht="14.1"/>
    <row r="12281" s="215" customFormat="1" ht="14.1"/>
    <row r="12282" s="215" customFormat="1" ht="14.1"/>
    <row r="12283" s="215" customFormat="1" ht="14.1"/>
    <row r="12284" s="215" customFormat="1" ht="14.1"/>
    <row r="12285" s="215" customFormat="1" ht="14.1"/>
    <row r="12286" s="215" customFormat="1" ht="14.1"/>
    <row r="12287" s="215" customFormat="1" ht="14.1"/>
    <row r="12288" s="215" customFormat="1" ht="14.1"/>
    <row r="12289" s="215" customFormat="1" ht="14.1"/>
    <row r="12290" s="215" customFormat="1" ht="14.1"/>
    <row r="12291" s="215" customFormat="1" ht="14.1"/>
    <row r="12292" s="215" customFormat="1" ht="14.1"/>
    <row r="12293" s="215" customFormat="1" ht="14.1"/>
    <row r="12294" s="215" customFormat="1" ht="14.1"/>
    <row r="12295" s="215" customFormat="1" ht="14.1"/>
    <row r="12296" s="215" customFormat="1" ht="14.1"/>
    <row r="12297" s="215" customFormat="1" ht="14.1"/>
    <row r="12298" s="215" customFormat="1" ht="14.1"/>
    <row r="12299" s="215" customFormat="1" ht="14.1"/>
    <row r="12300" s="215" customFormat="1" ht="14.1"/>
    <row r="12301" s="215" customFormat="1" ht="14.1"/>
    <row r="12302" s="215" customFormat="1" ht="14.1"/>
    <row r="12303" s="215" customFormat="1" ht="14.1"/>
    <row r="12304" s="215" customFormat="1" ht="14.1"/>
    <row r="12305" s="215" customFormat="1" ht="14.1"/>
    <row r="12306" s="215" customFormat="1" ht="14.1"/>
    <row r="12307" s="215" customFormat="1" ht="14.1"/>
    <row r="12308" s="215" customFormat="1" ht="14.1"/>
    <row r="12309" s="215" customFormat="1" ht="14.1"/>
    <row r="12310" s="215" customFormat="1" ht="14.1"/>
    <row r="12311" s="215" customFormat="1" ht="14.1"/>
    <row r="12312" s="215" customFormat="1" ht="14.1"/>
    <row r="12313" s="215" customFormat="1" ht="14.1"/>
    <row r="12314" s="215" customFormat="1" ht="14.1"/>
    <row r="12315" s="215" customFormat="1" ht="14.1"/>
    <row r="12316" s="215" customFormat="1" ht="14.1"/>
    <row r="12317" s="215" customFormat="1" ht="14.1"/>
    <row r="12318" s="215" customFormat="1" ht="14.1"/>
    <row r="12319" s="215" customFormat="1" ht="14.1"/>
    <row r="12320" s="215" customFormat="1" ht="14.1"/>
    <row r="12321" s="215" customFormat="1" ht="14.1"/>
    <row r="12322" s="215" customFormat="1" ht="14.1"/>
    <row r="12323" s="215" customFormat="1" ht="14.1"/>
    <row r="12324" s="215" customFormat="1" ht="14.1"/>
    <row r="12325" s="215" customFormat="1" ht="14.1"/>
    <row r="12326" s="215" customFormat="1" ht="14.1"/>
    <row r="12327" s="215" customFormat="1" ht="14.1"/>
    <row r="12328" s="215" customFormat="1" ht="14.1"/>
    <row r="12329" s="215" customFormat="1" ht="14.1"/>
    <row r="12330" s="215" customFormat="1" ht="14.1"/>
    <row r="12331" s="215" customFormat="1" ht="14.1"/>
    <row r="12332" s="215" customFormat="1" ht="14.1"/>
    <row r="12333" s="215" customFormat="1" ht="14.1"/>
    <row r="12334" s="215" customFormat="1" ht="14.1"/>
    <row r="12335" s="215" customFormat="1" ht="14.1"/>
    <row r="12336" s="215" customFormat="1" ht="14.1"/>
    <row r="12337" s="215" customFormat="1" ht="14.1"/>
    <row r="12338" s="215" customFormat="1" ht="14.1"/>
    <row r="12339" s="215" customFormat="1" ht="14.1"/>
    <row r="12340" s="215" customFormat="1" ht="14.1"/>
    <row r="12341" s="215" customFormat="1" ht="14.1"/>
    <row r="12342" s="215" customFormat="1" ht="14.1"/>
    <row r="12343" s="215" customFormat="1" ht="14.1"/>
    <row r="12344" s="215" customFormat="1" ht="14.1"/>
    <row r="12345" s="215" customFormat="1" ht="14.1"/>
    <row r="12346" s="215" customFormat="1" ht="14.1"/>
    <row r="12347" s="215" customFormat="1" ht="14.1"/>
    <row r="12348" s="215" customFormat="1" ht="14.1"/>
    <row r="12349" s="215" customFormat="1" ht="14.1"/>
    <row r="12350" s="215" customFormat="1" ht="14.1"/>
    <row r="12351" s="215" customFormat="1" ht="14.1"/>
    <row r="12352" s="215" customFormat="1" ht="14.1"/>
    <row r="12353" s="215" customFormat="1" ht="14.1"/>
    <row r="12354" s="215" customFormat="1" ht="14.1"/>
    <row r="12355" s="215" customFormat="1" ht="14.1"/>
    <row r="12356" s="215" customFormat="1" ht="14.1"/>
    <row r="12357" s="215" customFormat="1" ht="14.1"/>
    <row r="12358" s="215" customFormat="1" ht="14.1"/>
    <row r="12359" s="215" customFormat="1" ht="14.1"/>
    <row r="12360" s="215" customFormat="1" ht="14.1"/>
    <row r="12361" s="215" customFormat="1" ht="14.1"/>
    <row r="12362" s="215" customFormat="1" ht="14.1"/>
    <row r="12363" s="215" customFormat="1" ht="14.1"/>
    <row r="12364" s="215" customFormat="1" ht="14.1"/>
    <row r="12365" s="215" customFormat="1" ht="14.1"/>
    <row r="12366" s="215" customFormat="1" ht="14.1"/>
    <row r="12367" s="215" customFormat="1" ht="14.1"/>
    <row r="12368" s="215" customFormat="1" ht="14.1"/>
    <row r="12369" s="215" customFormat="1" ht="14.1"/>
    <row r="12370" s="215" customFormat="1" ht="14.1"/>
    <row r="12371" s="215" customFormat="1" ht="14.1"/>
    <row r="12372" s="215" customFormat="1" ht="14.1"/>
    <row r="12373" s="215" customFormat="1" ht="14.1"/>
    <row r="12374" s="215" customFormat="1" ht="14.1"/>
    <row r="12375" s="215" customFormat="1" ht="14.1"/>
    <row r="12376" s="215" customFormat="1" ht="14.1"/>
    <row r="12377" s="215" customFormat="1" ht="14.1"/>
    <row r="12378" s="215" customFormat="1" ht="14.1"/>
    <row r="12379" s="215" customFormat="1" ht="14.1"/>
    <row r="12380" s="215" customFormat="1" ht="14.1"/>
    <row r="12381" s="215" customFormat="1" ht="14.1"/>
    <row r="12382" s="215" customFormat="1" ht="14.1"/>
    <row r="12383" s="215" customFormat="1" ht="14.1"/>
    <row r="12384" s="215" customFormat="1" ht="14.1"/>
    <row r="12385" s="215" customFormat="1" ht="14.1"/>
    <row r="12386" s="215" customFormat="1" ht="14.1"/>
    <row r="12387" s="215" customFormat="1" ht="14.1"/>
    <row r="12388" s="215" customFormat="1" ht="14.1"/>
    <row r="12389" s="215" customFormat="1" ht="14.1"/>
    <row r="12390" s="215" customFormat="1" ht="14.1"/>
    <row r="12391" s="215" customFormat="1" ht="14.1"/>
    <row r="12392" s="215" customFormat="1" ht="14.1"/>
    <row r="12393" s="215" customFormat="1" ht="14.1"/>
    <row r="12394" s="215" customFormat="1" ht="14.1"/>
    <row r="12395" s="215" customFormat="1" ht="14.1"/>
    <row r="12396" s="215" customFormat="1" ht="14.1"/>
    <row r="12397" s="215" customFormat="1" ht="14.1"/>
    <row r="12398" s="215" customFormat="1" ht="14.1"/>
    <row r="12399" s="215" customFormat="1" ht="14.1"/>
    <row r="12400" s="215" customFormat="1" ht="14.1"/>
    <row r="12401" s="215" customFormat="1" ht="14.1"/>
    <row r="12402" s="215" customFormat="1" ht="14.1"/>
    <row r="12403" s="215" customFormat="1" ht="14.1"/>
    <row r="12404" s="215" customFormat="1" ht="14.1"/>
    <row r="12405" s="215" customFormat="1" ht="14.1"/>
    <row r="12406" s="215" customFormat="1" ht="14.1"/>
    <row r="12407" s="215" customFormat="1" ht="14.1"/>
    <row r="12408" s="215" customFormat="1" ht="14.1"/>
    <row r="12409" s="215" customFormat="1" ht="14.1"/>
    <row r="12410" s="215" customFormat="1" ht="14.1"/>
    <row r="12411" s="215" customFormat="1" ht="14.1"/>
    <row r="12412" s="215" customFormat="1" ht="14.1"/>
    <row r="12413" s="215" customFormat="1" ht="14.1"/>
    <row r="12414" s="215" customFormat="1" ht="14.1"/>
    <row r="12415" s="215" customFormat="1" ht="14.1"/>
    <row r="12416" s="215" customFormat="1" ht="14.1"/>
    <row r="12417" s="215" customFormat="1" ht="14.1"/>
    <row r="12418" s="215" customFormat="1" ht="14.1"/>
    <row r="12419" s="215" customFormat="1" ht="14.1"/>
    <row r="12420" s="215" customFormat="1" ht="14.1"/>
    <row r="12421" s="215" customFormat="1" ht="14.1"/>
    <row r="12422" s="215" customFormat="1" ht="14.1"/>
    <row r="12423" s="215" customFormat="1" ht="14.1"/>
    <row r="12424" s="215" customFormat="1" ht="14.1"/>
    <row r="12425" s="215" customFormat="1" ht="14.1"/>
    <row r="12426" s="215" customFormat="1" ht="14.1"/>
    <row r="12427" s="215" customFormat="1" ht="14.1"/>
    <row r="12428" s="215" customFormat="1" ht="14.1"/>
    <row r="12429" s="215" customFormat="1" ht="14.1"/>
    <row r="12430" s="215" customFormat="1" ht="14.1"/>
    <row r="12431" s="215" customFormat="1" ht="14.1"/>
    <row r="12432" s="215" customFormat="1" ht="14.1"/>
    <row r="12433" s="215" customFormat="1" ht="14.1"/>
    <row r="12434" s="215" customFormat="1" ht="14.1"/>
    <row r="12435" s="215" customFormat="1" ht="14.1"/>
    <row r="12436" s="215" customFormat="1" ht="14.1"/>
    <row r="12437" s="215" customFormat="1" ht="14.1"/>
    <row r="12438" s="215" customFormat="1" ht="14.1"/>
    <row r="12439" s="215" customFormat="1" ht="14.1"/>
    <row r="12440" s="215" customFormat="1" ht="14.1"/>
    <row r="12441" s="215" customFormat="1" ht="14.1"/>
    <row r="12442" s="215" customFormat="1" ht="14.1"/>
    <row r="12443" s="215" customFormat="1" ht="14.1"/>
    <row r="12444" s="215" customFormat="1" ht="14.1"/>
    <row r="12445" s="215" customFormat="1" ht="14.1"/>
    <row r="12446" s="215" customFormat="1" ht="14.1"/>
    <row r="12447" s="215" customFormat="1" ht="14.1"/>
    <row r="12448" s="215" customFormat="1" ht="14.1"/>
    <row r="12449" s="215" customFormat="1" ht="14.1"/>
    <row r="12450" s="215" customFormat="1" ht="14.1"/>
    <row r="12451" s="215" customFormat="1" ht="14.1"/>
    <row r="12452" s="215" customFormat="1" ht="14.1"/>
    <row r="12453" s="215" customFormat="1" ht="14.1"/>
    <row r="12454" s="215" customFormat="1" ht="14.1"/>
    <row r="12455" s="215" customFormat="1" ht="14.1"/>
    <row r="12456" s="215" customFormat="1" ht="14.1"/>
    <row r="12457" s="215" customFormat="1" ht="14.1"/>
    <row r="12458" s="215" customFormat="1" ht="14.1"/>
    <row r="12459" s="215" customFormat="1" ht="14.1"/>
    <row r="12460" s="215" customFormat="1" ht="14.1"/>
    <row r="12461" s="215" customFormat="1" ht="14.1"/>
    <row r="12462" s="215" customFormat="1" ht="14.1"/>
    <row r="12463" s="215" customFormat="1" ht="14.1"/>
    <row r="12464" s="215" customFormat="1" ht="14.1"/>
    <row r="12465" s="215" customFormat="1" ht="14.1"/>
    <row r="12466" s="215" customFormat="1" ht="14.1"/>
    <row r="12467" s="215" customFormat="1" ht="14.1"/>
    <row r="12468" s="215" customFormat="1" ht="14.1"/>
    <row r="12469" s="215" customFormat="1" ht="14.1"/>
    <row r="12470" s="215" customFormat="1" ht="14.1"/>
    <row r="12471" s="215" customFormat="1" ht="14.1"/>
    <row r="12472" s="215" customFormat="1" ht="14.1"/>
    <row r="12473" s="215" customFormat="1" ht="14.1"/>
    <row r="12474" s="215" customFormat="1" ht="14.1"/>
    <row r="12475" s="215" customFormat="1" ht="14.1"/>
    <row r="12476" s="215" customFormat="1" ht="14.1"/>
    <row r="12477" s="215" customFormat="1" ht="14.1"/>
    <row r="12478" s="215" customFormat="1" ht="14.1"/>
    <row r="12479" s="215" customFormat="1" ht="14.1"/>
    <row r="12480" s="215" customFormat="1" ht="14.1"/>
    <row r="12481" s="215" customFormat="1" ht="14.1"/>
    <row r="12482" s="215" customFormat="1" ht="14.1"/>
    <row r="12483" s="215" customFormat="1" ht="14.1"/>
    <row r="12484" s="215" customFormat="1" ht="14.1"/>
    <row r="12485" s="215" customFormat="1" ht="14.1"/>
    <row r="12486" s="215" customFormat="1" ht="14.1"/>
    <row r="12487" s="215" customFormat="1" ht="14.1"/>
    <row r="12488" s="215" customFormat="1" ht="14.1"/>
    <row r="12489" s="215" customFormat="1" ht="14.1"/>
    <row r="12490" s="215" customFormat="1" ht="14.1"/>
    <row r="12491" s="215" customFormat="1" ht="14.1"/>
    <row r="12492" s="215" customFormat="1" ht="14.1"/>
    <row r="12493" s="215" customFormat="1" ht="14.1"/>
    <row r="12494" s="215" customFormat="1" ht="14.1"/>
    <row r="12495" s="215" customFormat="1" ht="14.1"/>
    <row r="12496" s="215" customFormat="1" ht="14.1"/>
    <row r="12497" s="215" customFormat="1" ht="14.1"/>
    <row r="12498" s="215" customFormat="1" ht="14.1"/>
    <row r="12499" s="215" customFormat="1" ht="14.1"/>
    <row r="12500" s="215" customFormat="1" ht="14.1"/>
    <row r="12501" s="215" customFormat="1" ht="14.1"/>
    <row r="12502" s="215" customFormat="1" ht="14.1"/>
    <row r="12503" s="215" customFormat="1" ht="14.1"/>
    <row r="12504" s="215" customFormat="1" ht="14.1"/>
    <row r="12505" s="215" customFormat="1" ht="14.1"/>
    <row r="12506" s="215" customFormat="1" ht="14.1"/>
    <row r="12507" s="215" customFormat="1" ht="14.1"/>
    <row r="12508" s="215" customFormat="1" ht="14.1"/>
    <row r="12509" s="215" customFormat="1" ht="14.1"/>
    <row r="12510" s="215" customFormat="1" ht="14.1"/>
    <row r="12511" s="215" customFormat="1" ht="14.1"/>
    <row r="12512" s="215" customFormat="1" ht="14.1"/>
    <row r="12513" s="215" customFormat="1" ht="14.1"/>
    <row r="12514" s="215" customFormat="1" ht="14.1"/>
    <row r="12515" s="215" customFormat="1" ht="14.1"/>
    <row r="12516" s="215" customFormat="1" ht="14.1"/>
    <row r="12517" s="215" customFormat="1" ht="14.1"/>
    <row r="12518" s="215" customFormat="1" ht="14.1"/>
    <row r="12519" s="215" customFormat="1" ht="14.1"/>
    <row r="12520" s="215" customFormat="1" ht="14.1"/>
    <row r="12521" s="215" customFormat="1" ht="14.1"/>
    <row r="12522" s="215" customFormat="1" ht="14.1"/>
    <row r="12523" s="215" customFormat="1" ht="14.1"/>
    <row r="12524" s="215" customFormat="1" ht="14.1"/>
    <row r="12525" s="215" customFormat="1" ht="14.1"/>
    <row r="12526" s="215" customFormat="1" ht="14.1"/>
    <row r="12527" s="215" customFormat="1" ht="14.1"/>
    <row r="12528" s="215" customFormat="1" ht="14.1"/>
    <row r="12529" s="215" customFormat="1" ht="14.1"/>
    <row r="12530" s="215" customFormat="1" ht="14.1"/>
    <row r="12531" s="215" customFormat="1" ht="14.1"/>
    <row r="12532" s="215" customFormat="1" ht="14.1"/>
    <row r="12533" s="215" customFormat="1" ht="14.1"/>
    <row r="12534" s="215" customFormat="1" ht="14.1"/>
    <row r="12535" s="215" customFormat="1" ht="14.1"/>
    <row r="12536" s="215" customFormat="1" ht="14.1"/>
    <row r="12537" s="215" customFormat="1" ht="14.1"/>
    <row r="12538" s="215" customFormat="1" ht="14.1"/>
    <row r="12539" s="215" customFormat="1" ht="14.1"/>
    <row r="12540" s="215" customFormat="1" ht="14.1"/>
    <row r="12541" s="215" customFormat="1" ht="14.1"/>
    <row r="12542" s="215" customFormat="1" ht="14.1"/>
    <row r="12543" s="215" customFormat="1" ht="14.1"/>
    <row r="12544" s="215" customFormat="1" ht="14.1"/>
    <row r="12545" s="215" customFormat="1" ht="14.1"/>
    <row r="12546" s="215" customFormat="1" ht="14.1"/>
    <row r="12547" s="215" customFormat="1" ht="14.1"/>
    <row r="12548" s="215" customFormat="1" ht="14.1"/>
    <row r="12549" s="215" customFormat="1" ht="14.1"/>
    <row r="12550" s="215" customFormat="1" ht="14.1"/>
    <row r="12551" s="215" customFormat="1" ht="14.1"/>
    <row r="12552" s="215" customFormat="1" ht="14.1"/>
    <row r="12553" s="215" customFormat="1" ht="14.1"/>
    <row r="12554" s="215" customFormat="1" ht="14.1"/>
    <row r="12555" s="215" customFormat="1" ht="14.1"/>
    <row r="12556" s="215" customFormat="1" ht="14.1"/>
    <row r="12557" s="215" customFormat="1" ht="14.1"/>
    <row r="12558" s="215" customFormat="1" ht="14.1"/>
    <row r="12559" s="215" customFormat="1" ht="14.1"/>
    <row r="12560" s="215" customFormat="1" ht="14.1"/>
    <row r="12561" s="215" customFormat="1" ht="14.1"/>
    <row r="12562" s="215" customFormat="1" ht="14.1"/>
    <row r="12563" s="215" customFormat="1" ht="14.1"/>
    <row r="12564" s="215" customFormat="1" ht="14.1"/>
    <row r="12565" s="215" customFormat="1" ht="14.1"/>
    <row r="12566" s="215" customFormat="1" ht="14.1"/>
    <row r="12567" s="215" customFormat="1" ht="14.1"/>
    <row r="12568" s="215" customFormat="1" ht="14.1"/>
    <row r="12569" s="215" customFormat="1" ht="14.1"/>
    <row r="12570" s="215" customFormat="1" ht="14.1"/>
    <row r="12571" s="215" customFormat="1" ht="14.1"/>
    <row r="12572" s="215" customFormat="1" ht="14.1"/>
    <row r="12573" s="215" customFormat="1" ht="14.1"/>
    <row r="12574" s="215" customFormat="1" ht="14.1"/>
    <row r="12575" s="215" customFormat="1" ht="14.1"/>
    <row r="12576" s="215" customFormat="1" ht="14.1"/>
    <row r="12577" s="215" customFormat="1" ht="14.1"/>
    <row r="12578" s="215" customFormat="1" ht="14.1"/>
    <row r="12579" s="215" customFormat="1" ht="14.1"/>
    <row r="12580" s="215" customFormat="1" ht="14.1"/>
    <row r="12581" s="215" customFormat="1" ht="14.1"/>
    <row r="12582" s="215" customFormat="1" ht="14.1"/>
    <row r="12583" s="215" customFormat="1" ht="14.1"/>
    <row r="12584" s="215" customFormat="1" ht="14.1"/>
    <row r="12585" s="215" customFormat="1" ht="14.1"/>
    <row r="12586" s="215" customFormat="1" ht="14.1"/>
    <row r="12587" s="215" customFormat="1" ht="14.1"/>
    <row r="12588" s="215" customFormat="1" ht="14.1"/>
    <row r="12589" s="215" customFormat="1" ht="14.1"/>
    <row r="12590" s="215" customFormat="1" ht="14.1"/>
    <row r="12591" s="215" customFormat="1" ht="14.1"/>
    <row r="12592" s="215" customFormat="1" ht="14.1"/>
    <row r="12593" s="215" customFormat="1" ht="14.1"/>
    <row r="12594" s="215" customFormat="1" ht="14.1"/>
    <row r="12595" s="215" customFormat="1" ht="14.1"/>
    <row r="12596" s="215" customFormat="1" ht="14.1"/>
    <row r="12597" s="215" customFormat="1" ht="14.1"/>
    <row r="12598" s="215" customFormat="1" ht="14.1"/>
    <row r="12599" s="215" customFormat="1" ht="14.1"/>
    <row r="12600" s="215" customFormat="1" ht="14.1"/>
    <row r="12601" s="215" customFormat="1" ht="14.1"/>
    <row r="12602" s="215" customFormat="1" ht="14.1"/>
    <row r="12603" s="215" customFormat="1" ht="14.1"/>
    <row r="12604" s="215" customFormat="1" ht="14.1"/>
    <row r="12605" s="215" customFormat="1" ht="14.1"/>
    <row r="12606" s="215" customFormat="1" ht="14.1"/>
    <row r="12607" s="215" customFormat="1" ht="14.1"/>
    <row r="12608" s="215" customFormat="1" ht="14.1"/>
    <row r="12609" s="215" customFormat="1" ht="14.1"/>
    <row r="12610" s="215" customFormat="1" ht="14.1"/>
    <row r="12611" s="215" customFormat="1" ht="14.1"/>
    <row r="12612" s="215" customFormat="1" ht="14.1"/>
    <row r="12613" s="215" customFormat="1" ht="14.1"/>
    <row r="12614" s="215" customFormat="1" ht="14.1"/>
    <row r="12615" s="215" customFormat="1" ht="14.1"/>
    <row r="12616" s="215" customFormat="1" ht="14.1"/>
    <row r="12617" s="215" customFormat="1" ht="14.1"/>
    <row r="12618" s="215" customFormat="1" ht="14.1"/>
    <row r="12619" s="215" customFormat="1" ht="14.1"/>
    <row r="12620" s="215" customFormat="1" ht="14.1"/>
    <row r="12621" s="215" customFormat="1" ht="14.1"/>
    <row r="12622" s="215" customFormat="1" ht="14.1"/>
    <row r="12623" s="215" customFormat="1" ht="14.1"/>
    <row r="12624" s="215" customFormat="1" ht="14.1"/>
    <row r="12625" s="215" customFormat="1" ht="14.1"/>
    <row r="12626" s="215" customFormat="1" ht="14.1"/>
    <row r="12627" s="215" customFormat="1" ht="14.1"/>
    <row r="12628" s="215" customFormat="1" ht="14.1"/>
    <row r="12629" s="215" customFormat="1" ht="14.1"/>
    <row r="12630" s="215" customFormat="1" ht="14.1"/>
    <row r="12631" s="215" customFormat="1" ht="14.1"/>
    <row r="12632" s="215" customFormat="1" ht="14.1"/>
    <row r="12633" s="215" customFormat="1" ht="14.1"/>
    <row r="12634" s="215" customFormat="1" ht="14.1"/>
    <row r="12635" s="215" customFormat="1" ht="14.1"/>
    <row r="12636" s="215" customFormat="1" ht="14.1"/>
    <row r="12637" s="215" customFormat="1" ht="14.1"/>
    <row r="12638" s="215" customFormat="1" ht="14.1"/>
    <row r="12639" s="215" customFormat="1" ht="14.1"/>
    <row r="12640" s="215" customFormat="1" ht="14.1"/>
    <row r="12641" s="215" customFormat="1" ht="14.1"/>
    <row r="12642" s="215" customFormat="1" ht="14.1"/>
    <row r="12643" s="215" customFormat="1" ht="14.1"/>
    <row r="12644" s="215" customFormat="1" ht="14.1"/>
    <row r="12645" s="215" customFormat="1" ht="14.1"/>
    <row r="12646" s="215" customFormat="1" ht="14.1"/>
    <row r="12647" s="215" customFormat="1" ht="14.1"/>
    <row r="12648" s="215" customFormat="1" ht="14.1"/>
    <row r="12649" s="215" customFormat="1" ht="14.1"/>
    <row r="12650" s="215" customFormat="1" ht="14.1"/>
    <row r="12651" s="215" customFormat="1" ht="14.1"/>
    <row r="12652" s="215" customFormat="1" ht="14.1"/>
    <row r="12653" s="215" customFormat="1" ht="14.1"/>
    <row r="12654" s="215" customFormat="1" ht="14.1"/>
    <row r="12655" s="215" customFormat="1" ht="14.1"/>
    <row r="12656" s="215" customFormat="1" ht="14.1"/>
    <row r="12657" s="215" customFormat="1" ht="14.1"/>
    <row r="12658" s="215" customFormat="1" ht="14.1"/>
    <row r="12659" s="215" customFormat="1" ht="14.1"/>
    <row r="12660" s="215" customFormat="1" ht="14.1"/>
    <row r="12661" s="215" customFormat="1" ht="14.1"/>
    <row r="12662" s="215" customFormat="1" ht="14.1"/>
    <row r="12663" s="215" customFormat="1" ht="14.1"/>
    <row r="12664" s="215" customFormat="1" ht="14.1"/>
    <row r="12665" s="215" customFormat="1" ht="14.1"/>
    <row r="12666" s="215" customFormat="1" ht="14.1"/>
    <row r="12667" s="215" customFormat="1" ht="14.1"/>
    <row r="12668" s="215" customFormat="1" ht="14.1"/>
    <row r="12669" s="215" customFormat="1" ht="14.1"/>
    <row r="12670" s="215" customFormat="1" ht="14.1"/>
    <row r="12671" s="215" customFormat="1" ht="14.1"/>
    <row r="12672" s="215" customFormat="1" ht="14.1"/>
    <row r="12673" s="215" customFormat="1" ht="14.1"/>
    <row r="12674" s="215" customFormat="1" ht="14.1"/>
    <row r="12675" s="215" customFormat="1" ht="14.1"/>
    <row r="12676" s="215" customFormat="1" ht="14.1"/>
    <row r="12677" s="215" customFormat="1" ht="14.1"/>
    <row r="12678" s="215" customFormat="1" ht="14.1"/>
    <row r="12679" s="215" customFormat="1" ht="14.1"/>
    <row r="12680" s="215" customFormat="1" ht="14.1"/>
    <row r="12681" s="215" customFormat="1" ht="14.1"/>
    <row r="12682" s="215" customFormat="1" ht="14.1"/>
    <row r="12683" s="215" customFormat="1" ht="14.1"/>
    <row r="12684" s="215" customFormat="1" ht="14.1"/>
    <row r="12685" s="215" customFormat="1" ht="14.1"/>
    <row r="12686" s="215" customFormat="1" ht="14.1"/>
    <row r="12687" s="215" customFormat="1" ht="14.1"/>
    <row r="12688" s="215" customFormat="1" ht="14.1"/>
    <row r="12689" s="215" customFormat="1" ht="14.1"/>
    <row r="12690" s="215" customFormat="1" ht="14.1"/>
    <row r="12691" s="215" customFormat="1" ht="14.1"/>
    <row r="12692" s="215" customFormat="1" ht="14.1"/>
    <row r="12693" s="215" customFormat="1" ht="14.1"/>
    <row r="12694" s="215" customFormat="1" ht="14.1"/>
    <row r="12695" s="215" customFormat="1" ht="14.1"/>
    <row r="12696" s="215" customFormat="1" ht="14.1"/>
    <row r="12697" s="215" customFormat="1" ht="14.1"/>
    <row r="12698" s="215" customFormat="1" ht="14.1"/>
    <row r="12699" s="215" customFormat="1" ht="14.1"/>
    <row r="12700" s="215" customFormat="1" ht="14.1"/>
    <row r="12701" s="215" customFormat="1" ht="14.1"/>
    <row r="12702" s="215" customFormat="1" ht="14.1"/>
    <row r="12703" s="215" customFormat="1" ht="14.1"/>
    <row r="12704" s="215" customFormat="1" ht="14.1"/>
    <row r="12705" s="215" customFormat="1" ht="14.1"/>
    <row r="12706" s="215" customFormat="1" ht="14.1"/>
    <row r="12707" s="215" customFormat="1" ht="14.1"/>
    <row r="12708" s="215" customFormat="1" ht="14.1"/>
    <row r="12709" s="215" customFormat="1" ht="14.1"/>
    <row r="12710" s="215" customFormat="1" ht="14.1"/>
    <row r="12711" s="215" customFormat="1" ht="14.1"/>
    <row r="12712" s="215" customFormat="1" ht="14.1"/>
    <row r="12713" s="215" customFormat="1" ht="14.1"/>
    <row r="12714" s="215" customFormat="1" ht="14.1"/>
    <row r="12715" s="215" customFormat="1" ht="14.1"/>
    <row r="12716" s="215" customFormat="1" ht="14.1"/>
    <row r="12717" s="215" customFormat="1" ht="14.1"/>
    <row r="12718" s="215" customFormat="1" ht="14.1"/>
    <row r="12719" s="215" customFormat="1" ht="14.1"/>
    <row r="12720" s="215" customFormat="1" ht="14.1"/>
    <row r="12721" s="215" customFormat="1" ht="14.1"/>
    <row r="12722" s="215" customFormat="1" ht="14.1"/>
    <row r="12723" s="215" customFormat="1" ht="14.1"/>
    <row r="12724" s="215" customFormat="1" ht="14.1"/>
    <row r="12725" s="215" customFormat="1" ht="14.1"/>
    <row r="12726" s="215" customFormat="1" ht="14.1"/>
    <row r="12727" s="215" customFormat="1" ht="14.1"/>
    <row r="12728" s="215" customFormat="1" ht="14.1"/>
    <row r="12729" s="215" customFormat="1" ht="14.1"/>
    <row r="12730" s="215" customFormat="1" ht="14.1"/>
    <row r="12731" s="215" customFormat="1" ht="14.1"/>
    <row r="12732" s="215" customFormat="1" ht="14.1"/>
    <row r="12733" s="215" customFormat="1" ht="14.1"/>
    <row r="12734" s="215" customFormat="1" ht="14.1"/>
    <row r="12735" s="215" customFormat="1" ht="14.1"/>
    <row r="12736" s="215" customFormat="1" ht="14.1"/>
    <row r="12737" s="215" customFormat="1" ht="14.1"/>
    <row r="12738" s="215" customFormat="1" ht="14.1"/>
    <row r="12739" s="215" customFormat="1" ht="14.1"/>
    <row r="12740" s="215" customFormat="1" ht="14.1"/>
    <row r="12741" s="215" customFormat="1" ht="14.1"/>
    <row r="12742" s="215" customFormat="1" ht="14.1"/>
    <row r="12743" s="215" customFormat="1" ht="14.1"/>
    <row r="12744" s="215" customFormat="1" ht="14.1"/>
    <row r="12745" s="215" customFormat="1" ht="14.1"/>
    <row r="12746" s="215" customFormat="1" ht="14.1"/>
    <row r="12747" s="215" customFormat="1" ht="14.1"/>
    <row r="12748" s="215" customFormat="1" ht="14.1"/>
    <row r="12749" s="215" customFormat="1" ht="14.1"/>
    <row r="12750" s="215" customFormat="1" ht="14.1"/>
    <row r="12751" s="215" customFormat="1" ht="14.1"/>
    <row r="12752" s="215" customFormat="1" ht="14.1"/>
    <row r="12753" s="215" customFormat="1" ht="14.1"/>
    <row r="12754" s="215" customFormat="1" ht="14.1"/>
    <row r="12755" s="215" customFormat="1" ht="14.1"/>
    <row r="12756" s="215" customFormat="1" ht="14.1"/>
    <row r="12757" s="215" customFormat="1" ht="14.1"/>
    <row r="12758" s="215" customFormat="1" ht="14.1"/>
    <row r="12759" s="215" customFormat="1" ht="14.1"/>
    <row r="12760" s="215" customFormat="1" ht="14.1"/>
    <row r="12761" s="215" customFormat="1" ht="14.1"/>
    <row r="12762" s="215" customFormat="1" ht="14.1"/>
    <row r="12763" s="215" customFormat="1" ht="14.1"/>
    <row r="12764" s="215" customFormat="1" ht="14.1"/>
    <row r="12765" s="215" customFormat="1" ht="14.1"/>
    <row r="12766" s="215" customFormat="1" ht="14.1"/>
    <row r="12767" s="215" customFormat="1" ht="14.1"/>
    <row r="12768" s="215" customFormat="1" ht="14.1"/>
    <row r="12769" s="215" customFormat="1" ht="14.1"/>
    <row r="12770" s="215" customFormat="1" ht="14.1"/>
    <row r="12771" s="215" customFormat="1" ht="14.1"/>
    <row r="12772" s="215" customFormat="1" ht="14.1"/>
    <row r="12773" s="215" customFormat="1" ht="14.1"/>
    <row r="12774" s="215" customFormat="1" ht="14.1"/>
    <row r="12775" s="215" customFormat="1" ht="14.1"/>
    <row r="12776" s="215" customFormat="1" ht="14.1"/>
    <row r="12777" s="215" customFormat="1" ht="14.1"/>
    <row r="12778" s="215" customFormat="1" ht="14.1"/>
    <row r="12779" s="215" customFormat="1" ht="14.1"/>
    <row r="12780" s="215" customFormat="1" ht="14.1"/>
    <row r="12781" s="215" customFormat="1" ht="14.1"/>
    <row r="12782" s="215" customFormat="1" ht="14.1"/>
    <row r="12783" s="215" customFormat="1" ht="14.1"/>
    <row r="12784" s="215" customFormat="1" ht="14.1"/>
    <row r="12785" s="215" customFormat="1" ht="14.1"/>
    <row r="12786" s="215" customFormat="1" ht="14.1"/>
    <row r="12787" s="215" customFormat="1" ht="14.1"/>
    <row r="12788" s="215" customFormat="1" ht="14.1"/>
    <row r="12789" s="215" customFormat="1" ht="14.1"/>
    <row r="12790" s="215" customFormat="1" ht="14.1"/>
    <row r="12791" s="215" customFormat="1" ht="14.1"/>
    <row r="12792" s="215" customFormat="1" ht="14.1"/>
    <row r="12793" s="215" customFormat="1" ht="14.1"/>
    <row r="12794" s="215" customFormat="1" ht="14.1"/>
    <row r="12795" s="215" customFormat="1" ht="14.1"/>
    <row r="12796" s="215" customFormat="1" ht="14.1"/>
    <row r="12797" s="215" customFormat="1" ht="14.1"/>
    <row r="12798" s="215" customFormat="1" ht="14.1"/>
    <row r="12799" s="215" customFormat="1" ht="14.1"/>
    <row r="12800" s="215" customFormat="1" ht="14.1"/>
    <row r="12801" s="215" customFormat="1" ht="14.1"/>
    <row r="12802" s="215" customFormat="1" ht="14.1"/>
    <row r="12803" s="215" customFormat="1" ht="14.1"/>
    <row r="12804" s="215" customFormat="1" ht="14.1"/>
    <row r="12805" s="215" customFormat="1" ht="14.1"/>
    <row r="12806" s="215" customFormat="1" ht="14.1"/>
    <row r="12807" s="215" customFormat="1" ht="14.1"/>
    <row r="12808" s="215" customFormat="1" ht="14.1"/>
    <row r="12809" s="215" customFormat="1" ht="14.1"/>
    <row r="12810" s="215" customFormat="1" ht="14.1"/>
    <row r="12811" s="215" customFormat="1" ht="14.1"/>
    <row r="12812" s="215" customFormat="1" ht="14.1"/>
    <row r="12813" s="215" customFormat="1" ht="14.1"/>
    <row r="12814" s="215" customFormat="1" ht="14.1"/>
    <row r="12815" s="215" customFormat="1" ht="14.1"/>
    <row r="12816" s="215" customFormat="1" ht="14.1"/>
    <row r="12817" s="215" customFormat="1" ht="14.1"/>
    <row r="12818" s="215" customFormat="1" ht="14.1"/>
    <row r="12819" s="215" customFormat="1" ht="14.1"/>
    <row r="12820" s="215" customFormat="1" ht="14.1"/>
    <row r="12821" s="215" customFormat="1" ht="14.1"/>
    <row r="12822" s="215" customFormat="1" ht="14.1"/>
    <row r="12823" s="215" customFormat="1" ht="14.1"/>
    <row r="12824" s="215" customFormat="1" ht="14.1"/>
    <row r="12825" s="215" customFormat="1" ht="14.1"/>
    <row r="12826" s="215" customFormat="1" ht="14.1"/>
    <row r="12827" s="215" customFormat="1" ht="14.1"/>
    <row r="12828" s="215" customFormat="1" ht="14.1"/>
    <row r="12829" s="215" customFormat="1" ht="14.1"/>
    <row r="12830" s="215" customFormat="1" ht="14.1"/>
    <row r="12831" s="215" customFormat="1" ht="14.1"/>
    <row r="12832" s="215" customFormat="1" ht="14.1"/>
    <row r="12833" s="215" customFormat="1" ht="14.1"/>
    <row r="12834" s="215" customFormat="1" ht="14.1"/>
    <row r="12835" s="215" customFormat="1" ht="14.1"/>
    <row r="12836" s="215" customFormat="1" ht="14.1"/>
    <row r="12837" s="215" customFormat="1" ht="14.1"/>
    <row r="12838" s="215" customFormat="1" ht="14.1"/>
    <row r="12839" s="215" customFormat="1" ht="14.1"/>
    <row r="12840" s="215" customFormat="1" ht="14.1"/>
    <row r="12841" s="215" customFormat="1" ht="14.1"/>
    <row r="12842" s="215" customFormat="1" ht="14.1"/>
    <row r="12843" s="215" customFormat="1" ht="14.1"/>
    <row r="12844" s="215" customFormat="1" ht="14.1"/>
    <row r="12845" s="215" customFormat="1" ht="14.1"/>
    <row r="12846" s="215" customFormat="1" ht="14.1"/>
    <row r="12847" s="215" customFormat="1" ht="14.1"/>
    <row r="12848" s="215" customFormat="1" ht="14.1"/>
    <row r="12849" s="215" customFormat="1" ht="14.1"/>
    <row r="12850" s="215" customFormat="1" ht="14.1"/>
    <row r="12851" s="215" customFormat="1" ht="14.1"/>
    <row r="12852" s="215" customFormat="1" ht="14.1"/>
    <row r="12853" s="215" customFormat="1" ht="14.1"/>
    <row r="12854" s="215" customFormat="1" ht="14.1"/>
    <row r="12855" s="215" customFormat="1" ht="14.1"/>
    <row r="12856" s="215" customFormat="1" ht="14.1"/>
    <row r="12857" s="215" customFormat="1" ht="14.1"/>
    <row r="12858" s="215" customFormat="1" ht="14.1"/>
    <row r="12859" s="215" customFormat="1" ht="14.1"/>
    <row r="12860" s="215" customFormat="1" ht="14.1"/>
    <row r="12861" s="215" customFormat="1" ht="14.1"/>
    <row r="12862" s="215" customFormat="1" ht="14.1"/>
    <row r="12863" s="215" customFormat="1" ht="14.1"/>
    <row r="12864" s="215" customFormat="1" ht="14.1"/>
    <row r="12865" s="215" customFormat="1" ht="14.1"/>
    <row r="12866" s="215" customFormat="1" ht="14.1"/>
    <row r="12867" s="215" customFormat="1" ht="14.1"/>
    <row r="12868" s="215" customFormat="1" ht="14.1"/>
    <row r="12869" s="215" customFormat="1" ht="14.1"/>
    <row r="12870" s="215" customFormat="1" ht="14.1"/>
    <row r="12871" s="215" customFormat="1" ht="14.1"/>
    <row r="12872" s="215" customFormat="1" ht="14.1"/>
    <row r="12873" s="215" customFormat="1" ht="14.1"/>
    <row r="12874" s="215" customFormat="1" ht="14.1"/>
    <row r="12875" s="215" customFormat="1" ht="14.1"/>
    <row r="12876" s="215" customFormat="1" ht="14.1"/>
    <row r="12877" s="215" customFormat="1" ht="14.1"/>
    <row r="12878" s="215" customFormat="1" ht="14.1"/>
    <row r="12879" s="215" customFormat="1" ht="14.1"/>
    <row r="12880" s="215" customFormat="1" ht="14.1"/>
    <row r="12881" s="215" customFormat="1" ht="14.1"/>
    <row r="12882" s="215" customFormat="1" ht="14.1"/>
    <row r="12883" s="215" customFormat="1" ht="14.1"/>
    <row r="12884" s="215" customFormat="1" ht="14.1"/>
    <row r="12885" s="215" customFormat="1" ht="14.1"/>
    <row r="12886" s="215" customFormat="1" ht="14.1"/>
    <row r="12887" s="215" customFormat="1" ht="14.1"/>
    <row r="12888" s="215" customFormat="1" ht="14.1"/>
    <row r="12889" s="215" customFormat="1" ht="14.1"/>
    <row r="12890" s="215" customFormat="1" ht="14.1"/>
    <row r="12891" s="215" customFormat="1" ht="14.1"/>
    <row r="12892" s="215" customFormat="1" ht="14.1"/>
    <row r="12893" s="215" customFormat="1" ht="14.1"/>
    <row r="12894" s="215" customFormat="1" ht="14.1"/>
    <row r="12895" s="215" customFormat="1" ht="14.1"/>
    <row r="12896" s="215" customFormat="1" ht="14.1"/>
    <row r="12897" s="215" customFormat="1" ht="14.1"/>
    <row r="12898" s="215" customFormat="1" ht="14.1"/>
    <row r="12899" s="215" customFormat="1" ht="14.1"/>
    <row r="12900" s="215" customFormat="1" ht="14.1"/>
    <row r="12901" s="215" customFormat="1" ht="14.1"/>
    <row r="12902" s="215" customFormat="1" ht="14.1"/>
    <row r="12903" s="215" customFormat="1" ht="14.1"/>
    <row r="12904" s="215" customFormat="1" ht="14.1"/>
    <row r="12905" s="215" customFormat="1" ht="14.1"/>
    <row r="12906" s="215" customFormat="1" ht="14.1"/>
    <row r="12907" s="215" customFormat="1" ht="14.1"/>
    <row r="12908" s="215" customFormat="1" ht="14.1"/>
    <row r="12909" s="215" customFormat="1" ht="14.1"/>
    <row r="12910" s="215" customFormat="1" ht="14.1"/>
    <row r="12911" s="215" customFormat="1" ht="14.1"/>
    <row r="12912" s="215" customFormat="1" ht="14.1"/>
    <row r="12913" s="215" customFormat="1" ht="14.1"/>
    <row r="12914" s="215" customFormat="1" ht="14.1"/>
    <row r="12915" s="215" customFormat="1" ht="14.1"/>
    <row r="12916" s="215" customFormat="1" ht="14.1"/>
    <row r="12917" s="215" customFormat="1" ht="14.1"/>
    <row r="12918" s="215" customFormat="1" ht="14.1"/>
    <row r="12919" s="215" customFormat="1" ht="14.1"/>
    <row r="12920" s="215" customFormat="1" ht="14.1"/>
    <row r="12921" s="215" customFormat="1" ht="14.1"/>
    <row r="12922" s="215" customFormat="1" ht="14.1"/>
    <row r="12923" s="215" customFormat="1" ht="14.1"/>
    <row r="12924" s="215" customFormat="1" ht="14.1"/>
    <row r="12925" s="215" customFormat="1" ht="14.1"/>
    <row r="12926" s="215" customFormat="1" ht="14.1"/>
    <row r="12927" s="215" customFormat="1" ht="14.1"/>
    <row r="12928" s="215" customFormat="1" ht="14.1"/>
    <row r="12929" s="215" customFormat="1" ht="14.1"/>
    <row r="12930" s="215" customFormat="1" ht="14.1"/>
    <row r="12931" s="215" customFormat="1" ht="14.1"/>
    <row r="12932" s="215" customFormat="1" ht="14.1"/>
    <row r="12933" s="215" customFormat="1" ht="14.1"/>
    <row r="12934" s="215" customFormat="1" ht="14.1"/>
    <row r="12935" s="215" customFormat="1" ht="14.1"/>
    <row r="12936" s="215" customFormat="1" ht="14.1"/>
    <row r="12937" s="215" customFormat="1" ht="14.1"/>
    <row r="12938" s="215" customFormat="1" ht="14.1"/>
    <row r="12939" s="215" customFormat="1" ht="14.1"/>
    <row r="12940" s="215" customFormat="1" ht="14.1"/>
    <row r="12941" s="215" customFormat="1" ht="14.1"/>
    <row r="12942" s="215" customFormat="1" ht="14.1"/>
    <row r="12943" s="215" customFormat="1" ht="14.1"/>
    <row r="12944" s="215" customFormat="1" ht="14.1"/>
    <row r="12945" s="215" customFormat="1" ht="14.1"/>
    <row r="12946" s="215" customFormat="1" ht="14.1"/>
    <row r="12947" s="215" customFormat="1" ht="14.1"/>
    <row r="12948" s="215" customFormat="1" ht="14.1"/>
    <row r="12949" s="215" customFormat="1" ht="14.1"/>
    <row r="12950" s="215" customFormat="1" ht="14.1"/>
    <row r="12951" s="215" customFormat="1" ht="14.1"/>
    <row r="12952" s="215" customFormat="1" ht="14.1"/>
    <row r="12953" s="215" customFormat="1" ht="14.1"/>
    <row r="12954" s="215" customFormat="1" ht="14.1"/>
    <row r="12955" s="215" customFormat="1" ht="14.1"/>
    <row r="12956" s="215" customFormat="1" ht="14.1"/>
    <row r="12957" s="215" customFormat="1" ht="14.1"/>
    <row r="12958" s="215" customFormat="1" ht="14.1"/>
    <row r="12959" s="215" customFormat="1" ht="14.1"/>
    <row r="12960" s="215" customFormat="1" ht="14.1"/>
    <row r="12961" s="215" customFormat="1" ht="14.1"/>
    <row r="12962" s="215" customFormat="1" ht="14.1"/>
    <row r="12963" s="215" customFormat="1" ht="14.1"/>
    <row r="12964" s="215" customFormat="1" ht="14.1"/>
    <row r="12965" s="215" customFormat="1" ht="14.1"/>
    <row r="12966" s="215" customFormat="1" ht="14.1"/>
    <row r="12967" s="215" customFormat="1" ht="14.1"/>
    <row r="12968" s="215" customFormat="1" ht="14.1"/>
    <row r="12969" s="215" customFormat="1" ht="14.1"/>
    <row r="12970" s="215" customFormat="1" ht="14.1"/>
    <row r="12971" s="215" customFormat="1" ht="14.1"/>
    <row r="12972" s="215" customFormat="1" ht="14.1"/>
    <row r="12973" s="215" customFormat="1" ht="14.1"/>
    <row r="12974" s="215" customFormat="1" ht="14.1"/>
    <row r="12975" s="215" customFormat="1" ht="14.1"/>
    <row r="12976" s="215" customFormat="1" ht="14.1"/>
    <row r="12977" s="215" customFormat="1" ht="14.1"/>
    <row r="12978" s="215" customFormat="1" ht="14.1"/>
    <row r="12979" s="215" customFormat="1" ht="14.1"/>
    <row r="12980" s="215" customFormat="1" ht="14.1"/>
    <row r="12981" s="215" customFormat="1" ht="14.1"/>
    <row r="12982" s="215" customFormat="1" ht="14.1"/>
    <row r="12983" s="215" customFormat="1" ht="14.1"/>
    <row r="12984" s="215" customFormat="1" ht="14.1"/>
    <row r="12985" s="215" customFormat="1" ht="14.1"/>
    <row r="12986" s="215" customFormat="1" ht="14.1"/>
    <row r="12987" s="215" customFormat="1" ht="14.1"/>
    <row r="12988" s="215" customFormat="1" ht="14.1"/>
    <row r="12989" s="215" customFormat="1" ht="14.1"/>
    <row r="12990" s="215" customFormat="1" ht="14.1"/>
    <row r="12991" s="215" customFormat="1" ht="14.1"/>
    <row r="12992" s="215" customFormat="1" ht="14.1"/>
    <row r="12993" s="215" customFormat="1" ht="14.1"/>
    <row r="12994" s="215" customFormat="1" ht="14.1"/>
    <row r="12995" s="215" customFormat="1" ht="14.1"/>
    <row r="12996" s="215" customFormat="1" ht="14.1"/>
    <row r="12997" s="215" customFormat="1" ht="14.1"/>
    <row r="12998" s="215" customFormat="1" ht="14.1"/>
    <row r="12999" s="215" customFormat="1" ht="14.1"/>
    <row r="13000" s="215" customFormat="1" ht="14.1"/>
    <row r="13001" s="215" customFormat="1" ht="14.1"/>
    <row r="13002" s="215" customFormat="1" ht="14.1"/>
    <row r="13003" s="215" customFormat="1" ht="14.1"/>
    <row r="13004" s="215" customFormat="1" ht="14.1"/>
    <row r="13005" s="215" customFormat="1" ht="14.1"/>
    <row r="13006" s="215" customFormat="1" ht="14.1"/>
    <row r="13007" s="215" customFormat="1" ht="14.1"/>
    <row r="13008" s="215" customFormat="1" ht="14.1"/>
    <row r="13009" s="215" customFormat="1" ht="14.1"/>
    <row r="13010" s="215" customFormat="1" ht="14.1"/>
    <row r="13011" s="215" customFormat="1" ht="14.1"/>
    <row r="13012" s="215" customFormat="1" ht="14.1"/>
    <row r="13013" s="215" customFormat="1" ht="14.1"/>
    <row r="13014" s="215" customFormat="1" ht="14.1"/>
    <row r="13015" s="215" customFormat="1" ht="14.1"/>
    <row r="13016" s="215" customFormat="1" ht="14.1"/>
    <row r="13017" s="215" customFormat="1" ht="14.1"/>
    <row r="13018" s="215" customFormat="1" ht="14.1"/>
    <row r="13019" s="215" customFormat="1" ht="14.1"/>
    <row r="13020" s="215" customFormat="1" ht="14.1"/>
    <row r="13021" s="215" customFormat="1" ht="14.1"/>
    <row r="13022" s="215" customFormat="1" ht="14.1"/>
    <row r="13023" s="215" customFormat="1" ht="14.1"/>
    <row r="13024" s="215" customFormat="1" ht="14.1"/>
    <row r="13025" s="215" customFormat="1" ht="14.1"/>
    <row r="13026" s="215" customFormat="1" ht="14.1"/>
    <row r="13027" s="215" customFormat="1" ht="14.1"/>
    <row r="13028" s="215" customFormat="1" ht="14.1"/>
    <row r="13029" s="215" customFormat="1" ht="14.1"/>
    <row r="13030" s="215" customFormat="1" ht="14.1"/>
    <row r="13031" s="215" customFormat="1" ht="14.1"/>
    <row r="13032" s="215" customFormat="1" ht="14.1"/>
    <row r="13033" s="215" customFormat="1" ht="14.1"/>
    <row r="13034" s="215" customFormat="1" ht="14.1"/>
    <row r="13035" s="215" customFormat="1" ht="14.1"/>
    <row r="13036" s="215" customFormat="1" ht="14.1"/>
    <row r="13037" s="215" customFormat="1" ht="14.1"/>
    <row r="13038" s="215" customFormat="1" ht="14.1"/>
    <row r="13039" s="215" customFormat="1" ht="14.1"/>
    <row r="13040" s="215" customFormat="1" ht="14.1"/>
    <row r="13041" s="215" customFormat="1" ht="14.1"/>
    <row r="13042" s="215" customFormat="1" ht="14.1"/>
    <row r="13043" s="215" customFormat="1" ht="14.1"/>
    <row r="13044" s="215" customFormat="1" ht="14.1"/>
    <row r="13045" s="215" customFormat="1" ht="14.1"/>
    <row r="13046" s="215" customFormat="1" ht="14.1"/>
    <row r="13047" s="215" customFormat="1" ht="14.1"/>
    <row r="13048" s="215" customFormat="1" ht="14.1"/>
    <row r="13049" s="215" customFormat="1" ht="14.1"/>
    <row r="13050" s="215" customFormat="1" ht="14.1"/>
    <row r="13051" s="215" customFormat="1" ht="14.1"/>
    <row r="13052" s="215" customFormat="1" ht="14.1"/>
    <row r="13053" s="215" customFormat="1" ht="14.1"/>
    <row r="13054" s="215" customFormat="1" ht="14.1"/>
    <row r="13055" s="215" customFormat="1" ht="14.1"/>
    <row r="13056" s="215" customFormat="1" ht="14.1"/>
    <row r="13057" s="215" customFormat="1" ht="14.1"/>
    <row r="13058" s="215" customFormat="1" ht="14.1"/>
    <row r="13059" s="215" customFormat="1" ht="14.1"/>
    <row r="13060" s="215" customFormat="1" ht="14.1"/>
    <row r="13061" s="215" customFormat="1" ht="14.1"/>
    <row r="13062" s="215" customFormat="1" ht="14.1"/>
    <row r="13063" s="215" customFormat="1" ht="14.1"/>
    <row r="13064" s="215" customFormat="1" ht="14.1"/>
    <row r="13065" s="215" customFormat="1" ht="14.1"/>
    <row r="13066" s="215" customFormat="1" ht="14.1"/>
    <row r="13067" s="215" customFormat="1" ht="14.1"/>
    <row r="13068" s="215" customFormat="1" ht="14.1"/>
    <row r="13069" s="215" customFormat="1" ht="14.1"/>
    <row r="13070" s="215" customFormat="1" ht="14.1"/>
    <row r="13071" s="215" customFormat="1" ht="14.1"/>
    <row r="13072" s="215" customFormat="1" ht="14.1"/>
    <row r="13073" s="215" customFormat="1" ht="14.1"/>
    <row r="13074" s="215" customFormat="1" ht="14.1"/>
    <row r="13075" s="215" customFormat="1" ht="14.1"/>
    <row r="13076" s="215" customFormat="1" ht="14.1"/>
    <row r="13077" s="215" customFormat="1" ht="14.1"/>
    <row r="13078" s="215" customFormat="1" ht="14.1"/>
    <row r="13079" s="215" customFormat="1" ht="14.1"/>
    <row r="13080" s="215" customFormat="1" ht="14.1"/>
    <row r="13081" s="215" customFormat="1" ht="14.1"/>
    <row r="13082" s="215" customFormat="1" ht="14.1"/>
    <row r="13083" s="215" customFormat="1" ht="14.1"/>
    <row r="13084" s="215" customFormat="1" ht="14.1"/>
    <row r="13085" s="215" customFormat="1" ht="14.1"/>
    <row r="13086" s="215" customFormat="1" ht="14.1"/>
    <row r="13087" s="215" customFormat="1" ht="14.1"/>
    <row r="13088" s="215" customFormat="1" ht="14.1"/>
    <row r="13089" s="215" customFormat="1" ht="14.1"/>
    <row r="13090" s="215" customFormat="1" ht="14.1"/>
    <row r="13091" s="215" customFormat="1" ht="14.1"/>
    <row r="13092" s="215" customFormat="1" ht="14.1"/>
    <row r="13093" s="215" customFormat="1" ht="14.1"/>
    <row r="13094" s="215" customFormat="1" ht="14.1"/>
    <row r="13095" s="215" customFormat="1" ht="14.1"/>
    <row r="13096" s="215" customFormat="1" ht="14.1"/>
    <row r="13097" s="215" customFormat="1" ht="14.1"/>
    <row r="13098" s="215" customFormat="1" ht="14.1"/>
    <row r="13099" s="215" customFormat="1" ht="14.1"/>
    <row r="13100" s="215" customFormat="1" ht="14.1"/>
    <row r="13101" s="215" customFormat="1" ht="14.1"/>
    <row r="13102" s="215" customFormat="1" ht="14.1"/>
    <row r="13103" s="215" customFormat="1" ht="14.1"/>
    <row r="13104" s="215" customFormat="1" ht="14.1"/>
    <row r="13105" s="215" customFormat="1" ht="14.1"/>
    <row r="13106" s="215" customFormat="1" ht="14.1"/>
    <row r="13107" s="215" customFormat="1" ht="14.1"/>
    <row r="13108" s="215" customFormat="1" ht="14.1"/>
    <row r="13109" s="215" customFormat="1" ht="14.1"/>
    <row r="13110" s="215" customFormat="1" ht="14.1"/>
    <row r="13111" s="215" customFormat="1" ht="14.1"/>
    <row r="13112" s="215" customFormat="1" ht="14.1"/>
    <row r="13113" s="215" customFormat="1" ht="14.1"/>
    <row r="13114" s="215" customFormat="1" ht="14.1"/>
    <row r="13115" s="215" customFormat="1" ht="14.1"/>
    <row r="13116" s="215" customFormat="1" ht="14.1"/>
    <row r="13117" s="215" customFormat="1" ht="14.1"/>
    <row r="13118" s="215" customFormat="1" ht="14.1"/>
    <row r="13119" s="215" customFormat="1" ht="14.1"/>
    <row r="13120" s="215" customFormat="1" ht="14.1"/>
    <row r="13121" s="215" customFormat="1" ht="14.1"/>
    <row r="13122" s="215" customFormat="1" ht="14.1"/>
    <row r="13123" s="215" customFormat="1" ht="14.1"/>
    <row r="13124" s="215" customFormat="1" ht="14.1"/>
    <row r="13125" s="215" customFormat="1" ht="14.1"/>
    <row r="13126" s="215" customFormat="1" ht="14.1"/>
    <row r="13127" s="215" customFormat="1" ht="14.1"/>
    <row r="13128" s="215" customFormat="1" ht="14.1"/>
    <row r="13129" s="215" customFormat="1" ht="14.1"/>
    <row r="13130" s="215" customFormat="1" ht="14.1"/>
    <row r="13131" s="215" customFormat="1" ht="14.1"/>
    <row r="13132" s="215" customFormat="1" ht="14.1"/>
    <row r="13133" s="215" customFormat="1" ht="14.1"/>
    <row r="13134" s="215" customFormat="1" ht="14.1"/>
    <row r="13135" s="215" customFormat="1" ht="14.1"/>
    <row r="13136" s="215" customFormat="1" ht="14.1"/>
    <row r="13137" s="215" customFormat="1" ht="14.1"/>
    <row r="13138" s="215" customFormat="1" ht="14.1"/>
    <row r="13139" s="215" customFormat="1" ht="14.1"/>
    <row r="13140" s="215" customFormat="1" ht="14.1"/>
    <row r="13141" s="215" customFormat="1" ht="14.1"/>
    <row r="13142" s="215" customFormat="1" ht="14.1"/>
    <row r="13143" s="215" customFormat="1" ht="14.1"/>
    <row r="13144" s="215" customFormat="1" ht="14.1"/>
    <row r="13145" s="215" customFormat="1" ht="14.1"/>
    <row r="13146" s="215" customFormat="1" ht="14.1"/>
    <row r="13147" s="215" customFormat="1" ht="14.1"/>
    <row r="13148" s="215" customFormat="1" ht="14.1"/>
    <row r="13149" s="215" customFormat="1" ht="14.1"/>
    <row r="13150" s="215" customFormat="1" ht="14.1"/>
    <row r="13151" s="215" customFormat="1" ht="14.1"/>
    <row r="13152" s="215" customFormat="1" ht="14.1"/>
    <row r="13153" s="215" customFormat="1" ht="14.1"/>
    <row r="13154" s="215" customFormat="1" ht="14.1"/>
    <row r="13155" s="215" customFormat="1" ht="14.1"/>
    <row r="13156" s="215" customFormat="1" ht="14.1"/>
    <row r="13157" s="215" customFormat="1" ht="14.1"/>
    <row r="13158" s="215" customFormat="1" ht="14.1"/>
    <row r="13159" s="215" customFormat="1" ht="14.1"/>
    <row r="13160" s="215" customFormat="1" ht="14.1"/>
    <row r="13161" s="215" customFormat="1" ht="14.1"/>
    <row r="13162" s="215" customFormat="1" ht="14.1"/>
    <row r="13163" s="215" customFormat="1" ht="14.1"/>
    <row r="13164" s="215" customFormat="1" ht="14.1"/>
    <row r="13165" s="215" customFormat="1" ht="14.1"/>
    <row r="13166" s="215" customFormat="1" ht="14.1"/>
    <row r="13167" s="215" customFormat="1" ht="14.1"/>
    <row r="13168" s="215" customFormat="1" ht="14.1"/>
    <row r="13169" s="215" customFormat="1" ht="14.1"/>
    <row r="13170" s="215" customFormat="1" ht="14.1"/>
    <row r="13171" s="215" customFormat="1" ht="14.1"/>
    <row r="13172" s="215" customFormat="1" ht="14.1"/>
    <row r="13173" s="215" customFormat="1" ht="14.1"/>
    <row r="13174" s="215" customFormat="1" ht="14.1"/>
    <row r="13175" s="215" customFormat="1" ht="14.1"/>
    <row r="13176" s="215" customFormat="1" ht="14.1"/>
    <row r="13177" s="215" customFormat="1" ht="14.1"/>
    <row r="13178" s="215" customFormat="1" ht="14.1"/>
    <row r="13179" s="215" customFormat="1" ht="14.1"/>
    <row r="13180" s="215" customFormat="1" ht="14.1"/>
    <row r="13181" s="215" customFormat="1" ht="14.1"/>
    <row r="13182" s="215" customFormat="1" ht="14.1"/>
    <row r="13183" s="215" customFormat="1" ht="14.1"/>
    <row r="13184" s="215" customFormat="1" ht="14.1"/>
    <row r="13185" s="215" customFormat="1" ht="14.1"/>
    <row r="13186" s="215" customFormat="1" ht="14.1"/>
    <row r="13187" s="215" customFormat="1" ht="14.1"/>
    <row r="13188" s="215" customFormat="1" ht="14.1"/>
    <row r="13189" s="215" customFormat="1" ht="14.1"/>
    <row r="13190" s="215" customFormat="1" ht="14.1"/>
    <row r="13191" s="215" customFormat="1" ht="14.1"/>
    <row r="13192" s="215" customFormat="1" ht="14.1"/>
    <row r="13193" s="215" customFormat="1" ht="14.1"/>
    <row r="13194" s="215" customFormat="1" ht="14.1"/>
    <row r="13195" s="215" customFormat="1" ht="14.1"/>
    <row r="13196" s="215" customFormat="1" ht="14.1"/>
    <row r="13197" s="215" customFormat="1" ht="14.1"/>
    <row r="13198" s="215" customFormat="1" ht="14.1"/>
    <row r="13199" s="215" customFormat="1" ht="14.1"/>
    <row r="13200" s="215" customFormat="1" ht="14.1"/>
    <row r="13201" s="215" customFormat="1" ht="14.1"/>
    <row r="13202" s="215" customFormat="1" ht="14.1"/>
    <row r="13203" s="215" customFormat="1" ht="14.1"/>
    <row r="13204" s="215" customFormat="1" ht="14.1"/>
    <row r="13205" s="215" customFormat="1" ht="14.1"/>
    <row r="13206" s="215" customFormat="1" ht="14.1"/>
    <row r="13207" s="215" customFormat="1" ht="14.1"/>
    <row r="13208" s="215" customFormat="1" ht="14.1"/>
    <row r="13209" s="215" customFormat="1" ht="14.1"/>
    <row r="13210" s="215" customFormat="1" ht="14.1"/>
    <row r="13211" s="215" customFormat="1" ht="14.1"/>
    <row r="13212" s="215" customFormat="1" ht="14.1"/>
    <row r="13213" s="215" customFormat="1" ht="14.1"/>
    <row r="13214" s="215" customFormat="1" ht="14.1"/>
    <row r="13215" s="215" customFormat="1" ht="14.1"/>
    <row r="13216" s="215" customFormat="1" ht="14.1"/>
    <row r="13217" s="215" customFormat="1" ht="14.1"/>
    <row r="13218" s="215" customFormat="1" ht="14.1"/>
    <row r="13219" s="215" customFormat="1" ht="14.1"/>
    <row r="13220" s="215" customFormat="1" ht="14.1"/>
    <row r="13221" s="215" customFormat="1" ht="14.1"/>
    <row r="13222" s="215" customFormat="1" ht="14.1"/>
    <row r="13223" s="215" customFormat="1" ht="14.1"/>
    <row r="13224" s="215" customFormat="1" ht="14.1"/>
    <row r="13225" s="215" customFormat="1" ht="14.1"/>
    <row r="13226" s="215" customFormat="1" ht="14.1"/>
    <row r="13227" s="215" customFormat="1" ht="14.1"/>
    <row r="13228" s="215" customFormat="1" ht="14.1"/>
    <row r="13229" s="215" customFormat="1" ht="14.1"/>
    <row r="13230" s="215" customFormat="1" ht="14.1"/>
    <row r="13231" s="215" customFormat="1" ht="14.1"/>
    <row r="13232" s="215" customFormat="1" ht="14.1"/>
    <row r="13233" s="215" customFormat="1" ht="14.1"/>
    <row r="13234" s="215" customFormat="1" ht="14.1"/>
    <row r="13235" s="215" customFormat="1" ht="14.1"/>
    <row r="13236" s="215" customFormat="1" ht="14.1"/>
    <row r="13237" s="215" customFormat="1" ht="14.1"/>
    <row r="13238" s="215" customFormat="1" ht="14.1"/>
    <row r="13239" s="215" customFormat="1" ht="14.1"/>
    <row r="13240" s="215" customFormat="1" ht="14.1"/>
    <row r="13241" s="215" customFormat="1" ht="14.1"/>
    <row r="13242" s="215" customFormat="1" ht="14.1"/>
    <row r="13243" s="215" customFormat="1" ht="14.1"/>
    <row r="13244" s="215" customFormat="1" ht="14.1"/>
    <row r="13245" s="215" customFormat="1" ht="14.1"/>
    <row r="13246" s="215" customFormat="1" ht="14.1"/>
    <row r="13247" s="215" customFormat="1" ht="14.1"/>
    <row r="13248" s="215" customFormat="1" ht="14.1"/>
    <row r="13249" s="215" customFormat="1" ht="14.1"/>
    <row r="13250" s="215" customFormat="1" ht="14.1"/>
    <row r="13251" s="215" customFormat="1" ht="14.1"/>
    <row r="13252" s="215" customFormat="1" ht="14.1"/>
    <row r="13253" s="215" customFormat="1" ht="14.1"/>
    <row r="13254" s="215" customFormat="1" ht="14.1"/>
    <row r="13255" s="215" customFormat="1" ht="14.1"/>
    <row r="13256" s="215" customFormat="1" ht="14.1"/>
    <row r="13257" s="215" customFormat="1" ht="14.1"/>
    <row r="13258" s="215" customFormat="1" ht="14.1"/>
    <row r="13259" s="215" customFormat="1" ht="14.1"/>
    <row r="13260" s="215" customFormat="1" ht="14.1"/>
    <row r="13261" s="215" customFormat="1" ht="14.1"/>
    <row r="13262" s="215" customFormat="1" ht="14.1"/>
    <row r="13263" s="215" customFormat="1" ht="14.1"/>
    <row r="13264" s="215" customFormat="1" ht="14.1"/>
    <row r="13265" s="215" customFormat="1" ht="14.1"/>
    <row r="13266" s="215" customFormat="1" ht="14.1"/>
    <row r="13267" s="215" customFormat="1" ht="14.1"/>
    <row r="13268" s="215" customFormat="1" ht="14.1"/>
    <row r="13269" s="215" customFormat="1" ht="14.1"/>
    <row r="13270" s="215" customFormat="1" ht="14.1"/>
    <row r="13271" s="215" customFormat="1" ht="14.1"/>
    <row r="13272" s="215" customFormat="1" ht="14.1"/>
    <row r="13273" s="215" customFormat="1" ht="14.1"/>
    <row r="13274" s="215" customFormat="1" ht="14.1"/>
    <row r="13275" s="215" customFormat="1" ht="14.1"/>
    <row r="13276" s="215" customFormat="1" ht="14.1"/>
    <row r="13277" s="215" customFormat="1" ht="14.1"/>
    <row r="13278" s="215" customFormat="1" ht="14.1"/>
    <row r="13279" s="215" customFormat="1" ht="14.1"/>
    <row r="13280" s="215" customFormat="1" ht="14.1"/>
    <row r="13281" s="215" customFormat="1" ht="14.1"/>
    <row r="13282" s="215" customFormat="1" ht="14.1"/>
    <row r="13283" s="215" customFormat="1" ht="14.1"/>
    <row r="13284" s="215" customFormat="1" ht="14.1"/>
    <row r="13285" s="215" customFormat="1" ht="14.1"/>
    <row r="13286" s="215" customFormat="1" ht="14.1"/>
    <row r="13287" s="215" customFormat="1" ht="14.1"/>
    <row r="13288" s="215" customFormat="1" ht="14.1"/>
    <row r="13289" s="215" customFormat="1" ht="14.1"/>
    <row r="13290" s="215" customFormat="1" ht="14.1"/>
    <row r="13291" s="215" customFormat="1" ht="14.1"/>
    <row r="13292" s="215" customFormat="1" ht="14.1"/>
    <row r="13293" s="215" customFormat="1" ht="14.1"/>
    <row r="13294" s="215" customFormat="1" ht="14.1"/>
    <row r="13295" s="215" customFormat="1" ht="14.1"/>
    <row r="13296" s="215" customFormat="1" ht="14.1"/>
    <row r="13297" s="215" customFormat="1" ht="14.1"/>
    <row r="13298" s="215" customFormat="1" ht="14.1"/>
    <row r="13299" s="215" customFormat="1" ht="14.1"/>
    <row r="13300" s="215" customFormat="1" ht="14.1"/>
    <row r="13301" s="215" customFormat="1" ht="14.1"/>
    <row r="13302" s="215" customFormat="1" ht="14.1"/>
    <row r="13303" s="215" customFormat="1" ht="14.1"/>
    <row r="13304" s="215" customFormat="1" ht="14.1"/>
    <row r="13305" s="215" customFormat="1" ht="14.1"/>
    <row r="13306" s="215" customFormat="1" ht="14.1"/>
    <row r="13307" s="215" customFormat="1" ht="14.1"/>
    <row r="13308" s="215" customFormat="1" ht="14.1"/>
    <row r="13309" s="215" customFormat="1" ht="14.1"/>
    <row r="13310" s="215" customFormat="1" ht="14.1"/>
    <row r="13311" s="215" customFormat="1" ht="14.1"/>
    <row r="13312" s="215" customFormat="1" ht="14.1"/>
    <row r="13313" s="215" customFormat="1" ht="14.1"/>
    <row r="13314" s="215" customFormat="1" ht="14.1"/>
    <row r="13315" s="215" customFormat="1" ht="14.1"/>
    <row r="13316" s="215" customFormat="1" ht="14.1"/>
    <row r="13317" s="215" customFormat="1" ht="14.1"/>
    <row r="13318" s="215" customFormat="1" ht="14.1"/>
    <row r="13319" s="215" customFormat="1" ht="14.1"/>
    <row r="13320" s="215" customFormat="1" ht="14.1"/>
    <row r="13321" s="215" customFormat="1" ht="14.1"/>
    <row r="13322" s="215" customFormat="1" ht="14.1"/>
    <row r="13323" s="215" customFormat="1" ht="14.1"/>
    <row r="13324" s="215" customFormat="1" ht="14.1"/>
    <row r="13325" s="215" customFormat="1" ht="14.1"/>
    <row r="13326" s="215" customFormat="1" ht="14.1"/>
    <row r="13327" s="215" customFormat="1" ht="14.1"/>
    <row r="13328" s="215" customFormat="1" ht="14.1"/>
    <row r="13329" s="215" customFormat="1" ht="14.1"/>
    <row r="13330" s="215" customFormat="1" ht="14.1"/>
    <row r="13331" s="215" customFormat="1" ht="14.1"/>
    <row r="13332" s="215" customFormat="1" ht="14.1"/>
    <row r="13333" s="215" customFormat="1" ht="14.1"/>
    <row r="13334" s="215" customFormat="1" ht="14.1"/>
    <row r="13335" s="215" customFormat="1" ht="14.1"/>
    <row r="13336" s="215" customFormat="1" ht="14.1"/>
    <row r="13337" s="215" customFormat="1" ht="14.1"/>
    <row r="13338" s="215" customFormat="1" ht="14.1"/>
    <row r="13339" s="215" customFormat="1" ht="14.1"/>
    <row r="13340" s="215" customFormat="1" ht="14.1"/>
    <row r="13341" s="215" customFormat="1" ht="14.1"/>
    <row r="13342" s="215" customFormat="1" ht="14.1"/>
    <row r="13343" s="215" customFormat="1" ht="14.1"/>
    <row r="13344" s="215" customFormat="1" ht="14.1"/>
    <row r="13345" s="215" customFormat="1" ht="14.1"/>
    <row r="13346" s="215" customFormat="1" ht="14.1"/>
    <row r="13347" s="215" customFormat="1" ht="14.1"/>
    <row r="13348" s="215" customFormat="1" ht="14.1"/>
    <row r="13349" s="215" customFormat="1" ht="14.1"/>
    <row r="13350" s="215" customFormat="1" ht="14.1"/>
    <row r="13351" s="215" customFormat="1" ht="14.1"/>
    <row r="13352" s="215" customFormat="1" ht="14.1"/>
    <row r="13353" s="215" customFormat="1" ht="14.1"/>
    <row r="13354" s="215" customFormat="1" ht="14.1"/>
    <row r="13355" s="215" customFormat="1" ht="14.1"/>
    <row r="13356" s="215" customFormat="1" ht="14.1"/>
    <row r="13357" s="215" customFormat="1" ht="14.1"/>
    <row r="13358" s="215" customFormat="1" ht="14.1"/>
    <row r="13359" s="215" customFormat="1" ht="14.1"/>
    <row r="13360" s="215" customFormat="1" ht="14.1"/>
    <row r="13361" s="215" customFormat="1" ht="14.1"/>
    <row r="13362" s="215" customFormat="1" ht="14.1"/>
    <row r="13363" s="215" customFormat="1" ht="14.1"/>
    <row r="13364" s="215" customFormat="1" ht="14.1"/>
    <row r="13365" s="215" customFormat="1" ht="14.1"/>
    <row r="13366" s="215" customFormat="1" ht="14.1"/>
    <row r="13367" s="215" customFormat="1" ht="14.1"/>
    <row r="13368" s="215" customFormat="1" ht="14.1"/>
    <row r="13369" s="215" customFormat="1" ht="14.1"/>
    <row r="13370" s="215" customFormat="1" ht="14.1"/>
    <row r="13371" s="215" customFormat="1" ht="14.1"/>
    <row r="13372" s="215" customFormat="1" ht="14.1"/>
    <row r="13373" s="215" customFormat="1" ht="14.1"/>
    <row r="13374" s="215" customFormat="1" ht="14.1"/>
    <row r="13375" s="215" customFormat="1" ht="14.1"/>
    <row r="13376" s="215" customFormat="1" ht="14.1"/>
    <row r="13377" s="215" customFormat="1" ht="14.1"/>
    <row r="13378" s="215" customFormat="1" ht="14.1"/>
    <row r="13379" s="215" customFormat="1" ht="14.1"/>
    <row r="13380" s="215" customFormat="1" ht="14.1"/>
    <row r="13381" s="215" customFormat="1" ht="14.1"/>
    <row r="13382" s="215" customFormat="1" ht="14.1"/>
    <row r="13383" s="215" customFormat="1" ht="14.1"/>
    <row r="13384" s="215" customFormat="1" ht="14.1"/>
    <row r="13385" s="215" customFormat="1" ht="14.1"/>
    <row r="13386" s="215" customFormat="1" ht="14.1"/>
    <row r="13387" s="215" customFormat="1" ht="14.1"/>
    <row r="13388" s="215" customFormat="1" ht="14.1"/>
    <row r="13389" s="215" customFormat="1" ht="14.1"/>
    <row r="13390" s="215" customFormat="1" ht="14.1"/>
    <row r="13391" s="215" customFormat="1" ht="14.1"/>
    <row r="13392" s="215" customFormat="1" ht="14.1"/>
    <row r="13393" s="215" customFormat="1" ht="14.1"/>
    <row r="13394" s="215" customFormat="1" ht="14.1"/>
    <row r="13395" s="215" customFormat="1" ht="14.1"/>
    <row r="13396" s="215" customFormat="1" ht="14.1"/>
    <row r="13397" s="215" customFormat="1" ht="14.1"/>
    <row r="13398" s="215" customFormat="1" ht="14.1"/>
    <row r="13399" s="215" customFormat="1" ht="14.1"/>
    <row r="13400" s="215" customFormat="1" ht="14.1"/>
    <row r="13401" s="215" customFormat="1" ht="14.1"/>
    <row r="13402" s="215" customFormat="1" ht="14.1"/>
    <row r="13403" s="215" customFormat="1" ht="14.1"/>
    <row r="13404" s="215" customFormat="1" ht="14.1"/>
    <row r="13405" s="215" customFormat="1" ht="14.1"/>
    <row r="13406" s="215" customFormat="1" ht="14.1"/>
    <row r="13407" s="215" customFormat="1" ht="14.1"/>
    <row r="13408" s="215" customFormat="1" ht="14.1"/>
    <row r="13409" s="215" customFormat="1" ht="14.1"/>
    <row r="13410" s="215" customFormat="1" ht="14.1"/>
    <row r="13411" s="215" customFormat="1" ht="14.1"/>
    <row r="13412" s="215" customFormat="1" ht="14.1"/>
    <row r="13413" s="215" customFormat="1" ht="14.1"/>
    <row r="13414" s="215" customFormat="1" ht="14.1"/>
    <row r="13415" s="215" customFormat="1" ht="14.1"/>
    <row r="13416" s="215" customFormat="1" ht="14.1"/>
    <row r="13417" s="215" customFormat="1" ht="14.1"/>
    <row r="13418" s="215" customFormat="1" ht="14.1"/>
    <row r="13419" s="215" customFormat="1" ht="14.1"/>
    <row r="13420" s="215" customFormat="1" ht="14.1"/>
    <row r="13421" s="215" customFormat="1" ht="14.1"/>
    <row r="13422" s="215" customFormat="1" ht="14.1"/>
    <row r="13423" s="215" customFormat="1" ht="14.1"/>
    <row r="13424" s="215" customFormat="1" ht="14.1"/>
    <row r="13425" s="215" customFormat="1" ht="14.1"/>
    <row r="13426" s="215" customFormat="1" ht="14.1"/>
    <row r="13427" s="215" customFormat="1" ht="14.1"/>
    <row r="13428" s="215" customFormat="1" ht="14.1"/>
    <row r="13429" s="215" customFormat="1" ht="14.1"/>
    <row r="13430" s="215" customFormat="1" ht="14.1"/>
    <row r="13431" s="215" customFormat="1" ht="14.1"/>
    <row r="13432" s="215" customFormat="1" ht="14.1"/>
    <row r="13433" s="215" customFormat="1" ht="14.1"/>
    <row r="13434" s="215" customFormat="1" ht="14.1"/>
    <row r="13435" s="215" customFormat="1" ht="14.1"/>
    <row r="13436" s="215" customFormat="1" ht="14.1"/>
    <row r="13437" s="215" customFormat="1" ht="14.1"/>
    <row r="13438" s="215" customFormat="1" ht="14.1"/>
    <row r="13439" s="215" customFormat="1" ht="14.1"/>
    <row r="13440" s="215" customFormat="1" ht="14.1"/>
    <row r="13441" s="215" customFormat="1" ht="14.1"/>
    <row r="13442" s="215" customFormat="1" ht="14.1"/>
    <row r="13443" s="215" customFormat="1" ht="14.1"/>
    <row r="13444" s="215" customFormat="1" ht="14.1"/>
    <row r="13445" s="215" customFormat="1" ht="14.1"/>
    <row r="13446" s="215" customFormat="1" ht="14.1"/>
    <row r="13447" s="215" customFormat="1" ht="14.1"/>
    <row r="13448" s="215" customFormat="1" ht="14.1"/>
    <row r="13449" s="215" customFormat="1" ht="14.1"/>
    <row r="13450" s="215" customFormat="1" ht="14.1"/>
    <row r="13451" s="215" customFormat="1" ht="14.1"/>
    <row r="13452" s="215" customFormat="1" ht="14.1"/>
    <row r="13453" s="215" customFormat="1" ht="14.1"/>
    <row r="13454" s="215" customFormat="1" ht="14.1"/>
    <row r="13455" s="215" customFormat="1" ht="14.1"/>
    <row r="13456" s="215" customFormat="1" ht="14.1"/>
    <row r="13457" s="215" customFormat="1" ht="14.1"/>
    <row r="13458" s="215" customFormat="1" ht="14.1"/>
    <row r="13459" s="215" customFormat="1" ht="14.1"/>
    <row r="13460" s="215" customFormat="1" ht="14.1"/>
    <row r="13461" s="215" customFormat="1" ht="14.1"/>
    <row r="13462" s="215" customFormat="1" ht="14.1"/>
    <row r="13463" s="215" customFormat="1" ht="14.1"/>
    <row r="13464" s="215" customFormat="1" ht="14.1"/>
    <row r="13465" s="215" customFormat="1" ht="14.1"/>
    <row r="13466" s="215" customFormat="1" ht="14.1"/>
    <row r="13467" s="215" customFormat="1" ht="14.1"/>
    <row r="13468" s="215" customFormat="1" ht="14.1"/>
    <row r="13469" s="215" customFormat="1" ht="14.1"/>
    <row r="13470" s="215" customFormat="1" ht="14.1"/>
    <row r="13471" s="215" customFormat="1" ht="14.1"/>
    <row r="13472" s="215" customFormat="1" ht="14.1"/>
    <row r="13473" s="215" customFormat="1" ht="14.1"/>
    <row r="13474" s="215" customFormat="1" ht="14.1"/>
    <row r="13475" s="215" customFormat="1" ht="14.1"/>
    <row r="13476" s="215" customFormat="1" ht="14.1"/>
    <row r="13477" s="215" customFormat="1" ht="14.1"/>
    <row r="13478" s="215" customFormat="1" ht="14.1"/>
    <row r="13479" s="215" customFormat="1" ht="14.1"/>
    <row r="13480" s="215" customFormat="1" ht="14.1"/>
    <row r="13481" s="215" customFormat="1" ht="14.1"/>
    <row r="13482" s="215" customFormat="1" ht="14.1"/>
    <row r="13483" s="215" customFormat="1" ht="14.1"/>
    <row r="13484" s="215" customFormat="1" ht="14.1"/>
    <row r="13485" s="215" customFormat="1" ht="14.1"/>
    <row r="13486" s="215" customFormat="1" ht="14.1"/>
    <row r="13487" s="215" customFormat="1" ht="14.1"/>
    <row r="13488" s="215" customFormat="1" ht="14.1"/>
    <row r="13489" s="215" customFormat="1" ht="14.1"/>
    <row r="13490" s="215" customFormat="1" ht="14.1"/>
    <row r="13491" s="215" customFormat="1" ht="14.1"/>
    <row r="13492" s="215" customFormat="1" ht="14.1"/>
    <row r="13493" s="215" customFormat="1" ht="14.1"/>
    <row r="13494" s="215" customFormat="1" ht="14.1"/>
    <row r="13495" s="215" customFormat="1" ht="14.1"/>
    <row r="13496" s="215" customFormat="1" ht="14.1"/>
    <row r="13497" s="215" customFormat="1" ht="14.1"/>
    <row r="13498" s="215" customFormat="1" ht="14.1"/>
    <row r="13499" s="215" customFormat="1" ht="14.1"/>
    <row r="13500" s="215" customFormat="1" ht="14.1"/>
    <row r="13501" s="215" customFormat="1" ht="14.1"/>
    <row r="13502" s="215" customFormat="1" ht="14.1"/>
    <row r="13503" s="215" customFormat="1" ht="14.1"/>
    <row r="13504" s="215" customFormat="1" ht="14.1"/>
    <row r="13505" s="215" customFormat="1" ht="14.1"/>
    <row r="13506" s="215" customFormat="1" ht="14.1"/>
    <row r="13507" s="215" customFormat="1" ht="14.1"/>
    <row r="13508" s="215" customFormat="1" ht="14.1"/>
    <row r="13509" s="215" customFormat="1" ht="14.1"/>
    <row r="13510" s="215" customFormat="1" ht="14.1"/>
    <row r="13511" s="215" customFormat="1" ht="14.1"/>
    <row r="13512" s="215" customFormat="1" ht="14.1"/>
    <row r="13513" s="215" customFormat="1" ht="14.1"/>
    <row r="13514" s="215" customFormat="1" ht="14.1"/>
    <row r="13515" s="215" customFormat="1" ht="14.1"/>
    <row r="13516" s="215" customFormat="1" ht="14.1"/>
    <row r="13517" s="215" customFormat="1" ht="14.1"/>
    <row r="13518" s="215" customFormat="1" ht="14.1"/>
    <row r="13519" s="215" customFormat="1" ht="14.1"/>
    <row r="13520" s="215" customFormat="1" ht="14.1"/>
    <row r="13521" s="215" customFormat="1" ht="14.1"/>
    <row r="13522" s="215" customFormat="1" ht="14.1"/>
    <row r="13523" s="215" customFormat="1" ht="14.1"/>
    <row r="13524" s="215" customFormat="1" ht="14.1"/>
    <row r="13525" s="215" customFormat="1" ht="14.1"/>
    <row r="13526" s="215" customFormat="1" ht="14.1"/>
    <row r="13527" s="215" customFormat="1" ht="14.1"/>
    <row r="13528" s="215" customFormat="1" ht="14.1"/>
    <row r="13529" s="215" customFormat="1" ht="14.1"/>
    <row r="13530" s="215" customFormat="1" ht="14.1"/>
    <row r="13531" s="215" customFormat="1" ht="14.1"/>
    <row r="13532" s="215" customFormat="1" ht="14.1"/>
    <row r="13533" s="215" customFormat="1" ht="14.1"/>
    <row r="13534" s="215" customFormat="1" ht="14.1"/>
    <row r="13535" s="215" customFormat="1" ht="14.1"/>
    <row r="13536" s="215" customFormat="1" ht="14.1"/>
    <row r="13537" s="215" customFormat="1" ht="14.1"/>
    <row r="13538" s="215" customFormat="1" ht="14.1"/>
    <row r="13539" s="215" customFormat="1" ht="14.1"/>
    <row r="13540" s="215" customFormat="1" ht="14.1"/>
    <row r="13541" s="215" customFormat="1" ht="14.1"/>
    <row r="13542" s="215" customFormat="1" ht="14.1"/>
    <row r="13543" s="215" customFormat="1" ht="14.1"/>
    <row r="13544" s="215" customFormat="1" ht="14.1"/>
    <row r="13545" s="215" customFormat="1" ht="14.1"/>
    <row r="13546" s="215" customFormat="1" ht="14.1"/>
    <row r="13547" s="215" customFormat="1" ht="14.1"/>
    <row r="13548" s="215" customFormat="1" ht="14.1"/>
    <row r="13549" s="215" customFormat="1" ht="14.1"/>
    <row r="13550" s="215" customFormat="1" ht="14.1"/>
    <row r="13551" s="215" customFormat="1" ht="14.1"/>
    <row r="13552" s="215" customFormat="1" ht="14.1"/>
    <row r="13553" s="215" customFormat="1" ht="14.1"/>
    <row r="13554" s="215" customFormat="1" ht="14.1"/>
    <row r="13555" s="215" customFormat="1" ht="14.1"/>
    <row r="13556" s="215" customFormat="1" ht="14.1"/>
    <row r="13557" s="215" customFormat="1" ht="14.1"/>
    <row r="13558" s="215" customFormat="1" ht="14.1"/>
    <row r="13559" s="215" customFormat="1" ht="14.1"/>
    <row r="13560" s="215" customFormat="1" ht="14.1"/>
    <row r="13561" s="215" customFormat="1" ht="14.1"/>
    <row r="13562" s="215" customFormat="1" ht="14.1"/>
    <row r="13563" s="215" customFormat="1" ht="14.1"/>
    <row r="13564" s="215" customFormat="1" ht="14.1"/>
    <row r="13565" s="215" customFormat="1" ht="14.1"/>
    <row r="13566" s="215" customFormat="1" ht="14.1"/>
    <row r="13567" s="215" customFormat="1" ht="14.1"/>
    <row r="13568" s="215" customFormat="1" ht="14.1"/>
    <row r="13569" s="215" customFormat="1" ht="14.1"/>
    <row r="13570" s="215" customFormat="1" ht="14.1"/>
    <row r="13571" s="215" customFormat="1" ht="14.1"/>
    <row r="13572" s="215" customFormat="1" ht="14.1"/>
    <row r="13573" s="215" customFormat="1" ht="14.1"/>
    <row r="13574" s="215" customFormat="1" ht="14.1"/>
    <row r="13575" s="215" customFormat="1" ht="14.1"/>
    <row r="13576" s="215" customFormat="1" ht="14.1"/>
    <row r="13577" s="215" customFormat="1" ht="14.1"/>
    <row r="13578" s="215" customFormat="1" ht="14.1"/>
    <row r="13579" s="215" customFormat="1" ht="14.1"/>
    <row r="13580" s="215" customFormat="1" ht="14.1"/>
    <row r="13581" s="215" customFormat="1" ht="14.1"/>
    <row r="13582" s="215" customFormat="1" ht="14.1"/>
    <row r="13583" s="215" customFormat="1" ht="14.1"/>
    <row r="13584" s="215" customFormat="1" ht="14.1"/>
    <row r="13585" s="215" customFormat="1" ht="14.1"/>
    <row r="13586" s="215" customFormat="1" ht="14.1"/>
    <row r="13587" s="215" customFormat="1" ht="14.1"/>
    <row r="13588" s="215" customFormat="1" ht="14.1"/>
    <row r="13589" s="215" customFormat="1" ht="14.1"/>
    <row r="13590" s="215" customFormat="1" ht="14.1"/>
    <row r="13591" s="215" customFormat="1" ht="14.1"/>
    <row r="13592" s="215" customFormat="1" ht="14.1"/>
    <row r="13593" s="215" customFormat="1" ht="14.1"/>
    <row r="13594" s="215" customFormat="1" ht="14.1"/>
    <row r="13595" s="215" customFormat="1" ht="14.1"/>
    <row r="13596" s="215" customFormat="1" ht="14.1"/>
    <row r="13597" s="215" customFormat="1" ht="14.1"/>
    <row r="13598" s="215" customFormat="1" ht="14.1"/>
    <row r="13599" s="215" customFormat="1" ht="14.1"/>
    <row r="13600" s="215" customFormat="1" ht="14.1"/>
    <row r="13601" s="215" customFormat="1" ht="14.1"/>
    <row r="13602" s="215" customFormat="1" ht="14.1"/>
    <row r="13603" s="215" customFormat="1" ht="14.1"/>
    <row r="13604" s="215" customFormat="1" ht="14.1"/>
    <row r="13605" s="215" customFormat="1" ht="14.1"/>
    <row r="13606" s="215" customFormat="1" ht="14.1"/>
    <row r="13607" s="215" customFormat="1" ht="14.1"/>
    <row r="13608" s="215" customFormat="1" ht="14.1"/>
    <row r="13609" s="215" customFormat="1" ht="14.1"/>
    <row r="13610" s="215" customFormat="1" ht="14.1"/>
    <row r="13611" s="215" customFormat="1" ht="14.1"/>
    <row r="13612" s="215" customFormat="1" ht="14.1"/>
    <row r="13613" s="215" customFormat="1" ht="14.1"/>
    <row r="13614" s="215" customFormat="1" ht="14.1"/>
    <row r="13615" s="215" customFormat="1" ht="14.1"/>
    <row r="13616" s="215" customFormat="1" ht="14.1"/>
    <row r="13617" s="215" customFormat="1" ht="14.1"/>
    <row r="13618" s="215" customFormat="1" ht="14.1"/>
    <row r="13619" s="215" customFormat="1" ht="14.1"/>
    <row r="13620" s="215" customFormat="1" ht="14.1"/>
    <row r="13621" s="215" customFormat="1" ht="14.1"/>
    <row r="13622" s="215" customFormat="1" ht="14.1"/>
    <row r="13623" s="215" customFormat="1" ht="14.1"/>
    <row r="13624" s="215" customFormat="1" ht="14.1"/>
    <row r="13625" s="215" customFormat="1" ht="14.1"/>
    <row r="13626" s="215" customFormat="1" ht="14.1"/>
    <row r="13627" s="215" customFormat="1" ht="14.1"/>
    <row r="13628" s="215" customFormat="1" ht="14.1"/>
    <row r="13629" s="215" customFormat="1" ht="14.1"/>
    <row r="13630" s="215" customFormat="1" ht="14.1"/>
    <row r="13631" s="215" customFormat="1" ht="14.1"/>
    <row r="13632" s="215" customFormat="1" ht="14.1"/>
    <row r="13633" s="215" customFormat="1" ht="14.1"/>
    <row r="13634" s="215" customFormat="1" ht="14.1"/>
    <row r="13635" s="215" customFormat="1" ht="14.1"/>
    <row r="13636" s="215" customFormat="1" ht="14.1"/>
    <row r="13637" s="215" customFormat="1" ht="14.1"/>
    <row r="13638" s="215" customFormat="1" ht="14.1"/>
    <row r="13639" s="215" customFormat="1" ht="14.1"/>
    <row r="13640" s="215" customFormat="1" ht="14.1"/>
    <row r="13641" s="215" customFormat="1" ht="14.1"/>
    <row r="13642" s="215" customFormat="1" ht="14.1"/>
    <row r="13643" s="215" customFormat="1" ht="14.1"/>
    <row r="13644" s="215" customFormat="1" ht="14.1"/>
    <row r="13645" s="215" customFormat="1" ht="14.1"/>
    <row r="13646" s="215" customFormat="1" ht="14.1"/>
    <row r="13647" s="215" customFormat="1" ht="14.1"/>
    <row r="13648" s="215" customFormat="1" ht="14.1"/>
    <row r="13649" s="215" customFormat="1" ht="14.1"/>
    <row r="13650" s="215" customFormat="1" ht="14.1"/>
    <row r="13651" s="215" customFormat="1" ht="14.1"/>
    <row r="13652" s="215" customFormat="1" ht="14.1"/>
    <row r="13653" s="215" customFormat="1" ht="14.1"/>
    <row r="13654" s="215" customFormat="1" ht="14.1"/>
    <row r="13655" s="215" customFormat="1" ht="14.1"/>
    <row r="13656" s="215" customFormat="1" ht="14.1"/>
    <row r="13657" s="215" customFormat="1" ht="14.1"/>
    <row r="13658" s="215" customFormat="1" ht="14.1"/>
    <row r="13659" s="215" customFormat="1" ht="14.1"/>
    <row r="13660" s="215" customFormat="1" ht="14.1"/>
    <row r="13661" s="215" customFormat="1" ht="14.1"/>
    <row r="13662" s="215" customFormat="1" ht="14.1"/>
    <row r="13663" s="215" customFormat="1" ht="14.1"/>
    <row r="13664" s="215" customFormat="1" ht="14.1"/>
    <row r="13665" s="215" customFormat="1" ht="14.1"/>
    <row r="13666" s="215" customFormat="1" ht="14.1"/>
    <row r="13667" s="215" customFormat="1" ht="14.1"/>
    <row r="13668" s="215" customFormat="1" ht="14.1"/>
    <row r="13669" s="215" customFormat="1" ht="14.1"/>
    <row r="13670" s="215" customFormat="1" ht="14.1"/>
    <row r="13671" s="215" customFormat="1" ht="14.1"/>
    <row r="13672" s="215" customFormat="1" ht="14.1"/>
    <row r="13673" s="215" customFormat="1" ht="14.1"/>
    <row r="13674" s="215" customFormat="1" ht="14.1"/>
    <row r="13675" s="215" customFormat="1" ht="14.1"/>
    <row r="13676" s="215" customFormat="1" ht="14.1"/>
    <row r="13677" s="215" customFormat="1" ht="14.1"/>
    <row r="13678" s="215" customFormat="1" ht="14.1"/>
    <row r="13679" s="215" customFormat="1" ht="14.1"/>
    <row r="13680" s="215" customFormat="1" ht="14.1"/>
    <row r="13681" s="215" customFormat="1" ht="14.1"/>
    <row r="13682" s="215" customFormat="1" ht="14.1"/>
    <row r="13683" s="215" customFormat="1" ht="14.1"/>
    <row r="13684" s="215" customFormat="1" ht="14.1"/>
    <row r="13685" s="215" customFormat="1" ht="14.1"/>
    <row r="13686" s="215" customFormat="1" ht="14.1"/>
    <row r="13687" s="215" customFormat="1" ht="14.1"/>
    <row r="13688" s="215" customFormat="1" ht="14.1"/>
    <row r="13689" s="215" customFormat="1" ht="14.1"/>
    <row r="13690" s="215" customFormat="1" ht="14.1"/>
    <row r="13691" s="215" customFormat="1" ht="14.1"/>
    <row r="13692" s="215" customFormat="1" ht="14.1"/>
    <row r="13693" s="215" customFormat="1" ht="14.1"/>
    <row r="13694" s="215" customFormat="1" ht="14.1"/>
    <row r="13695" s="215" customFormat="1" ht="14.1"/>
    <row r="13696" s="215" customFormat="1" ht="14.1"/>
    <row r="13697" s="215" customFormat="1" ht="14.1"/>
    <row r="13698" s="215" customFormat="1" ht="14.1"/>
    <row r="13699" s="215" customFormat="1" ht="14.1"/>
    <row r="13700" s="215" customFormat="1" ht="14.1"/>
    <row r="13701" s="215" customFormat="1" ht="14.1"/>
    <row r="13702" s="215" customFormat="1" ht="14.1"/>
    <row r="13703" s="215" customFormat="1" ht="14.1"/>
    <row r="13704" s="215" customFormat="1" ht="14.1"/>
    <row r="13705" s="215" customFormat="1" ht="14.1"/>
    <row r="13706" s="215" customFormat="1" ht="14.1"/>
    <row r="13707" s="215" customFormat="1" ht="14.1"/>
    <row r="13708" s="215" customFormat="1" ht="14.1"/>
    <row r="13709" s="215" customFormat="1" ht="14.1"/>
    <row r="13710" s="215" customFormat="1" ht="14.1"/>
    <row r="13711" s="215" customFormat="1" ht="14.1"/>
    <row r="13712" s="215" customFormat="1" ht="14.1"/>
    <row r="13713" s="215" customFormat="1" ht="14.1"/>
    <row r="13714" s="215" customFormat="1" ht="14.1"/>
    <row r="13715" s="215" customFormat="1" ht="14.1"/>
    <row r="13716" s="215" customFormat="1" ht="14.1"/>
    <row r="13717" s="215" customFormat="1" ht="14.1"/>
    <row r="13718" s="215" customFormat="1" ht="14.1"/>
    <row r="13719" s="215" customFormat="1" ht="14.1"/>
    <row r="13720" s="215" customFormat="1" ht="14.1"/>
    <row r="13721" s="215" customFormat="1" ht="14.1"/>
    <row r="13722" s="215" customFormat="1" ht="14.1"/>
    <row r="13723" s="215" customFormat="1" ht="14.1"/>
    <row r="13724" s="215" customFormat="1" ht="14.1"/>
    <row r="13725" s="215" customFormat="1" ht="14.1"/>
    <row r="13726" s="215" customFormat="1" ht="14.1"/>
    <row r="13727" s="215" customFormat="1" ht="14.1"/>
    <row r="13728" s="215" customFormat="1" ht="14.1"/>
    <row r="13729" s="215" customFormat="1" ht="14.1"/>
    <row r="13730" s="215" customFormat="1" ht="14.1"/>
    <row r="13731" s="215" customFormat="1" ht="14.1"/>
    <row r="13732" s="215" customFormat="1" ht="14.1"/>
    <row r="13733" s="215" customFormat="1" ht="14.1"/>
    <row r="13734" s="215" customFormat="1" ht="14.1"/>
    <row r="13735" s="215" customFormat="1" ht="14.1"/>
    <row r="13736" s="215" customFormat="1" ht="14.1"/>
    <row r="13737" s="215" customFormat="1" ht="14.1"/>
    <row r="13738" s="215" customFormat="1" ht="14.1"/>
    <row r="13739" s="215" customFormat="1" ht="14.1"/>
    <row r="13740" s="215" customFormat="1" ht="14.1"/>
    <row r="13741" s="215" customFormat="1" ht="14.1"/>
    <row r="13742" s="215" customFormat="1" ht="14.1"/>
    <row r="13743" s="215" customFormat="1" ht="14.1"/>
    <row r="13744" s="215" customFormat="1" ht="14.1"/>
    <row r="13745" s="215" customFormat="1" ht="14.1"/>
    <row r="13746" s="215" customFormat="1" ht="14.1"/>
    <row r="13747" s="215" customFormat="1" ht="14.1"/>
    <row r="13748" s="215" customFormat="1" ht="14.1"/>
    <row r="13749" s="215" customFormat="1" ht="14.1"/>
    <row r="13750" s="215" customFormat="1" ht="14.1"/>
    <row r="13751" s="215" customFormat="1" ht="14.1"/>
    <row r="13752" s="215" customFormat="1" ht="14.1"/>
    <row r="13753" s="215" customFormat="1" ht="14.1"/>
    <row r="13754" s="215" customFormat="1" ht="14.1"/>
    <row r="13755" s="215" customFormat="1" ht="14.1"/>
    <row r="13756" s="215" customFormat="1" ht="14.1"/>
    <row r="13757" s="215" customFormat="1" ht="14.1"/>
    <row r="13758" s="215" customFormat="1" ht="14.1"/>
    <row r="13759" s="215" customFormat="1" ht="14.1"/>
    <row r="13760" s="215" customFormat="1" ht="14.1"/>
    <row r="13761" s="215" customFormat="1" ht="14.1"/>
    <row r="13762" s="215" customFormat="1" ht="14.1"/>
    <row r="13763" s="215" customFormat="1" ht="14.1"/>
    <row r="13764" s="215" customFormat="1" ht="14.1"/>
    <row r="13765" s="215" customFormat="1" ht="14.1"/>
    <row r="13766" s="215" customFormat="1" ht="14.1"/>
    <row r="13767" s="215" customFormat="1" ht="14.1"/>
    <row r="13768" s="215" customFormat="1" ht="14.1"/>
    <row r="13769" s="215" customFormat="1" ht="14.1"/>
    <row r="13770" s="215" customFormat="1" ht="14.1"/>
    <row r="13771" s="215" customFormat="1" ht="14.1"/>
    <row r="13772" s="215" customFormat="1" ht="14.1"/>
    <row r="13773" s="215" customFormat="1" ht="14.1"/>
    <row r="13774" s="215" customFormat="1" ht="14.1"/>
    <row r="13775" s="215" customFormat="1" ht="14.1"/>
    <row r="13776" s="215" customFormat="1" ht="14.1"/>
    <row r="13777" s="215" customFormat="1" ht="14.1"/>
    <row r="13778" s="215" customFormat="1" ht="14.1"/>
    <row r="13779" s="215" customFormat="1" ht="14.1"/>
    <row r="13780" s="215" customFormat="1" ht="14.1"/>
    <row r="13781" s="215" customFormat="1" ht="14.1"/>
    <row r="13782" s="215" customFormat="1" ht="14.1"/>
    <row r="13783" s="215" customFormat="1" ht="14.1"/>
    <row r="13784" s="215" customFormat="1" ht="14.1"/>
    <row r="13785" s="215" customFormat="1" ht="14.1"/>
    <row r="13786" s="215" customFormat="1" ht="14.1"/>
    <row r="13787" s="215" customFormat="1" ht="14.1"/>
    <row r="13788" s="215" customFormat="1" ht="14.1"/>
    <row r="13789" s="215" customFormat="1" ht="14.1"/>
    <row r="13790" s="215" customFormat="1" ht="14.1"/>
    <row r="13791" s="215" customFormat="1" ht="14.1"/>
    <row r="13792" s="215" customFormat="1" ht="14.1"/>
    <row r="13793" s="215" customFormat="1" ht="14.1"/>
    <row r="13794" s="215" customFormat="1" ht="14.1"/>
    <row r="13795" s="215" customFormat="1" ht="14.1"/>
    <row r="13796" s="215" customFormat="1" ht="14.1"/>
    <row r="13797" s="215" customFormat="1" ht="14.1"/>
    <row r="13798" s="215" customFormat="1" ht="14.1"/>
    <row r="13799" s="215" customFormat="1" ht="14.1"/>
    <row r="13800" s="215" customFormat="1" ht="14.1"/>
    <row r="13801" s="215" customFormat="1" ht="14.1"/>
    <row r="13802" s="215" customFormat="1" ht="14.1"/>
    <row r="13803" s="215" customFormat="1" ht="14.1"/>
    <row r="13804" s="215" customFormat="1" ht="14.1"/>
    <row r="13805" s="215" customFormat="1" ht="14.1"/>
    <row r="13806" s="215" customFormat="1" ht="14.1"/>
    <row r="13807" s="215" customFormat="1" ht="14.1"/>
    <row r="13808" s="215" customFormat="1" ht="14.1"/>
    <row r="13809" s="215" customFormat="1" ht="14.1"/>
    <row r="13810" s="215" customFormat="1" ht="14.1"/>
    <row r="13811" s="215" customFormat="1" ht="14.1"/>
    <row r="13812" s="215" customFormat="1" ht="14.1"/>
    <row r="13813" s="215" customFormat="1" ht="14.1"/>
    <row r="13814" s="215" customFormat="1" ht="14.1"/>
    <row r="13815" s="215" customFormat="1" ht="14.1"/>
    <row r="13816" s="215" customFormat="1" ht="14.1"/>
    <row r="13817" s="215" customFormat="1" ht="14.1"/>
    <row r="13818" s="215" customFormat="1" ht="14.1"/>
    <row r="13819" s="215" customFormat="1" ht="14.1"/>
    <row r="13820" s="215" customFormat="1" ht="14.1"/>
    <row r="13821" s="215" customFormat="1" ht="14.1"/>
    <row r="13822" s="215" customFormat="1" ht="14.1"/>
    <row r="13823" s="215" customFormat="1" ht="14.1"/>
    <row r="13824" s="215" customFormat="1" ht="14.1"/>
    <row r="13825" s="215" customFormat="1" ht="14.1"/>
    <row r="13826" s="215" customFormat="1" ht="14.1"/>
    <row r="13827" s="215" customFormat="1" ht="14.1"/>
    <row r="13828" s="215" customFormat="1" ht="14.1"/>
    <row r="13829" s="215" customFormat="1" ht="14.1"/>
    <row r="13830" s="215" customFormat="1" ht="14.1"/>
    <row r="13831" s="215" customFormat="1" ht="14.1"/>
    <row r="13832" s="215" customFormat="1" ht="14.1"/>
    <row r="13833" s="215" customFormat="1" ht="14.1"/>
    <row r="13834" s="215" customFormat="1" ht="14.1"/>
    <row r="13835" s="215" customFormat="1" ht="14.1"/>
    <row r="13836" s="215" customFormat="1" ht="14.1"/>
    <row r="13837" s="215" customFormat="1" ht="14.1"/>
    <row r="13838" s="215" customFormat="1" ht="14.1"/>
    <row r="13839" s="215" customFormat="1" ht="14.1"/>
    <row r="13840" s="215" customFormat="1" ht="14.1"/>
    <row r="13841" s="215" customFormat="1" ht="14.1"/>
    <row r="13842" s="215" customFormat="1" ht="14.1"/>
    <row r="13843" s="215" customFormat="1" ht="14.1"/>
    <row r="13844" s="215" customFormat="1" ht="14.1"/>
    <row r="13845" s="215" customFormat="1" ht="14.1"/>
    <row r="13846" s="215" customFormat="1" ht="14.1"/>
    <row r="13847" s="215" customFormat="1" ht="14.1"/>
    <row r="13848" s="215" customFormat="1" ht="14.1"/>
    <row r="13849" s="215" customFormat="1" ht="14.1"/>
    <row r="13850" s="215" customFormat="1" ht="14.1"/>
    <row r="13851" s="215" customFormat="1" ht="14.1"/>
    <row r="13852" s="215" customFormat="1" ht="14.1"/>
    <row r="13853" s="215" customFormat="1" ht="14.1"/>
    <row r="13854" s="215" customFormat="1" ht="14.1"/>
    <row r="13855" s="215" customFormat="1" ht="14.1"/>
    <row r="13856" s="215" customFormat="1" ht="14.1"/>
    <row r="13857" s="215" customFormat="1" ht="14.1"/>
    <row r="13858" s="215" customFormat="1" ht="14.1"/>
    <row r="13859" s="215" customFormat="1" ht="14.1"/>
    <row r="13860" s="215" customFormat="1" ht="14.1"/>
    <row r="13861" s="215" customFormat="1" ht="14.1"/>
    <row r="13862" s="215" customFormat="1" ht="14.1"/>
    <row r="13863" s="215" customFormat="1" ht="14.1"/>
    <row r="13864" s="215" customFormat="1" ht="14.1"/>
    <row r="13865" s="215" customFormat="1" ht="14.1"/>
    <row r="13866" s="215" customFormat="1" ht="14.1"/>
    <row r="13867" s="215" customFormat="1" ht="14.1"/>
    <row r="13868" s="215" customFormat="1" ht="14.1"/>
    <row r="13869" s="215" customFormat="1" ht="14.1"/>
    <row r="13870" s="215" customFormat="1" ht="14.1"/>
    <row r="13871" s="215" customFormat="1" ht="14.1"/>
    <row r="13872" s="215" customFormat="1" ht="14.1"/>
    <row r="13873" s="215" customFormat="1" ht="14.1"/>
    <row r="13874" s="215" customFormat="1" ht="14.1"/>
    <row r="13875" s="215" customFormat="1" ht="14.1"/>
    <row r="13876" s="215" customFormat="1" ht="14.1"/>
    <row r="13877" s="215" customFormat="1" ht="14.1"/>
    <row r="13878" s="215" customFormat="1" ht="14.1"/>
    <row r="13879" s="215" customFormat="1" ht="14.1"/>
    <row r="13880" s="215" customFormat="1" ht="14.1"/>
    <row r="13881" s="215" customFormat="1" ht="14.1"/>
    <row r="13882" s="215" customFormat="1" ht="14.1"/>
    <row r="13883" s="215" customFormat="1" ht="14.1"/>
    <row r="13884" s="215" customFormat="1" ht="14.1"/>
    <row r="13885" s="215" customFormat="1" ht="14.1"/>
    <row r="13886" s="215" customFormat="1" ht="14.1"/>
    <row r="13887" s="215" customFormat="1" ht="14.1"/>
    <row r="13888" s="215" customFormat="1" ht="14.1"/>
    <row r="13889" s="215" customFormat="1" ht="14.1"/>
    <row r="13890" s="215" customFormat="1" ht="14.1"/>
    <row r="13891" s="215" customFormat="1" ht="14.1"/>
    <row r="13892" s="215" customFormat="1" ht="14.1"/>
    <row r="13893" s="215" customFormat="1" ht="14.1"/>
    <row r="13894" s="215" customFormat="1" ht="14.1"/>
    <row r="13895" s="215" customFormat="1" ht="14.1"/>
    <row r="13896" s="215" customFormat="1" ht="14.1"/>
    <row r="13897" s="215" customFormat="1" ht="14.1"/>
    <row r="13898" s="215" customFormat="1" ht="14.1"/>
    <row r="13899" s="215" customFormat="1" ht="14.1"/>
    <row r="13900" s="215" customFormat="1" ht="14.1"/>
    <row r="13901" s="215" customFormat="1" ht="14.1"/>
    <row r="13902" s="215" customFormat="1" ht="14.1"/>
    <row r="13903" s="215" customFormat="1" ht="14.1"/>
    <row r="13904" s="215" customFormat="1" ht="14.1"/>
    <row r="13905" s="215" customFormat="1" ht="14.1"/>
    <row r="13906" s="215" customFormat="1" ht="14.1"/>
    <row r="13907" s="215" customFormat="1" ht="14.1"/>
    <row r="13908" s="215" customFormat="1" ht="14.1"/>
    <row r="13909" s="215" customFormat="1" ht="14.1"/>
    <row r="13910" s="215" customFormat="1" ht="14.1"/>
    <row r="13911" s="215" customFormat="1" ht="14.1"/>
    <row r="13912" s="215" customFormat="1" ht="14.1"/>
    <row r="13913" s="215" customFormat="1" ht="14.1"/>
    <row r="13914" s="215" customFormat="1" ht="14.1"/>
    <row r="13915" s="215" customFormat="1" ht="14.1"/>
    <row r="13916" s="215" customFormat="1" ht="14.1"/>
    <row r="13917" s="215" customFormat="1" ht="14.1"/>
    <row r="13918" s="215" customFormat="1" ht="14.1"/>
    <row r="13919" s="215" customFormat="1" ht="14.1"/>
    <row r="13920" s="215" customFormat="1" ht="14.1"/>
    <row r="13921" s="215" customFormat="1" ht="14.1"/>
    <row r="13922" s="215" customFormat="1" ht="14.1"/>
    <row r="13923" s="215" customFormat="1" ht="14.1"/>
    <row r="13924" s="215" customFormat="1" ht="14.1"/>
    <row r="13925" s="215" customFormat="1" ht="14.1"/>
    <row r="13926" s="215" customFormat="1" ht="14.1"/>
    <row r="13927" s="215" customFormat="1" ht="14.1"/>
    <row r="13928" s="215" customFormat="1" ht="14.1"/>
    <row r="13929" s="215" customFormat="1" ht="14.1"/>
    <row r="13930" s="215" customFormat="1" ht="14.1"/>
    <row r="13931" s="215" customFormat="1" ht="14.1"/>
    <row r="13932" s="215" customFormat="1" ht="14.1"/>
    <row r="13933" s="215" customFormat="1" ht="14.1"/>
    <row r="13934" s="215" customFormat="1" ht="14.1"/>
    <row r="13935" s="215" customFormat="1" ht="14.1"/>
    <row r="13936" s="215" customFormat="1" ht="14.1"/>
    <row r="13937" s="215" customFormat="1" ht="14.1"/>
    <row r="13938" s="215" customFormat="1" ht="14.1"/>
    <row r="13939" s="215" customFormat="1" ht="14.1"/>
    <row r="13940" s="215" customFormat="1" ht="14.1"/>
    <row r="13941" s="215" customFormat="1" ht="14.1"/>
    <row r="13942" s="215" customFormat="1" ht="14.1"/>
    <row r="13943" s="215" customFormat="1" ht="14.1"/>
    <row r="13944" s="215" customFormat="1" ht="14.1"/>
    <row r="13945" s="215" customFormat="1" ht="14.1"/>
    <row r="13946" s="215" customFormat="1" ht="14.1"/>
    <row r="13947" s="215" customFormat="1" ht="14.1"/>
    <row r="13948" s="215" customFormat="1" ht="14.1"/>
    <row r="13949" s="215" customFormat="1" ht="14.1"/>
    <row r="13950" s="215" customFormat="1" ht="14.1"/>
    <row r="13951" s="215" customFormat="1" ht="14.1"/>
    <row r="13952" s="215" customFormat="1" ht="14.1"/>
    <row r="13953" s="215" customFormat="1" ht="14.1"/>
    <row r="13954" s="215" customFormat="1" ht="14.1"/>
    <row r="13955" s="215" customFormat="1" ht="14.1"/>
    <row r="13956" s="215" customFormat="1" ht="14.1"/>
    <row r="13957" s="215" customFormat="1" ht="14.1"/>
    <row r="13958" s="215" customFormat="1" ht="14.1"/>
    <row r="13959" s="215" customFormat="1" ht="14.1"/>
    <row r="13960" s="215" customFormat="1" ht="14.1"/>
    <row r="13961" s="215" customFormat="1" ht="14.1"/>
    <row r="13962" s="215" customFormat="1" ht="14.1"/>
    <row r="13963" s="215" customFormat="1" ht="14.1"/>
    <row r="13964" s="215" customFormat="1" ht="14.1"/>
    <row r="13965" s="215" customFormat="1" ht="14.1"/>
    <row r="13966" s="215" customFormat="1" ht="14.1"/>
    <row r="13967" s="215" customFormat="1" ht="14.1"/>
    <row r="13968" s="215" customFormat="1" ht="14.1"/>
    <row r="13969" s="215" customFormat="1" ht="14.1"/>
    <row r="13970" s="215" customFormat="1" ht="14.1"/>
    <row r="13971" s="215" customFormat="1" ht="14.1"/>
    <row r="13972" s="215" customFormat="1" ht="14.1"/>
    <row r="13973" s="215" customFormat="1" ht="14.1"/>
    <row r="13974" s="215" customFormat="1" ht="14.1"/>
    <row r="13975" s="215" customFormat="1" ht="14.1"/>
    <row r="13976" s="215" customFormat="1" ht="14.1"/>
    <row r="13977" s="215" customFormat="1" ht="14.1"/>
    <row r="13978" s="215" customFormat="1" ht="14.1"/>
    <row r="13979" s="215" customFormat="1" ht="14.1"/>
    <row r="13980" s="215" customFormat="1" ht="14.1"/>
    <row r="13981" s="215" customFormat="1" ht="14.1"/>
    <row r="13982" s="215" customFormat="1" ht="14.1"/>
    <row r="13983" s="215" customFormat="1" ht="14.1"/>
    <row r="13984" s="215" customFormat="1" ht="14.1"/>
    <row r="13985" s="215" customFormat="1" ht="14.1"/>
    <row r="13986" s="215" customFormat="1" ht="14.1"/>
    <row r="13987" s="215" customFormat="1" ht="14.1"/>
    <row r="13988" s="215" customFormat="1" ht="14.1"/>
    <row r="13989" s="215" customFormat="1" ht="14.1"/>
    <row r="13990" s="215" customFormat="1" ht="14.1"/>
    <row r="13991" s="215" customFormat="1" ht="14.1"/>
    <row r="13992" s="215" customFormat="1" ht="14.1"/>
    <row r="13993" s="215" customFormat="1" ht="14.1"/>
    <row r="13994" s="215" customFormat="1" ht="14.1"/>
    <row r="13995" s="215" customFormat="1" ht="14.1"/>
    <row r="13996" s="215" customFormat="1" ht="14.1"/>
    <row r="13997" s="215" customFormat="1" ht="14.1"/>
    <row r="13998" s="215" customFormat="1" ht="14.1"/>
    <row r="13999" s="215" customFormat="1" ht="14.1"/>
    <row r="14000" s="215" customFormat="1" ht="14.1"/>
    <row r="14001" s="215" customFormat="1" ht="14.1"/>
    <row r="14002" s="215" customFormat="1" ht="14.1"/>
    <row r="14003" s="215" customFormat="1" ht="14.1"/>
    <row r="14004" s="215" customFormat="1" ht="14.1"/>
    <row r="14005" s="215" customFormat="1" ht="14.1"/>
    <row r="14006" s="215" customFormat="1" ht="14.1"/>
    <row r="14007" s="215" customFormat="1" ht="14.1"/>
    <row r="14008" s="215" customFormat="1" ht="14.1"/>
    <row r="14009" s="215" customFormat="1" ht="14.1"/>
    <row r="14010" s="215" customFormat="1" ht="14.1"/>
    <row r="14011" s="215" customFormat="1" ht="14.1"/>
    <row r="14012" s="215" customFormat="1" ht="14.1"/>
    <row r="14013" s="215" customFormat="1" ht="14.1"/>
    <row r="14014" s="215" customFormat="1" ht="14.1"/>
    <row r="14015" s="215" customFormat="1" ht="14.1"/>
    <row r="14016" s="215" customFormat="1" ht="14.1"/>
    <row r="14017" s="215" customFormat="1" ht="14.1"/>
    <row r="14018" s="215" customFormat="1" ht="14.1"/>
    <row r="14019" s="215" customFormat="1" ht="14.1"/>
    <row r="14020" s="215" customFormat="1" ht="14.1"/>
    <row r="14021" s="215" customFormat="1" ht="14.1"/>
    <row r="14022" s="215" customFormat="1" ht="14.1"/>
    <row r="14023" s="215" customFormat="1" ht="14.1"/>
    <row r="14024" s="215" customFormat="1" ht="14.1"/>
    <row r="14025" s="215" customFormat="1" ht="14.1"/>
    <row r="14026" s="215" customFormat="1" ht="14.1"/>
    <row r="14027" s="215" customFormat="1" ht="14.1"/>
    <row r="14028" s="215" customFormat="1" ht="14.1"/>
    <row r="14029" s="215" customFormat="1" ht="14.1"/>
    <row r="14030" s="215" customFormat="1" ht="14.1"/>
    <row r="14031" s="215" customFormat="1" ht="14.1"/>
    <row r="14032" s="215" customFormat="1" ht="14.1"/>
    <row r="14033" s="215" customFormat="1" ht="14.1"/>
    <row r="14034" s="215" customFormat="1" ht="14.1"/>
    <row r="14035" s="215" customFormat="1" ht="14.1"/>
    <row r="14036" s="215" customFormat="1" ht="14.1"/>
    <row r="14037" s="215" customFormat="1" ht="14.1"/>
    <row r="14038" s="215" customFormat="1" ht="14.1"/>
    <row r="14039" s="215" customFormat="1" ht="14.1"/>
    <row r="14040" s="215" customFormat="1" ht="14.1"/>
    <row r="14041" s="215" customFormat="1" ht="14.1"/>
    <row r="14042" s="215" customFormat="1" ht="14.1"/>
    <row r="14043" s="215" customFormat="1" ht="14.1"/>
    <row r="14044" s="215" customFormat="1" ht="14.1"/>
    <row r="14045" s="215" customFormat="1" ht="14.1"/>
    <row r="14046" s="215" customFormat="1" ht="14.1"/>
    <row r="14047" s="215" customFormat="1" ht="14.1"/>
    <row r="14048" s="215" customFormat="1" ht="14.1"/>
    <row r="14049" s="215" customFormat="1" ht="14.1"/>
    <row r="14050" s="215" customFormat="1" ht="14.1"/>
    <row r="14051" s="215" customFormat="1" ht="14.1"/>
    <row r="14052" s="215" customFormat="1" ht="14.1"/>
    <row r="14053" s="215" customFormat="1" ht="14.1"/>
    <row r="14054" s="215" customFormat="1" ht="14.1"/>
    <row r="14055" s="215" customFormat="1" ht="14.1"/>
    <row r="14056" s="215" customFormat="1" ht="14.1"/>
    <row r="14057" s="215" customFormat="1" ht="14.1"/>
    <row r="14058" s="215" customFormat="1" ht="14.1"/>
    <row r="14059" s="215" customFormat="1" ht="14.1"/>
    <row r="14060" s="215" customFormat="1" ht="14.1"/>
    <row r="14061" s="215" customFormat="1" ht="14.1"/>
    <row r="14062" s="215" customFormat="1" ht="14.1"/>
    <row r="14063" s="215" customFormat="1" ht="14.1"/>
    <row r="14064" s="215" customFormat="1" ht="14.1"/>
    <row r="14065" s="215" customFormat="1" ht="14.1"/>
    <row r="14066" s="215" customFormat="1" ht="14.1"/>
    <row r="14067" s="215" customFormat="1" ht="14.1"/>
    <row r="14068" s="215" customFormat="1" ht="14.1"/>
    <row r="14069" s="215" customFormat="1" ht="14.1"/>
    <row r="14070" s="215" customFormat="1" ht="14.1"/>
    <row r="14071" s="215" customFormat="1" ht="14.1"/>
    <row r="14072" s="215" customFormat="1" ht="14.1"/>
    <row r="14073" s="215" customFormat="1" ht="14.1"/>
    <row r="14074" s="215" customFormat="1" ht="14.1"/>
    <row r="14075" s="215" customFormat="1" ht="14.1"/>
    <row r="14076" s="215" customFormat="1" ht="14.1"/>
    <row r="14077" s="215" customFormat="1" ht="14.1"/>
    <row r="14078" s="215" customFormat="1" ht="14.1"/>
    <row r="14079" s="215" customFormat="1" ht="14.1"/>
    <row r="14080" s="215" customFormat="1" ht="14.1"/>
    <row r="14081" s="215" customFormat="1" ht="14.1"/>
    <row r="14082" s="215" customFormat="1" ht="14.1"/>
    <row r="14083" s="215" customFormat="1" ht="14.1"/>
    <row r="14084" s="215" customFormat="1" ht="14.1"/>
    <row r="14085" s="215" customFormat="1" ht="14.1"/>
    <row r="14086" s="215" customFormat="1" ht="14.1"/>
    <row r="14087" s="215" customFormat="1" ht="14.1"/>
    <row r="14088" s="215" customFormat="1" ht="14.1"/>
    <row r="14089" s="215" customFormat="1" ht="14.1"/>
    <row r="14090" s="215" customFormat="1" ht="14.1"/>
    <row r="14091" s="215" customFormat="1" ht="14.1"/>
    <row r="14092" s="215" customFormat="1" ht="14.1"/>
    <row r="14093" s="215" customFormat="1" ht="14.1"/>
    <row r="14094" s="215" customFormat="1" ht="14.1"/>
    <row r="14095" s="215" customFormat="1" ht="14.1"/>
    <row r="14096" s="215" customFormat="1" ht="14.1"/>
    <row r="14097" s="215" customFormat="1" ht="14.1"/>
    <row r="14098" s="215" customFormat="1" ht="14.1"/>
    <row r="14099" s="215" customFormat="1" ht="14.1"/>
    <row r="14100" s="215" customFormat="1" ht="14.1"/>
    <row r="14101" s="215" customFormat="1" ht="14.1"/>
    <row r="14102" s="215" customFormat="1" ht="14.1"/>
    <row r="14103" s="215" customFormat="1" ht="14.1"/>
    <row r="14104" s="215" customFormat="1" ht="14.1"/>
    <row r="14105" s="215" customFormat="1" ht="14.1"/>
    <row r="14106" s="215" customFormat="1" ht="14.1"/>
    <row r="14107" s="215" customFormat="1" ht="14.1"/>
    <row r="14108" s="215" customFormat="1" ht="14.1"/>
    <row r="14109" s="215" customFormat="1" ht="14.1"/>
    <row r="14110" s="215" customFormat="1" ht="14.1"/>
    <row r="14111" s="215" customFormat="1" ht="14.1"/>
    <row r="14112" s="215" customFormat="1" ht="14.1"/>
    <row r="14113" s="215" customFormat="1" ht="14.1"/>
    <row r="14114" s="215" customFormat="1" ht="14.1"/>
    <row r="14115" s="215" customFormat="1" ht="14.1"/>
    <row r="14116" s="215" customFormat="1" ht="14.1"/>
    <row r="14117" s="215" customFormat="1" ht="14.1"/>
    <row r="14118" s="215" customFormat="1" ht="14.1"/>
    <row r="14119" s="215" customFormat="1" ht="14.1"/>
    <row r="14120" s="215" customFormat="1" ht="14.1"/>
    <row r="14121" s="215" customFormat="1" ht="14.1"/>
    <row r="14122" s="215" customFormat="1" ht="14.1"/>
    <row r="14123" s="215" customFormat="1" ht="14.1"/>
    <row r="14124" s="215" customFormat="1" ht="14.1"/>
    <row r="14125" s="215" customFormat="1" ht="14.1"/>
    <row r="14126" s="215" customFormat="1" ht="14.1"/>
    <row r="14127" s="215" customFormat="1" ht="14.1"/>
    <row r="14128" s="215" customFormat="1" ht="14.1"/>
    <row r="14129" s="215" customFormat="1" ht="14.1"/>
    <row r="14130" s="215" customFormat="1" ht="14.1"/>
    <row r="14131" s="215" customFormat="1" ht="14.1"/>
    <row r="14132" s="215" customFormat="1" ht="14.1"/>
    <row r="14133" s="215" customFormat="1" ht="14.1"/>
    <row r="14134" s="215" customFormat="1" ht="14.1"/>
    <row r="14135" s="215" customFormat="1" ht="14.1"/>
    <row r="14136" s="215" customFormat="1" ht="14.1"/>
    <row r="14137" s="215" customFormat="1" ht="14.1"/>
    <row r="14138" s="215" customFormat="1" ht="14.1"/>
    <row r="14139" s="215" customFormat="1" ht="14.1"/>
    <row r="14140" s="215" customFormat="1" ht="14.1"/>
    <row r="14141" s="215" customFormat="1" ht="14.1"/>
    <row r="14142" s="215" customFormat="1" ht="14.1"/>
    <row r="14143" s="215" customFormat="1" ht="14.1"/>
    <row r="14144" s="215" customFormat="1" ht="14.1"/>
    <row r="14145" s="215" customFormat="1" ht="14.1"/>
    <row r="14146" s="215" customFormat="1" ht="14.1"/>
    <row r="14147" s="215" customFormat="1" ht="14.1"/>
    <row r="14148" s="215" customFormat="1" ht="14.1"/>
    <row r="14149" s="215" customFormat="1" ht="14.1"/>
    <row r="14150" s="215" customFormat="1" ht="14.1"/>
    <row r="14151" s="215" customFormat="1" ht="14.1"/>
    <row r="14152" s="215" customFormat="1" ht="14.1"/>
    <row r="14153" s="215" customFormat="1" ht="14.1"/>
    <row r="14154" s="215" customFormat="1" ht="14.1"/>
    <row r="14155" s="215" customFormat="1" ht="14.1"/>
    <row r="14156" s="215" customFormat="1" ht="14.1"/>
    <row r="14157" s="215" customFormat="1" ht="14.1"/>
    <row r="14158" s="215" customFormat="1" ht="14.1"/>
    <row r="14159" s="215" customFormat="1" ht="14.1"/>
    <row r="14160" s="215" customFormat="1" ht="14.1"/>
    <row r="14161" s="215" customFormat="1" ht="14.1"/>
    <row r="14162" s="215" customFormat="1" ht="14.1"/>
    <row r="14163" s="215" customFormat="1" ht="14.1"/>
    <row r="14164" s="215" customFormat="1" ht="14.1"/>
    <row r="14165" s="215" customFormat="1" ht="14.1"/>
    <row r="14166" s="215" customFormat="1" ht="14.1"/>
    <row r="14167" s="215" customFormat="1" ht="14.1"/>
    <row r="14168" s="215" customFormat="1" ht="14.1"/>
    <row r="14169" s="215" customFormat="1" ht="14.1"/>
    <row r="14170" s="215" customFormat="1" ht="14.1"/>
    <row r="14171" s="215" customFormat="1" ht="14.1"/>
    <row r="14172" s="215" customFormat="1" ht="14.1"/>
    <row r="14173" s="215" customFormat="1" ht="14.1"/>
    <row r="14174" s="215" customFormat="1" ht="14.1"/>
    <row r="14175" s="215" customFormat="1" ht="14.1"/>
    <row r="14176" s="215" customFormat="1" ht="14.1"/>
    <row r="14177" s="215" customFormat="1" ht="14.1"/>
    <row r="14178" s="215" customFormat="1" ht="14.1"/>
    <row r="14179" s="215" customFormat="1" ht="14.1"/>
    <row r="14180" s="215" customFormat="1" ht="14.1"/>
    <row r="14181" s="215" customFormat="1" ht="14.1"/>
    <row r="14182" s="215" customFormat="1" ht="14.1"/>
    <row r="14183" s="215" customFormat="1" ht="14.1"/>
    <row r="14184" s="215" customFormat="1" ht="14.1"/>
    <row r="14185" s="215" customFormat="1" ht="14.1"/>
    <row r="14186" s="215" customFormat="1" ht="14.1"/>
    <row r="14187" s="215" customFormat="1" ht="14.1"/>
    <row r="14188" s="215" customFormat="1" ht="14.1"/>
    <row r="14189" s="215" customFormat="1" ht="14.1"/>
    <row r="14190" s="215" customFormat="1" ht="14.1"/>
    <row r="14191" s="215" customFormat="1" ht="14.1"/>
    <row r="14192" s="215" customFormat="1" ht="14.1"/>
    <row r="14193" s="215" customFormat="1" ht="14.1"/>
    <row r="14194" s="215" customFormat="1" ht="14.1"/>
    <row r="14195" s="215" customFormat="1" ht="14.1"/>
    <row r="14196" s="215" customFormat="1" ht="14.1"/>
    <row r="14197" s="215" customFormat="1" ht="14.1"/>
    <row r="14198" s="215" customFormat="1" ht="14.1"/>
    <row r="14199" s="215" customFormat="1" ht="14.1"/>
    <row r="14200" s="215" customFormat="1" ht="14.1"/>
    <row r="14201" s="215" customFormat="1" ht="14.1"/>
    <row r="14202" s="215" customFormat="1" ht="14.1"/>
    <row r="14203" s="215" customFormat="1" ht="14.1"/>
    <row r="14204" s="215" customFormat="1" ht="14.1"/>
    <row r="14205" s="215" customFormat="1" ht="14.1"/>
    <row r="14206" s="215" customFormat="1" ht="14.1"/>
    <row r="14207" s="215" customFormat="1" ht="14.1"/>
    <row r="14208" s="215" customFormat="1" ht="14.1"/>
    <row r="14209" s="215" customFormat="1" ht="14.1"/>
    <row r="14210" s="215" customFormat="1" ht="14.1"/>
    <row r="14211" s="215" customFormat="1" ht="14.1"/>
    <row r="14212" s="215" customFormat="1" ht="14.1"/>
    <row r="14213" s="215" customFormat="1" ht="14.1"/>
    <row r="14214" s="215" customFormat="1" ht="14.1"/>
    <row r="14215" s="215" customFormat="1" ht="14.1"/>
    <row r="14216" s="215" customFormat="1" ht="14.1"/>
    <row r="14217" s="215" customFormat="1" ht="14.1"/>
    <row r="14218" s="215" customFormat="1" ht="14.1"/>
    <row r="14219" s="215" customFormat="1" ht="14.1"/>
    <row r="14220" s="215" customFormat="1" ht="14.1"/>
    <row r="14221" s="215" customFormat="1" ht="14.1"/>
    <row r="14222" s="215" customFormat="1" ht="14.1"/>
    <row r="14223" s="215" customFormat="1" ht="14.1"/>
    <row r="14224" s="215" customFormat="1" ht="14.1"/>
    <row r="14225" s="215" customFormat="1" ht="14.1"/>
    <row r="14226" s="215" customFormat="1" ht="14.1"/>
    <row r="14227" s="215" customFormat="1" ht="14.1"/>
    <row r="14228" s="215" customFormat="1" ht="14.1"/>
    <row r="14229" s="215" customFormat="1" ht="14.1"/>
    <row r="14230" s="215" customFormat="1" ht="14.1"/>
    <row r="14231" s="215" customFormat="1" ht="14.1"/>
    <row r="14232" s="215" customFormat="1" ht="14.1"/>
    <row r="14233" s="215" customFormat="1" ht="14.1"/>
    <row r="14234" s="215" customFormat="1" ht="14.1"/>
    <row r="14235" s="215" customFormat="1" ht="14.1"/>
    <row r="14236" s="215" customFormat="1" ht="14.1"/>
    <row r="14237" s="215" customFormat="1" ht="14.1"/>
    <row r="14238" s="215" customFormat="1" ht="14.1"/>
    <row r="14239" s="215" customFormat="1" ht="14.1"/>
    <row r="14240" s="215" customFormat="1" ht="14.1"/>
    <row r="14241" s="215" customFormat="1" ht="14.1"/>
    <row r="14242" s="215" customFormat="1" ht="14.1"/>
    <row r="14243" s="215" customFormat="1" ht="14.1"/>
    <row r="14244" s="215" customFormat="1" ht="14.1"/>
    <row r="14245" s="215" customFormat="1" ht="14.1"/>
    <row r="14246" s="215" customFormat="1" ht="14.1"/>
    <row r="14247" s="215" customFormat="1" ht="14.1"/>
    <row r="14248" s="215" customFormat="1" ht="14.1"/>
    <row r="14249" s="215" customFormat="1" ht="14.1"/>
    <row r="14250" s="215" customFormat="1" ht="14.1"/>
    <row r="14251" s="215" customFormat="1" ht="14.1"/>
    <row r="14252" s="215" customFormat="1" ht="14.1"/>
    <row r="14253" s="215" customFormat="1" ht="14.1"/>
    <row r="14254" s="215" customFormat="1" ht="14.1"/>
    <row r="14255" s="215" customFormat="1" ht="14.1"/>
    <row r="14256" s="215" customFormat="1" ht="14.1"/>
    <row r="14257" s="215" customFormat="1" ht="14.1"/>
    <row r="14258" s="215" customFormat="1" ht="14.1"/>
    <row r="14259" s="215" customFormat="1" ht="14.1"/>
    <row r="14260" s="215" customFormat="1" ht="14.1"/>
    <row r="14261" s="215" customFormat="1" ht="14.1"/>
    <row r="14262" s="215" customFormat="1" ht="14.1"/>
    <row r="14263" s="215" customFormat="1" ht="14.1"/>
    <row r="14264" s="215" customFormat="1" ht="14.1"/>
    <row r="14265" s="215" customFormat="1" ht="14.1"/>
    <row r="14266" s="215" customFormat="1" ht="14.1"/>
    <row r="14267" s="215" customFormat="1" ht="14.1"/>
    <row r="14268" s="215" customFormat="1" ht="14.1"/>
    <row r="14269" s="215" customFormat="1" ht="14.1"/>
    <row r="14270" s="215" customFormat="1" ht="14.1"/>
    <row r="14271" s="215" customFormat="1" ht="14.1"/>
    <row r="14272" s="215" customFormat="1" ht="14.1"/>
    <row r="14273" s="215" customFormat="1" ht="14.1"/>
    <row r="14274" s="215" customFormat="1" ht="14.1"/>
    <row r="14275" s="215" customFormat="1" ht="14.1"/>
    <row r="14276" s="215" customFormat="1" ht="14.1"/>
    <row r="14277" s="215" customFormat="1" ht="14.1"/>
    <row r="14278" s="215" customFormat="1" ht="14.1"/>
    <row r="14279" s="215" customFormat="1" ht="14.1"/>
    <row r="14280" s="215" customFormat="1" ht="14.1"/>
    <row r="14281" s="215" customFormat="1" ht="14.1"/>
    <row r="14282" s="215" customFormat="1" ht="14.1"/>
    <row r="14283" s="215" customFormat="1" ht="14.1"/>
    <row r="14284" s="215" customFormat="1" ht="14.1"/>
    <row r="14285" s="215" customFormat="1" ht="14.1"/>
    <row r="14286" s="215" customFormat="1" ht="14.1"/>
    <row r="14287" s="215" customFormat="1" ht="14.1"/>
    <row r="14288" s="215" customFormat="1" ht="14.1"/>
    <row r="14289" s="215" customFormat="1" ht="14.1"/>
    <row r="14290" s="215" customFormat="1" ht="14.1"/>
    <row r="14291" s="215" customFormat="1" ht="14.1"/>
    <row r="14292" s="215" customFormat="1" ht="14.1"/>
    <row r="14293" s="215" customFormat="1" ht="14.1"/>
    <row r="14294" s="215" customFormat="1" ht="14.1"/>
    <row r="14295" s="215" customFormat="1" ht="14.1"/>
    <row r="14296" s="215" customFormat="1" ht="14.1"/>
    <row r="14297" s="215" customFormat="1" ht="14.1"/>
    <row r="14298" s="215" customFormat="1" ht="14.1"/>
    <row r="14299" s="215" customFormat="1" ht="14.1"/>
    <row r="14300" s="215" customFormat="1" ht="14.1"/>
    <row r="14301" s="215" customFormat="1" ht="14.1"/>
    <row r="14302" s="215" customFormat="1" ht="14.1"/>
    <row r="14303" s="215" customFormat="1" ht="14.1"/>
    <row r="14304" s="215" customFormat="1" ht="14.1"/>
    <row r="14305" s="215" customFormat="1" ht="14.1"/>
    <row r="14306" s="215" customFormat="1" ht="14.1"/>
    <row r="14307" s="215" customFormat="1" ht="14.1"/>
    <row r="14308" s="215" customFormat="1" ht="14.1"/>
    <row r="14309" s="215" customFormat="1" ht="14.1"/>
    <row r="14310" s="215" customFormat="1" ht="14.1"/>
    <row r="14311" s="215" customFormat="1" ht="14.1"/>
    <row r="14312" s="215" customFormat="1" ht="14.1"/>
    <row r="14313" s="215" customFormat="1" ht="14.1"/>
    <row r="14314" s="215" customFormat="1" ht="14.1"/>
    <row r="14315" s="215" customFormat="1" ht="14.1"/>
    <row r="14316" s="215" customFormat="1" ht="14.1"/>
    <row r="14317" s="215" customFormat="1" ht="14.1"/>
    <row r="14318" s="215" customFormat="1" ht="14.1"/>
    <row r="14319" s="215" customFormat="1" ht="14.1"/>
    <row r="14320" s="215" customFormat="1" ht="14.1"/>
    <row r="14321" s="215" customFormat="1" ht="14.1"/>
    <row r="14322" s="215" customFormat="1" ht="14.1"/>
    <row r="14323" s="215" customFormat="1" ht="14.1"/>
    <row r="14324" s="215" customFormat="1" ht="14.1"/>
    <row r="14325" s="215" customFormat="1" ht="14.1"/>
    <row r="14326" s="215" customFormat="1" ht="14.1"/>
    <row r="14327" s="215" customFormat="1" ht="14.1"/>
    <row r="14328" s="215" customFormat="1" ht="14.1"/>
    <row r="14329" s="215" customFormat="1" ht="14.1"/>
    <row r="14330" s="215" customFormat="1" ht="14.1"/>
    <row r="14331" s="215" customFormat="1" ht="14.1"/>
    <row r="14332" s="215" customFormat="1" ht="14.1"/>
    <row r="14333" s="215" customFormat="1" ht="14.1"/>
    <row r="14334" s="215" customFormat="1" ht="14.1"/>
    <row r="14335" s="215" customFormat="1" ht="14.1"/>
    <row r="14336" s="215" customFormat="1" ht="14.1"/>
    <row r="14337" s="215" customFormat="1" ht="14.1"/>
    <row r="14338" s="215" customFormat="1" ht="14.1"/>
    <row r="14339" s="215" customFormat="1" ht="14.1"/>
    <row r="14340" s="215" customFormat="1" ht="14.1"/>
    <row r="14341" s="215" customFormat="1" ht="14.1"/>
    <row r="14342" s="215" customFormat="1" ht="14.1"/>
    <row r="14343" s="215" customFormat="1" ht="14.1"/>
    <row r="14344" s="215" customFormat="1" ht="14.1"/>
    <row r="14345" s="215" customFormat="1" ht="14.1"/>
    <row r="14346" s="215" customFormat="1" ht="14.1"/>
    <row r="14347" s="215" customFormat="1" ht="14.1"/>
    <row r="14348" s="215" customFormat="1" ht="14.1"/>
    <row r="14349" s="215" customFormat="1" ht="14.1"/>
    <row r="14350" s="215" customFormat="1" ht="14.1"/>
    <row r="14351" s="215" customFormat="1" ht="14.1"/>
    <row r="14352" s="215" customFormat="1" ht="14.1"/>
    <row r="14353" s="215" customFormat="1" ht="14.1"/>
    <row r="14354" s="215" customFormat="1" ht="14.1"/>
    <row r="14355" s="215" customFormat="1" ht="14.1"/>
    <row r="14356" s="215" customFormat="1" ht="14.1"/>
    <row r="14357" s="215" customFormat="1" ht="14.1"/>
    <row r="14358" s="215" customFormat="1" ht="14.1"/>
    <row r="14359" s="215" customFormat="1" ht="14.1"/>
    <row r="14360" s="215" customFormat="1" ht="14.1"/>
    <row r="14361" s="215" customFormat="1" ht="14.1"/>
    <row r="14362" s="215" customFormat="1" ht="14.1"/>
    <row r="14363" s="215" customFormat="1" ht="14.1"/>
    <row r="14364" s="215" customFormat="1" ht="14.1"/>
    <row r="14365" s="215" customFormat="1" ht="14.1"/>
    <row r="14366" s="215" customFormat="1" ht="14.1"/>
    <row r="14367" s="215" customFormat="1" ht="14.1"/>
    <row r="14368" s="215" customFormat="1" ht="14.1"/>
    <row r="14369" s="215" customFormat="1" ht="14.1"/>
    <row r="14370" s="215" customFormat="1" ht="14.1"/>
    <row r="14371" s="215" customFormat="1" ht="14.1"/>
    <row r="14372" s="215" customFormat="1" ht="14.1"/>
    <row r="14373" s="215" customFormat="1" ht="14.1"/>
    <row r="14374" s="215" customFormat="1" ht="14.1"/>
    <row r="14375" s="215" customFormat="1" ht="14.1"/>
    <row r="14376" s="215" customFormat="1" ht="14.1"/>
    <row r="14377" s="215" customFormat="1" ht="14.1"/>
    <row r="14378" s="215" customFormat="1" ht="14.1"/>
    <row r="14379" s="215" customFormat="1" ht="14.1"/>
    <row r="14380" s="215" customFormat="1" ht="14.1"/>
    <row r="14381" s="215" customFormat="1" ht="14.1"/>
    <row r="14382" s="215" customFormat="1" ht="14.1"/>
    <row r="14383" s="215" customFormat="1" ht="14.1"/>
    <row r="14384" s="215" customFormat="1" ht="14.1"/>
    <row r="14385" s="215" customFormat="1" ht="14.1"/>
    <row r="14386" s="215" customFormat="1" ht="14.1"/>
    <row r="14387" s="215" customFormat="1" ht="14.1"/>
    <row r="14388" s="215" customFormat="1" ht="14.1"/>
    <row r="14389" s="215" customFormat="1" ht="14.1"/>
    <row r="14390" s="215" customFormat="1" ht="14.1"/>
    <row r="14391" s="215" customFormat="1" ht="14.1"/>
    <row r="14392" s="215" customFormat="1" ht="14.1"/>
    <row r="14393" s="215" customFormat="1" ht="14.1"/>
    <row r="14394" s="215" customFormat="1" ht="14.1"/>
    <row r="14395" s="215" customFormat="1" ht="14.1"/>
    <row r="14396" s="215" customFormat="1" ht="14.1"/>
    <row r="14397" s="215" customFormat="1" ht="14.1"/>
    <row r="14398" s="215" customFormat="1" ht="14.1"/>
    <row r="14399" s="215" customFormat="1" ht="14.1"/>
    <row r="14400" s="215" customFormat="1" ht="14.1"/>
    <row r="14401" s="215" customFormat="1" ht="14.1"/>
    <row r="14402" s="215" customFormat="1" ht="14.1"/>
    <row r="14403" s="215" customFormat="1" ht="14.1"/>
    <row r="14404" s="215" customFormat="1" ht="14.1"/>
    <row r="14405" s="215" customFormat="1" ht="14.1"/>
    <row r="14406" s="215" customFormat="1" ht="14.1"/>
    <row r="14407" s="215" customFormat="1" ht="14.1"/>
    <row r="14408" s="215" customFormat="1" ht="14.1"/>
    <row r="14409" s="215" customFormat="1" ht="14.1"/>
    <row r="14410" s="215" customFormat="1" ht="14.1"/>
    <row r="14411" s="215" customFormat="1" ht="14.1"/>
    <row r="14412" s="215" customFormat="1" ht="14.1"/>
    <row r="14413" s="215" customFormat="1" ht="14.1"/>
    <row r="14414" s="215" customFormat="1" ht="14.1"/>
    <row r="14415" s="215" customFormat="1" ht="14.1"/>
    <row r="14416" s="215" customFormat="1" ht="14.1"/>
    <row r="14417" s="215" customFormat="1" ht="14.1"/>
    <row r="14418" s="215" customFormat="1" ht="14.1"/>
    <row r="14419" s="215" customFormat="1" ht="14.1"/>
    <row r="14420" s="215" customFormat="1" ht="14.1"/>
    <row r="14421" s="215" customFormat="1" ht="14.1"/>
    <row r="14422" s="215" customFormat="1" ht="14.1"/>
    <row r="14423" s="215" customFormat="1" ht="14.1"/>
    <row r="14424" s="215" customFormat="1" ht="14.1"/>
    <row r="14425" s="215" customFormat="1" ht="14.1"/>
    <row r="14426" s="215" customFormat="1" ht="14.1"/>
    <row r="14427" s="215" customFormat="1" ht="14.1"/>
    <row r="14428" s="215" customFormat="1" ht="14.1"/>
    <row r="14429" s="215" customFormat="1" ht="14.1"/>
    <row r="14430" s="215" customFormat="1" ht="14.1"/>
    <row r="14431" s="215" customFormat="1" ht="14.1"/>
    <row r="14432" s="215" customFormat="1" ht="14.1"/>
    <row r="14433" s="215" customFormat="1" ht="14.1"/>
    <row r="14434" s="215" customFormat="1" ht="14.1"/>
    <row r="14435" s="215" customFormat="1" ht="14.1"/>
    <row r="14436" s="215" customFormat="1" ht="14.1"/>
    <row r="14437" s="215" customFormat="1" ht="14.1"/>
    <row r="14438" s="215" customFormat="1" ht="14.1"/>
    <row r="14439" s="215" customFormat="1" ht="14.1"/>
    <row r="14440" s="215" customFormat="1" ht="14.1"/>
    <row r="14441" s="215" customFormat="1" ht="14.1"/>
    <row r="14442" s="215" customFormat="1" ht="14.1"/>
    <row r="14443" s="215" customFormat="1" ht="14.1"/>
    <row r="14444" s="215" customFormat="1" ht="14.1"/>
    <row r="14445" s="215" customFormat="1" ht="14.1"/>
    <row r="14446" s="215" customFormat="1" ht="14.1"/>
    <row r="14447" s="215" customFormat="1" ht="14.1"/>
    <row r="14448" s="215" customFormat="1" ht="14.1"/>
    <row r="14449" s="215" customFormat="1" ht="14.1"/>
    <row r="14450" s="215" customFormat="1" ht="14.1"/>
    <row r="14451" s="215" customFormat="1" ht="14.1"/>
    <row r="14452" s="215" customFormat="1" ht="14.1"/>
    <row r="14453" s="215" customFormat="1" ht="14.1"/>
    <row r="14454" s="215" customFormat="1" ht="14.1"/>
    <row r="14455" s="215" customFormat="1" ht="14.1"/>
    <row r="14456" s="215" customFormat="1" ht="14.1"/>
    <row r="14457" s="215" customFormat="1" ht="14.1"/>
    <row r="14458" s="215" customFormat="1" ht="14.1"/>
    <row r="14459" s="215" customFormat="1" ht="14.1"/>
    <row r="14460" s="215" customFormat="1" ht="14.1"/>
    <row r="14461" s="215" customFormat="1" ht="14.1"/>
    <row r="14462" s="215" customFormat="1" ht="14.1"/>
    <row r="14463" s="215" customFormat="1" ht="14.1"/>
    <row r="14464" s="215" customFormat="1" ht="14.1"/>
    <row r="14465" s="215" customFormat="1" ht="14.1"/>
    <row r="14466" s="215" customFormat="1" ht="14.1"/>
    <row r="14467" s="215" customFormat="1" ht="14.1"/>
    <row r="14468" s="215" customFormat="1" ht="14.1"/>
    <row r="14469" s="215" customFormat="1" ht="14.1"/>
    <row r="14470" s="215" customFormat="1" ht="14.1"/>
    <row r="14471" s="215" customFormat="1" ht="14.1"/>
    <row r="14472" s="215" customFormat="1" ht="14.1"/>
    <row r="14473" s="215" customFormat="1" ht="14.1"/>
    <row r="14474" s="215" customFormat="1" ht="14.1"/>
    <row r="14475" s="215" customFormat="1" ht="14.1"/>
    <row r="14476" s="215" customFormat="1" ht="14.1"/>
    <row r="14477" s="215" customFormat="1" ht="14.1"/>
    <row r="14478" s="215" customFormat="1" ht="14.1"/>
    <row r="14479" s="215" customFormat="1" ht="14.1"/>
    <row r="14480" s="215" customFormat="1" ht="14.1"/>
    <row r="14481" s="215" customFormat="1" ht="14.1"/>
    <row r="14482" s="215" customFormat="1" ht="14.1"/>
    <row r="14483" s="215" customFormat="1" ht="14.1"/>
    <row r="14484" s="215" customFormat="1" ht="14.1"/>
    <row r="14485" s="215" customFormat="1" ht="14.1"/>
    <row r="14486" s="215" customFormat="1" ht="14.1"/>
    <row r="14487" s="215" customFormat="1" ht="14.1"/>
    <row r="14488" s="215" customFormat="1" ht="14.1"/>
    <row r="14489" s="215" customFormat="1" ht="14.1"/>
    <row r="14490" s="215" customFormat="1" ht="14.1"/>
    <row r="14491" s="215" customFormat="1" ht="14.1"/>
    <row r="14492" s="215" customFormat="1" ht="14.1"/>
    <row r="14493" s="215" customFormat="1" ht="14.1"/>
    <row r="14494" s="215" customFormat="1" ht="14.1"/>
    <row r="14495" s="215" customFormat="1" ht="14.1"/>
    <row r="14496" s="215" customFormat="1" ht="14.1"/>
    <row r="14497" s="215" customFormat="1" ht="14.1"/>
    <row r="14498" s="215" customFormat="1" ht="14.1"/>
    <row r="14499" s="215" customFormat="1" ht="14.1"/>
    <row r="14500" s="215" customFormat="1" ht="14.1"/>
    <row r="14501" s="215" customFormat="1" ht="14.1"/>
    <row r="14502" s="215" customFormat="1" ht="14.1"/>
    <row r="14503" s="215" customFormat="1" ht="14.1"/>
    <row r="14504" s="215" customFormat="1" ht="14.1"/>
    <row r="14505" s="215" customFormat="1" ht="14.1"/>
    <row r="14506" s="215" customFormat="1" ht="14.1"/>
    <row r="14507" s="215" customFormat="1" ht="14.1"/>
    <row r="14508" s="215" customFormat="1" ht="14.1"/>
    <row r="14509" s="215" customFormat="1" ht="14.1"/>
    <row r="14510" s="215" customFormat="1" ht="14.1"/>
    <row r="14511" s="215" customFormat="1" ht="14.1"/>
    <row r="14512" s="215" customFormat="1" ht="14.1"/>
    <row r="14513" s="215" customFormat="1" ht="14.1"/>
    <row r="14514" s="215" customFormat="1" ht="14.1"/>
    <row r="14515" s="215" customFormat="1" ht="14.1"/>
    <row r="14516" s="215" customFormat="1" ht="14.1"/>
    <row r="14517" s="215" customFormat="1" ht="14.1"/>
    <row r="14518" s="215" customFormat="1" ht="14.1"/>
    <row r="14519" s="215" customFormat="1" ht="14.1"/>
    <row r="14520" s="215" customFormat="1" ht="14.1"/>
    <row r="14521" s="215" customFormat="1" ht="14.1"/>
    <row r="14522" s="215" customFormat="1" ht="14.1"/>
    <row r="14523" s="215" customFormat="1" ht="14.1"/>
    <row r="14524" s="215" customFormat="1" ht="14.1"/>
    <row r="14525" s="215" customFormat="1" ht="14.1"/>
    <row r="14526" s="215" customFormat="1" ht="14.1"/>
    <row r="14527" s="215" customFormat="1" ht="14.1"/>
    <row r="14528" s="215" customFormat="1" ht="14.1"/>
    <row r="14529" s="215" customFormat="1" ht="14.1"/>
    <row r="14530" s="215" customFormat="1" ht="14.1"/>
    <row r="14531" s="215" customFormat="1" ht="14.1"/>
    <row r="14532" s="215" customFormat="1" ht="14.1"/>
    <row r="14533" s="215" customFormat="1" ht="14.1"/>
    <row r="14534" s="215" customFormat="1" ht="14.1"/>
    <row r="14535" s="215" customFormat="1" ht="14.1"/>
    <row r="14536" s="215" customFormat="1" ht="14.1"/>
    <row r="14537" s="215" customFormat="1" ht="14.1"/>
    <row r="14538" s="215" customFormat="1" ht="14.1"/>
    <row r="14539" s="215" customFormat="1" ht="14.1"/>
    <row r="14540" s="215" customFormat="1" ht="14.1"/>
    <row r="14541" s="215" customFormat="1" ht="14.1"/>
    <row r="14542" s="215" customFormat="1" ht="14.1"/>
    <row r="14543" s="215" customFormat="1" ht="14.1"/>
    <row r="14544" s="215" customFormat="1" ht="14.1"/>
    <row r="14545" s="215" customFormat="1" ht="14.1"/>
    <row r="14546" s="215" customFormat="1" ht="14.1"/>
    <row r="14547" s="215" customFormat="1" ht="14.1"/>
    <row r="14548" s="215" customFormat="1" ht="14.1"/>
    <row r="14549" s="215" customFormat="1" ht="14.1"/>
    <row r="14550" s="215" customFormat="1" ht="14.1"/>
    <row r="14551" s="215" customFormat="1" ht="14.1"/>
    <row r="14552" s="215" customFormat="1" ht="14.1"/>
    <row r="14553" s="215" customFormat="1" ht="14.1"/>
    <row r="14554" s="215" customFormat="1" ht="14.1"/>
    <row r="14555" s="215" customFormat="1" ht="14.1"/>
    <row r="14556" s="215" customFormat="1" ht="14.1"/>
    <row r="14557" s="215" customFormat="1" ht="14.1"/>
    <row r="14558" s="215" customFormat="1" ht="14.1"/>
    <row r="14559" s="215" customFormat="1" ht="14.1"/>
    <row r="14560" s="215" customFormat="1" ht="14.1"/>
    <row r="14561" s="215" customFormat="1" ht="14.1"/>
    <row r="14562" s="215" customFormat="1" ht="14.1"/>
    <row r="14563" s="215" customFormat="1" ht="14.1"/>
    <row r="14564" s="215" customFormat="1" ht="14.1"/>
    <row r="14565" s="215" customFormat="1" ht="14.1"/>
    <row r="14566" s="215" customFormat="1" ht="14.1"/>
    <row r="14567" s="215" customFormat="1" ht="14.1"/>
    <row r="14568" s="215" customFormat="1" ht="14.1"/>
    <row r="14569" s="215" customFormat="1" ht="14.1"/>
    <row r="14570" s="215" customFormat="1" ht="14.1"/>
    <row r="14571" s="215" customFormat="1" ht="14.1"/>
    <row r="14572" s="215" customFormat="1" ht="14.1"/>
    <row r="14573" s="215" customFormat="1" ht="14.1"/>
    <row r="14574" s="215" customFormat="1" ht="14.1"/>
    <row r="14575" s="215" customFormat="1" ht="14.1"/>
    <row r="14576" s="215" customFormat="1" ht="14.1"/>
    <row r="14577" s="215" customFormat="1" ht="14.1"/>
    <row r="14578" s="215" customFormat="1" ht="14.1"/>
    <row r="14579" s="215" customFormat="1" ht="14.1"/>
    <row r="14580" s="215" customFormat="1" ht="14.1"/>
    <row r="14581" s="215" customFormat="1" ht="14.1"/>
    <row r="14582" s="215" customFormat="1" ht="14.1"/>
    <row r="14583" s="215" customFormat="1" ht="14.1"/>
    <row r="14584" s="215" customFormat="1" ht="14.1"/>
    <row r="14585" s="215" customFormat="1" ht="14.1"/>
    <row r="14586" s="215" customFormat="1" ht="14.1"/>
    <row r="14587" s="215" customFormat="1" ht="14.1"/>
    <row r="14588" s="215" customFormat="1" ht="14.1"/>
    <row r="14589" s="215" customFormat="1" ht="14.1"/>
    <row r="14590" s="215" customFormat="1" ht="14.1"/>
    <row r="14591" s="215" customFormat="1" ht="14.1"/>
    <row r="14592" s="215" customFormat="1" ht="14.1"/>
    <row r="14593" s="215" customFormat="1" ht="14.1"/>
    <row r="14594" s="215" customFormat="1" ht="14.1"/>
    <row r="14595" s="215" customFormat="1" ht="14.1"/>
    <row r="14596" s="215" customFormat="1" ht="14.1"/>
    <row r="14597" s="215" customFormat="1" ht="14.1"/>
    <row r="14598" s="215" customFormat="1" ht="14.1"/>
    <row r="14599" s="215" customFormat="1" ht="14.1"/>
    <row r="14600" s="215" customFormat="1" ht="14.1"/>
    <row r="14601" s="215" customFormat="1" ht="14.1"/>
    <row r="14602" s="215" customFormat="1" ht="14.1"/>
    <row r="14603" s="215" customFormat="1" ht="14.1"/>
    <row r="14604" s="215" customFormat="1" ht="14.1"/>
    <row r="14605" s="215" customFormat="1" ht="14.1"/>
    <row r="14606" s="215" customFormat="1" ht="14.1"/>
    <row r="14607" s="215" customFormat="1" ht="14.1"/>
    <row r="14608" s="215" customFormat="1" ht="14.1"/>
    <row r="14609" s="215" customFormat="1" ht="14.1"/>
    <row r="14610" s="215" customFormat="1" ht="14.1"/>
    <row r="14611" s="215" customFormat="1" ht="14.1"/>
    <row r="14612" s="215" customFormat="1" ht="14.1"/>
    <row r="14613" s="215" customFormat="1" ht="14.1"/>
    <row r="14614" s="215" customFormat="1" ht="14.1"/>
    <row r="14615" s="215" customFormat="1" ht="14.1"/>
    <row r="14616" s="215" customFormat="1" ht="14.1"/>
    <row r="14617" s="215" customFormat="1" ht="14.1"/>
    <row r="14618" s="215" customFormat="1" ht="14.1"/>
    <row r="14619" s="215" customFormat="1" ht="14.1"/>
    <row r="14620" s="215" customFormat="1" ht="14.1"/>
    <row r="14621" s="215" customFormat="1" ht="14.1"/>
    <row r="14622" s="215" customFormat="1" ht="14.1"/>
    <row r="14623" s="215" customFormat="1" ht="14.1"/>
    <row r="14624" s="215" customFormat="1" ht="14.1"/>
    <row r="14625" s="215" customFormat="1" ht="14.1"/>
    <row r="14626" s="215" customFormat="1" ht="14.1"/>
    <row r="14627" s="215" customFormat="1" ht="14.1"/>
    <row r="14628" s="215" customFormat="1" ht="14.1"/>
    <row r="14629" s="215" customFormat="1" ht="14.1"/>
    <row r="14630" s="215" customFormat="1" ht="14.1"/>
    <row r="14631" s="215" customFormat="1" ht="14.1"/>
    <row r="14632" s="215" customFormat="1" ht="14.1"/>
    <row r="14633" s="215" customFormat="1" ht="14.1"/>
    <row r="14634" s="215" customFormat="1" ht="14.1"/>
    <row r="14635" s="215" customFormat="1" ht="14.1"/>
    <row r="14636" s="215" customFormat="1" ht="14.1"/>
    <row r="14637" s="215" customFormat="1" ht="14.1"/>
    <row r="14638" s="215" customFormat="1" ht="14.1"/>
    <row r="14639" s="215" customFormat="1" ht="14.1"/>
    <row r="14640" s="215" customFormat="1" ht="14.1"/>
    <row r="14641" s="215" customFormat="1" ht="14.1"/>
    <row r="14642" s="215" customFormat="1" ht="14.1"/>
    <row r="14643" s="215" customFormat="1" ht="14.1"/>
    <row r="14644" s="215" customFormat="1" ht="14.1"/>
    <row r="14645" s="215" customFormat="1" ht="14.1"/>
    <row r="14646" s="215" customFormat="1" ht="14.1"/>
    <row r="14647" s="215" customFormat="1" ht="14.1"/>
    <row r="14648" s="215" customFormat="1" ht="14.1"/>
    <row r="14649" s="215" customFormat="1" ht="14.1"/>
    <row r="14650" s="215" customFormat="1" ht="14.1"/>
    <row r="14651" s="215" customFormat="1" ht="14.1"/>
    <row r="14652" s="215" customFormat="1" ht="14.1"/>
    <row r="14653" s="215" customFormat="1" ht="14.1"/>
    <row r="14654" s="215" customFormat="1" ht="14.1"/>
    <row r="14655" s="215" customFormat="1" ht="14.1"/>
    <row r="14656" s="215" customFormat="1" ht="14.1"/>
    <row r="14657" s="215" customFormat="1" ht="14.1"/>
    <row r="14658" s="215" customFormat="1" ht="14.1"/>
    <row r="14659" s="215" customFormat="1" ht="14.1"/>
    <row r="14660" s="215" customFormat="1" ht="14.1"/>
    <row r="14661" s="215" customFormat="1" ht="14.1"/>
    <row r="14662" s="215" customFormat="1" ht="14.1"/>
    <row r="14663" s="215" customFormat="1" ht="14.1"/>
    <row r="14664" s="215" customFormat="1" ht="14.1"/>
    <row r="14665" s="215" customFormat="1" ht="14.1"/>
    <row r="14666" s="215" customFormat="1" ht="14.1"/>
    <row r="14667" s="215" customFormat="1" ht="14.1"/>
    <row r="14668" s="215" customFormat="1" ht="14.1"/>
    <row r="14669" s="215" customFormat="1" ht="14.1"/>
    <row r="14670" s="215" customFormat="1" ht="14.1"/>
    <row r="14671" s="215" customFormat="1" ht="14.1"/>
    <row r="14672" s="215" customFormat="1" ht="14.1"/>
    <row r="14673" s="215" customFormat="1" ht="14.1"/>
    <row r="14674" s="215" customFormat="1" ht="14.1"/>
    <row r="14675" s="215" customFormat="1" ht="14.1"/>
    <row r="14676" s="215" customFormat="1" ht="14.1"/>
    <row r="14677" s="215" customFormat="1" ht="14.1"/>
    <row r="14678" s="215" customFormat="1" ht="14.1"/>
    <row r="14679" s="215" customFormat="1" ht="14.1"/>
    <row r="14680" s="215" customFormat="1" ht="14.1"/>
    <row r="14681" s="215" customFormat="1" ht="14.1"/>
    <row r="14682" s="215" customFormat="1" ht="14.1"/>
    <row r="14683" s="215" customFormat="1" ht="14.1"/>
    <row r="14684" s="215" customFormat="1" ht="14.1"/>
    <row r="14685" s="215" customFormat="1" ht="14.1"/>
    <row r="14686" s="215" customFormat="1" ht="14.1"/>
    <row r="14687" s="215" customFormat="1" ht="14.1"/>
    <row r="14688" s="215" customFormat="1" ht="14.1"/>
    <row r="14689" s="215" customFormat="1" ht="14.1"/>
    <row r="14690" s="215" customFormat="1" ht="14.1"/>
    <row r="14691" s="215" customFormat="1" ht="14.1"/>
    <row r="14692" s="215" customFormat="1" ht="14.1"/>
    <row r="14693" s="215" customFormat="1" ht="14.1"/>
    <row r="14694" s="215" customFormat="1" ht="14.1"/>
    <row r="14695" s="215" customFormat="1" ht="14.1"/>
    <row r="14696" s="215" customFormat="1" ht="14.1"/>
    <row r="14697" s="215" customFormat="1" ht="14.1"/>
    <row r="14698" s="215" customFormat="1" ht="14.1"/>
    <row r="14699" s="215" customFormat="1" ht="14.1"/>
    <row r="14700" s="215" customFormat="1" ht="14.1"/>
    <row r="14701" s="215" customFormat="1" ht="14.1"/>
    <row r="14702" s="215" customFormat="1" ht="14.1"/>
    <row r="14703" s="215" customFormat="1" ht="14.1"/>
    <row r="14704" s="215" customFormat="1" ht="14.1"/>
    <row r="14705" s="215" customFormat="1" ht="14.1"/>
    <row r="14706" s="215" customFormat="1" ht="14.1"/>
    <row r="14707" s="215" customFormat="1" ht="14.1"/>
    <row r="14708" s="215" customFormat="1" ht="14.1"/>
    <row r="14709" s="215" customFormat="1" ht="14.1"/>
    <row r="14710" s="215" customFormat="1" ht="14.1"/>
    <row r="14711" s="215" customFormat="1" ht="14.1"/>
    <row r="14712" s="215" customFormat="1" ht="14.1"/>
    <row r="14713" s="215" customFormat="1" ht="14.1"/>
    <row r="14714" s="215" customFormat="1" ht="14.1"/>
    <row r="14715" s="215" customFormat="1" ht="14.1"/>
    <row r="14716" s="215" customFormat="1" ht="14.1"/>
    <row r="14717" s="215" customFormat="1" ht="14.1"/>
    <row r="14718" s="215" customFormat="1" ht="14.1"/>
    <row r="14719" s="215" customFormat="1" ht="14.1"/>
    <row r="14720" s="215" customFormat="1" ht="14.1"/>
    <row r="14721" s="215" customFormat="1" ht="14.1"/>
    <row r="14722" s="215" customFormat="1" ht="14.1"/>
    <row r="14723" s="215" customFormat="1" ht="14.1"/>
    <row r="14724" s="215" customFormat="1" ht="14.1"/>
    <row r="14725" s="215" customFormat="1" ht="14.1"/>
    <row r="14726" s="215" customFormat="1" ht="14.1"/>
    <row r="14727" s="215" customFormat="1" ht="14.1"/>
    <row r="14728" s="215" customFormat="1" ht="14.1"/>
    <row r="14729" s="215" customFormat="1" ht="14.1"/>
    <row r="14730" s="215" customFormat="1" ht="14.1"/>
    <row r="14731" s="215" customFormat="1" ht="14.1"/>
    <row r="14732" s="215" customFormat="1" ht="14.1"/>
    <row r="14733" s="215" customFormat="1" ht="14.1"/>
    <row r="14734" s="215" customFormat="1" ht="14.1"/>
    <row r="14735" s="215" customFormat="1" ht="14.1"/>
    <row r="14736" s="215" customFormat="1" ht="14.1"/>
    <row r="14737" s="215" customFormat="1" ht="14.1"/>
    <row r="14738" s="215" customFormat="1" ht="14.1"/>
    <row r="14739" s="215" customFormat="1" ht="14.1"/>
    <row r="14740" s="215" customFormat="1" ht="14.1"/>
    <row r="14741" s="215" customFormat="1" ht="14.1"/>
    <row r="14742" s="215" customFormat="1" ht="14.1"/>
    <row r="14743" s="215" customFormat="1" ht="14.1"/>
    <row r="14744" s="215" customFormat="1" ht="14.1"/>
    <row r="14745" s="215" customFormat="1" ht="14.1"/>
    <row r="14746" s="215" customFormat="1" ht="14.1"/>
    <row r="14747" s="215" customFormat="1" ht="14.1"/>
    <row r="14748" s="215" customFormat="1" ht="14.1"/>
    <row r="14749" s="215" customFormat="1" ht="14.1"/>
    <row r="14750" s="215" customFormat="1" ht="14.1"/>
    <row r="14751" s="215" customFormat="1" ht="14.1"/>
    <row r="14752" s="215" customFormat="1" ht="14.1"/>
    <row r="14753" s="215" customFormat="1" ht="14.1"/>
    <row r="14754" s="215" customFormat="1" ht="14.1"/>
    <row r="14755" s="215" customFormat="1" ht="14.1"/>
    <row r="14756" s="215" customFormat="1" ht="14.1"/>
    <row r="14757" s="215" customFormat="1" ht="14.1"/>
    <row r="14758" s="215" customFormat="1" ht="14.1"/>
    <row r="14759" s="215" customFormat="1" ht="14.1"/>
    <row r="14760" s="215" customFormat="1" ht="14.1"/>
    <row r="14761" s="215" customFormat="1" ht="14.1"/>
    <row r="14762" s="215" customFormat="1" ht="14.1"/>
    <row r="14763" s="215" customFormat="1" ht="14.1"/>
    <row r="14764" s="215" customFormat="1" ht="14.1"/>
    <row r="14765" s="215" customFormat="1" ht="14.1"/>
    <row r="14766" s="215" customFormat="1" ht="14.1"/>
    <row r="14767" s="215" customFormat="1" ht="14.1"/>
    <row r="14768" s="215" customFormat="1" ht="14.1"/>
    <row r="14769" s="215" customFormat="1" ht="14.1"/>
    <row r="14770" s="215" customFormat="1" ht="14.1"/>
    <row r="14771" s="215" customFormat="1" ht="14.1"/>
    <row r="14772" s="215" customFormat="1" ht="14.1"/>
    <row r="14773" s="215" customFormat="1" ht="14.1"/>
    <row r="14774" s="215" customFormat="1" ht="14.1"/>
    <row r="14775" s="215" customFormat="1" ht="14.1"/>
    <row r="14776" s="215" customFormat="1" ht="14.1"/>
    <row r="14777" s="215" customFormat="1" ht="14.1"/>
    <row r="14778" s="215" customFormat="1" ht="14.1"/>
    <row r="14779" s="215" customFormat="1" ht="14.1"/>
    <row r="14780" s="215" customFormat="1" ht="14.1"/>
    <row r="14781" s="215" customFormat="1" ht="14.1"/>
    <row r="14782" s="215" customFormat="1" ht="14.1"/>
    <row r="14783" s="215" customFormat="1" ht="14.1"/>
    <row r="14784" s="215" customFormat="1" ht="14.1"/>
    <row r="14785" s="215" customFormat="1" ht="14.1"/>
    <row r="14786" s="215" customFormat="1" ht="14.1"/>
    <row r="14787" s="215" customFormat="1" ht="14.1"/>
    <row r="14788" s="215" customFormat="1" ht="14.1"/>
    <row r="14789" s="215" customFormat="1" ht="14.1"/>
    <row r="14790" s="215" customFormat="1" ht="14.1"/>
    <row r="14791" s="215" customFormat="1" ht="14.1"/>
    <row r="14792" s="215" customFormat="1" ht="14.1"/>
    <row r="14793" s="215" customFormat="1" ht="14.1"/>
    <row r="14794" s="215" customFormat="1" ht="14.1"/>
    <row r="14795" s="215" customFormat="1" ht="14.1"/>
    <row r="14796" s="215" customFormat="1" ht="14.1"/>
    <row r="14797" s="215" customFormat="1" ht="14.1"/>
    <row r="14798" s="215" customFormat="1" ht="14.1"/>
    <row r="14799" s="215" customFormat="1" ht="14.1"/>
    <row r="14800" s="215" customFormat="1" ht="14.1"/>
    <row r="14801" s="215" customFormat="1" ht="14.1"/>
    <row r="14802" s="215" customFormat="1" ht="14.1"/>
    <row r="14803" s="215" customFormat="1" ht="14.1"/>
    <row r="14804" s="215" customFormat="1" ht="14.1"/>
    <row r="14805" s="215" customFormat="1" ht="14.1"/>
    <row r="14806" s="215" customFormat="1" ht="14.1"/>
    <row r="14807" s="215" customFormat="1" ht="14.1"/>
    <row r="14808" s="215" customFormat="1" ht="14.1"/>
    <row r="14809" s="215" customFormat="1" ht="14.1"/>
    <row r="14810" s="215" customFormat="1" ht="14.1"/>
    <row r="14811" s="215" customFormat="1" ht="14.1"/>
    <row r="14812" s="215" customFormat="1" ht="14.1"/>
    <row r="14813" s="215" customFormat="1" ht="14.1"/>
    <row r="14814" s="215" customFormat="1" ht="14.1"/>
    <row r="14815" s="215" customFormat="1" ht="14.1"/>
    <row r="14816" s="215" customFormat="1" ht="14.1"/>
    <row r="14817" s="215" customFormat="1" ht="14.1"/>
    <row r="14818" s="215" customFormat="1" ht="14.1"/>
    <row r="14819" s="215" customFormat="1" ht="14.1"/>
    <row r="14820" s="215" customFormat="1" ht="14.1"/>
    <row r="14821" s="215" customFormat="1" ht="14.1"/>
    <row r="14822" s="215" customFormat="1" ht="14.1"/>
    <row r="14823" s="215" customFormat="1" ht="14.1"/>
    <row r="14824" s="215" customFormat="1" ht="14.1"/>
    <row r="14825" s="215" customFormat="1" ht="14.1"/>
    <row r="14826" s="215" customFormat="1" ht="14.1"/>
    <row r="14827" s="215" customFormat="1" ht="14.1"/>
    <row r="14828" s="215" customFormat="1" ht="14.1"/>
    <row r="14829" s="215" customFormat="1" ht="14.1"/>
    <row r="14830" s="215" customFormat="1" ht="14.1"/>
    <row r="14831" s="215" customFormat="1" ht="14.1"/>
    <row r="14832" s="215" customFormat="1" ht="14.1"/>
    <row r="14833" s="215" customFormat="1" ht="14.1"/>
    <row r="14834" s="215" customFormat="1" ht="14.1"/>
    <row r="14835" s="215" customFormat="1" ht="14.1"/>
    <row r="14836" s="215" customFormat="1" ht="14.1"/>
    <row r="14837" s="215" customFormat="1" ht="14.1"/>
    <row r="14838" s="215" customFormat="1" ht="14.1"/>
    <row r="14839" s="215" customFormat="1" ht="14.1"/>
    <row r="14840" s="215" customFormat="1" ht="14.1"/>
    <row r="14841" s="215" customFormat="1" ht="14.1"/>
    <row r="14842" s="215" customFormat="1" ht="14.1"/>
    <row r="14843" s="215" customFormat="1" ht="14.1"/>
    <row r="14844" s="215" customFormat="1" ht="14.1"/>
    <row r="14845" s="215" customFormat="1" ht="14.1"/>
    <row r="14846" s="215" customFormat="1" ht="14.1"/>
    <row r="14847" s="215" customFormat="1" ht="14.1"/>
    <row r="14848" s="215" customFormat="1" ht="14.1"/>
    <row r="14849" s="215" customFormat="1" ht="14.1"/>
    <row r="14850" s="215" customFormat="1" ht="14.1"/>
    <row r="14851" s="215" customFormat="1" ht="14.1"/>
    <row r="14852" s="215" customFormat="1" ht="14.1"/>
    <row r="14853" s="215" customFormat="1" ht="14.1"/>
    <row r="14854" s="215" customFormat="1" ht="14.1"/>
    <row r="14855" s="215" customFormat="1" ht="14.1"/>
    <row r="14856" s="215" customFormat="1" ht="14.1"/>
    <row r="14857" s="215" customFormat="1" ht="14.1"/>
    <row r="14858" s="215" customFormat="1" ht="14.1"/>
    <row r="14859" s="215" customFormat="1" ht="14.1"/>
    <row r="14860" s="215" customFormat="1" ht="14.1"/>
    <row r="14861" s="215" customFormat="1" ht="14.1"/>
    <row r="14862" s="215" customFormat="1" ht="14.1"/>
    <row r="14863" s="215" customFormat="1" ht="14.1"/>
    <row r="14864" s="215" customFormat="1" ht="14.1"/>
    <row r="14865" s="215" customFormat="1" ht="14.1"/>
    <row r="14866" s="215" customFormat="1" ht="14.1"/>
    <row r="14867" s="215" customFormat="1" ht="14.1"/>
    <row r="14868" s="215" customFormat="1" ht="14.1"/>
    <row r="14869" s="215" customFormat="1" ht="14.1"/>
    <row r="14870" s="215" customFormat="1" ht="14.1"/>
    <row r="14871" s="215" customFormat="1" ht="14.1"/>
    <row r="14872" s="215" customFormat="1" ht="14.1"/>
    <row r="14873" s="215" customFormat="1" ht="14.1"/>
    <row r="14874" s="215" customFormat="1" ht="14.1"/>
    <row r="14875" s="215" customFormat="1" ht="14.1"/>
    <row r="14876" s="215" customFormat="1" ht="14.1"/>
    <row r="14877" s="215" customFormat="1" ht="14.1"/>
    <row r="14878" s="215" customFormat="1" ht="14.1"/>
    <row r="14879" s="215" customFormat="1" ht="14.1"/>
    <row r="14880" s="215" customFormat="1" ht="14.1"/>
    <row r="14881" s="215" customFormat="1" ht="14.1"/>
    <row r="14882" s="215" customFormat="1" ht="14.1"/>
    <row r="14883" s="215" customFormat="1" ht="14.1"/>
    <row r="14884" s="215" customFormat="1" ht="14.1"/>
    <row r="14885" s="215" customFormat="1" ht="14.1"/>
    <row r="14886" s="215" customFormat="1" ht="14.1"/>
    <row r="14887" s="215" customFormat="1" ht="14.1"/>
    <row r="14888" s="215" customFormat="1" ht="14.1"/>
    <row r="14889" s="215" customFormat="1" ht="14.1"/>
    <row r="14890" s="215" customFormat="1" ht="14.1"/>
    <row r="14891" s="215" customFormat="1" ht="14.1"/>
    <row r="14892" s="215" customFormat="1" ht="14.1"/>
    <row r="14893" s="215" customFormat="1" ht="14.1"/>
    <row r="14894" s="215" customFormat="1" ht="14.1"/>
    <row r="14895" s="215" customFormat="1" ht="14.1"/>
    <row r="14896" s="215" customFormat="1" ht="14.1"/>
    <row r="14897" s="215" customFormat="1" ht="14.1"/>
    <row r="14898" s="215" customFormat="1" ht="14.1"/>
    <row r="14899" s="215" customFormat="1" ht="14.1"/>
    <row r="14900" s="215" customFormat="1" ht="14.1"/>
    <row r="14901" s="215" customFormat="1" ht="14.1"/>
    <row r="14902" s="215" customFormat="1" ht="14.1"/>
    <row r="14903" s="215" customFormat="1" ht="14.1"/>
    <row r="14904" s="215" customFormat="1" ht="14.1"/>
    <row r="14905" s="215" customFormat="1" ht="14.1"/>
    <row r="14906" s="215" customFormat="1" ht="14.1"/>
    <row r="14907" s="215" customFormat="1" ht="14.1"/>
    <row r="14908" s="215" customFormat="1" ht="14.1"/>
    <row r="14909" s="215" customFormat="1" ht="14.1"/>
    <row r="14910" s="215" customFormat="1" ht="14.1"/>
    <row r="14911" s="215" customFormat="1" ht="14.1"/>
    <row r="14912" s="215" customFormat="1" ht="14.1"/>
    <row r="14913" s="215" customFormat="1" ht="14.1"/>
    <row r="14914" s="215" customFormat="1" ht="14.1"/>
    <row r="14915" s="215" customFormat="1" ht="14.1"/>
    <row r="14916" s="215" customFormat="1" ht="14.1"/>
    <row r="14917" s="215" customFormat="1" ht="14.1"/>
    <row r="14918" s="215" customFormat="1" ht="14.1"/>
    <row r="14919" s="215" customFormat="1" ht="14.1"/>
    <row r="14920" s="215" customFormat="1" ht="14.1"/>
    <row r="14921" s="215" customFormat="1" ht="14.1"/>
    <row r="14922" s="215" customFormat="1" ht="14.1"/>
    <row r="14923" s="215" customFormat="1" ht="14.1"/>
    <row r="14924" s="215" customFormat="1" ht="14.1"/>
    <row r="14925" s="215" customFormat="1" ht="14.1"/>
    <row r="14926" s="215" customFormat="1" ht="14.1"/>
    <row r="14927" s="215" customFormat="1" ht="14.1"/>
    <row r="14928" s="215" customFormat="1" ht="14.1"/>
    <row r="14929" s="215" customFormat="1" ht="14.1"/>
    <row r="14930" s="215" customFormat="1" ht="14.1"/>
    <row r="14931" s="215" customFormat="1" ht="14.1"/>
    <row r="14932" s="215" customFormat="1" ht="14.1"/>
    <row r="14933" s="215" customFormat="1" ht="14.1"/>
    <row r="14934" s="215" customFormat="1" ht="14.1"/>
    <row r="14935" s="215" customFormat="1" ht="14.1"/>
    <row r="14936" s="215" customFormat="1" ht="14.1"/>
    <row r="14937" s="215" customFormat="1" ht="14.1"/>
    <row r="14938" s="215" customFormat="1" ht="14.1"/>
    <row r="14939" s="215" customFormat="1" ht="14.1"/>
    <row r="14940" s="215" customFormat="1" ht="14.1"/>
    <row r="14941" s="215" customFormat="1" ht="14.1"/>
    <row r="14942" s="215" customFormat="1" ht="14.1"/>
    <row r="14943" s="215" customFormat="1" ht="14.1"/>
    <row r="14944" s="215" customFormat="1" ht="14.1"/>
    <row r="14945" s="215" customFormat="1" ht="14.1"/>
    <row r="14946" s="215" customFormat="1" ht="14.1"/>
    <row r="14947" s="215" customFormat="1" ht="14.1"/>
    <row r="14948" s="215" customFormat="1" ht="14.1"/>
    <row r="14949" s="215" customFormat="1" ht="14.1"/>
    <row r="14950" s="215" customFormat="1" ht="14.1"/>
    <row r="14951" s="215" customFormat="1" ht="14.1"/>
    <row r="14952" s="215" customFormat="1" ht="14.1"/>
    <row r="14953" s="215" customFormat="1" ht="14.1"/>
    <row r="14954" s="215" customFormat="1" ht="14.1"/>
    <row r="14955" s="215" customFormat="1" ht="14.1"/>
    <row r="14956" s="215" customFormat="1" ht="14.1"/>
    <row r="14957" s="215" customFormat="1" ht="14.1"/>
    <row r="14958" s="215" customFormat="1" ht="14.1"/>
    <row r="14959" s="215" customFormat="1" ht="14.1"/>
    <row r="14960" s="215" customFormat="1" ht="14.1"/>
    <row r="14961" s="215" customFormat="1" ht="14.1"/>
    <row r="14962" s="215" customFormat="1" ht="14.1"/>
    <row r="14963" s="215" customFormat="1" ht="14.1"/>
    <row r="14964" s="215" customFormat="1" ht="14.1"/>
    <row r="14965" s="215" customFormat="1" ht="14.1"/>
    <row r="14966" s="215" customFormat="1" ht="14.1"/>
    <row r="14967" s="215" customFormat="1" ht="14.1"/>
    <row r="14968" s="215" customFormat="1" ht="14.1"/>
    <row r="14969" s="215" customFormat="1" ht="14.1"/>
    <row r="14970" s="215" customFormat="1" ht="14.1"/>
    <row r="14971" s="215" customFormat="1" ht="14.1"/>
    <row r="14972" s="215" customFormat="1" ht="14.1"/>
    <row r="14973" s="215" customFormat="1" ht="14.1"/>
    <row r="14974" s="215" customFormat="1" ht="14.1"/>
    <row r="14975" s="215" customFormat="1" ht="14.1"/>
    <row r="14976" s="215" customFormat="1" ht="14.1"/>
    <row r="14977" s="215" customFormat="1" ht="14.1"/>
    <row r="14978" s="215" customFormat="1" ht="14.1"/>
    <row r="14979" s="215" customFormat="1" ht="14.1"/>
    <row r="14980" s="215" customFormat="1" ht="14.1"/>
    <row r="14981" s="215" customFormat="1" ht="14.1"/>
    <row r="14982" s="215" customFormat="1" ht="14.1"/>
    <row r="14983" s="215" customFormat="1" ht="14.1"/>
    <row r="14984" s="215" customFormat="1" ht="14.1"/>
    <row r="14985" s="215" customFormat="1" ht="14.1"/>
    <row r="14986" s="215" customFormat="1" ht="14.1"/>
    <row r="14987" s="215" customFormat="1" ht="14.1"/>
    <row r="14988" s="215" customFormat="1" ht="14.1"/>
    <row r="14989" s="215" customFormat="1" ht="14.1"/>
    <row r="14990" s="215" customFormat="1" ht="14.1"/>
    <row r="14991" s="215" customFormat="1" ht="14.1"/>
    <row r="14992" s="215" customFormat="1" ht="14.1"/>
    <row r="14993" s="215" customFormat="1" ht="14.1"/>
    <row r="14994" s="215" customFormat="1" ht="14.1"/>
    <row r="14995" s="215" customFormat="1" ht="14.1"/>
    <row r="14996" s="215" customFormat="1" ht="14.1"/>
    <row r="14997" s="215" customFormat="1" ht="14.1"/>
    <row r="14998" s="215" customFormat="1" ht="14.1"/>
    <row r="14999" s="215" customFormat="1" ht="14.1"/>
    <row r="15000" s="215" customFormat="1" ht="14.1"/>
    <row r="15001" s="215" customFormat="1" ht="14.1"/>
    <row r="15002" s="215" customFormat="1" ht="14.1"/>
    <row r="15003" s="215" customFormat="1" ht="14.1"/>
    <row r="15004" s="215" customFormat="1" ht="14.1"/>
    <row r="15005" s="215" customFormat="1" ht="14.1"/>
    <row r="15006" s="215" customFormat="1" ht="14.1"/>
    <row r="15007" s="215" customFormat="1" ht="14.1"/>
    <row r="15008" s="215" customFormat="1" ht="14.1"/>
    <row r="15009" s="215" customFormat="1" ht="14.1"/>
    <row r="15010" s="215" customFormat="1" ht="14.1"/>
    <row r="15011" s="215" customFormat="1" ht="14.1"/>
    <row r="15012" s="215" customFormat="1" ht="14.1"/>
    <row r="15013" s="215" customFormat="1" ht="14.1"/>
    <row r="15014" s="215" customFormat="1" ht="14.1"/>
    <row r="15015" s="215" customFormat="1" ht="14.1"/>
    <row r="15016" s="215" customFormat="1" ht="14.1"/>
    <row r="15017" s="215" customFormat="1" ht="14.1"/>
    <row r="15018" s="215" customFormat="1" ht="14.1"/>
    <row r="15019" s="215" customFormat="1" ht="14.1"/>
    <row r="15020" s="215" customFormat="1" ht="14.1"/>
    <row r="15021" s="215" customFormat="1" ht="14.1"/>
    <row r="15022" s="215" customFormat="1" ht="14.1"/>
    <row r="15023" s="215" customFormat="1" ht="14.1"/>
    <row r="15024" s="215" customFormat="1" ht="14.1"/>
    <row r="15025" s="215" customFormat="1" ht="14.1"/>
    <row r="15026" s="215" customFormat="1" ht="14.1"/>
    <row r="15027" s="215" customFormat="1" ht="14.1"/>
    <row r="15028" s="215" customFormat="1" ht="14.1"/>
    <row r="15029" s="215" customFormat="1" ht="14.1"/>
    <row r="15030" s="215" customFormat="1" ht="14.1"/>
    <row r="15031" s="215" customFormat="1" ht="14.1"/>
    <row r="15032" s="215" customFormat="1" ht="14.1"/>
    <row r="15033" s="215" customFormat="1" ht="14.1"/>
    <row r="15034" s="215" customFormat="1" ht="14.1"/>
    <row r="15035" s="215" customFormat="1" ht="14.1"/>
    <row r="15036" s="215" customFormat="1" ht="14.1"/>
    <row r="15037" s="215" customFormat="1" ht="14.1"/>
    <row r="15038" s="215" customFormat="1" ht="14.1"/>
    <row r="15039" s="215" customFormat="1" ht="14.1"/>
    <row r="15040" s="215" customFormat="1" ht="14.1"/>
    <row r="15041" s="215" customFormat="1" ht="14.1"/>
    <row r="15042" s="215" customFormat="1" ht="14.1"/>
    <row r="15043" s="215" customFormat="1" ht="14.1"/>
    <row r="15044" s="215" customFormat="1" ht="14.1"/>
    <row r="15045" s="215" customFormat="1" ht="14.1"/>
    <row r="15046" s="215" customFormat="1" ht="14.1"/>
    <row r="15047" s="215" customFormat="1" ht="14.1"/>
    <row r="15048" s="215" customFormat="1" ht="14.1"/>
    <row r="15049" s="215" customFormat="1" ht="14.1"/>
    <row r="15050" s="215" customFormat="1" ht="14.1"/>
    <row r="15051" s="215" customFormat="1" ht="14.1"/>
    <row r="15052" s="215" customFormat="1" ht="14.1"/>
    <row r="15053" s="215" customFormat="1" ht="14.1"/>
    <row r="15054" s="215" customFormat="1" ht="14.1"/>
    <row r="15055" s="215" customFormat="1" ht="14.1"/>
    <row r="15056" s="215" customFormat="1" ht="14.1"/>
    <row r="15057" s="215" customFormat="1" ht="14.1"/>
    <row r="15058" s="215" customFormat="1" ht="14.1"/>
    <row r="15059" s="215" customFormat="1" ht="14.1"/>
    <row r="15060" s="215" customFormat="1" ht="14.1"/>
    <row r="15061" s="215" customFormat="1" ht="14.1"/>
    <row r="15062" s="215" customFormat="1" ht="14.1"/>
    <row r="15063" s="215" customFormat="1" ht="14.1"/>
    <row r="15064" s="215" customFormat="1" ht="14.1"/>
    <row r="15065" s="215" customFormat="1" ht="14.1"/>
    <row r="15066" s="215" customFormat="1" ht="14.1"/>
    <row r="15067" s="215" customFormat="1" ht="14.1"/>
    <row r="15068" s="215" customFormat="1" ht="14.1"/>
    <row r="15069" s="215" customFormat="1" ht="14.1"/>
    <row r="15070" s="215" customFormat="1" ht="14.1"/>
    <row r="15071" s="215" customFormat="1" ht="14.1"/>
    <row r="15072" s="215" customFormat="1" ht="14.1"/>
    <row r="15073" s="215" customFormat="1" ht="14.1"/>
    <row r="15074" s="215" customFormat="1" ht="14.1"/>
    <row r="15075" s="215" customFormat="1" ht="14.1"/>
    <row r="15076" s="215" customFormat="1" ht="14.1"/>
    <row r="15077" s="215" customFormat="1" ht="14.1"/>
    <row r="15078" s="215" customFormat="1" ht="14.1"/>
    <row r="15079" s="215" customFormat="1" ht="14.1"/>
    <row r="15080" s="215" customFormat="1" ht="14.1"/>
    <row r="15081" s="215" customFormat="1" ht="14.1"/>
    <row r="15082" s="215" customFormat="1" ht="14.1"/>
    <row r="15083" s="215" customFormat="1" ht="14.1"/>
    <row r="15084" s="215" customFormat="1" ht="14.1"/>
    <row r="15085" s="215" customFormat="1" ht="14.1"/>
    <row r="15086" s="215" customFormat="1" ht="14.1"/>
    <row r="15087" s="215" customFormat="1" ht="14.1"/>
    <row r="15088" s="215" customFormat="1" ht="14.1"/>
    <row r="15089" s="215" customFormat="1" ht="14.1"/>
    <row r="15090" s="215" customFormat="1" ht="14.1"/>
    <row r="15091" s="215" customFormat="1" ht="14.1"/>
    <row r="15092" s="215" customFormat="1" ht="14.1"/>
    <row r="15093" s="215" customFormat="1" ht="14.1"/>
    <row r="15094" s="215" customFormat="1" ht="14.1"/>
    <row r="15095" s="215" customFormat="1" ht="14.1"/>
    <row r="15096" s="215" customFormat="1" ht="14.1"/>
    <row r="15097" s="215" customFormat="1" ht="14.1"/>
    <row r="15098" s="215" customFormat="1" ht="14.1"/>
    <row r="15099" s="215" customFormat="1" ht="14.1"/>
    <row r="15100" s="215" customFormat="1" ht="14.1"/>
    <row r="15101" s="215" customFormat="1" ht="14.1"/>
    <row r="15102" s="215" customFormat="1" ht="14.1"/>
    <row r="15103" s="215" customFormat="1" ht="14.1"/>
    <row r="15104" s="215" customFormat="1" ht="14.1"/>
    <row r="15105" s="215" customFormat="1" ht="14.1"/>
    <row r="15106" s="215" customFormat="1" ht="14.1"/>
    <row r="15107" s="215" customFormat="1" ht="14.1"/>
    <row r="15108" s="215" customFormat="1" ht="14.1"/>
    <row r="15109" s="215" customFormat="1" ht="14.1"/>
    <row r="15110" s="215" customFormat="1" ht="14.1"/>
    <row r="15111" s="215" customFormat="1" ht="14.1"/>
    <row r="15112" s="215" customFormat="1" ht="14.1"/>
    <row r="15113" s="215" customFormat="1" ht="14.1"/>
    <row r="15114" s="215" customFormat="1" ht="14.1"/>
    <row r="15115" s="215" customFormat="1" ht="14.1"/>
    <row r="15116" s="215" customFormat="1" ht="14.1"/>
    <row r="15117" s="215" customFormat="1" ht="14.1"/>
    <row r="15118" s="215" customFormat="1" ht="14.1"/>
    <row r="15119" s="215" customFormat="1" ht="14.1"/>
    <row r="15120" s="215" customFormat="1" ht="14.1"/>
    <row r="15121" s="215" customFormat="1" ht="14.1"/>
    <row r="15122" s="215" customFormat="1" ht="14.1"/>
    <row r="15123" s="215" customFormat="1" ht="14.1"/>
    <row r="15124" s="215" customFormat="1" ht="14.1"/>
    <row r="15125" s="215" customFormat="1" ht="14.1"/>
    <row r="15126" s="215" customFormat="1" ht="14.1"/>
    <row r="15127" s="215" customFormat="1" ht="14.1"/>
    <row r="15128" s="215" customFormat="1" ht="14.1"/>
    <row r="15129" s="215" customFormat="1" ht="14.1"/>
    <row r="15130" s="215" customFormat="1" ht="14.1"/>
    <row r="15131" s="215" customFormat="1" ht="14.1"/>
    <row r="15132" s="215" customFormat="1" ht="14.1"/>
    <row r="15133" s="215" customFormat="1" ht="14.1"/>
    <row r="15134" s="215" customFormat="1" ht="14.1"/>
    <row r="15135" s="215" customFormat="1" ht="14.1"/>
    <row r="15136" s="215" customFormat="1" ht="14.1"/>
    <row r="15137" s="215" customFormat="1" ht="14.1"/>
    <row r="15138" s="215" customFormat="1" ht="14.1"/>
    <row r="15139" s="215" customFormat="1" ht="14.1"/>
    <row r="15140" s="215" customFormat="1" ht="14.1"/>
    <row r="15141" s="215" customFormat="1" ht="14.1"/>
    <row r="15142" s="215" customFormat="1" ht="14.1"/>
    <row r="15143" s="215" customFormat="1" ht="14.1"/>
    <row r="15144" s="215" customFormat="1" ht="14.1"/>
    <row r="15145" s="215" customFormat="1" ht="14.1"/>
    <row r="15146" s="215" customFormat="1" ht="14.1"/>
    <row r="15147" s="215" customFormat="1" ht="14.1"/>
    <row r="15148" s="215" customFormat="1" ht="14.1"/>
    <row r="15149" s="215" customFormat="1" ht="14.1"/>
    <row r="15150" s="215" customFormat="1" ht="14.1"/>
    <row r="15151" s="215" customFormat="1" ht="14.1"/>
    <row r="15152" s="215" customFormat="1" ht="14.1"/>
    <row r="15153" s="215" customFormat="1" ht="14.1"/>
    <row r="15154" s="215" customFormat="1" ht="14.1"/>
    <row r="15155" s="215" customFormat="1" ht="14.1"/>
    <row r="15156" s="215" customFormat="1" ht="14.1"/>
    <row r="15157" s="215" customFormat="1" ht="14.1"/>
    <row r="15158" s="215" customFormat="1" ht="14.1"/>
    <row r="15159" s="215" customFormat="1" ht="14.1"/>
    <row r="15160" s="215" customFormat="1" ht="14.1"/>
    <row r="15161" s="215" customFormat="1" ht="14.1"/>
    <row r="15162" s="215" customFormat="1" ht="14.1"/>
    <row r="15163" s="215" customFormat="1" ht="14.1"/>
    <row r="15164" s="215" customFormat="1" ht="14.1"/>
    <row r="15165" s="215" customFormat="1" ht="14.1"/>
    <row r="15166" s="215" customFormat="1" ht="14.1"/>
    <row r="15167" s="215" customFormat="1" ht="14.1"/>
    <row r="15168" s="215" customFormat="1" ht="14.1"/>
    <row r="15169" s="215" customFormat="1" ht="14.1"/>
    <row r="15170" s="215" customFormat="1" ht="14.1"/>
    <row r="15171" s="215" customFormat="1" ht="14.1"/>
    <row r="15172" s="215" customFormat="1" ht="14.1"/>
    <row r="15173" s="215" customFormat="1" ht="14.1"/>
    <row r="15174" s="215" customFormat="1" ht="14.1"/>
    <row r="15175" s="215" customFormat="1" ht="14.1"/>
    <row r="15176" s="215" customFormat="1" ht="14.1"/>
    <row r="15177" s="215" customFormat="1" ht="14.1"/>
    <row r="15178" s="215" customFormat="1" ht="14.1"/>
    <row r="15179" s="215" customFormat="1" ht="14.1"/>
    <row r="15180" s="215" customFormat="1" ht="14.1"/>
    <row r="15181" s="215" customFormat="1" ht="14.1"/>
    <row r="15182" s="215" customFormat="1" ht="14.1"/>
    <row r="15183" s="215" customFormat="1" ht="14.1"/>
    <row r="15184" s="215" customFormat="1" ht="14.1"/>
    <row r="15185" s="215" customFormat="1" ht="14.1"/>
    <row r="15186" s="215" customFormat="1" ht="14.1"/>
    <row r="15187" s="215" customFormat="1" ht="14.1"/>
    <row r="15188" s="215" customFormat="1" ht="14.1"/>
    <row r="15189" s="215" customFormat="1" ht="14.1"/>
    <row r="15190" s="215" customFormat="1" ht="14.1"/>
    <row r="15191" s="215" customFormat="1" ht="14.1"/>
    <row r="15192" s="215" customFormat="1" ht="14.1"/>
    <row r="15193" s="215" customFormat="1" ht="14.1"/>
    <row r="15194" s="215" customFormat="1" ht="14.1"/>
    <row r="15195" s="215" customFormat="1" ht="14.1"/>
    <row r="15196" s="215" customFormat="1" ht="14.1"/>
    <row r="15197" s="215" customFormat="1" ht="14.1"/>
    <row r="15198" s="215" customFormat="1" ht="14.1"/>
    <row r="15199" s="215" customFormat="1" ht="14.1"/>
    <row r="15200" s="215" customFormat="1" ht="14.1"/>
    <row r="15201" s="215" customFormat="1" ht="14.1"/>
    <row r="15202" s="215" customFormat="1" ht="14.1"/>
    <row r="15203" s="215" customFormat="1" ht="14.1"/>
    <row r="15204" s="215" customFormat="1" ht="14.1"/>
    <row r="15205" s="215" customFormat="1" ht="14.1"/>
    <row r="15206" s="215" customFormat="1" ht="14.1"/>
    <row r="15207" s="215" customFormat="1" ht="14.1"/>
    <row r="15208" s="215" customFormat="1" ht="14.1"/>
    <row r="15209" s="215" customFormat="1" ht="14.1"/>
    <row r="15210" s="215" customFormat="1" ht="14.1"/>
    <row r="15211" s="215" customFormat="1" ht="14.1"/>
    <row r="15212" s="215" customFormat="1" ht="14.1"/>
    <row r="15213" s="215" customFormat="1" ht="14.1"/>
    <row r="15214" s="215" customFormat="1" ht="14.1"/>
    <row r="15215" s="215" customFormat="1" ht="14.1"/>
    <row r="15216" s="215" customFormat="1" ht="14.1"/>
    <row r="15217" s="215" customFormat="1" ht="14.1"/>
    <row r="15218" s="215" customFormat="1" ht="14.1"/>
    <row r="15219" s="215" customFormat="1" ht="14.1"/>
    <row r="15220" s="215" customFormat="1" ht="14.1"/>
    <row r="15221" s="215" customFormat="1" ht="14.1"/>
    <row r="15222" s="215" customFormat="1" ht="14.1"/>
    <row r="15223" s="215" customFormat="1" ht="14.1"/>
    <row r="15224" s="215" customFormat="1" ht="14.1"/>
    <row r="15225" s="215" customFormat="1" ht="14.1"/>
    <row r="15226" s="215" customFormat="1" ht="14.1"/>
    <row r="15227" s="215" customFormat="1" ht="14.1"/>
    <row r="15228" s="215" customFormat="1" ht="14.1"/>
    <row r="15229" s="215" customFormat="1" ht="14.1"/>
    <row r="15230" s="215" customFormat="1" ht="14.1"/>
    <row r="15231" s="215" customFormat="1" ht="14.1"/>
    <row r="15232" s="215" customFormat="1" ht="14.1"/>
    <row r="15233" s="215" customFormat="1" ht="14.1"/>
    <row r="15234" s="215" customFormat="1" ht="14.1"/>
    <row r="15235" s="215" customFormat="1" ht="14.1"/>
    <row r="15236" s="215" customFormat="1" ht="14.1"/>
    <row r="15237" s="215" customFormat="1" ht="14.1"/>
    <row r="15238" s="215" customFormat="1" ht="14.1"/>
    <row r="15239" s="215" customFormat="1" ht="14.1"/>
    <row r="15240" s="215" customFormat="1" ht="14.1"/>
    <row r="15241" s="215" customFormat="1" ht="14.1"/>
    <row r="15242" s="215" customFormat="1" ht="14.1"/>
    <row r="15243" s="215" customFormat="1" ht="14.1"/>
    <row r="15244" s="215" customFormat="1" ht="14.1"/>
    <row r="15245" s="215" customFormat="1" ht="14.1"/>
    <row r="15246" s="215" customFormat="1" ht="14.1"/>
    <row r="15247" s="215" customFormat="1" ht="14.1"/>
    <row r="15248" s="215" customFormat="1" ht="14.1"/>
    <row r="15249" s="215" customFormat="1" ht="14.1"/>
    <row r="15250" s="215" customFormat="1" ht="14.1"/>
    <row r="15251" s="215" customFormat="1" ht="14.1"/>
    <row r="15252" s="215" customFormat="1" ht="14.1"/>
    <row r="15253" s="215" customFormat="1" ht="14.1"/>
    <row r="15254" s="215" customFormat="1" ht="14.1"/>
    <row r="15255" s="215" customFormat="1" ht="14.1"/>
    <row r="15256" s="215" customFormat="1" ht="14.1"/>
    <row r="15257" s="215" customFormat="1" ht="14.1"/>
    <row r="15258" s="215" customFormat="1" ht="14.1"/>
    <row r="15259" s="215" customFormat="1" ht="14.1"/>
    <row r="15260" s="215" customFormat="1" ht="14.1"/>
    <row r="15261" s="215" customFormat="1" ht="14.1"/>
    <row r="15262" s="215" customFormat="1" ht="14.1"/>
    <row r="15263" s="215" customFormat="1" ht="14.1"/>
    <row r="15264" s="215" customFormat="1" ht="14.1"/>
    <row r="15265" s="215" customFormat="1" ht="14.1"/>
    <row r="15266" s="215" customFormat="1" ht="14.1"/>
    <row r="15267" s="215" customFormat="1" ht="14.1"/>
    <row r="15268" s="215" customFormat="1" ht="14.1"/>
    <row r="15269" s="215" customFormat="1" ht="14.1"/>
    <row r="15270" s="215" customFormat="1" ht="14.1"/>
    <row r="15271" s="215" customFormat="1" ht="14.1"/>
    <row r="15272" s="215" customFormat="1" ht="14.1"/>
    <row r="15273" s="215" customFormat="1" ht="14.1"/>
    <row r="15274" s="215" customFormat="1" ht="14.1"/>
    <row r="15275" s="215" customFormat="1" ht="14.1"/>
    <row r="15276" s="215" customFormat="1" ht="14.1"/>
    <row r="15277" s="215" customFormat="1" ht="14.1"/>
    <row r="15278" s="215" customFormat="1" ht="14.1"/>
    <row r="15279" s="215" customFormat="1" ht="14.1"/>
    <row r="15280" s="215" customFormat="1" ht="14.1"/>
    <row r="15281" s="215" customFormat="1" ht="14.1"/>
    <row r="15282" s="215" customFormat="1" ht="14.1"/>
    <row r="15283" s="215" customFormat="1" ht="14.1"/>
    <row r="15284" s="215" customFormat="1" ht="14.1"/>
    <row r="15285" s="215" customFormat="1" ht="14.1"/>
    <row r="15286" s="215" customFormat="1" ht="14.1"/>
    <row r="15287" s="215" customFormat="1" ht="14.1"/>
    <row r="15288" s="215" customFormat="1" ht="14.1"/>
    <row r="15289" s="215" customFormat="1" ht="14.1"/>
    <row r="15290" s="215" customFormat="1" ht="14.1"/>
    <row r="15291" s="215" customFormat="1" ht="14.1"/>
    <row r="15292" s="215" customFormat="1" ht="14.1"/>
    <row r="15293" s="215" customFormat="1" ht="14.1"/>
    <row r="15294" s="215" customFormat="1" ht="14.1"/>
    <row r="15295" s="215" customFormat="1" ht="14.1"/>
    <row r="15296" s="215" customFormat="1" ht="14.1"/>
    <row r="15297" s="215" customFormat="1" ht="14.1"/>
    <row r="15298" s="215" customFormat="1" ht="14.1"/>
    <row r="15299" s="215" customFormat="1" ht="14.1"/>
    <row r="15300" s="215" customFormat="1" ht="14.1"/>
    <row r="15301" s="215" customFormat="1" ht="14.1"/>
    <row r="15302" s="215" customFormat="1" ht="14.1"/>
    <row r="15303" s="215" customFormat="1" ht="14.1"/>
    <row r="15304" s="215" customFormat="1" ht="14.1"/>
    <row r="15305" s="215" customFormat="1" ht="14.1"/>
    <row r="15306" s="215" customFormat="1" ht="14.1"/>
    <row r="15307" s="215" customFormat="1" ht="14.1"/>
    <row r="15308" s="215" customFormat="1" ht="14.1"/>
    <row r="15309" s="215" customFormat="1" ht="14.1"/>
    <row r="15310" s="215" customFormat="1" ht="14.1"/>
    <row r="15311" s="215" customFormat="1" ht="14.1"/>
    <row r="15312" s="215" customFormat="1" ht="14.1"/>
    <row r="15313" s="215" customFormat="1" ht="14.1"/>
    <row r="15314" s="215" customFormat="1" ht="14.1"/>
    <row r="15315" s="215" customFormat="1" ht="14.1"/>
    <row r="15316" s="215" customFormat="1" ht="14.1"/>
    <row r="15317" s="215" customFormat="1" ht="14.1"/>
    <row r="15318" s="215" customFormat="1" ht="14.1"/>
    <row r="15319" s="215" customFormat="1" ht="14.1"/>
    <row r="15320" s="215" customFormat="1" ht="14.1"/>
    <row r="15321" s="215" customFormat="1" ht="14.1"/>
    <row r="15322" s="215" customFormat="1" ht="14.1"/>
    <row r="15323" s="215" customFormat="1" ht="14.1"/>
    <row r="15324" s="215" customFormat="1" ht="14.1"/>
    <row r="15325" s="215" customFormat="1" ht="14.1"/>
    <row r="15326" s="215" customFormat="1" ht="14.1"/>
    <row r="15327" s="215" customFormat="1" ht="14.1"/>
    <row r="15328" s="215" customFormat="1" ht="14.1"/>
    <row r="15329" s="215" customFormat="1" ht="14.1"/>
    <row r="15330" s="215" customFormat="1" ht="14.1"/>
    <row r="15331" s="215" customFormat="1" ht="14.1"/>
    <row r="15332" s="215" customFormat="1" ht="14.1"/>
    <row r="15333" s="215" customFormat="1" ht="14.1"/>
    <row r="15334" s="215" customFormat="1" ht="14.1"/>
    <row r="15335" s="215" customFormat="1" ht="14.1"/>
    <row r="15336" s="215" customFormat="1" ht="14.1"/>
    <row r="15337" s="215" customFormat="1" ht="14.1"/>
    <row r="15338" s="215" customFormat="1" ht="14.1"/>
    <row r="15339" s="215" customFormat="1" ht="14.1"/>
    <row r="15340" s="215" customFormat="1" ht="14.1"/>
    <row r="15341" s="215" customFormat="1" ht="14.1"/>
    <row r="15342" s="215" customFormat="1" ht="14.1"/>
    <row r="15343" s="215" customFormat="1" ht="14.1"/>
    <row r="15344" s="215" customFormat="1" ht="14.1"/>
    <row r="15345" s="215" customFormat="1" ht="14.1"/>
    <row r="15346" s="215" customFormat="1" ht="14.1"/>
    <row r="15347" s="215" customFormat="1" ht="14.1"/>
    <row r="15348" s="215" customFormat="1" ht="14.1"/>
    <row r="15349" s="215" customFormat="1" ht="14.1"/>
    <row r="15350" s="215" customFormat="1" ht="14.1"/>
    <row r="15351" s="215" customFormat="1" ht="14.1"/>
    <row r="15352" s="215" customFormat="1" ht="14.1"/>
    <row r="15353" s="215" customFormat="1" ht="14.1"/>
    <row r="15354" s="215" customFormat="1" ht="14.1"/>
    <row r="15355" s="215" customFormat="1" ht="14.1"/>
    <row r="15356" s="215" customFormat="1" ht="14.1"/>
    <row r="15357" s="215" customFormat="1" ht="14.1"/>
    <row r="15358" s="215" customFormat="1" ht="14.1"/>
    <row r="15359" s="215" customFormat="1" ht="14.1"/>
    <row r="15360" s="215" customFormat="1" ht="14.1"/>
    <row r="15361" s="215" customFormat="1" ht="14.1"/>
    <row r="15362" s="215" customFormat="1" ht="14.1"/>
    <row r="15363" s="215" customFormat="1" ht="14.1"/>
    <row r="15364" s="215" customFormat="1" ht="14.1"/>
    <row r="15365" s="215" customFormat="1" ht="14.1"/>
    <row r="15366" s="215" customFormat="1" ht="14.1"/>
    <row r="15367" s="215" customFormat="1" ht="14.1"/>
    <row r="15368" s="215" customFormat="1" ht="14.1"/>
    <row r="15369" s="215" customFormat="1" ht="14.1"/>
    <row r="15370" s="215" customFormat="1" ht="14.1"/>
    <row r="15371" s="215" customFormat="1" ht="14.1"/>
    <row r="15372" s="215" customFormat="1" ht="14.1"/>
    <row r="15373" s="215" customFormat="1" ht="14.1"/>
    <row r="15374" s="215" customFormat="1" ht="14.1"/>
    <row r="15375" s="215" customFormat="1" ht="14.1"/>
    <row r="15376" s="215" customFormat="1" ht="14.1"/>
    <row r="15377" s="215" customFormat="1" ht="14.1"/>
    <row r="15378" s="215" customFormat="1" ht="14.1"/>
    <row r="15379" s="215" customFormat="1" ht="14.1"/>
    <row r="15380" s="215" customFormat="1" ht="14.1"/>
    <row r="15381" s="215" customFormat="1" ht="14.1"/>
    <row r="15382" s="215" customFormat="1" ht="14.1"/>
    <row r="15383" s="215" customFormat="1" ht="14.1"/>
    <row r="15384" s="215" customFormat="1" ht="14.1"/>
    <row r="15385" s="215" customFormat="1" ht="14.1"/>
    <row r="15386" s="215" customFormat="1" ht="14.1"/>
    <row r="15387" s="215" customFormat="1" ht="14.1"/>
    <row r="15388" s="215" customFormat="1" ht="14.1"/>
    <row r="15389" s="215" customFormat="1" ht="14.1"/>
    <row r="15390" s="215" customFormat="1" ht="14.1"/>
    <row r="15391" s="215" customFormat="1" ht="14.1"/>
    <row r="15392" s="215" customFormat="1" ht="14.1"/>
    <row r="15393" s="215" customFormat="1" ht="14.1"/>
    <row r="15394" s="215" customFormat="1" ht="14.1"/>
    <row r="15395" s="215" customFormat="1" ht="14.1"/>
    <row r="15396" s="215" customFormat="1" ht="14.1"/>
    <row r="15397" s="215" customFormat="1" ht="14.1"/>
    <row r="15398" s="215" customFormat="1" ht="14.1"/>
    <row r="15399" s="215" customFormat="1" ht="14.1"/>
    <row r="15400" s="215" customFormat="1" ht="14.1"/>
    <row r="15401" s="215" customFormat="1" ht="14.1"/>
    <row r="15402" s="215" customFormat="1" ht="14.1"/>
    <row r="15403" s="215" customFormat="1" ht="14.1"/>
    <row r="15404" s="215" customFormat="1" ht="14.1"/>
    <row r="15405" s="215" customFormat="1" ht="14.1"/>
    <row r="15406" s="215" customFormat="1" ht="14.1"/>
    <row r="15407" s="215" customFormat="1" ht="14.1"/>
    <row r="15408" s="215" customFormat="1" ht="14.1"/>
    <row r="15409" s="215" customFormat="1" ht="14.1"/>
    <row r="15410" s="215" customFormat="1" ht="14.1"/>
    <row r="15411" s="215" customFormat="1" ht="14.1"/>
    <row r="15412" s="215" customFormat="1" ht="14.1"/>
    <row r="15413" s="215" customFormat="1" ht="14.1"/>
    <row r="15414" s="215" customFormat="1" ht="14.1"/>
    <row r="15415" s="215" customFormat="1" ht="14.1"/>
    <row r="15416" s="215" customFormat="1" ht="14.1"/>
    <row r="15417" s="215" customFormat="1" ht="14.1"/>
    <row r="15418" s="215" customFormat="1" ht="14.1"/>
    <row r="15419" s="215" customFormat="1" ht="14.1"/>
    <row r="15420" s="215" customFormat="1" ht="14.1"/>
    <row r="15421" s="215" customFormat="1" ht="14.1"/>
    <row r="15422" s="215" customFormat="1" ht="14.1"/>
    <row r="15423" s="215" customFormat="1" ht="14.1"/>
    <row r="15424" s="215" customFormat="1" ht="14.1"/>
    <row r="15425" s="215" customFormat="1" ht="14.1"/>
    <row r="15426" s="215" customFormat="1" ht="14.1"/>
    <row r="15427" s="215" customFormat="1" ht="14.1"/>
    <row r="15428" s="215" customFormat="1" ht="14.1"/>
    <row r="15429" s="215" customFormat="1" ht="14.1"/>
    <row r="15430" s="215" customFormat="1" ht="14.1"/>
    <row r="15431" s="215" customFormat="1" ht="14.1"/>
    <row r="15432" s="215" customFormat="1" ht="14.1"/>
    <row r="15433" s="215" customFormat="1" ht="14.1"/>
    <row r="15434" s="215" customFormat="1" ht="14.1"/>
    <row r="15435" s="215" customFormat="1" ht="14.1"/>
    <row r="15436" s="215" customFormat="1" ht="14.1"/>
    <row r="15437" s="215" customFormat="1" ht="14.1"/>
    <row r="15438" s="215" customFormat="1" ht="14.1"/>
    <row r="15439" s="215" customFormat="1" ht="14.1"/>
    <row r="15440" s="215" customFormat="1" ht="14.1"/>
    <row r="15441" s="215" customFormat="1" ht="14.1"/>
    <row r="15442" s="215" customFormat="1" ht="14.1"/>
    <row r="15443" s="215" customFormat="1" ht="14.1"/>
    <row r="15444" s="215" customFormat="1" ht="14.1"/>
    <row r="15445" s="215" customFormat="1" ht="14.1"/>
    <row r="15446" s="215" customFormat="1" ht="14.1"/>
    <row r="15447" s="215" customFormat="1" ht="14.1"/>
    <row r="15448" s="215" customFormat="1" ht="14.1"/>
    <row r="15449" s="215" customFormat="1" ht="14.1"/>
    <row r="15450" s="215" customFormat="1" ht="14.1"/>
    <row r="15451" s="215" customFormat="1" ht="14.1"/>
    <row r="15452" s="215" customFormat="1" ht="14.1"/>
    <row r="15453" s="215" customFormat="1" ht="14.1"/>
    <row r="15454" s="215" customFormat="1" ht="14.1"/>
    <row r="15455" s="215" customFormat="1" ht="14.1"/>
    <row r="15456" s="215" customFormat="1" ht="14.1"/>
    <row r="15457" s="215" customFormat="1" ht="14.1"/>
    <row r="15458" s="215" customFormat="1" ht="14.1"/>
    <row r="15459" s="215" customFormat="1" ht="14.1"/>
    <row r="15460" s="215" customFormat="1" ht="14.1"/>
    <row r="15461" s="215" customFormat="1" ht="14.1"/>
    <row r="15462" s="215" customFormat="1" ht="14.1"/>
    <row r="15463" s="215" customFormat="1" ht="14.1"/>
    <row r="15464" s="215" customFormat="1" ht="14.1"/>
    <row r="15465" s="215" customFormat="1" ht="14.1"/>
    <row r="15466" s="215" customFormat="1" ht="14.1"/>
    <row r="15467" s="215" customFormat="1" ht="14.1"/>
    <row r="15468" s="215" customFormat="1" ht="14.1"/>
    <row r="15469" s="215" customFormat="1" ht="14.1"/>
    <row r="15470" s="215" customFormat="1" ht="14.1"/>
    <row r="15471" s="215" customFormat="1" ht="14.1"/>
    <row r="15472" s="215" customFormat="1" ht="14.1"/>
    <row r="15473" s="215" customFormat="1" ht="14.1"/>
    <row r="15474" s="215" customFormat="1" ht="14.1"/>
    <row r="15475" s="215" customFormat="1" ht="14.1"/>
    <row r="15476" s="215" customFormat="1" ht="14.1"/>
    <row r="15477" s="215" customFormat="1" ht="14.1"/>
    <row r="15478" s="215" customFormat="1" ht="14.1"/>
    <row r="15479" s="215" customFormat="1" ht="14.1"/>
    <row r="15480" s="215" customFormat="1" ht="14.1"/>
    <row r="15481" s="215" customFormat="1" ht="14.1"/>
    <row r="15482" s="215" customFormat="1" ht="14.1"/>
    <row r="15483" s="215" customFormat="1" ht="14.1"/>
    <row r="15484" s="215" customFormat="1" ht="14.1"/>
    <row r="15485" s="215" customFormat="1" ht="14.1"/>
    <row r="15486" s="215" customFormat="1" ht="14.1"/>
    <row r="15487" s="215" customFormat="1" ht="14.1"/>
    <row r="15488" s="215" customFormat="1" ht="14.1"/>
    <row r="15489" s="215" customFormat="1" ht="14.1"/>
    <row r="15490" s="215" customFormat="1" ht="14.1"/>
    <row r="15491" s="215" customFormat="1" ht="14.1"/>
    <row r="15492" s="215" customFormat="1" ht="14.1"/>
    <row r="15493" s="215" customFormat="1" ht="14.1"/>
    <row r="15494" s="215" customFormat="1" ht="14.1"/>
    <row r="15495" s="215" customFormat="1" ht="14.1"/>
    <row r="15496" s="215" customFormat="1" ht="14.1"/>
    <row r="15497" s="215" customFormat="1" ht="14.1"/>
    <row r="15498" s="215" customFormat="1" ht="14.1"/>
    <row r="15499" s="215" customFormat="1" ht="14.1"/>
    <row r="15500" s="215" customFormat="1" ht="14.1"/>
    <row r="15501" s="215" customFormat="1" ht="14.1"/>
    <row r="15502" s="215" customFormat="1" ht="14.1"/>
    <row r="15503" s="215" customFormat="1" ht="14.1"/>
    <row r="15504" s="215" customFormat="1" ht="14.1"/>
    <row r="15505" s="215" customFormat="1" ht="14.1"/>
    <row r="15506" s="215" customFormat="1" ht="14.1"/>
    <row r="15507" s="215" customFormat="1" ht="14.1"/>
    <row r="15508" s="215" customFormat="1" ht="14.1"/>
    <row r="15509" s="215" customFormat="1" ht="14.1"/>
    <row r="15510" s="215" customFormat="1" ht="14.1"/>
    <row r="15511" s="215" customFormat="1" ht="14.1"/>
    <row r="15512" s="215" customFormat="1" ht="14.1"/>
    <row r="15513" s="215" customFormat="1" ht="14.1"/>
    <row r="15514" s="215" customFormat="1" ht="14.1"/>
    <row r="15515" s="215" customFormat="1" ht="14.1"/>
    <row r="15516" s="215" customFormat="1" ht="14.1"/>
    <row r="15517" s="215" customFormat="1" ht="14.1"/>
    <row r="15518" s="215" customFormat="1" ht="14.1"/>
    <row r="15519" s="215" customFormat="1" ht="14.1"/>
    <row r="15520" s="215" customFormat="1" ht="14.1"/>
    <row r="15521" s="215" customFormat="1" ht="14.1"/>
    <row r="15522" s="215" customFormat="1" ht="14.1"/>
    <row r="15523" s="215" customFormat="1" ht="14.1"/>
    <row r="15524" s="215" customFormat="1" ht="14.1"/>
    <row r="15525" s="215" customFormat="1" ht="14.1"/>
    <row r="15526" s="215" customFormat="1" ht="14.1"/>
    <row r="15527" s="215" customFormat="1" ht="14.1"/>
    <row r="15528" s="215" customFormat="1" ht="14.1"/>
    <row r="15529" s="215" customFormat="1" ht="14.1"/>
    <row r="15530" s="215" customFormat="1" ht="14.1"/>
    <row r="15531" s="215" customFormat="1" ht="14.1"/>
    <row r="15532" s="215" customFormat="1" ht="14.1"/>
    <row r="15533" s="215" customFormat="1" ht="14.1"/>
    <row r="15534" s="215" customFormat="1" ht="14.1"/>
    <row r="15535" s="215" customFormat="1" ht="14.1"/>
    <row r="15536" s="215" customFormat="1" ht="14.1"/>
    <row r="15537" s="215" customFormat="1" ht="14.1"/>
    <row r="15538" s="215" customFormat="1" ht="14.1"/>
    <row r="15539" s="215" customFormat="1" ht="14.1"/>
    <row r="15540" s="215" customFormat="1" ht="14.1"/>
    <row r="15541" s="215" customFormat="1" ht="14.1"/>
    <row r="15542" s="215" customFormat="1" ht="14.1"/>
    <row r="15543" s="215" customFormat="1" ht="14.1"/>
    <row r="15544" s="215" customFormat="1" ht="14.1"/>
    <row r="15545" s="215" customFormat="1" ht="14.1"/>
    <row r="15546" s="215" customFormat="1" ht="14.1"/>
    <row r="15547" s="215" customFormat="1" ht="14.1"/>
    <row r="15548" s="215" customFormat="1" ht="14.1"/>
    <row r="15549" s="215" customFormat="1" ht="14.1"/>
    <row r="15550" s="215" customFormat="1" ht="14.1"/>
    <row r="15551" s="215" customFormat="1" ht="14.1"/>
    <row r="15552" s="215" customFormat="1" ht="14.1"/>
    <row r="15553" s="215" customFormat="1" ht="14.1"/>
    <row r="15554" s="215" customFormat="1" ht="14.1"/>
    <row r="15555" s="215" customFormat="1" ht="14.1"/>
    <row r="15556" s="215" customFormat="1" ht="14.1"/>
    <row r="15557" s="215" customFormat="1" ht="14.1"/>
    <row r="15558" s="215" customFormat="1" ht="14.1"/>
    <row r="15559" s="215" customFormat="1" ht="14.1"/>
    <row r="15560" s="215" customFormat="1" ht="14.1"/>
    <row r="15561" s="215" customFormat="1" ht="14.1"/>
    <row r="15562" s="215" customFormat="1" ht="14.1"/>
    <row r="15563" s="215" customFormat="1" ht="14.1"/>
    <row r="15564" s="215" customFormat="1" ht="14.1"/>
    <row r="15565" s="215" customFormat="1" ht="14.1"/>
    <row r="15566" s="215" customFormat="1" ht="14.1"/>
    <row r="15567" s="215" customFormat="1" ht="14.1"/>
    <row r="15568" s="215" customFormat="1" ht="14.1"/>
    <row r="15569" s="215" customFormat="1" ht="14.1"/>
    <row r="15570" s="215" customFormat="1" ht="14.1"/>
    <row r="15571" s="215" customFormat="1" ht="14.1"/>
    <row r="15572" s="215" customFormat="1" ht="14.1"/>
    <row r="15573" s="215" customFormat="1" ht="14.1"/>
    <row r="15574" s="215" customFormat="1" ht="14.1"/>
    <row r="15575" s="215" customFormat="1" ht="14.1"/>
    <row r="15576" s="215" customFormat="1" ht="14.1"/>
    <row r="15577" s="215" customFormat="1" ht="14.1"/>
    <row r="15578" s="215" customFormat="1" ht="14.1"/>
    <row r="15579" s="215" customFormat="1" ht="14.1"/>
    <row r="15580" s="215" customFormat="1" ht="14.1"/>
    <row r="15581" s="215" customFormat="1" ht="14.1"/>
    <row r="15582" s="215" customFormat="1" ht="14.1"/>
    <row r="15583" s="215" customFormat="1" ht="14.1"/>
    <row r="15584" s="215" customFormat="1" ht="14.1"/>
    <row r="15585" s="215" customFormat="1" ht="14.1"/>
    <row r="15586" s="215" customFormat="1" ht="14.1"/>
    <row r="15587" s="215" customFormat="1" ht="14.1"/>
    <row r="15588" s="215" customFormat="1" ht="14.1"/>
    <row r="15589" s="215" customFormat="1" ht="14.1"/>
    <row r="15590" s="215" customFormat="1" ht="14.1"/>
    <row r="15591" s="215" customFormat="1" ht="14.1"/>
    <row r="15592" s="215" customFormat="1" ht="14.1"/>
    <row r="15593" s="215" customFormat="1" ht="14.1"/>
    <row r="15594" s="215" customFormat="1" ht="14.1"/>
    <row r="15595" s="215" customFormat="1" ht="14.1"/>
    <row r="15596" s="215" customFormat="1" ht="14.1"/>
    <row r="15597" s="215" customFormat="1" ht="14.1"/>
    <row r="15598" s="215" customFormat="1" ht="14.1"/>
    <row r="15599" s="215" customFormat="1" ht="14.1"/>
    <row r="15600" s="215" customFormat="1" ht="14.1"/>
    <row r="15601" s="215" customFormat="1" ht="14.1"/>
    <row r="15602" s="215" customFormat="1" ht="14.1"/>
    <row r="15603" s="215" customFormat="1" ht="14.1"/>
    <row r="15604" s="215" customFormat="1" ht="14.1"/>
    <row r="15605" s="215" customFormat="1" ht="14.1"/>
    <row r="15606" s="215" customFormat="1" ht="14.1"/>
    <row r="15607" s="215" customFormat="1" ht="14.1"/>
    <row r="15608" s="215" customFormat="1" ht="14.1"/>
    <row r="15609" s="215" customFormat="1" ht="14.1"/>
    <row r="15610" s="215" customFormat="1" ht="14.1"/>
    <row r="15611" s="215" customFormat="1" ht="14.1"/>
    <row r="15612" s="215" customFormat="1" ht="14.1"/>
    <row r="15613" s="215" customFormat="1" ht="14.1"/>
    <row r="15614" s="215" customFormat="1" ht="14.1"/>
    <row r="15615" s="215" customFormat="1" ht="14.1"/>
    <row r="15616" s="215" customFormat="1" ht="14.1"/>
    <row r="15617" s="215" customFormat="1" ht="14.1"/>
    <row r="15618" s="215" customFormat="1" ht="14.1"/>
    <row r="15619" s="215" customFormat="1" ht="14.1"/>
    <row r="15620" s="215" customFormat="1" ht="14.1"/>
    <row r="15621" s="215" customFormat="1" ht="14.1"/>
    <row r="15622" s="215" customFormat="1" ht="14.1"/>
    <row r="15623" s="215" customFormat="1" ht="14.1"/>
    <row r="15624" s="215" customFormat="1" ht="14.1"/>
    <row r="15625" s="215" customFormat="1" ht="14.1"/>
    <row r="15626" s="215" customFormat="1" ht="14.1"/>
    <row r="15627" s="215" customFormat="1" ht="14.1"/>
    <row r="15628" s="215" customFormat="1" ht="14.1"/>
    <row r="15629" s="215" customFormat="1" ht="14.1"/>
    <row r="15630" s="215" customFormat="1" ht="14.1"/>
    <row r="15631" s="215" customFormat="1" ht="14.1"/>
    <row r="15632" s="215" customFormat="1" ht="14.1"/>
    <row r="15633" s="215" customFormat="1" ht="14.1"/>
    <row r="15634" s="215" customFormat="1" ht="14.1"/>
    <row r="15635" s="215" customFormat="1" ht="14.1"/>
    <row r="15636" s="215" customFormat="1" ht="14.1"/>
    <row r="15637" s="215" customFormat="1" ht="14.1"/>
    <row r="15638" s="215" customFormat="1" ht="14.1"/>
    <row r="15639" s="215" customFormat="1" ht="14.1"/>
    <row r="15640" s="215" customFormat="1" ht="14.1"/>
    <row r="15641" s="215" customFormat="1" ht="14.1"/>
    <row r="15642" s="215" customFormat="1" ht="14.1"/>
    <row r="15643" s="215" customFormat="1" ht="14.1"/>
    <row r="15644" s="215" customFormat="1" ht="14.1"/>
    <row r="15645" s="215" customFormat="1" ht="14.1"/>
    <row r="15646" s="215" customFormat="1" ht="14.1"/>
    <row r="15647" s="215" customFormat="1" ht="14.1"/>
    <row r="15648" s="215" customFormat="1" ht="14.1"/>
    <row r="15649" s="215" customFormat="1" ht="14.1"/>
    <row r="15650" s="215" customFormat="1" ht="14.1"/>
    <row r="15651" s="215" customFormat="1" ht="14.1"/>
    <row r="15652" s="215" customFormat="1" ht="14.1"/>
    <row r="15653" s="215" customFormat="1" ht="14.1"/>
    <row r="15654" s="215" customFormat="1" ht="14.1"/>
    <row r="15655" s="215" customFormat="1" ht="14.1"/>
    <row r="15656" s="215" customFormat="1" ht="14.1"/>
    <row r="15657" s="215" customFormat="1" ht="14.1"/>
    <row r="15658" s="215" customFormat="1" ht="14.1"/>
    <row r="15659" s="215" customFormat="1" ht="14.1"/>
    <row r="15660" s="215" customFormat="1" ht="14.1"/>
    <row r="15661" s="215" customFormat="1" ht="14.1"/>
    <row r="15662" s="215" customFormat="1" ht="14.1"/>
    <row r="15663" s="215" customFormat="1" ht="14.1"/>
    <row r="15664" s="215" customFormat="1" ht="14.1"/>
    <row r="15665" s="215" customFormat="1" ht="14.1"/>
    <row r="15666" s="215" customFormat="1" ht="14.1"/>
    <row r="15667" s="215" customFormat="1" ht="14.1"/>
    <row r="15668" s="215" customFormat="1" ht="14.1"/>
    <row r="15669" s="215" customFormat="1" ht="14.1"/>
    <row r="15670" s="215" customFormat="1" ht="14.1"/>
    <row r="15671" s="215" customFormat="1" ht="14.1"/>
    <row r="15672" s="215" customFormat="1" ht="14.1"/>
    <row r="15673" s="215" customFormat="1" ht="14.1"/>
    <row r="15674" s="215" customFormat="1" ht="14.1"/>
    <row r="15675" s="215" customFormat="1" ht="14.1"/>
    <row r="15676" s="215" customFormat="1" ht="14.1"/>
    <row r="15677" s="215" customFormat="1" ht="14.1"/>
    <row r="15678" s="215" customFormat="1" ht="14.1"/>
    <row r="15679" s="215" customFormat="1" ht="14.1"/>
    <row r="15680" s="215" customFormat="1" ht="14.1"/>
    <row r="15681" s="215" customFormat="1" ht="14.1"/>
    <row r="15682" s="215" customFormat="1" ht="14.1"/>
    <row r="15683" s="215" customFormat="1" ht="14.1"/>
    <row r="15684" s="215" customFormat="1" ht="14.1"/>
    <row r="15685" s="215" customFormat="1" ht="14.1"/>
    <row r="15686" s="215" customFormat="1" ht="14.1"/>
    <row r="15687" s="215" customFormat="1" ht="14.1"/>
    <row r="15688" s="215" customFormat="1" ht="14.1"/>
    <row r="15689" s="215" customFormat="1" ht="14.1"/>
    <row r="15690" s="215" customFormat="1" ht="14.1"/>
    <row r="15691" s="215" customFormat="1" ht="14.1"/>
    <row r="15692" s="215" customFormat="1" ht="14.1"/>
    <row r="15693" s="215" customFormat="1" ht="14.1"/>
    <row r="15694" s="215" customFormat="1" ht="14.1"/>
    <row r="15695" s="215" customFormat="1" ht="14.1"/>
    <row r="15696" s="215" customFormat="1" ht="14.1"/>
    <row r="15697" s="215" customFormat="1" ht="14.1"/>
    <row r="15698" s="215" customFormat="1" ht="14.1"/>
    <row r="15699" s="215" customFormat="1" ht="14.1"/>
    <row r="15700" s="215" customFormat="1" ht="14.1"/>
    <row r="15701" s="215" customFormat="1" ht="14.1"/>
    <row r="15702" s="215" customFormat="1" ht="14.1"/>
    <row r="15703" s="215" customFormat="1" ht="14.1"/>
    <row r="15704" s="215" customFormat="1" ht="14.1"/>
    <row r="15705" s="215" customFormat="1" ht="14.1"/>
    <row r="15706" s="215" customFormat="1" ht="14.1"/>
    <row r="15707" s="215" customFormat="1" ht="14.1"/>
    <row r="15708" s="215" customFormat="1" ht="14.1"/>
    <row r="15709" s="215" customFormat="1" ht="14.1"/>
    <row r="15710" s="215" customFormat="1" ht="14.1"/>
    <row r="15711" s="215" customFormat="1" ht="14.1"/>
    <row r="15712" s="215" customFormat="1" ht="14.1"/>
    <row r="15713" s="215" customFormat="1" ht="14.1"/>
    <row r="15714" s="215" customFormat="1" ht="14.1"/>
    <row r="15715" s="215" customFormat="1" ht="14.1"/>
    <row r="15716" s="215" customFormat="1" ht="14.1"/>
    <row r="15717" s="215" customFormat="1" ht="14.1"/>
    <row r="15718" s="215" customFormat="1" ht="14.1"/>
    <row r="15719" s="215" customFormat="1" ht="14.1"/>
    <row r="15720" s="215" customFormat="1" ht="14.1"/>
    <row r="15721" s="215" customFormat="1" ht="14.1"/>
    <row r="15722" s="215" customFormat="1" ht="14.1"/>
    <row r="15723" s="215" customFormat="1" ht="14.1"/>
    <row r="15724" s="215" customFormat="1" ht="14.1"/>
    <row r="15725" s="215" customFormat="1" ht="14.1"/>
    <row r="15726" s="215" customFormat="1" ht="14.1"/>
    <row r="15727" s="215" customFormat="1" ht="14.1"/>
    <row r="15728" s="215" customFormat="1" ht="14.1"/>
    <row r="15729" s="215" customFormat="1" ht="14.1"/>
    <row r="15730" s="215" customFormat="1" ht="14.1"/>
    <row r="15731" s="215" customFormat="1" ht="14.1"/>
    <row r="15732" s="215" customFormat="1" ht="14.1"/>
    <row r="15733" s="215" customFormat="1" ht="14.1"/>
    <row r="15734" s="215" customFormat="1" ht="14.1"/>
    <row r="15735" s="215" customFormat="1" ht="14.1"/>
    <row r="15736" s="215" customFormat="1" ht="14.1"/>
    <row r="15737" s="215" customFormat="1" ht="14.1"/>
    <row r="15738" s="215" customFormat="1" ht="14.1"/>
    <row r="15739" s="215" customFormat="1" ht="14.1"/>
    <row r="15740" s="215" customFormat="1" ht="14.1"/>
    <row r="15741" s="215" customFormat="1" ht="14.1"/>
    <row r="15742" s="215" customFormat="1" ht="14.1"/>
    <row r="15743" s="215" customFormat="1" ht="14.1"/>
    <row r="15744" s="215" customFormat="1" ht="14.1"/>
    <row r="15745" s="215" customFormat="1" ht="14.1"/>
    <row r="15746" s="215" customFormat="1" ht="14.1"/>
    <row r="15747" s="215" customFormat="1" ht="14.1"/>
    <row r="15748" s="215" customFormat="1" ht="14.1"/>
    <row r="15749" s="215" customFormat="1" ht="14.1"/>
    <row r="15750" s="215" customFormat="1" ht="14.1"/>
    <row r="15751" s="215" customFormat="1" ht="14.1"/>
    <row r="15752" s="215" customFormat="1" ht="14.1"/>
    <row r="15753" s="215" customFormat="1" ht="14.1"/>
    <row r="15754" s="215" customFormat="1" ht="14.1"/>
    <row r="15755" s="215" customFormat="1" ht="14.1"/>
    <row r="15756" s="215" customFormat="1" ht="14.1"/>
    <row r="15757" s="215" customFormat="1" ht="14.1"/>
    <row r="15758" s="215" customFormat="1" ht="14.1"/>
    <row r="15759" s="215" customFormat="1" ht="14.1"/>
    <row r="15760" s="215" customFormat="1" ht="14.1"/>
    <row r="15761" s="215" customFormat="1" ht="14.1"/>
    <row r="15762" s="215" customFormat="1" ht="14.1"/>
    <row r="15763" s="215" customFormat="1" ht="14.1"/>
    <row r="15764" s="215" customFormat="1" ht="14.1"/>
    <row r="15765" s="215" customFormat="1" ht="14.1"/>
    <row r="15766" s="215" customFormat="1" ht="14.1"/>
    <row r="15767" s="215" customFormat="1" ht="14.1"/>
    <row r="15768" s="215" customFormat="1" ht="14.1"/>
    <row r="15769" s="215" customFormat="1" ht="14.1"/>
    <row r="15770" s="215" customFormat="1" ht="14.1"/>
    <row r="15771" s="215" customFormat="1" ht="14.1"/>
    <row r="15772" s="215" customFormat="1" ht="14.1"/>
    <row r="15773" s="215" customFormat="1" ht="14.1"/>
    <row r="15774" s="215" customFormat="1" ht="14.1"/>
    <row r="15775" s="215" customFormat="1" ht="14.1"/>
    <row r="15776" s="215" customFormat="1" ht="14.1"/>
    <row r="15777" s="215" customFormat="1" ht="14.1"/>
    <row r="15778" s="215" customFormat="1" ht="14.1"/>
    <row r="15779" s="215" customFormat="1" ht="14.1"/>
    <row r="15780" s="215" customFormat="1" ht="14.1"/>
    <row r="15781" s="215" customFormat="1" ht="14.1"/>
    <row r="15782" s="215" customFormat="1" ht="14.1"/>
    <row r="15783" s="215" customFormat="1" ht="14.1"/>
    <row r="15784" s="215" customFormat="1" ht="14.1"/>
    <row r="15785" s="215" customFormat="1" ht="14.1"/>
    <row r="15786" s="215" customFormat="1" ht="14.1"/>
    <row r="15787" s="215" customFormat="1" ht="14.1"/>
    <row r="15788" s="215" customFormat="1" ht="14.1"/>
    <row r="15789" s="215" customFormat="1" ht="14.1"/>
    <row r="15790" s="215" customFormat="1" ht="14.1"/>
    <row r="15791" s="215" customFormat="1" ht="14.1"/>
    <row r="15792" s="215" customFormat="1" ht="14.1"/>
    <row r="15793" s="215" customFormat="1" ht="14.1"/>
    <row r="15794" s="215" customFormat="1" ht="14.1"/>
    <row r="15795" s="215" customFormat="1" ht="14.1"/>
    <row r="15796" s="215" customFormat="1" ht="14.1"/>
    <row r="15797" s="215" customFormat="1" ht="14.1"/>
    <row r="15798" s="215" customFormat="1" ht="14.1"/>
    <row r="15799" s="215" customFormat="1" ht="14.1"/>
    <row r="15800" s="215" customFormat="1" ht="14.1"/>
    <row r="15801" s="215" customFormat="1" ht="14.1"/>
    <row r="15802" s="215" customFormat="1" ht="14.1"/>
    <row r="15803" s="215" customFormat="1" ht="14.1"/>
    <row r="15804" s="215" customFormat="1" ht="14.1"/>
    <row r="15805" s="215" customFormat="1" ht="14.1"/>
    <row r="15806" s="215" customFormat="1" ht="14.1"/>
    <row r="15807" s="215" customFormat="1" ht="14.1"/>
    <row r="15808" s="215" customFormat="1" ht="14.1"/>
    <row r="15809" s="215" customFormat="1" ht="14.1"/>
    <row r="15810" s="215" customFormat="1" ht="14.1"/>
    <row r="15811" s="215" customFormat="1" ht="14.1"/>
    <row r="15812" s="215" customFormat="1" ht="14.1"/>
    <row r="15813" s="215" customFormat="1" ht="14.1"/>
    <row r="15814" s="215" customFormat="1" ht="14.1"/>
    <row r="15815" s="215" customFormat="1" ht="14.1"/>
    <row r="15816" s="215" customFormat="1" ht="14.1"/>
    <row r="15817" s="215" customFormat="1" ht="14.1"/>
    <row r="15818" s="215" customFormat="1" ht="14.1"/>
    <row r="15819" s="215" customFormat="1" ht="14.1"/>
    <row r="15820" s="215" customFormat="1" ht="14.1"/>
    <row r="15821" s="215" customFormat="1" ht="14.1"/>
    <row r="15822" s="215" customFormat="1" ht="14.1"/>
    <row r="15823" s="215" customFormat="1" ht="14.1"/>
    <row r="15824" s="215" customFormat="1" ht="14.1"/>
    <row r="15825" s="215" customFormat="1" ht="14.1"/>
    <row r="15826" s="215" customFormat="1" ht="14.1"/>
    <row r="15827" s="215" customFormat="1" ht="14.1"/>
    <row r="15828" s="215" customFormat="1" ht="14.1"/>
    <row r="15829" s="215" customFormat="1" ht="14.1"/>
    <row r="15830" s="215" customFormat="1" ht="14.1"/>
    <row r="15831" s="215" customFormat="1" ht="14.1"/>
    <row r="15832" s="215" customFormat="1" ht="14.1"/>
    <row r="15833" s="215" customFormat="1" ht="14.1"/>
    <row r="15834" s="215" customFormat="1" ht="14.1"/>
    <row r="15835" s="215" customFormat="1" ht="14.1"/>
    <row r="15836" s="215" customFormat="1" ht="14.1"/>
    <row r="15837" s="215" customFormat="1" ht="14.1"/>
    <row r="15838" s="215" customFormat="1" ht="14.1"/>
    <row r="15839" s="215" customFormat="1" ht="14.1"/>
    <row r="15840" s="215" customFormat="1" ht="14.1"/>
    <row r="15841" s="215" customFormat="1" ht="14.1"/>
    <row r="15842" s="215" customFormat="1" ht="14.1"/>
    <row r="15843" s="215" customFormat="1" ht="14.1"/>
    <row r="15844" s="215" customFormat="1" ht="14.1"/>
    <row r="15845" s="215" customFormat="1" ht="14.1"/>
    <row r="15846" s="215" customFormat="1" ht="14.1"/>
    <row r="15847" s="215" customFormat="1" ht="14.1"/>
    <row r="15848" s="215" customFormat="1" ht="14.1"/>
    <row r="15849" s="215" customFormat="1" ht="14.1"/>
    <row r="15850" s="215" customFormat="1" ht="14.1"/>
    <row r="15851" s="215" customFormat="1" ht="14.1"/>
    <row r="15852" s="215" customFormat="1" ht="14.1"/>
    <row r="15853" s="215" customFormat="1" ht="14.1"/>
    <row r="15854" s="215" customFormat="1" ht="14.1"/>
    <row r="15855" s="215" customFormat="1" ht="14.1"/>
    <row r="15856" s="215" customFormat="1" ht="14.1"/>
    <row r="15857" s="215" customFormat="1" ht="14.1"/>
    <row r="15858" s="215" customFormat="1" ht="14.1"/>
    <row r="15859" s="215" customFormat="1" ht="14.1"/>
    <row r="15860" s="215" customFormat="1" ht="14.1"/>
    <row r="15861" s="215" customFormat="1" ht="14.1"/>
    <row r="15862" s="215" customFormat="1" ht="14.1"/>
    <row r="15863" s="215" customFormat="1" ht="14.1"/>
    <row r="15864" s="215" customFormat="1" ht="14.1"/>
    <row r="15865" s="215" customFormat="1" ht="14.1"/>
    <row r="15866" s="215" customFormat="1" ht="14.1"/>
    <row r="15867" s="215" customFormat="1" ht="14.1"/>
    <row r="15868" s="215" customFormat="1" ht="14.1"/>
    <row r="15869" s="215" customFormat="1" ht="14.1"/>
    <row r="15870" s="215" customFormat="1" ht="14.1"/>
    <row r="15871" s="215" customFormat="1" ht="14.1"/>
    <row r="15872" s="215" customFormat="1" ht="14.1"/>
    <row r="15873" s="215" customFormat="1" ht="14.1"/>
    <row r="15874" s="215" customFormat="1" ht="14.1"/>
    <row r="15875" s="215" customFormat="1" ht="14.1"/>
    <row r="15876" s="215" customFormat="1" ht="14.1"/>
    <row r="15877" s="215" customFormat="1" ht="14.1"/>
    <row r="15878" s="215" customFormat="1" ht="14.1"/>
    <row r="15879" s="215" customFormat="1" ht="14.1"/>
    <row r="15880" s="215" customFormat="1" ht="14.1"/>
    <row r="15881" s="215" customFormat="1" ht="14.1"/>
    <row r="15882" s="215" customFormat="1" ht="14.1"/>
    <row r="15883" s="215" customFormat="1" ht="14.1"/>
    <row r="15884" s="215" customFormat="1" ht="14.1"/>
    <row r="15885" s="215" customFormat="1" ht="14.1"/>
    <row r="15886" s="215" customFormat="1" ht="14.1"/>
    <row r="15887" s="215" customFormat="1" ht="14.1"/>
    <row r="15888" s="215" customFormat="1" ht="14.1"/>
    <row r="15889" s="215" customFormat="1" ht="14.1"/>
    <row r="15890" s="215" customFormat="1" ht="14.1"/>
    <row r="15891" s="215" customFormat="1" ht="14.1"/>
    <row r="15892" s="215" customFormat="1" ht="14.1"/>
    <row r="15893" s="215" customFormat="1" ht="14.1"/>
    <row r="15894" s="215" customFormat="1" ht="14.1"/>
    <row r="15895" s="215" customFormat="1" ht="14.1"/>
    <row r="15896" s="215" customFormat="1" ht="14.1"/>
    <row r="15897" s="215" customFormat="1" ht="14.1"/>
    <row r="15898" s="215" customFormat="1" ht="14.1"/>
    <row r="15899" s="215" customFormat="1" ht="14.1"/>
    <row r="15900" s="215" customFormat="1" ht="14.1"/>
    <row r="15901" s="215" customFormat="1" ht="14.1"/>
    <row r="15902" s="215" customFormat="1" ht="14.1"/>
    <row r="15903" s="215" customFormat="1" ht="14.1"/>
    <row r="15904" s="215" customFormat="1" ht="14.1"/>
    <row r="15905" s="215" customFormat="1" ht="14.1"/>
    <row r="15906" s="215" customFormat="1" ht="14.1"/>
    <row r="15907" s="215" customFormat="1" ht="14.1"/>
    <row r="15908" s="215" customFormat="1" ht="14.1"/>
    <row r="15909" s="215" customFormat="1" ht="14.1"/>
    <row r="15910" s="215" customFormat="1" ht="14.1"/>
    <row r="15911" s="215" customFormat="1" ht="14.1"/>
    <row r="15912" s="215" customFormat="1" ht="14.1"/>
    <row r="15913" s="215" customFormat="1" ht="14.1"/>
    <row r="15914" s="215" customFormat="1" ht="14.1"/>
    <row r="15915" s="215" customFormat="1" ht="14.1"/>
    <row r="15916" s="215" customFormat="1" ht="14.1"/>
    <row r="15917" s="215" customFormat="1" ht="14.1"/>
    <row r="15918" s="215" customFormat="1" ht="14.1"/>
    <row r="15919" s="215" customFormat="1" ht="14.1"/>
    <row r="15920" s="215" customFormat="1" ht="14.1"/>
    <row r="15921" s="215" customFormat="1" ht="14.1"/>
    <row r="15922" s="215" customFormat="1" ht="14.1"/>
    <row r="15923" s="215" customFormat="1" ht="14.1"/>
    <row r="15924" s="215" customFormat="1" ht="14.1"/>
    <row r="15925" s="215" customFormat="1" ht="14.1"/>
    <row r="15926" s="215" customFormat="1" ht="14.1"/>
    <row r="15927" s="215" customFormat="1" ht="14.1"/>
    <row r="15928" s="215" customFormat="1" ht="14.1"/>
    <row r="15929" s="215" customFormat="1" ht="14.1"/>
    <row r="15930" s="215" customFormat="1" ht="14.1"/>
    <row r="15931" s="215" customFormat="1" ht="14.1"/>
    <row r="15932" s="215" customFormat="1" ht="14.1"/>
    <row r="15933" s="215" customFormat="1" ht="14.1"/>
    <row r="15934" s="215" customFormat="1" ht="14.1"/>
    <row r="15935" s="215" customFormat="1" ht="14.1"/>
    <row r="15936" s="215" customFormat="1" ht="14.1"/>
    <row r="15937" s="215" customFormat="1" ht="14.1"/>
    <row r="15938" s="215" customFormat="1" ht="14.1"/>
    <row r="15939" s="215" customFormat="1" ht="14.1"/>
    <row r="15940" s="215" customFormat="1" ht="14.1"/>
    <row r="15941" s="215" customFormat="1" ht="14.1"/>
    <row r="15942" s="215" customFormat="1" ht="14.1"/>
    <row r="15943" s="215" customFormat="1" ht="14.1"/>
    <row r="15944" s="215" customFormat="1" ht="14.1"/>
    <row r="15945" s="215" customFormat="1" ht="14.1"/>
    <row r="15946" s="215" customFormat="1" ht="14.1"/>
    <row r="15947" s="215" customFormat="1" ht="14.1"/>
    <row r="15948" s="215" customFormat="1" ht="14.1"/>
    <row r="15949" s="215" customFormat="1" ht="14.1"/>
    <row r="15950" s="215" customFormat="1" ht="14.1"/>
    <row r="15951" s="215" customFormat="1" ht="14.1"/>
    <row r="15952" s="215" customFormat="1" ht="14.1"/>
    <row r="15953" s="215" customFormat="1" ht="14.1"/>
    <row r="15954" s="215" customFormat="1" ht="14.1"/>
    <row r="15955" s="215" customFormat="1" ht="14.1"/>
    <row r="15956" s="215" customFormat="1" ht="14.1"/>
    <row r="15957" s="215" customFormat="1" ht="14.1"/>
    <row r="15958" s="215" customFormat="1" ht="14.1"/>
    <row r="15959" s="215" customFormat="1" ht="14.1"/>
    <row r="15960" s="215" customFormat="1" ht="14.1"/>
    <row r="15961" s="215" customFormat="1" ht="14.1"/>
    <row r="15962" s="215" customFormat="1" ht="14.1"/>
    <row r="15963" s="215" customFormat="1" ht="14.1"/>
    <row r="15964" s="215" customFormat="1" ht="14.1"/>
    <row r="15965" s="215" customFormat="1" ht="14.1"/>
    <row r="15966" s="215" customFormat="1" ht="14.1"/>
    <row r="15967" s="215" customFormat="1" ht="14.1"/>
    <row r="15968" s="215" customFormat="1" ht="14.1"/>
    <row r="15969" s="215" customFormat="1" ht="14.1"/>
    <row r="15970" s="215" customFormat="1" ht="14.1"/>
    <row r="15971" s="215" customFormat="1" ht="14.1"/>
    <row r="15972" s="215" customFormat="1" ht="14.1"/>
    <row r="15973" s="215" customFormat="1" ht="14.1"/>
    <row r="15974" s="215" customFormat="1" ht="14.1"/>
    <row r="15975" s="215" customFormat="1" ht="14.1"/>
    <row r="15976" s="215" customFormat="1" ht="14.1"/>
    <row r="15977" s="215" customFormat="1" ht="14.1"/>
    <row r="15978" s="215" customFormat="1" ht="14.1"/>
    <row r="15979" s="215" customFormat="1" ht="14.1"/>
    <row r="15980" s="215" customFormat="1" ht="14.1"/>
    <row r="15981" s="215" customFormat="1" ht="14.1"/>
    <row r="15982" s="215" customFormat="1" ht="14.1"/>
    <row r="15983" s="215" customFormat="1" ht="14.1"/>
    <row r="15984" s="215" customFormat="1" ht="14.1"/>
    <row r="15985" s="215" customFormat="1" ht="14.1"/>
    <row r="15986" s="215" customFormat="1" ht="14.1"/>
    <row r="15987" s="215" customFormat="1" ht="14.1"/>
    <row r="15988" s="215" customFormat="1" ht="14.1"/>
    <row r="15989" s="215" customFormat="1" ht="14.1"/>
    <row r="15990" s="215" customFormat="1" ht="14.1"/>
    <row r="15991" s="215" customFormat="1" ht="14.1"/>
    <row r="15992" s="215" customFormat="1" ht="14.1"/>
    <row r="15993" s="215" customFormat="1" ht="14.1"/>
    <row r="15994" s="215" customFormat="1" ht="14.1"/>
    <row r="15995" s="215" customFormat="1" ht="14.1"/>
    <row r="15996" s="215" customFormat="1" ht="14.1"/>
    <row r="15997" s="215" customFormat="1" ht="14.1"/>
    <row r="15998" s="215" customFormat="1" ht="14.1"/>
    <row r="15999" s="215" customFormat="1" ht="14.1"/>
    <row r="16000" s="215" customFormat="1" ht="14.1"/>
    <row r="16001" s="215" customFormat="1" ht="14.1"/>
    <row r="16002" s="215" customFormat="1" ht="14.1"/>
    <row r="16003" s="215" customFormat="1" ht="14.1"/>
    <row r="16004" s="215" customFormat="1" ht="14.1"/>
    <row r="16005" s="215" customFormat="1" ht="14.1"/>
    <row r="16006" s="215" customFormat="1" ht="14.1"/>
    <row r="16007" s="215" customFormat="1" ht="14.1"/>
    <row r="16008" s="215" customFormat="1" ht="14.1"/>
    <row r="16009" s="215" customFormat="1" ht="14.1"/>
    <row r="16010" s="215" customFormat="1" ht="14.1"/>
    <row r="16011" s="215" customFormat="1" ht="14.1"/>
    <row r="16012" s="215" customFormat="1" ht="14.1"/>
    <row r="16013" s="215" customFormat="1" ht="14.1"/>
    <row r="16014" s="215" customFormat="1" ht="14.1"/>
    <row r="16015" s="215" customFormat="1" ht="14.1"/>
    <row r="16016" s="215" customFormat="1" ht="14.1"/>
    <row r="16017" s="215" customFormat="1" ht="14.1"/>
    <row r="16018" s="215" customFormat="1" ht="14.1"/>
    <row r="16019" s="215" customFormat="1" ht="14.1"/>
    <row r="16020" s="215" customFormat="1" ht="14.1"/>
    <row r="16021" s="215" customFormat="1" ht="14.1"/>
    <row r="16022" s="215" customFormat="1" ht="14.1"/>
    <row r="16023" s="215" customFormat="1" ht="14.1"/>
    <row r="16024" s="215" customFormat="1" ht="14.1"/>
    <row r="16025" s="215" customFormat="1" ht="14.1"/>
    <row r="16026" s="215" customFormat="1" ht="14.1"/>
    <row r="16027" s="215" customFormat="1" ht="14.1"/>
    <row r="16028" s="215" customFormat="1" ht="14.1"/>
    <row r="16029" s="215" customFormat="1" ht="14.1"/>
    <row r="16030" s="215" customFormat="1" ht="14.1"/>
    <row r="16031" s="215" customFormat="1" ht="14.1"/>
    <row r="16032" s="215" customFormat="1" ht="14.1"/>
    <row r="16033" s="215" customFormat="1" ht="14.1"/>
    <row r="16034" s="215" customFormat="1" ht="14.1"/>
    <row r="16035" s="215" customFormat="1" ht="14.1"/>
    <row r="16036" s="215" customFormat="1" ht="14.1"/>
    <row r="16037" s="215" customFormat="1" ht="14.1"/>
    <row r="16038" s="215" customFormat="1" ht="14.1"/>
    <row r="16039" s="215" customFormat="1" ht="14.1"/>
    <row r="16040" s="215" customFormat="1" ht="14.1"/>
    <row r="16041" s="215" customFormat="1" ht="14.1"/>
    <row r="16042" s="215" customFormat="1" ht="14.1"/>
    <row r="16043" s="215" customFormat="1" ht="14.1"/>
    <row r="16044" s="215" customFormat="1" ht="14.1"/>
    <row r="16045" s="215" customFormat="1" ht="14.1"/>
    <row r="16046" s="215" customFormat="1" ht="14.1"/>
    <row r="16047" s="215" customFormat="1" ht="14.1"/>
    <row r="16048" s="215" customFormat="1" ht="14.1"/>
    <row r="16049" s="215" customFormat="1" ht="14.1"/>
    <row r="16050" s="215" customFormat="1" ht="14.1"/>
    <row r="16051" s="215" customFormat="1" ht="14.1"/>
    <row r="16052" s="215" customFormat="1" ht="14.1"/>
    <row r="16053" s="215" customFormat="1" ht="14.1"/>
    <row r="16054" s="215" customFormat="1" ht="14.1"/>
    <row r="16055" s="215" customFormat="1" ht="14.1"/>
    <row r="16056" s="215" customFormat="1" ht="14.1"/>
    <row r="16057" s="215" customFormat="1" ht="14.1"/>
    <row r="16058" s="215" customFormat="1" ht="14.1"/>
    <row r="16059" s="215" customFormat="1" ht="14.1"/>
    <row r="16060" s="215" customFormat="1" ht="14.1"/>
    <row r="16061" s="215" customFormat="1" ht="14.1"/>
    <row r="16062" s="215" customFormat="1" ht="14.1"/>
    <row r="16063" s="215" customFormat="1" ht="14.1"/>
    <row r="16064" s="215" customFormat="1" ht="14.1"/>
    <row r="16065" s="215" customFormat="1" ht="14.1"/>
    <row r="16066" s="215" customFormat="1" ht="14.1"/>
    <row r="16067" s="215" customFormat="1" ht="14.1"/>
    <row r="16068" s="215" customFormat="1" ht="14.1"/>
    <row r="16069" s="215" customFormat="1" ht="14.1"/>
    <row r="16070" s="215" customFormat="1" ht="14.1"/>
    <row r="16071" s="215" customFormat="1" ht="14.1"/>
    <row r="16072" s="215" customFormat="1" ht="14.1"/>
    <row r="16073" s="215" customFormat="1" ht="14.1"/>
    <row r="16074" s="215" customFormat="1" ht="14.1"/>
    <row r="16075" s="215" customFormat="1" ht="14.1"/>
    <row r="16076" s="215" customFormat="1" ht="14.1"/>
    <row r="16077" s="215" customFormat="1" ht="14.1"/>
    <row r="16078" s="215" customFormat="1" ht="14.1"/>
    <row r="16079" s="215" customFormat="1" ht="14.1"/>
    <row r="16080" s="215" customFormat="1" ht="14.1"/>
    <row r="16081" s="215" customFormat="1" ht="14.1"/>
    <row r="16082" s="215" customFormat="1" ht="14.1"/>
    <row r="16083" s="215" customFormat="1" ht="14.1"/>
    <row r="16084" s="215" customFormat="1" ht="14.1"/>
    <row r="16085" s="215" customFormat="1" ht="14.1"/>
    <row r="16086" s="215" customFormat="1" ht="14.1"/>
    <row r="16087" s="215" customFormat="1" ht="14.1"/>
    <row r="16088" s="215" customFormat="1" ht="14.1"/>
    <row r="16089" s="215" customFormat="1" ht="14.1"/>
    <row r="16090" s="215" customFormat="1" ht="14.1"/>
    <row r="16091" s="215" customFormat="1" ht="14.1"/>
    <row r="16092" s="215" customFormat="1" ht="14.1"/>
    <row r="16093" s="215" customFormat="1" ht="14.1"/>
    <row r="16094" s="215" customFormat="1" ht="14.1"/>
    <row r="16095" s="215" customFormat="1" ht="14.1"/>
    <row r="16096" s="215" customFormat="1" ht="14.1"/>
    <row r="16097" s="215" customFormat="1" ht="14.1"/>
    <row r="16098" s="215" customFormat="1" ht="14.1"/>
    <row r="16099" s="215" customFormat="1" ht="14.1"/>
    <row r="16100" s="215" customFormat="1" ht="14.1"/>
    <row r="16101" s="215" customFormat="1" ht="14.1"/>
    <row r="16102" s="215" customFormat="1" ht="14.1"/>
    <row r="16103" s="215" customFormat="1" ht="14.1"/>
    <row r="16104" s="215" customFormat="1" ht="14.1"/>
    <row r="16105" s="215" customFormat="1" ht="14.1"/>
    <row r="16106" s="215" customFormat="1" ht="14.1"/>
    <row r="16107" s="215" customFormat="1" ht="14.1"/>
    <row r="16108" s="215" customFormat="1" ht="14.1"/>
    <row r="16109" s="215" customFormat="1" ht="14.1"/>
    <row r="16110" s="215" customFormat="1" ht="14.1"/>
    <row r="16111" s="215" customFormat="1" ht="14.1"/>
    <row r="16112" s="215" customFormat="1" ht="14.1"/>
    <row r="16113" s="215" customFormat="1" ht="14.1"/>
    <row r="16114" s="215" customFormat="1" ht="14.1"/>
    <row r="16115" s="215" customFormat="1" ht="14.1"/>
    <row r="16116" s="215" customFormat="1" ht="14.1"/>
    <row r="16117" s="215" customFormat="1" ht="14.1"/>
    <row r="16118" s="215" customFormat="1" ht="14.1"/>
    <row r="16119" s="215" customFormat="1" ht="14.1"/>
    <row r="16120" s="215" customFormat="1" ht="14.1"/>
    <row r="16121" s="215" customFormat="1" ht="14.1"/>
    <row r="16122" s="215" customFormat="1" ht="14.1"/>
    <row r="16123" s="215" customFormat="1" ht="14.1"/>
    <row r="16124" s="215" customFormat="1" ht="14.1"/>
    <row r="16125" s="215" customFormat="1" ht="14.1"/>
    <row r="16126" s="215" customFormat="1" ht="14.1"/>
    <row r="16127" s="215" customFormat="1" ht="14.1"/>
    <row r="16128" s="215" customFormat="1" ht="14.1"/>
    <row r="16129" s="215" customFormat="1" ht="14.1"/>
    <row r="16130" s="215" customFormat="1" ht="14.1"/>
    <row r="16131" s="215" customFormat="1" ht="14.1"/>
    <row r="16132" s="215" customFormat="1" ht="14.1"/>
    <row r="16133" s="215" customFormat="1" ht="14.1"/>
    <row r="16134" s="215" customFormat="1" ht="14.1"/>
    <row r="16135" s="215" customFormat="1" ht="14.1"/>
    <row r="16136" s="215" customFormat="1" ht="14.1"/>
    <row r="16137" s="215" customFormat="1" ht="14.1"/>
    <row r="16138" s="215" customFormat="1" ht="14.1"/>
    <row r="16139" s="215" customFormat="1" ht="14.1"/>
    <row r="16140" s="215" customFormat="1" ht="14.1"/>
    <row r="16141" s="215" customFormat="1" ht="14.1"/>
    <row r="16142" s="215" customFormat="1" ht="14.1"/>
    <row r="16143" s="215" customFormat="1" ht="14.1"/>
    <row r="16144" s="215" customFormat="1" ht="14.1"/>
    <row r="16145" s="215" customFormat="1" ht="14.1"/>
    <row r="16146" s="215" customFormat="1" ht="14.1"/>
    <row r="16147" s="215" customFormat="1" ht="14.1"/>
    <row r="16148" s="215" customFormat="1" ht="14.1"/>
    <row r="16149" s="215" customFormat="1" ht="14.1"/>
    <row r="16150" s="215" customFormat="1" ht="14.1"/>
    <row r="16151" s="215" customFormat="1" ht="14.1"/>
    <row r="16152" s="215" customFormat="1" ht="14.1"/>
    <row r="16153" s="215" customFormat="1" ht="14.1"/>
    <row r="16154" s="215" customFormat="1" ht="14.1"/>
    <row r="16155" s="215" customFormat="1" ht="14.1"/>
    <row r="16156" s="215" customFormat="1" ht="14.1"/>
    <row r="16157" s="215" customFormat="1" ht="14.1"/>
    <row r="16158" s="215" customFormat="1" ht="14.1"/>
    <row r="16159" s="215" customFormat="1" ht="14.1"/>
    <row r="16160" s="215" customFormat="1" ht="14.1"/>
    <row r="16161" s="215" customFormat="1" ht="14.1"/>
    <row r="16162" s="215" customFormat="1" ht="14.1"/>
    <row r="16163" s="215" customFormat="1" ht="14.1"/>
    <row r="16164" s="215" customFormat="1" ht="14.1"/>
    <row r="16165" s="215" customFormat="1" ht="14.1"/>
    <row r="16166" s="215" customFormat="1" ht="14.1"/>
    <row r="16167" s="215" customFormat="1" ht="14.1"/>
    <row r="16168" s="215" customFormat="1" ht="14.1"/>
    <row r="16169" s="215" customFormat="1" ht="14.1"/>
    <row r="16170" s="215" customFormat="1" ht="14.1"/>
    <row r="16171" s="215" customFormat="1" ht="14.1"/>
    <row r="16172" s="215" customFormat="1" ht="14.1"/>
    <row r="16173" s="215" customFormat="1" ht="14.1"/>
    <row r="16174" s="215" customFormat="1" ht="14.1"/>
    <row r="16175" s="215" customFormat="1" ht="14.1"/>
    <row r="16176" s="215" customFormat="1" ht="14.1"/>
    <row r="16177" s="215" customFormat="1" ht="14.1"/>
    <row r="16178" s="215" customFormat="1" ht="14.1"/>
    <row r="16179" s="215" customFormat="1" ht="14.1"/>
    <row r="16180" s="215" customFormat="1" ht="14.1"/>
    <row r="16181" s="215" customFormat="1" ht="14.1"/>
    <row r="16182" s="215" customFormat="1" ht="14.1"/>
    <row r="16183" s="215" customFormat="1" ht="14.1"/>
    <row r="16184" s="215" customFormat="1" ht="14.1"/>
    <row r="16185" s="215" customFormat="1" ht="14.1"/>
    <row r="16186" s="215" customFormat="1" ht="14.1"/>
    <row r="16187" s="215" customFormat="1" ht="14.1"/>
    <row r="16188" s="215" customFormat="1" ht="14.1"/>
    <row r="16189" s="215" customFormat="1" ht="14.1"/>
    <row r="16190" s="215" customFormat="1" ht="14.1"/>
    <row r="16191" s="215" customFormat="1" ht="14.1"/>
    <row r="16192" s="215" customFormat="1" ht="14.1"/>
    <row r="16193" s="215" customFormat="1" ht="14.1"/>
    <row r="16194" s="215" customFormat="1" ht="14.1"/>
    <row r="16195" s="215" customFormat="1" ht="14.1"/>
    <row r="16196" s="215" customFormat="1" ht="14.1"/>
    <row r="16197" s="215" customFormat="1" ht="14.1"/>
    <row r="16198" s="215" customFormat="1" ht="14.1"/>
    <row r="16199" s="215" customFormat="1" ht="14.1"/>
    <row r="16200" s="215" customFormat="1" ht="14.1"/>
    <row r="16201" s="215" customFormat="1" ht="14.1"/>
    <row r="16202" s="215" customFormat="1" ht="14.1"/>
    <row r="16203" s="215" customFormat="1" ht="14.1"/>
    <row r="16204" s="215" customFormat="1" ht="14.1"/>
    <row r="16205" s="215" customFormat="1" ht="14.1"/>
    <row r="16206" s="215" customFormat="1" ht="14.1"/>
    <row r="16207" s="215" customFormat="1" ht="14.1"/>
    <row r="16208" s="215" customFormat="1" ht="14.1"/>
    <row r="16209" s="215" customFormat="1" ht="14.1"/>
    <row r="16210" s="215" customFormat="1" ht="14.1"/>
    <row r="16211" s="215" customFormat="1" ht="14.1"/>
    <row r="16212" s="215" customFormat="1" ht="14.1"/>
    <row r="16213" s="215" customFormat="1" ht="14.1"/>
    <row r="16214" s="215" customFormat="1" ht="14.1"/>
    <row r="16215" s="215" customFormat="1" ht="14.1"/>
    <row r="16216" s="215" customFormat="1" ht="14.1"/>
    <row r="16217" s="215" customFormat="1" ht="14.1"/>
    <row r="16218" s="215" customFormat="1" ht="14.1"/>
    <row r="16219" s="215" customFormat="1" ht="14.1"/>
    <row r="16220" s="215" customFormat="1" ht="14.1"/>
    <row r="16221" s="215" customFormat="1" ht="14.1"/>
    <row r="16222" s="215" customFormat="1" ht="14.1"/>
    <row r="16223" s="215" customFormat="1" ht="14.1"/>
    <row r="16224" s="215" customFormat="1" ht="14.1"/>
    <row r="16225" s="215" customFormat="1" ht="14.1"/>
    <row r="16226" s="215" customFormat="1" ht="14.1"/>
    <row r="16227" s="215" customFormat="1" ht="14.1"/>
    <row r="16228" s="215" customFormat="1" ht="14.1"/>
    <row r="16229" s="215" customFormat="1" ht="14.1"/>
    <row r="16230" s="215" customFormat="1" ht="14.1"/>
    <row r="16231" s="215" customFormat="1" ht="14.1"/>
    <row r="16232" s="215" customFormat="1" ht="14.1"/>
    <row r="16233" s="215" customFormat="1" ht="14.1"/>
    <row r="16234" s="215" customFormat="1" ht="14.1"/>
    <row r="16235" s="215" customFormat="1" ht="14.1"/>
    <row r="16236" s="215" customFormat="1" ht="14.1"/>
    <row r="16237" s="215" customFormat="1" ht="14.1"/>
    <row r="16238" s="215" customFormat="1" ht="14.1"/>
    <row r="16239" s="215" customFormat="1" ht="14.1"/>
    <row r="16240" s="215" customFormat="1" ht="14.1"/>
    <row r="16241" s="215" customFormat="1" ht="14.1"/>
    <row r="16242" s="215" customFormat="1" ht="14.1"/>
    <row r="16243" s="215" customFormat="1" ht="14.1"/>
    <row r="16244" s="215" customFormat="1" ht="14.1"/>
    <row r="16245" s="215" customFormat="1" ht="14.1"/>
    <row r="16246" s="215" customFormat="1" ht="14.1"/>
    <row r="16247" s="215" customFormat="1" ht="14.1"/>
    <row r="16248" s="215" customFormat="1" ht="14.1"/>
    <row r="16249" s="215" customFormat="1" ht="14.1"/>
    <row r="16250" s="215" customFormat="1" ht="14.1"/>
    <row r="16251" s="215" customFormat="1" ht="14.1"/>
    <row r="16252" s="215" customFormat="1" ht="14.1"/>
    <row r="16253" s="215" customFormat="1" ht="14.1"/>
    <row r="16254" s="215" customFormat="1" ht="14.1"/>
    <row r="16255" s="215" customFormat="1" ht="14.1"/>
    <row r="16256" s="215" customFormat="1" ht="14.1"/>
    <row r="16257" s="215" customFormat="1" ht="14.1"/>
    <row r="16258" s="215" customFormat="1" ht="14.1"/>
    <row r="16259" s="215" customFormat="1" ht="14.1"/>
    <row r="16260" s="215" customFormat="1" ht="14.1"/>
    <row r="16261" s="215" customFormat="1" ht="14.1"/>
    <row r="16262" s="215" customFormat="1" ht="14.1"/>
    <row r="16263" s="215" customFormat="1" ht="14.1"/>
    <row r="16264" s="215" customFormat="1" ht="14.1"/>
    <row r="16265" s="215" customFormat="1" ht="14.1"/>
    <row r="16266" s="215" customFormat="1" ht="14.1"/>
    <row r="16267" s="215" customFormat="1" ht="14.1"/>
    <row r="16268" s="215" customFormat="1" ht="14.1"/>
    <row r="16269" s="215" customFormat="1" ht="14.1"/>
    <row r="16270" s="215" customFormat="1" ht="14.1"/>
    <row r="16271" s="215" customFormat="1" ht="14.1"/>
    <row r="16272" s="215" customFormat="1" ht="14.1"/>
    <row r="16273" s="215" customFormat="1" ht="14.1"/>
    <row r="16274" s="215" customFormat="1" ht="14.1"/>
    <row r="16275" s="215" customFormat="1" ht="14.1"/>
    <row r="16276" s="215" customFormat="1" ht="14.1"/>
    <row r="16277" s="215" customFormat="1" ht="14.1"/>
    <row r="16278" s="215" customFormat="1" ht="14.1"/>
    <row r="16279" s="215" customFormat="1" ht="14.1"/>
    <row r="16280" s="215" customFormat="1" ht="14.1"/>
    <row r="16281" s="215" customFormat="1" ht="14.1"/>
    <row r="16282" s="215" customFormat="1" ht="14.1"/>
    <row r="16283" s="215" customFormat="1" ht="14.1"/>
    <row r="16284" s="215" customFormat="1" ht="14.1"/>
    <row r="16285" s="215" customFormat="1" ht="14.1"/>
    <row r="16286" s="215" customFormat="1" ht="14.1"/>
    <row r="16287" s="215" customFormat="1" ht="14.1"/>
    <row r="16288" s="215" customFormat="1" ht="14.1"/>
    <row r="16289" s="215" customFormat="1" ht="14.1"/>
    <row r="16290" s="215" customFormat="1" ht="14.1"/>
    <row r="16291" s="215" customFormat="1" ht="14.1"/>
    <row r="16292" s="215" customFormat="1" ht="14.1"/>
    <row r="16293" s="215" customFormat="1" ht="14.1"/>
    <row r="16294" s="215" customFormat="1" ht="14.1"/>
    <row r="16295" s="215" customFormat="1" ht="14.1"/>
    <row r="16296" s="215" customFormat="1" ht="14.1"/>
    <row r="16297" s="215" customFormat="1" ht="14.1"/>
    <row r="16298" s="215" customFormat="1" ht="14.1"/>
    <row r="16299" s="215" customFormat="1" ht="14.1"/>
    <row r="16300" s="215" customFormat="1" ht="14.1"/>
    <row r="16301" s="215" customFormat="1" ht="14.1"/>
    <row r="16302" s="215" customFormat="1" ht="14.1"/>
    <row r="16303" s="215" customFormat="1" ht="14.1"/>
    <row r="16304" s="215" customFormat="1" ht="14.1"/>
    <row r="16305" s="215" customFormat="1" ht="14.1"/>
    <row r="16306" s="215" customFormat="1" ht="14.1"/>
    <row r="16307" s="215" customFormat="1" ht="14.1"/>
    <row r="16308" s="215" customFormat="1" ht="14.1"/>
    <row r="16309" s="215" customFormat="1" ht="14.1"/>
    <row r="16310" s="215" customFormat="1" ht="14.1"/>
    <row r="16311" s="215" customFormat="1" ht="14.1"/>
    <row r="16312" s="215" customFormat="1" ht="14.1"/>
    <row r="16313" s="215" customFormat="1" ht="14.1"/>
    <row r="16314" s="215" customFormat="1" ht="14.1"/>
    <row r="16315" s="215" customFormat="1" ht="14.1"/>
    <row r="16316" s="215" customFormat="1" ht="14.1"/>
    <row r="16317" s="215" customFormat="1" ht="14.1"/>
    <row r="16318" s="215" customFormat="1" ht="14.1"/>
    <row r="16319" s="215" customFormat="1" ht="14.1"/>
    <row r="16320" s="215" customFormat="1" ht="14.1"/>
    <row r="16321" s="215" customFormat="1" ht="14.1"/>
    <row r="16322" s="215" customFormat="1" ht="14.1"/>
    <row r="16323" s="215" customFormat="1" ht="14.1"/>
    <row r="16324" s="215" customFormat="1" ht="14.1"/>
    <row r="16325" s="215" customFormat="1" ht="14.1"/>
    <row r="16326" s="215" customFormat="1" ht="14.1"/>
    <row r="16327" s="215" customFormat="1" ht="14.1"/>
    <row r="16328" s="215" customFormat="1" ht="14.1"/>
    <row r="16329" s="215" customFormat="1" ht="14.1"/>
    <row r="16330" s="215" customFormat="1" ht="14.1"/>
    <row r="16331" s="215" customFormat="1" ht="14.1"/>
    <row r="16332" s="215" customFormat="1" ht="14.1"/>
    <row r="16333" s="215" customFormat="1" ht="14.1"/>
    <row r="16334" s="215" customFormat="1" ht="14.1"/>
    <row r="16335" s="215" customFormat="1" ht="14.1"/>
    <row r="16336" s="215" customFormat="1" ht="14.1"/>
    <row r="16337" s="215" customFormat="1" ht="14.1"/>
    <row r="16338" s="215" customFormat="1" ht="14.1"/>
    <row r="16339" s="215" customFormat="1" ht="14.1"/>
    <row r="16340" s="215" customFormat="1" ht="14.1"/>
    <row r="16341" s="215" customFormat="1" ht="14.1"/>
    <row r="16342" s="215" customFormat="1" ht="14.1"/>
    <row r="16343" s="215" customFormat="1" ht="14.1"/>
    <row r="16344" s="215" customFormat="1" ht="14.1"/>
    <row r="16345" s="215" customFormat="1" ht="14.1"/>
    <row r="16346" s="215" customFormat="1" ht="14.1"/>
    <row r="16347" s="215" customFormat="1" ht="14.1"/>
    <row r="16348" s="215" customFormat="1" ht="14.1"/>
    <row r="16349" s="215" customFormat="1" ht="14.1"/>
    <row r="16350" s="215" customFormat="1" ht="14.1"/>
    <row r="16351" s="215" customFormat="1" ht="14.1"/>
    <row r="16352" s="215" customFormat="1" ht="14.1"/>
    <row r="16353" s="215" customFormat="1" ht="14.1"/>
    <row r="16354" s="215" customFormat="1" ht="14.1"/>
    <row r="16355" s="215" customFormat="1" ht="14.1"/>
    <row r="16356" s="215" customFormat="1" ht="14.1"/>
    <row r="16357" s="215" customFormat="1" ht="14.1"/>
    <row r="16358" s="215" customFormat="1" ht="14.1"/>
    <row r="16359" s="215" customFormat="1" ht="14.1"/>
    <row r="16360" s="215" customFormat="1" ht="14.1"/>
    <row r="16361" s="215" customFormat="1" ht="14.1"/>
    <row r="16362" s="215" customFormat="1" ht="14.1"/>
    <row r="16363" s="215" customFormat="1" ht="14.1"/>
    <row r="16364" s="215" customFormat="1" ht="14.1"/>
    <row r="16365" s="215" customFormat="1" ht="14.1"/>
    <row r="16366" s="215" customFormat="1" ht="14.1"/>
    <row r="16367" s="215" customFormat="1" ht="14.1"/>
    <row r="16368" s="215" customFormat="1" ht="14.1"/>
    <row r="16369" s="215" customFormat="1" ht="14.1"/>
    <row r="16370" s="215" customFormat="1" ht="14.1"/>
    <row r="16371" s="215" customFormat="1" ht="14.1"/>
    <row r="16372" s="215" customFormat="1" ht="14.1"/>
    <row r="16373" s="215" customFormat="1" ht="14.1"/>
    <row r="16374" s="215" customFormat="1" ht="14.1"/>
    <row r="16375" s="215" customFormat="1" ht="14.1"/>
    <row r="16376" s="215" customFormat="1" ht="14.1"/>
    <row r="16377" s="215" customFormat="1" ht="14.1"/>
    <row r="16378" s="215" customFormat="1" ht="14.1"/>
    <row r="16379" s="215" customFormat="1" ht="14.1"/>
    <row r="16380" s="215" customFormat="1" ht="14.1"/>
    <row r="16381" s="215" customFormat="1" ht="14.1"/>
    <row r="16382" s="215" customFormat="1" ht="14.1"/>
    <row r="16383" s="215" customFormat="1" ht="14.1"/>
    <row r="16384" s="215" customFormat="1" ht="14.1"/>
  </sheetData>
  <pageMargins left="0.747916666666667" right="0.354166666666667" top="1" bottom="1" header="0.5" footer="0.5"/>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7"/>
  <sheetViews>
    <sheetView workbookViewId="0">
      <selection activeCell="B13" sqref="B13"/>
    </sheetView>
  </sheetViews>
  <sheetFormatPr defaultColWidth="9" defaultRowHeight="15" outlineLevelRow="6" outlineLevelCol="1"/>
  <cols>
    <col min="1" max="1" width="35.6216216216216" style="1" customWidth="1"/>
    <col min="2" max="2" width="44.6216216216216" style="1" customWidth="1"/>
    <col min="3" max="16384" width="9" style="1"/>
  </cols>
  <sheetData>
    <row r="1" s="1" customFormat="1" ht="22.7" spans="1:2">
      <c r="A1" s="4" t="s">
        <v>1913</v>
      </c>
      <c r="B1" s="6"/>
    </row>
    <row r="2" s="1" customFormat="1" ht="22.7" spans="1:2">
      <c r="A2" s="58" t="s">
        <v>1914</v>
      </c>
      <c r="B2" s="58"/>
    </row>
    <row r="3" s="1" customFormat="1" ht="36" customHeight="1" spans="1:2">
      <c r="A3" s="59"/>
      <c r="B3" s="7" t="s">
        <v>1915</v>
      </c>
    </row>
    <row r="4" s="1" customFormat="1" ht="45" customHeight="1" spans="1:2">
      <c r="A4" s="10" t="s">
        <v>1916</v>
      </c>
      <c r="B4" s="10" t="s">
        <v>69</v>
      </c>
    </row>
    <row r="5" s="1" customFormat="1" ht="45" customHeight="1" spans="1:2">
      <c r="A5" s="57" t="s">
        <v>1917</v>
      </c>
      <c r="B5" s="45">
        <v>510551</v>
      </c>
    </row>
    <row r="6" s="1" customFormat="1" ht="45" customHeight="1" spans="1:2">
      <c r="A6" s="60" t="s">
        <v>1918</v>
      </c>
      <c r="B6" s="45">
        <v>531559</v>
      </c>
    </row>
    <row r="7" s="1" customFormat="1" ht="45" customHeight="1" spans="1:2">
      <c r="A7" s="60" t="s">
        <v>1919</v>
      </c>
      <c r="B7" s="45">
        <v>529871</v>
      </c>
    </row>
  </sheetData>
  <mergeCells count="1">
    <mergeCell ref="A2:B2"/>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18"/>
  <sheetViews>
    <sheetView workbookViewId="0">
      <selection activeCell="F25" sqref="F25"/>
    </sheetView>
  </sheetViews>
  <sheetFormatPr defaultColWidth="9" defaultRowHeight="15" outlineLevelCol="1"/>
  <cols>
    <col min="1" max="1" width="46.8738738738739" style="1" customWidth="1"/>
    <col min="2" max="2" width="35.1261261261261" style="1" customWidth="1"/>
    <col min="3" max="16384" width="9" style="1"/>
  </cols>
  <sheetData>
    <row r="1" s="1" customFormat="1" ht="22.7" spans="1:2">
      <c r="A1" s="68" t="s">
        <v>1920</v>
      </c>
      <c r="B1" s="6"/>
    </row>
    <row r="2" s="1" customFormat="1" ht="22.7" spans="1:2">
      <c r="A2" s="58" t="s">
        <v>1921</v>
      </c>
      <c r="B2" s="58"/>
    </row>
    <row r="3" s="1" customFormat="1" ht="20.1" spans="1:2">
      <c r="A3" s="92"/>
      <c r="B3" s="93" t="s">
        <v>1915</v>
      </c>
    </row>
    <row r="4" s="1" customFormat="1" ht="18.45" spans="1:2">
      <c r="A4" s="94" t="s">
        <v>1922</v>
      </c>
      <c r="B4" s="94" t="s">
        <v>69</v>
      </c>
    </row>
    <row r="5" s="1" customFormat="1" ht="18.4" spans="1:2">
      <c r="A5" s="95" t="s">
        <v>1923</v>
      </c>
      <c r="B5" s="96">
        <f>B6+B7+B10</f>
        <v>171</v>
      </c>
    </row>
    <row r="6" s="1" customFormat="1" ht="18.45" spans="1:2">
      <c r="A6" s="97" t="s">
        <v>1924</v>
      </c>
      <c r="B6" s="14">
        <v>5</v>
      </c>
    </row>
    <row r="7" s="1" customFormat="1" ht="18.45" spans="1:2">
      <c r="A7" s="97" t="s">
        <v>1925</v>
      </c>
      <c r="B7" s="14">
        <f>B8+B9</f>
        <v>158</v>
      </c>
    </row>
    <row r="8" s="1" customFormat="1" ht="18.45" spans="1:2">
      <c r="A8" s="97" t="s">
        <v>1926</v>
      </c>
      <c r="B8" s="14">
        <v>0</v>
      </c>
    </row>
    <row r="9" s="1" customFormat="1" ht="18.45" spans="1:2">
      <c r="A9" s="97" t="s">
        <v>1927</v>
      </c>
      <c r="B9" s="14">
        <v>158</v>
      </c>
    </row>
    <row r="10" s="1" customFormat="1" ht="18.45" spans="1:2">
      <c r="A10" s="97" t="s">
        <v>1928</v>
      </c>
      <c r="B10" s="14">
        <v>8</v>
      </c>
    </row>
    <row r="11" s="1" customFormat="1" ht="18.4" spans="1:2">
      <c r="A11" s="95" t="s">
        <v>1929</v>
      </c>
      <c r="B11" s="96" t="s">
        <v>1930</v>
      </c>
    </row>
    <row r="12" s="1" customFormat="1" ht="18.45" spans="1:2">
      <c r="A12" s="98" t="s">
        <v>1931</v>
      </c>
      <c r="B12" s="96">
        <v>1</v>
      </c>
    </row>
    <row r="13" s="1" customFormat="1" ht="18.45" spans="1:2">
      <c r="A13" s="98" t="s">
        <v>1932</v>
      </c>
      <c r="B13" s="96">
        <v>1</v>
      </c>
    </row>
    <row r="14" s="1" customFormat="1" ht="18.45" spans="1:2">
      <c r="A14" s="98" t="s">
        <v>1933</v>
      </c>
      <c r="B14" s="96">
        <v>0</v>
      </c>
    </row>
    <row r="15" s="1" customFormat="1" ht="18.45" spans="1:2">
      <c r="A15" s="98" t="s">
        <v>1934</v>
      </c>
      <c r="B15" s="96">
        <v>52</v>
      </c>
    </row>
    <row r="16" s="1" customFormat="1" ht="18.45" spans="1:2">
      <c r="A16" s="98" t="s">
        <v>1935</v>
      </c>
      <c r="B16" s="99">
        <v>55</v>
      </c>
    </row>
    <row r="17" s="1" customFormat="1" ht="18.45" spans="1:2">
      <c r="A17" s="98" t="s">
        <v>1936</v>
      </c>
      <c r="B17" s="99">
        <v>676</v>
      </c>
    </row>
    <row r="18" s="1" customFormat="1" spans="1:2">
      <c r="A18" s="100"/>
      <c r="B18" s="100"/>
    </row>
  </sheetData>
  <mergeCells count="1">
    <mergeCell ref="A2:B2"/>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C12"/>
  <sheetViews>
    <sheetView zoomScale="90" zoomScaleNormal="90" workbookViewId="0">
      <selection activeCell="G22" sqref="G22"/>
    </sheetView>
  </sheetViews>
  <sheetFormatPr defaultColWidth="9" defaultRowHeight="14.1" outlineLevelCol="2"/>
  <cols>
    <col min="1" max="1" width="15.6216216216216" style="80" customWidth="1"/>
    <col min="2" max="2" width="31.1261261261261" style="80" customWidth="1"/>
    <col min="3" max="3" width="38.5045045045045" style="80" customWidth="1"/>
    <col min="4" max="16384" width="9" style="80"/>
  </cols>
  <sheetData>
    <row r="1" s="80" customFormat="1" ht="24.75" customHeight="1" spans="1:3">
      <c r="A1" s="82" t="s">
        <v>1937</v>
      </c>
      <c r="B1" s="83"/>
      <c r="C1" s="83"/>
    </row>
    <row r="2" s="80" customFormat="1" ht="22.7" spans="2:3">
      <c r="B2" s="84" t="s">
        <v>1938</v>
      </c>
      <c r="C2" s="84"/>
    </row>
    <row r="3" s="80" customFormat="1" spans="2:3">
      <c r="B3" s="85" t="s">
        <v>1939</v>
      </c>
      <c r="C3" s="85"/>
    </row>
    <row r="5" s="80" customFormat="1" ht="36" customHeight="1" spans="1:3">
      <c r="A5" s="86" t="s">
        <v>67</v>
      </c>
      <c r="B5" s="87" t="s">
        <v>68</v>
      </c>
      <c r="C5" s="87" t="s">
        <v>69</v>
      </c>
    </row>
    <row r="6" s="80" customFormat="1" ht="18" customHeight="1" spans="1:3">
      <c r="A6" s="74">
        <v>10301</v>
      </c>
      <c r="B6" s="75" t="s">
        <v>1940</v>
      </c>
      <c r="C6" s="73">
        <v>72282</v>
      </c>
    </row>
    <row r="7" s="80" customFormat="1" ht="18" customHeight="1" spans="1:3">
      <c r="A7" s="74">
        <v>1030148</v>
      </c>
      <c r="B7" s="75" t="s">
        <v>1941</v>
      </c>
      <c r="C7" s="73">
        <v>72282</v>
      </c>
    </row>
    <row r="8" s="80" customFormat="1" ht="18" customHeight="1" spans="1:3">
      <c r="A8" s="74">
        <v>103014801</v>
      </c>
      <c r="B8" s="76" t="s">
        <v>1942</v>
      </c>
      <c r="C8" s="73">
        <v>72282</v>
      </c>
    </row>
    <row r="9" s="80" customFormat="1" ht="18" customHeight="1" spans="1:3">
      <c r="A9" s="74">
        <v>10310</v>
      </c>
      <c r="B9" s="88" t="s">
        <v>1943</v>
      </c>
      <c r="C9" s="73">
        <v>30800</v>
      </c>
    </row>
    <row r="10" s="80" customFormat="1" ht="18" customHeight="1" spans="1:3">
      <c r="A10" s="74">
        <v>1031099</v>
      </c>
      <c r="B10" s="75" t="s">
        <v>1944</v>
      </c>
      <c r="C10" s="73">
        <v>30800</v>
      </c>
    </row>
    <row r="11" s="80" customFormat="1" ht="18" customHeight="1" spans="1:3">
      <c r="A11" s="74">
        <v>103109998</v>
      </c>
      <c r="B11" s="76" t="s">
        <v>1945</v>
      </c>
      <c r="C11" s="73">
        <v>30800</v>
      </c>
    </row>
    <row r="12" s="81" customFormat="1" ht="18" customHeight="1" spans="1:3">
      <c r="A12" s="89"/>
      <c r="B12" s="90" t="s">
        <v>1946</v>
      </c>
      <c r="C12" s="91">
        <f>C6+C9</f>
        <v>103082</v>
      </c>
    </row>
  </sheetData>
  <mergeCells count="3">
    <mergeCell ref="B1:C1"/>
    <mergeCell ref="B2:C2"/>
    <mergeCell ref="B3:C3"/>
  </mergeCells>
  <dataValidations count="1">
    <dataValidation type="decimal" operator="between" allowBlank="1" showInputMessage="1" showErrorMessage="1" sqref="C6:C11">
      <formula1>-99999999999999</formula1>
      <formula2>99999999999999</formula2>
    </dataValidation>
  </dataValidation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C27"/>
  <sheetViews>
    <sheetView workbookViewId="0">
      <selection activeCell="E9" sqref="E9"/>
    </sheetView>
  </sheetViews>
  <sheetFormatPr defaultColWidth="9" defaultRowHeight="15.4" outlineLevelCol="2"/>
  <cols>
    <col min="1" max="1" width="20.6216216216216" style="77" customWidth="1"/>
    <col min="2" max="2" width="42.7477477477477" style="24" customWidth="1"/>
    <col min="3" max="3" width="21.7477477477477" style="3" customWidth="1"/>
    <col min="4" max="4" width="14.1261261261261" style="24" customWidth="1"/>
    <col min="5" max="16384" width="9" style="24"/>
  </cols>
  <sheetData>
    <row r="1" ht="28" customHeight="1" spans="1:2">
      <c r="A1" s="40" t="s">
        <v>1947</v>
      </c>
      <c r="B1" s="68"/>
    </row>
    <row r="2" s="24" customFormat="1" ht="42" customHeight="1" spans="1:3">
      <c r="A2" s="78" t="s">
        <v>1948</v>
      </c>
      <c r="B2" s="69"/>
      <c r="C2" s="69"/>
    </row>
    <row r="3" s="24" customFormat="1" ht="26" customHeight="1" spans="1:3">
      <c r="A3" s="77"/>
      <c r="B3" s="70"/>
      <c r="C3" s="9" t="s">
        <v>770</v>
      </c>
    </row>
    <row r="4" s="24" customFormat="1" ht="27" customHeight="1" spans="1:3">
      <c r="A4" s="79" t="s">
        <v>67</v>
      </c>
      <c r="B4" s="21" t="s">
        <v>68</v>
      </c>
      <c r="C4" s="21" t="s">
        <v>69</v>
      </c>
    </row>
    <row r="5" s="24" customFormat="1" ht="22" customHeight="1" spans="1:3">
      <c r="A5" s="71"/>
      <c r="B5" s="72" t="s">
        <v>1949</v>
      </c>
      <c r="C5" s="73">
        <f>C6+C11+C15+C22</f>
        <v>275952</v>
      </c>
    </row>
    <row r="6" s="24" customFormat="1" ht="22" customHeight="1" spans="1:3">
      <c r="A6" s="74">
        <v>212</v>
      </c>
      <c r="B6" s="75" t="s">
        <v>1385</v>
      </c>
      <c r="C6" s="73">
        <v>90595</v>
      </c>
    </row>
    <row r="7" s="24" customFormat="1" ht="22" customHeight="1" spans="1:3">
      <c r="A7" s="74">
        <v>21208</v>
      </c>
      <c r="B7" s="75" t="s">
        <v>1950</v>
      </c>
      <c r="C7" s="73">
        <v>90595</v>
      </c>
    </row>
    <row r="8" s="24" customFormat="1" ht="22" customHeight="1" spans="1:3">
      <c r="A8" s="74">
        <v>2120802</v>
      </c>
      <c r="B8" s="76" t="s">
        <v>1951</v>
      </c>
      <c r="C8" s="73">
        <v>75788</v>
      </c>
    </row>
    <row r="9" s="24" customFormat="1" ht="22" customHeight="1" spans="1:3">
      <c r="A9" s="74">
        <v>2120804</v>
      </c>
      <c r="B9" s="76" t="s">
        <v>1952</v>
      </c>
      <c r="C9" s="73">
        <v>12809</v>
      </c>
    </row>
    <row r="10" s="24" customFormat="1" ht="22" customHeight="1" spans="1:3">
      <c r="A10" s="74">
        <v>2120899</v>
      </c>
      <c r="B10" s="76" t="s">
        <v>1953</v>
      </c>
      <c r="C10" s="73">
        <v>1998</v>
      </c>
    </row>
    <row r="11" s="24" customFormat="1" ht="22" customHeight="1" spans="1:3">
      <c r="A11" s="74">
        <v>213</v>
      </c>
      <c r="B11" s="75" t="s">
        <v>1405</v>
      </c>
      <c r="C11" s="73">
        <v>222</v>
      </c>
    </row>
    <row r="12" s="24" customFormat="1" ht="22" customHeight="1" spans="1:3">
      <c r="A12" s="74">
        <v>21372</v>
      </c>
      <c r="B12" s="75" t="s">
        <v>1954</v>
      </c>
      <c r="C12" s="73">
        <v>222</v>
      </c>
    </row>
    <row r="13" s="24" customFormat="1" ht="22" customHeight="1" spans="1:3">
      <c r="A13" s="74">
        <v>2137201</v>
      </c>
      <c r="B13" s="76" t="s">
        <v>1955</v>
      </c>
      <c r="C13" s="73">
        <v>130</v>
      </c>
    </row>
    <row r="14" s="24" customFormat="1" ht="22" customHeight="1" spans="1:3">
      <c r="A14" s="74">
        <v>2137202</v>
      </c>
      <c r="B14" s="76" t="s">
        <v>1956</v>
      </c>
      <c r="C14" s="73">
        <v>92</v>
      </c>
    </row>
    <row r="15" s="24" customFormat="1" ht="22" customHeight="1" spans="1:3">
      <c r="A15" s="74">
        <v>229</v>
      </c>
      <c r="B15" s="75" t="s">
        <v>1850</v>
      </c>
      <c r="C15" s="73">
        <v>169716</v>
      </c>
    </row>
    <row r="16" s="24" customFormat="1" ht="22" customHeight="1" spans="1:3">
      <c r="A16" s="74">
        <v>22904</v>
      </c>
      <c r="B16" s="75" t="s">
        <v>1957</v>
      </c>
      <c r="C16" s="73">
        <v>169300</v>
      </c>
    </row>
    <row r="17" s="24" customFormat="1" ht="22" customHeight="1" spans="1:3">
      <c r="A17" s="74">
        <v>2290402</v>
      </c>
      <c r="B17" s="76" t="s">
        <v>1958</v>
      </c>
      <c r="C17" s="73">
        <v>169300</v>
      </c>
    </row>
    <row r="18" s="24" customFormat="1" ht="22" customHeight="1" spans="1:3">
      <c r="A18" s="74">
        <v>22960</v>
      </c>
      <c r="B18" s="75" t="s">
        <v>1959</v>
      </c>
      <c r="C18" s="73">
        <v>416</v>
      </c>
    </row>
    <row r="19" s="24" customFormat="1" ht="22" customHeight="1" spans="1:3">
      <c r="A19" s="74">
        <v>2296002</v>
      </c>
      <c r="B19" s="76" t="s">
        <v>1960</v>
      </c>
      <c r="C19" s="73">
        <v>287</v>
      </c>
    </row>
    <row r="20" s="24" customFormat="1" ht="22" customHeight="1" spans="1:3">
      <c r="A20" s="74">
        <v>2296003</v>
      </c>
      <c r="B20" s="76" t="s">
        <v>1961</v>
      </c>
      <c r="C20" s="73">
        <v>76</v>
      </c>
    </row>
    <row r="21" s="24" customFormat="1" ht="22" customHeight="1" spans="1:3">
      <c r="A21" s="74">
        <v>2296006</v>
      </c>
      <c r="B21" s="76" t="s">
        <v>1962</v>
      </c>
      <c r="C21" s="73">
        <v>53</v>
      </c>
    </row>
    <row r="22" s="24" customFormat="1" ht="22" customHeight="1" spans="1:3">
      <c r="A22" s="74">
        <v>232</v>
      </c>
      <c r="B22" s="75" t="s">
        <v>1767</v>
      </c>
      <c r="C22" s="73">
        <v>15419</v>
      </c>
    </row>
    <row r="23" s="24" customFormat="1" ht="22" customHeight="1" spans="1:3">
      <c r="A23" s="74">
        <v>23204</v>
      </c>
      <c r="B23" s="75" t="s">
        <v>1963</v>
      </c>
      <c r="C23" s="73">
        <v>15419</v>
      </c>
    </row>
    <row r="24" s="24" customFormat="1" ht="22" customHeight="1" spans="1:3">
      <c r="A24" s="74">
        <v>2320411</v>
      </c>
      <c r="B24" s="76" t="s">
        <v>1964</v>
      </c>
      <c r="C24" s="73">
        <v>11383</v>
      </c>
    </row>
    <row r="25" s="24" customFormat="1" ht="22" customHeight="1" spans="1:3">
      <c r="A25" s="74">
        <v>2320431</v>
      </c>
      <c r="B25" s="76" t="s">
        <v>1965</v>
      </c>
      <c r="C25" s="73">
        <v>329</v>
      </c>
    </row>
    <row r="26" s="24" customFormat="1" ht="22" customHeight="1" spans="1:3">
      <c r="A26" s="74">
        <v>2320433</v>
      </c>
      <c r="B26" s="76" t="s">
        <v>1966</v>
      </c>
      <c r="C26" s="73">
        <v>72</v>
      </c>
    </row>
    <row r="27" s="24" customFormat="1" ht="22" customHeight="1" spans="1:3">
      <c r="A27" s="74">
        <v>2320498</v>
      </c>
      <c r="B27" s="76" t="s">
        <v>1967</v>
      </c>
      <c r="C27" s="73">
        <v>3635</v>
      </c>
    </row>
  </sheetData>
  <mergeCells count="1">
    <mergeCell ref="A2:C2"/>
  </mergeCells>
  <dataValidations count="1">
    <dataValidation type="decimal" operator="between" allowBlank="1" showInputMessage="1" showErrorMessage="1" sqref="C5:C27">
      <formula1>-99999999999999</formula1>
      <formula2>99999999999999</formula2>
    </dataValidation>
  </dataValidations>
  <pageMargins left="0.550694444444444" right="0.393055555555556" top="0.354166666666667" bottom="0.354166666666667"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C27"/>
  <sheetViews>
    <sheetView workbookViewId="0">
      <selection activeCell="I18" sqref="I18"/>
    </sheetView>
  </sheetViews>
  <sheetFormatPr defaultColWidth="9" defaultRowHeight="15.4" outlineLevelCol="2"/>
  <cols>
    <col min="1" max="1" width="15.5045045045045" style="24" customWidth="1"/>
    <col min="2" max="2" width="47.5045045045045" style="3" customWidth="1"/>
    <col min="3" max="3" width="19.1261261261261" style="3" customWidth="1"/>
    <col min="4" max="16384" width="9" style="24"/>
  </cols>
  <sheetData>
    <row r="1" s="24" customFormat="1" ht="28" customHeight="1" spans="1:3">
      <c r="A1" s="68" t="s">
        <v>1968</v>
      </c>
      <c r="B1" s="3"/>
      <c r="C1" s="3"/>
    </row>
    <row r="2" s="24" customFormat="1" ht="42" customHeight="1" spans="1:3">
      <c r="A2" s="69" t="s">
        <v>1969</v>
      </c>
      <c r="B2" s="69"/>
      <c r="C2" s="69"/>
    </row>
    <row r="3" s="24" customFormat="1" ht="26" customHeight="1" spans="1:3">
      <c r="A3" s="70"/>
      <c r="B3" s="9"/>
      <c r="C3" s="3" t="s">
        <v>1939</v>
      </c>
    </row>
    <row r="4" s="24" customFormat="1" ht="27" customHeight="1" spans="1:3">
      <c r="A4" s="21" t="s">
        <v>67</v>
      </c>
      <c r="B4" s="21" t="s">
        <v>68</v>
      </c>
      <c r="C4" s="21" t="s">
        <v>69</v>
      </c>
    </row>
    <row r="5" s="24" customFormat="1" ht="22" customHeight="1" spans="1:3">
      <c r="A5" s="71"/>
      <c r="B5" s="72" t="s">
        <v>1949</v>
      </c>
      <c r="C5" s="73">
        <f>C6+C11+C15+C22</f>
        <v>275952</v>
      </c>
    </row>
    <row r="6" s="24" customFormat="1" ht="22" customHeight="1" spans="1:3">
      <c r="A6" s="74">
        <v>212</v>
      </c>
      <c r="B6" s="75" t="s">
        <v>1385</v>
      </c>
      <c r="C6" s="73">
        <v>90595</v>
      </c>
    </row>
    <row r="7" s="24" customFormat="1" ht="22" customHeight="1" spans="1:3">
      <c r="A7" s="74">
        <v>21208</v>
      </c>
      <c r="B7" s="75" t="s">
        <v>1950</v>
      </c>
      <c r="C7" s="73">
        <v>90595</v>
      </c>
    </row>
    <row r="8" s="24" customFormat="1" ht="22" customHeight="1" spans="1:3">
      <c r="A8" s="74">
        <v>2120802</v>
      </c>
      <c r="B8" s="76" t="s">
        <v>1951</v>
      </c>
      <c r="C8" s="73">
        <v>75788</v>
      </c>
    </row>
    <row r="9" s="24" customFormat="1" ht="22" customHeight="1" spans="1:3">
      <c r="A9" s="74">
        <v>2120804</v>
      </c>
      <c r="B9" s="76" t="s">
        <v>1952</v>
      </c>
      <c r="C9" s="73">
        <v>12809</v>
      </c>
    </row>
    <row r="10" s="24" customFormat="1" ht="22" customHeight="1" spans="1:3">
      <c r="A10" s="74">
        <v>2120899</v>
      </c>
      <c r="B10" s="76" t="s">
        <v>1953</v>
      </c>
      <c r="C10" s="73">
        <v>1998</v>
      </c>
    </row>
    <row r="11" s="24" customFormat="1" ht="22" customHeight="1" spans="1:3">
      <c r="A11" s="74">
        <v>213</v>
      </c>
      <c r="B11" s="75" t="s">
        <v>1405</v>
      </c>
      <c r="C11" s="73">
        <v>222</v>
      </c>
    </row>
    <row r="12" s="24" customFormat="1" ht="22" customHeight="1" spans="1:3">
      <c r="A12" s="74">
        <v>21372</v>
      </c>
      <c r="B12" s="75" t="s">
        <v>1954</v>
      </c>
      <c r="C12" s="73">
        <v>222</v>
      </c>
    </row>
    <row r="13" s="24" customFormat="1" ht="22" customHeight="1" spans="1:3">
      <c r="A13" s="74">
        <v>2137201</v>
      </c>
      <c r="B13" s="76" t="s">
        <v>1955</v>
      </c>
      <c r="C13" s="73">
        <v>130</v>
      </c>
    </row>
    <row r="14" s="24" customFormat="1" ht="22" customHeight="1" spans="1:3">
      <c r="A14" s="74">
        <v>2137202</v>
      </c>
      <c r="B14" s="76" t="s">
        <v>1956</v>
      </c>
      <c r="C14" s="73">
        <v>92</v>
      </c>
    </row>
    <row r="15" s="24" customFormat="1" ht="22" customHeight="1" spans="1:3">
      <c r="A15" s="74">
        <v>229</v>
      </c>
      <c r="B15" s="75" t="s">
        <v>1850</v>
      </c>
      <c r="C15" s="73">
        <v>169716</v>
      </c>
    </row>
    <row r="16" s="24" customFormat="1" ht="22" customHeight="1" spans="1:3">
      <c r="A16" s="74">
        <v>22904</v>
      </c>
      <c r="B16" s="75" t="s">
        <v>1957</v>
      </c>
      <c r="C16" s="73">
        <v>169300</v>
      </c>
    </row>
    <row r="17" s="24" customFormat="1" ht="22" customHeight="1" spans="1:3">
      <c r="A17" s="74">
        <v>2290402</v>
      </c>
      <c r="B17" s="76" t="s">
        <v>1958</v>
      </c>
      <c r="C17" s="73">
        <v>169300</v>
      </c>
    </row>
    <row r="18" s="24" customFormat="1" ht="22" customHeight="1" spans="1:3">
      <c r="A18" s="74">
        <v>22960</v>
      </c>
      <c r="B18" s="75" t="s">
        <v>1959</v>
      </c>
      <c r="C18" s="73">
        <v>416</v>
      </c>
    </row>
    <row r="19" s="24" customFormat="1" ht="22" customHeight="1" spans="1:3">
      <c r="A19" s="74">
        <v>2296002</v>
      </c>
      <c r="B19" s="76" t="s">
        <v>1960</v>
      </c>
      <c r="C19" s="73">
        <v>287</v>
      </c>
    </row>
    <row r="20" s="24" customFormat="1" ht="22" customHeight="1" spans="1:3">
      <c r="A20" s="74">
        <v>2296003</v>
      </c>
      <c r="B20" s="76" t="s">
        <v>1961</v>
      </c>
      <c r="C20" s="73">
        <v>76</v>
      </c>
    </row>
    <row r="21" s="24" customFormat="1" ht="22" customHeight="1" spans="1:3">
      <c r="A21" s="74">
        <v>2296006</v>
      </c>
      <c r="B21" s="76" t="s">
        <v>1962</v>
      </c>
      <c r="C21" s="73">
        <v>53</v>
      </c>
    </row>
    <row r="22" s="24" customFormat="1" ht="22" customHeight="1" spans="1:3">
      <c r="A22" s="74">
        <v>232</v>
      </c>
      <c r="B22" s="75" t="s">
        <v>1767</v>
      </c>
      <c r="C22" s="73">
        <v>15419</v>
      </c>
    </row>
    <row r="23" s="24" customFormat="1" ht="22" customHeight="1" spans="1:3">
      <c r="A23" s="74">
        <v>23204</v>
      </c>
      <c r="B23" s="75" t="s">
        <v>1963</v>
      </c>
      <c r="C23" s="73">
        <v>15419</v>
      </c>
    </row>
    <row r="24" s="24" customFormat="1" ht="22" customHeight="1" spans="1:3">
      <c r="A24" s="74">
        <v>2320411</v>
      </c>
      <c r="B24" s="76" t="s">
        <v>1964</v>
      </c>
      <c r="C24" s="73">
        <v>11383</v>
      </c>
    </row>
    <row r="25" s="24" customFormat="1" ht="22" customHeight="1" spans="1:3">
      <c r="A25" s="74">
        <v>2320431</v>
      </c>
      <c r="B25" s="76" t="s">
        <v>1965</v>
      </c>
      <c r="C25" s="73">
        <v>329</v>
      </c>
    </row>
    <row r="26" s="24" customFormat="1" ht="22" customHeight="1" spans="1:3">
      <c r="A26" s="74">
        <v>2320433</v>
      </c>
      <c r="B26" s="76" t="s">
        <v>1966</v>
      </c>
      <c r="C26" s="73">
        <v>72</v>
      </c>
    </row>
    <row r="27" s="24" customFormat="1" ht="22" customHeight="1" spans="1:3">
      <c r="A27" s="74">
        <v>2320498</v>
      </c>
      <c r="B27" s="76" t="s">
        <v>1967</v>
      </c>
      <c r="C27" s="73">
        <v>3635</v>
      </c>
    </row>
  </sheetData>
  <mergeCells count="1">
    <mergeCell ref="A2:C2"/>
  </mergeCells>
  <dataValidations count="1">
    <dataValidation type="decimal" operator="between" allowBlank="1" showInputMessage="1" showErrorMessage="1" sqref="C5:C27">
      <formula1>-99999999999999</formula1>
      <formula2>99999999999999</formula2>
    </dataValidation>
  </dataValidation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16"/>
  <sheetViews>
    <sheetView workbookViewId="0">
      <selection activeCell="D6" sqref="D6"/>
    </sheetView>
  </sheetViews>
  <sheetFormatPr defaultColWidth="9" defaultRowHeight="15" outlineLevelCol="1"/>
  <cols>
    <col min="1" max="1" width="47" style="1" customWidth="1"/>
    <col min="2" max="3" width="38.7477477477477" style="1" customWidth="1"/>
    <col min="4" max="16384" width="9" style="1"/>
  </cols>
  <sheetData>
    <row r="1" s="1" customFormat="1" ht="36" customHeight="1" spans="1:2">
      <c r="A1" s="28" t="s">
        <v>1970</v>
      </c>
      <c r="B1" s="28"/>
    </row>
    <row r="2" s="1" customFormat="1" ht="32" customHeight="1" spans="1:2">
      <c r="A2" s="63" t="s">
        <v>1971</v>
      </c>
      <c r="B2" s="63"/>
    </row>
    <row r="3" s="1" customFormat="1" ht="18.45" spans="1:2">
      <c r="A3" s="64"/>
      <c r="B3" s="49" t="s">
        <v>770</v>
      </c>
    </row>
    <row r="4" s="1" customFormat="1" ht="36" customHeight="1" spans="1:2">
      <c r="A4" s="65" t="s">
        <v>1916</v>
      </c>
      <c r="B4" s="65" t="s">
        <v>69</v>
      </c>
    </row>
    <row r="5" s="1" customFormat="1" ht="28" customHeight="1" spans="1:2">
      <c r="A5" s="44" t="s">
        <v>1104</v>
      </c>
      <c r="B5" s="14">
        <v>49</v>
      </c>
    </row>
    <row r="6" s="1" customFormat="1" ht="28" customHeight="1" spans="1:2">
      <c r="A6" s="44" t="s">
        <v>1972</v>
      </c>
      <c r="B6" s="14">
        <v>49</v>
      </c>
    </row>
    <row r="7" s="1" customFormat="1" ht="28" customHeight="1" spans="1:2">
      <c r="A7" s="44" t="s">
        <v>1405</v>
      </c>
      <c r="B7" s="14">
        <f>B8+B9</f>
        <v>2697</v>
      </c>
    </row>
    <row r="8" s="1" customFormat="1" ht="28" customHeight="1" spans="1:2">
      <c r="A8" s="44" t="s">
        <v>1973</v>
      </c>
      <c r="B8" s="14">
        <v>215</v>
      </c>
    </row>
    <row r="9" s="1" customFormat="1" ht="28" customHeight="1" spans="1:2">
      <c r="A9" s="44" t="s">
        <v>1974</v>
      </c>
      <c r="B9" s="14">
        <v>2482</v>
      </c>
    </row>
    <row r="10" s="1" customFormat="1" ht="28" customHeight="1" spans="1:2">
      <c r="A10" s="44" t="s">
        <v>1385</v>
      </c>
      <c r="B10" s="14">
        <v>39100</v>
      </c>
    </row>
    <row r="11" s="1" customFormat="1" ht="28" customHeight="1" spans="1:2">
      <c r="A11" s="44" t="s">
        <v>1950</v>
      </c>
      <c r="B11" s="14">
        <v>39100</v>
      </c>
    </row>
    <row r="12" s="1" customFormat="1" ht="28" customHeight="1" spans="1:2">
      <c r="A12" s="44" t="s">
        <v>1536</v>
      </c>
      <c r="B12" s="14">
        <v>6</v>
      </c>
    </row>
    <row r="13" s="1" customFormat="1" ht="28" customHeight="1" spans="1:2">
      <c r="A13" s="44" t="s">
        <v>1974</v>
      </c>
      <c r="B13" s="14">
        <v>6</v>
      </c>
    </row>
    <row r="14" s="1" customFormat="1" ht="28" customHeight="1" spans="1:2">
      <c r="A14" s="66" t="s">
        <v>1850</v>
      </c>
      <c r="B14" s="14">
        <v>476</v>
      </c>
    </row>
    <row r="15" s="1" customFormat="1" ht="28" customHeight="1" spans="1:2">
      <c r="A15" s="44" t="s">
        <v>1959</v>
      </c>
      <c r="B15" s="14">
        <v>476</v>
      </c>
    </row>
    <row r="16" s="1" customFormat="1" ht="28" customHeight="1" spans="1:2">
      <c r="A16" s="67" t="s">
        <v>750</v>
      </c>
      <c r="B16" s="14">
        <f>B5+B7+B11+B14+B12</f>
        <v>42328</v>
      </c>
    </row>
  </sheetData>
  <mergeCells count="1">
    <mergeCell ref="A2:B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7"/>
  <sheetViews>
    <sheetView workbookViewId="0">
      <selection activeCell="F13" sqref="F13"/>
    </sheetView>
  </sheetViews>
  <sheetFormatPr defaultColWidth="9" defaultRowHeight="15" outlineLevelRow="6" outlineLevelCol="1"/>
  <cols>
    <col min="1" max="1" width="36.3783783783784" style="1" customWidth="1"/>
    <col min="2" max="2" width="44.7477477477477" style="1" customWidth="1"/>
    <col min="3" max="16384" width="9" style="1"/>
  </cols>
  <sheetData>
    <row r="1" s="1" customFormat="1" ht="30" customHeight="1" spans="1:2">
      <c r="A1" s="4" t="s">
        <v>1975</v>
      </c>
      <c r="B1" s="6"/>
    </row>
    <row r="2" s="1" customFormat="1" ht="36" customHeight="1" spans="1:2">
      <c r="A2" s="61" t="s">
        <v>1976</v>
      </c>
      <c r="B2" s="62"/>
    </row>
    <row r="3" s="1" customFormat="1" ht="18.4" spans="1:2">
      <c r="A3" s="59"/>
      <c r="B3" s="7" t="s">
        <v>1915</v>
      </c>
    </row>
    <row r="4" s="1" customFormat="1" ht="36" customHeight="1" spans="1:2">
      <c r="A4" s="10" t="s">
        <v>1977</v>
      </c>
      <c r="B4" s="10" t="s">
        <v>69</v>
      </c>
    </row>
    <row r="5" s="1" customFormat="1" ht="33" customHeight="1" spans="1:2">
      <c r="A5" s="13"/>
      <c r="B5" s="45"/>
    </row>
    <row r="6" s="1" customFormat="1" ht="37" customHeight="1" spans="1:2">
      <c r="A6" s="13"/>
      <c r="B6" s="45"/>
    </row>
    <row r="7" s="1" customFormat="1" ht="26" customHeight="1" spans="1:1">
      <c r="A7" s="1" t="s">
        <v>1978</v>
      </c>
    </row>
  </sheetData>
  <mergeCells count="1">
    <mergeCell ref="A2:B2"/>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7"/>
  <sheetViews>
    <sheetView workbookViewId="0">
      <selection activeCell="H21" sqref="H21"/>
    </sheetView>
  </sheetViews>
  <sheetFormatPr defaultColWidth="9" defaultRowHeight="15" outlineLevelRow="6" outlineLevelCol="1"/>
  <cols>
    <col min="1" max="1" width="42.5045045045045" style="1" customWidth="1"/>
    <col min="2" max="2" width="44.6216216216216" style="1" customWidth="1"/>
    <col min="3" max="16384" width="9" style="1"/>
  </cols>
  <sheetData>
    <row r="1" s="1" customFormat="1" ht="22.7" spans="1:2">
      <c r="A1" s="4" t="s">
        <v>1979</v>
      </c>
      <c r="B1" s="6"/>
    </row>
    <row r="2" s="1" customFormat="1" ht="22.7" spans="1:2">
      <c r="A2" s="58" t="s">
        <v>1980</v>
      </c>
      <c r="B2" s="58"/>
    </row>
    <row r="3" s="1" customFormat="1" ht="18.4" spans="1:2">
      <c r="A3" s="59"/>
      <c r="B3" s="7" t="s">
        <v>1915</v>
      </c>
    </row>
    <row r="4" s="1" customFormat="1" ht="38" customHeight="1" spans="1:2">
      <c r="A4" s="10" t="s">
        <v>1916</v>
      </c>
      <c r="B4" s="10" t="s">
        <v>69</v>
      </c>
    </row>
    <row r="5" s="1" customFormat="1" ht="38" customHeight="1" spans="1:2">
      <c r="A5" s="60" t="s">
        <v>1981</v>
      </c>
      <c r="B5" s="45">
        <v>462013</v>
      </c>
    </row>
    <row r="6" s="1" customFormat="1" ht="38" customHeight="1" spans="1:2">
      <c r="A6" s="60" t="s">
        <v>1982</v>
      </c>
      <c r="B6" s="45">
        <v>798160</v>
      </c>
    </row>
    <row r="7" s="1" customFormat="1" ht="38" customHeight="1" spans="1:2">
      <c r="A7" s="60" t="s">
        <v>1983</v>
      </c>
      <c r="B7" s="45">
        <v>781713</v>
      </c>
    </row>
  </sheetData>
  <mergeCells count="1">
    <mergeCell ref="A2:B2"/>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7"/>
  <sheetViews>
    <sheetView workbookViewId="0">
      <selection activeCell="G19" sqref="G19"/>
    </sheetView>
  </sheetViews>
  <sheetFormatPr defaultColWidth="9" defaultRowHeight="15.4" outlineLevelRow="6" outlineLevelCol="1"/>
  <cols>
    <col min="1" max="1" width="42.6216216216216" style="24" customWidth="1"/>
    <col min="2" max="2" width="33.1261261261261" style="24" customWidth="1"/>
    <col min="3" max="3" width="33.5045045045045" style="24" customWidth="1"/>
    <col min="4" max="4" width="22.3783783783784" style="24" customWidth="1"/>
    <col min="5" max="16384" width="9" style="24"/>
  </cols>
  <sheetData>
    <row r="1" s="24" customFormat="1" ht="37" customHeight="1" spans="1:2">
      <c r="A1" s="28" t="s">
        <v>1984</v>
      </c>
      <c r="B1" s="54"/>
    </row>
    <row r="2" s="24" customFormat="1" ht="37" customHeight="1" spans="1:2">
      <c r="A2" s="47" t="s">
        <v>1985</v>
      </c>
      <c r="B2" s="47"/>
    </row>
    <row r="3" s="24" customFormat="1" ht="37" customHeight="1" spans="1:2">
      <c r="A3" s="55"/>
      <c r="B3" s="7" t="s">
        <v>1915</v>
      </c>
    </row>
    <row r="4" s="24" customFormat="1" ht="36" customHeight="1" spans="1:2">
      <c r="A4" s="10" t="s">
        <v>1986</v>
      </c>
      <c r="B4" s="10" t="s">
        <v>69</v>
      </c>
    </row>
    <row r="5" s="24" customFormat="1" ht="33" customHeight="1" spans="1:2">
      <c r="A5" s="44" t="s">
        <v>1987</v>
      </c>
      <c r="B5" s="14">
        <v>9286</v>
      </c>
    </row>
    <row r="6" s="24" customFormat="1" ht="33" customHeight="1" spans="1:2">
      <c r="A6" s="57" t="s">
        <v>1988</v>
      </c>
      <c r="B6" s="14">
        <v>9286</v>
      </c>
    </row>
    <row r="7" s="24" customFormat="1" ht="33" customHeight="1" spans="1:2">
      <c r="A7" s="10" t="s">
        <v>1989</v>
      </c>
      <c r="B7" s="21">
        <f>B5</f>
        <v>9286</v>
      </c>
    </row>
  </sheetData>
  <mergeCells count="1">
    <mergeCell ref="A2:B2"/>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15"/>
  <sheetViews>
    <sheetView workbookViewId="0">
      <selection activeCell="C9" sqref="C9"/>
    </sheetView>
  </sheetViews>
  <sheetFormatPr defaultColWidth="9" defaultRowHeight="15" outlineLevelCol="1"/>
  <cols>
    <col min="1" max="1" width="51.6216216216216" style="1" customWidth="1"/>
    <col min="2" max="2" width="34.5045045045045" style="1" customWidth="1"/>
    <col min="3" max="4" width="40.2522522522523" style="1" customWidth="1"/>
    <col min="5" max="16384" width="9" style="1"/>
  </cols>
  <sheetData>
    <row r="1" s="1" customFormat="1" ht="18.45" spans="1:2">
      <c r="A1" s="28" t="s">
        <v>1990</v>
      </c>
      <c r="B1" s="54"/>
    </row>
    <row r="2" s="1" customFormat="1" ht="23.55" spans="1:2">
      <c r="A2" s="47" t="s">
        <v>1991</v>
      </c>
      <c r="B2" s="47"/>
    </row>
    <row r="3" s="1" customFormat="1" ht="27" customHeight="1" spans="1:2">
      <c r="A3" s="55"/>
      <c r="B3" s="7" t="s">
        <v>1915</v>
      </c>
    </row>
    <row r="4" s="1" customFormat="1" ht="27" customHeight="1" spans="1:2">
      <c r="A4" s="10" t="s">
        <v>1986</v>
      </c>
      <c r="B4" s="10" t="s">
        <v>69</v>
      </c>
    </row>
    <row r="5" s="1" customFormat="1" ht="34" customHeight="1" spans="1:2">
      <c r="A5" s="38" t="s">
        <v>1992</v>
      </c>
      <c r="B5" s="14">
        <v>13</v>
      </c>
    </row>
    <row r="6" s="1" customFormat="1" ht="34" customHeight="1" spans="1:2">
      <c r="A6" s="38" t="s">
        <v>1993</v>
      </c>
      <c r="B6" s="14">
        <v>13</v>
      </c>
    </row>
    <row r="7" s="1" customFormat="1" ht="34" customHeight="1" spans="1:2">
      <c r="A7" s="38" t="s">
        <v>1994</v>
      </c>
      <c r="B7" s="14">
        <v>13</v>
      </c>
    </row>
    <row r="8" s="1" customFormat="1" ht="34" customHeight="1" spans="1:2">
      <c r="A8" s="38" t="s">
        <v>1995</v>
      </c>
      <c r="B8" s="14">
        <v>13</v>
      </c>
    </row>
    <row r="9" s="1" customFormat="1" ht="34" customHeight="1" spans="1:2">
      <c r="A9" s="38" t="s">
        <v>1996</v>
      </c>
      <c r="B9" s="14">
        <v>5000</v>
      </c>
    </row>
    <row r="10" s="1" customFormat="1" ht="34" customHeight="1" spans="1:2">
      <c r="A10" s="38" t="s">
        <v>1997</v>
      </c>
      <c r="B10" s="14">
        <v>5000</v>
      </c>
    </row>
    <row r="11" s="1" customFormat="1" ht="34" customHeight="1" spans="1:2">
      <c r="A11" s="38" t="s">
        <v>1998</v>
      </c>
      <c r="B11" s="14">
        <v>16</v>
      </c>
    </row>
    <row r="12" s="1" customFormat="1" ht="34" customHeight="1" spans="1:2">
      <c r="A12" s="38" t="s">
        <v>1999</v>
      </c>
      <c r="B12" s="14">
        <v>16</v>
      </c>
    </row>
    <row r="13" s="1" customFormat="1" ht="34" customHeight="1" spans="1:2">
      <c r="A13" s="38" t="s">
        <v>2000</v>
      </c>
      <c r="B13" s="14">
        <v>4388</v>
      </c>
    </row>
    <row r="14" s="1" customFormat="1" ht="34" customHeight="1" spans="1:2">
      <c r="A14" s="10" t="s">
        <v>2001</v>
      </c>
      <c r="B14" s="21">
        <f>B13+B5+B9+B11</f>
        <v>9417</v>
      </c>
    </row>
    <row r="15" spans="1:1">
      <c r="A15" s="1" t="s">
        <v>2002</v>
      </c>
    </row>
  </sheetData>
  <mergeCells count="1">
    <mergeCell ref="A2:B2"/>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H29"/>
  <sheetViews>
    <sheetView workbookViewId="0">
      <selection activeCell="K9" sqref="K9"/>
    </sheetView>
  </sheetViews>
  <sheetFormatPr defaultColWidth="9" defaultRowHeight="15" outlineLevelCol="7"/>
  <cols>
    <col min="1" max="1" width="25" style="184" customWidth="1"/>
    <col min="2" max="2" width="11.2522522522523" style="185" customWidth="1"/>
    <col min="3" max="3" width="11.6216216216216" style="185" customWidth="1"/>
    <col min="4" max="4" width="11.8738738738739" style="185" customWidth="1"/>
    <col min="5" max="5" width="9" style="186"/>
    <col min="6" max="6" width="12" style="186" customWidth="1"/>
    <col min="7" max="7" width="11.5045045045045" style="185" customWidth="1"/>
    <col min="8" max="8" width="10" style="187" customWidth="1"/>
    <col min="9" max="9" width="12.6216216216216" style="183"/>
    <col min="10" max="16384" width="9" style="183"/>
  </cols>
  <sheetData>
    <row r="1" s="183" customFormat="1" ht="15.45" spans="1:8">
      <c r="A1" s="188" t="s">
        <v>30</v>
      </c>
      <c r="B1" s="189"/>
      <c r="C1" s="189"/>
      <c r="D1" s="189"/>
      <c r="E1" s="189"/>
      <c r="F1" s="189"/>
      <c r="G1" s="189"/>
      <c r="H1" s="189"/>
    </row>
    <row r="2" s="183" customFormat="1" ht="23.55" spans="1:8">
      <c r="A2" s="190" t="s">
        <v>31</v>
      </c>
      <c r="B2" s="191"/>
      <c r="C2" s="191"/>
      <c r="D2" s="191"/>
      <c r="E2" s="191"/>
      <c r="F2" s="191"/>
      <c r="G2" s="191"/>
      <c r="H2" s="191"/>
    </row>
    <row r="3" s="183" customFormat="1" spans="1:8">
      <c r="A3" s="192"/>
      <c r="B3" s="193"/>
      <c r="C3" s="193"/>
      <c r="D3" s="193"/>
      <c r="E3" s="193"/>
      <c r="F3" s="193"/>
      <c r="G3" s="194" t="s">
        <v>32</v>
      </c>
      <c r="H3" s="194"/>
    </row>
    <row r="4" s="183" customFormat="1" ht="18.75" customHeight="1" spans="1:8">
      <c r="A4" s="195" t="s">
        <v>33</v>
      </c>
      <c r="B4" s="196" t="s">
        <v>34</v>
      </c>
      <c r="C4" s="197" t="s">
        <v>35</v>
      </c>
      <c r="D4" s="196" t="s">
        <v>36</v>
      </c>
      <c r="E4" s="196" t="s">
        <v>37</v>
      </c>
      <c r="F4" s="196" t="s">
        <v>38</v>
      </c>
      <c r="G4" s="196" t="s">
        <v>39</v>
      </c>
      <c r="H4" s="198" t="s">
        <v>40</v>
      </c>
    </row>
    <row r="5" s="183" customFormat="1" ht="18.75" customHeight="1" spans="1:8">
      <c r="A5" s="195"/>
      <c r="B5" s="196"/>
      <c r="C5" s="199"/>
      <c r="D5" s="196"/>
      <c r="E5" s="196"/>
      <c r="F5" s="196"/>
      <c r="G5" s="196"/>
      <c r="H5" s="200"/>
    </row>
    <row r="6" s="183" customFormat="1" ht="19" customHeight="1" spans="1:8">
      <c r="A6" s="201" t="s">
        <v>41</v>
      </c>
      <c r="B6" s="202">
        <f t="shared" ref="B6:G6" si="0">B8+B22</f>
        <v>472700</v>
      </c>
      <c r="C6" s="202">
        <f t="shared" si="0"/>
        <v>419785</v>
      </c>
      <c r="D6" s="202">
        <f t="shared" si="0"/>
        <v>419785</v>
      </c>
      <c r="E6" s="203">
        <f t="shared" ref="E6:E20" si="1">D6/B6*100</f>
        <v>88.8057964882589</v>
      </c>
      <c r="F6" s="203">
        <v>100</v>
      </c>
      <c r="G6" s="202">
        <f t="shared" si="0"/>
        <v>462921</v>
      </c>
      <c r="H6" s="203">
        <f t="shared" ref="H6:H19" si="2">(D6-G6)/G6*100</f>
        <v>-9.3182206035155</v>
      </c>
    </row>
    <row r="7" s="183" customFormat="1" ht="28" customHeight="1" spans="1:8">
      <c r="A7" s="204" t="s">
        <v>42</v>
      </c>
      <c r="B7" s="205">
        <f>B8/B6*100</f>
        <v>87.4338904167548</v>
      </c>
      <c r="C7" s="206">
        <f>C8/C6*100</f>
        <v>84.1823790750027</v>
      </c>
      <c r="D7" s="206">
        <f>D8/D6*100</f>
        <v>84.1823790750027</v>
      </c>
      <c r="E7" s="203">
        <f t="shared" si="1"/>
        <v>96.2811773258015</v>
      </c>
      <c r="F7" s="203">
        <v>100</v>
      </c>
      <c r="G7" s="206">
        <v>88.27</v>
      </c>
      <c r="H7" s="203">
        <f>D7-G7</f>
        <v>-4.08762092499732</v>
      </c>
    </row>
    <row r="8" s="183" customFormat="1" ht="19" customHeight="1" spans="1:8">
      <c r="A8" s="207" t="s">
        <v>43</v>
      </c>
      <c r="B8" s="202">
        <f t="shared" ref="B8:G8" si="3">SUM(B9:B21)</f>
        <v>413300</v>
      </c>
      <c r="C8" s="202">
        <f t="shared" si="3"/>
        <v>353385</v>
      </c>
      <c r="D8" s="202">
        <f t="shared" si="3"/>
        <v>353385</v>
      </c>
      <c r="E8" s="203">
        <f t="shared" si="1"/>
        <v>85.503266392451</v>
      </c>
      <c r="F8" s="203">
        <v>100</v>
      </c>
      <c r="G8" s="202">
        <f t="shared" si="3"/>
        <v>408624</v>
      </c>
      <c r="H8" s="203">
        <f t="shared" si="2"/>
        <v>-13.5182955479854</v>
      </c>
    </row>
    <row r="9" s="183" customFormat="1" ht="19" customHeight="1" spans="1:8">
      <c r="A9" s="207" t="s">
        <v>44</v>
      </c>
      <c r="B9" s="208">
        <v>149885</v>
      </c>
      <c r="C9" s="209">
        <v>122396</v>
      </c>
      <c r="D9" s="209">
        <v>122396</v>
      </c>
      <c r="E9" s="203">
        <f t="shared" si="1"/>
        <v>81.6599392867865</v>
      </c>
      <c r="F9" s="203">
        <v>100</v>
      </c>
      <c r="G9" s="209">
        <v>154388</v>
      </c>
      <c r="H9" s="203">
        <f t="shared" si="2"/>
        <v>-20.7218177578568</v>
      </c>
    </row>
    <row r="10" s="183" customFormat="1" ht="19" customHeight="1" spans="1:8">
      <c r="A10" s="207" t="s">
        <v>45</v>
      </c>
      <c r="B10" s="208">
        <v>23045</v>
      </c>
      <c r="C10" s="210">
        <v>20779</v>
      </c>
      <c r="D10" s="210">
        <v>20779</v>
      </c>
      <c r="E10" s="203">
        <f t="shared" si="1"/>
        <v>90.1670644391408</v>
      </c>
      <c r="F10" s="203">
        <v>100</v>
      </c>
      <c r="G10" s="210">
        <v>21339</v>
      </c>
      <c r="H10" s="203">
        <f t="shared" si="2"/>
        <v>-2.624302919537</v>
      </c>
    </row>
    <row r="11" s="183" customFormat="1" ht="19" customHeight="1" spans="1:8">
      <c r="A11" s="207" t="s">
        <v>46</v>
      </c>
      <c r="B11" s="208">
        <v>15422</v>
      </c>
      <c r="C11" s="210">
        <v>14494</v>
      </c>
      <c r="D11" s="210">
        <v>14494</v>
      </c>
      <c r="E11" s="203">
        <f t="shared" si="1"/>
        <v>93.982622227986</v>
      </c>
      <c r="F11" s="203">
        <v>100</v>
      </c>
      <c r="G11" s="210">
        <v>14280</v>
      </c>
      <c r="H11" s="203">
        <f t="shared" si="2"/>
        <v>1.49859943977591</v>
      </c>
    </row>
    <row r="12" s="183" customFormat="1" ht="19" customHeight="1" spans="1:8">
      <c r="A12" s="207" t="s">
        <v>47</v>
      </c>
      <c r="B12" s="208">
        <v>10</v>
      </c>
      <c r="C12" s="210">
        <v>7</v>
      </c>
      <c r="D12" s="210">
        <v>7</v>
      </c>
      <c r="E12" s="203">
        <f t="shared" si="1"/>
        <v>70</v>
      </c>
      <c r="F12" s="203">
        <v>100</v>
      </c>
      <c r="G12" s="210">
        <v>9</v>
      </c>
      <c r="H12" s="203">
        <f t="shared" si="2"/>
        <v>-22.2222222222222</v>
      </c>
    </row>
    <row r="13" s="183" customFormat="1" ht="19" customHeight="1" spans="1:8">
      <c r="A13" s="207" t="s">
        <v>48</v>
      </c>
      <c r="B13" s="208">
        <v>26313</v>
      </c>
      <c r="C13" s="210">
        <v>20352</v>
      </c>
      <c r="D13" s="210">
        <v>20352</v>
      </c>
      <c r="E13" s="203">
        <f t="shared" si="1"/>
        <v>77.3457986546574</v>
      </c>
      <c r="F13" s="203">
        <v>100</v>
      </c>
      <c r="G13" s="210">
        <v>23494</v>
      </c>
      <c r="H13" s="203">
        <f t="shared" si="2"/>
        <v>-13.3736273091002</v>
      </c>
    </row>
    <row r="14" s="183" customFormat="1" ht="19" customHeight="1" spans="1:8">
      <c r="A14" s="207" t="s">
        <v>49</v>
      </c>
      <c r="B14" s="208">
        <v>32728</v>
      </c>
      <c r="C14" s="210">
        <v>79519</v>
      </c>
      <c r="D14" s="210">
        <v>79519</v>
      </c>
      <c r="E14" s="203">
        <f t="shared" si="1"/>
        <v>242.969322903935</v>
      </c>
      <c r="F14" s="203">
        <v>100</v>
      </c>
      <c r="G14" s="210">
        <v>30304</v>
      </c>
      <c r="H14" s="203">
        <f t="shared" si="2"/>
        <v>162.404303062302</v>
      </c>
    </row>
    <row r="15" s="183" customFormat="1" ht="19" customHeight="1" spans="1:8">
      <c r="A15" s="207" t="s">
        <v>50</v>
      </c>
      <c r="B15" s="208">
        <v>14135</v>
      </c>
      <c r="C15" s="210">
        <v>9302</v>
      </c>
      <c r="D15" s="210">
        <v>9302</v>
      </c>
      <c r="E15" s="203">
        <f t="shared" si="1"/>
        <v>65.8082773257871</v>
      </c>
      <c r="F15" s="203">
        <v>100</v>
      </c>
      <c r="G15" s="210">
        <v>13088</v>
      </c>
      <c r="H15" s="203">
        <f t="shared" si="2"/>
        <v>-28.9272616136919</v>
      </c>
    </row>
    <row r="16" s="183" customFormat="1" ht="19" customHeight="1" spans="1:8">
      <c r="A16" s="207" t="s">
        <v>51</v>
      </c>
      <c r="B16" s="208">
        <v>11838</v>
      </c>
      <c r="C16" s="210">
        <v>11692</v>
      </c>
      <c r="D16" s="210">
        <v>11692</v>
      </c>
      <c r="E16" s="203">
        <f t="shared" si="1"/>
        <v>98.7666835614124</v>
      </c>
      <c r="F16" s="203">
        <v>100</v>
      </c>
      <c r="G16" s="210">
        <v>10967</v>
      </c>
      <c r="H16" s="203">
        <f t="shared" si="2"/>
        <v>6.61074131485365</v>
      </c>
    </row>
    <row r="17" s="183" customFormat="1" ht="19" customHeight="1" spans="1:8">
      <c r="A17" s="207" t="s">
        <v>52</v>
      </c>
      <c r="B17" s="208">
        <v>66102</v>
      </c>
      <c r="C17" s="210">
        <v>31944</v>
      </c>
      <c r="D17" s="210">
        <v>31944</v>
      </c>
      <c r="E17" s="203">
        <f t="shared" si="1"/>
        <v>48.3253154216211</v>
      </c>
      <c r="F17" s="203">
        <v>100</v>
      </c>
      <c r="G17" s="210">
        <v>66191</v>
      </c>
      <c r="H17" s="203">
        <f t="shared" si="2"/>
        <v>-51.7396624918796</v>
      </c>
    </row>
    <row r="18" s="183" customFormat="1" ht="19" customHeight="1" spans="1:8">
      <c r="A18" s="207" t="s">
        <v>53</v>
      </c>
      <c r="B18" s="208">
        <v>1591</v>
      </c>
      <c r="C18" s="210">
        <v>45</v>
      </c>
      <c r="D18" s="210">
        <v>45</v>
      </c>
      <c r="E18" s="203">
        <f t="shared" si="1"/>
        <v>2.82840980515399</v>
      </c>
      <c r="F18" s="203">
        <v>100</v>
      </c>
      <c r="G18" s="210">
        <v>2343</v>
      </c>
      <c r="H18" s="203">
        <f t="shared" si="2"/>
        <v>-98.0793854033291</v>
      </c>
    </row>
    <row r="19" s="183" customFormat="1" ht="19" customHeight="1" spans="1:8">
      <c r="A19" s="207" t="s">
        <v>54</v>
      </c>
      <c r="B19" s="208">
        <v>72098</v>
      </c>
      <c r="C19" s="210">
        <v>42743</v>
      </c>
      <c r="D19" s="210">
        <v>42743</v>
      </c>
      <c r="E19" s="203">
        <f t="shared" si="1"/>
        <v>59.2845848705928</v>
      </c>
      <c r="F19" s="203">
        <v>100</v>
      </c>
      <c r="G19" s="210">
        <v>72098</v>
      </c>
      <c r="H19" s="203">
        <f t="shared" si="2"/>
        <v>-40.7154151294072</v>
      </c>
    </row>
    <row r="20" s="183" customFormat="1" ht="19" customHeight="1" spans="1:8">
      <c r="A20" s="207" t="s">
        <v>55</v>
      </c>
      <c r="B20" s="208">
        <v>133</v>
      </c>
      <c r="C20" s="210">
        <v>112</v>
      </c>
      <c r="D20" s="210">
        <v>112</v>
      </c>
      <c r="E20" s="203">
        <f t="shared" si="1"/>
        <v>84.2105263157895</v>
      </c>
      <c r="F20" s="203">
        <v>100</v>
      </c>
      <c r="G20" s="211">
        <v>123</v>
      </c>
      <c r="H20" s="203">
        <v>100</v>
      </c>
    </row>
    <row r="21" s="183" customFormat="1" ht="19" customHeight="1" spans="1:8">
      <c r="A21" s="207" t="s">
        <v>56</v>
      </c>
      <c r="B21" s="210">
        <v>0</v>
      </c>
      <c r="C21" s="210">
        <v>0</v>
      </c>
      <c r="D21" s="210">
        <v>0</v>
      </c>
      <c r="E21" s="210">
        <v>0</v>
      </c>
      <c r="F21" s="203">
        <v>100</v>
      </c>
      <c r="G21" s="210">
        <v>0</v>
      </c>
      <c r="H21" s="210">
        <v>0</v>
      </c>
    </row>
    <row r="22" s="183" customFormat="1" ht="19" customHeight="1" spans="1:8">
      <c r="A22" s="207" t="s">
        <v>57</v>
      </c>
      <c r="B22" s="210">
        <f t="shared" ref="B22:G22" si="4">SUM(B23:B28)</f>
        <v>59400</v>
      </c>
      <c r="C22" s="210">
        <f t="shared" si="4"/>
        <v>66400</v>
      </c>
      <c r="D22" s="210">
        <f t="shared" si="4"/>
        <v>66400</v>
      </c>
      <c r="E22" s="203">
        <f t="shared" ref="E22:E27" si="5">D22/B22*100</f>
        <v>111.784511784512</v>
      </c>
      <c r="F22" s="203">
        <v>100</v>
      </c>
      <c r="G22" s="210">
        <f t="shared" si="4"/>
        <v>54297</v>
      </c>
      <c r="H22" s="203">
        <f t="shared" ref="H22:H28" si="6">(D22-G22)/G22*100</f>
        <v>22.2903659502367</v>
      </c>
    </row>
    <row r="23" s="183" customFormat="1" ht="19" customHeight="1" spans="1:8">
      <c r="A23" s="212" t="s">
        <v>58</v>
      </c>
      <c r="B23" s="210">
        <v>18945</v>
      </c>
      <c r="C23" s="210">
        <v>16230</v>
      </c>
      <c r="D23" s="210">
        <v>16230</v>
      </c>
      <c r="E23" s="203">
        <f t="shared" si="5"/>
        <v>85.6690419635788</v>
      </c>
      <c r="F23" s="203">
        <v>100</v>
      </c>
      <c r="G23" s="210">
        <v>17742</v>
      </c>
      <c r="H23" s="203">
        <f t="shared" si="6"/>
        <v>-8.52215082854244</v>
      </c>
    </row>
    <row r="24" s="183" customFormat="1" ht="19" customHeight="1" spans="1:8">
      <c r="A24" s="212" t="s">
        <v>59</v>
      </c>
      <c r="B24" s="210">
        <v>1717</v>
      </c>
      <c r="C24" s="210">
        <v>1606</v>
      </c>
      <c r="D24" s="210">
        <v>1606</v>
      </c>
      <c r="E24" s="203">
        <f t="shared" si="5"/>
        <v>93.5352358765288</v>
      </c>
      <c r="F24" s="203">
        <v>100</v>
      </c>
      <c r="G24" s="210">
        <v>1790</v>
      </c>
      <c r="H24" s="203">
        <f t="shared" si="6"/>
        <v>-10.2793296089385</v>
      </c>
    </row>
    <row r="25" s="183" customFormat="1" ht="19" customHeight="1" spans="1:8">
      <c r="A25" s="212" t="s">
        <v>60</v>
      </c>
      <c r="B25" s="210">
        <v>3122</v>
      </c>
      <c r="C25" s="210">
        <v>2858</v>
      </c>
      <c r="D25" s="210">
        <v>2858</v>
      </c>
      <c r="E25" s="203">
        <f t="shared" si="5"/>
        <v>91.5438821268418</v>
      </c>
      <c r="F25" s="203">
        <v>100</v>
      </c>
      <c r="G25" s="210">
        <v>1956</v>
      </c>
      <c r="H25" s="203">
        <f t="shared" si="6"/>
        <v>46.1145194274029</v>
      </c>
    </row>
    <row r="26" s="183" customFormat="1" ht="19" customHeight="1" spans="1:8">
      <c r="A26" s="212" t="s">
        <v>61</v>
      </c>
      <c r="B26" s="210">
        <v>25000</v>
      </c>
      <c r="C26" s="210">
        <v>10565</v>
      </c>
      <c r="D26" s="210">
        <v>10565</v>
      </c>
      <c r="E26" s="203">
        <f t="shared" si="5"/>
        <v>42.26</v>
      </c>
      <c r="F26" s="203">
        <v>100</v>
      </c>
      <c r="G26" s="210">
        <v>30959</v>
      </c>
      <c r="H26" s="203">
        <f t="shared" si="6"/>
        <v>-65.8742207435641</v>
      </c>
    </row>
    <row r="27" s="183" customFormat="1" ht="33" customHeight="1" spans="1:8">
      <c r="A27" s="213" t="s">
        <v>62</v>
      </c>
      <c r="B27" s="210">
        <v>10616</v>
      </c>
      <c r="C27" s="210">
        <v>34727</v>
      </c>
      <c r="D27" s="210">
        <v>34727</v>
      </c>
      <c r="E27" s="203">
        <f t="shared" si="5"/>
        <v>327.119442351168</v>
      </c>
      <c r="F27" s="203">
        <v>100</v>
      </c>
      <c r="G27" s="210">
        <v>1259</v>
      </c>
      <c r="H27" s="203">
        <f t="shared" si="6"/>
        <v>2658.30023828435</v>
      </c>
    </row>
    <row r="28" s="183" customFormat="1" spans="1:8">
      <c r="A28" s="212" t="s">
        <v>63</v>
      </c>
      <c r="B28" s="210">
        <v>0</v>
      </c>
      <c r="C28" s="210">
        <v>414</v>
      </c>
      <c r="D28" s="210">
        <v>414</v>
      </c>
      <c r="E28" s="203"/>
      <c r="F28" s="203">
        <v>100</v>
      </c>
      <c r="G28" s="210">
        <v>591</v>
      </c>
      <c r="H28" s="203">
        <f t="shared" si="6"/>
        <v>-29.9492385786802</v>
      </c>
    </row>
    <row r="29" s="183" customFormat="1" spans="1:8">
      <c r="A29" s="184"/>
      <c r="B29" s="214"/>
      <c r="C29" s="214"/>
      <c r="D29" s="214"/>
      <c r="E29" s="186"/>
      <c r="F29" s="186"/>
      <c r="G29" s="185"/>
      <c r="H29" s="187"/>
    </row>
  </sheetData>
  <mergeCells count="10">
    <mergeCell ref="A2:H2"/>
    <mergeCell ref="G3:H3"/>
    <mergeCell ref="A4:A5"/>
    <mergeCell ref="B4:B5"/>
    <mergeCell ref="C4:C5"/>
    <mergeCell ref="D4:D5"/>
    <mergeCell ref="E4:E5"/>
    <mergeCell ref="F4:F5"/>
    <mergeCell ref="G4:G5"/>
    <mergeCell ref="H4:H5"/>
  </mergeCells>
  <pageMargins left="0.751388888888889" right="0.156944444444444" top="0.393055555555556" bottom="0.118055555555556" header="0.275" footer="0.236111111111111"/>
  <pageSetup paperSize="9" scale="93"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15"/>
  <sheetViews>
    <sheetView workbookViewId="0">
      <selection activeCell="C5" sqref="C5"/>
    </sheetView>
  </sheetViews>
  <sheetFormatPr defaultColWidth="9" defaultRowHeight="15" outlineLevelCol="1"/>
  <cols>
    <col min="1" max="1" width="51.6216216216216" style="1" customWidth="1"/>
    <col min="2" max="2" width="32.8738738738739" style="1" customWidth="1"/>
    <col min="3" max="4" width="40.2522522522523" style="1" customWidth="1"/>
    <col min="5" max="16384" width="9" style="1"/>
  </cols>
  <sheetData>
    <row r="1" s="1" customFormat="1" ht="18.45" spans="1:2">
      <c r="A1" s="28" t="s">
        <v>2003</v>
      </c>
      <c r="B1" s="54"/>
    </row>
    <row r="2" s="1" customFormat="1" ht="23.55" spans="1:2">
      <c r="A2" s="47" t="s">
        <v>2004</v>
      </c>
      <c r="B2" s="47"/>
    </row>
    <row r="3" s="1" customFormat="1" ht="27" customHeight="1" spans="1:2">
      <c r="A3" s="55"/>
      <c r="B3" s="7" t="s">
        <v>1915</v>
      </c>
    </row>
    <row r="4" s="1" customFormat="1" ht="27" customHeight="1" spans="1:2">
      <c r="A4" s="10" t="s">
        <v>1986</v>
      </c>
      <c r="B4" s="10" t="s">
        <v>69</v>
      </c>
    </row>
    <row r="5" s="1" customFormat="1" ht="34" customHeight="1" spans="1:2">
      <c r="A5" s="38" t="s">
        <v>1992</v>
      </c>
      <c r="B5" s="14">
        <v>13</v>
      </c>
    </row>
    <row r="6" s="1" customFormat="1" ht="34" customHeight="1" spans="1:2">
      <c r="A6" s="38" t="s">
        <v>1993</v>
      </c>
      <c r="B6" s="14">
        <v>13</v>
      </c>
    </row>
    <row r="7" s="1" customFormat="1" ht="34" customHeight="1" spans="1:2">
      <c r="A7" s="38" t="s">
        <v>1994</v>
      </c>
      <c r="B7" s="14">
        <v>13</v>
      </c>
    </row>
    <row r="8" s="1" customFormat="1" ht="34" customHeight="1" spans="1:2">
      <c r="A8" s="38" t="s">
        <v>1995</v>
      </c>
      <c r="B8" s="14">
        <v>13</v>
      </c>
    </row>
    <row r="9" s="1" customFormat="1" ht="34" customHeight="1" spans="1:2">
      <c r="A9" s="38" t="s">
        <v>1996</v>
      </c>
      <c r="B9" s="14">
        <v>5000</v>
      </c>
    </row>
    <row r="10" s="1" customFormat="1" ht="34" customHeight="1" spans="1:2">
      <c r="A10" s="38" t="s">
        <v>1997</v>
      </c>
      <c r="B10" s="14">
        <v>5000</v>
      </c>
    </row>
    <row r="11" s="1" customFormat="1" ht="18.4" spans="1:2">
      <c r="A11" s="38" t="s">
        <v>1998</v>
      </c>
      <c r="B11" s="14">
        <v>16</v>
      </c>
    </row>
    <row r="12" ht="18.4" spans="1:2">
      <c r="A12" s="38" t="s">
        <v>1999</v>
      </c>
      <c r="B12" s="14">
        <v>16</v>
      </c>
    </row>
    <row r="13" ht="18.4" spans="1:2">
      <c r="A13" s="38" t="s">
        <v>2000</v>
      </c>
      <c r="B13" s="14">
        <v>4388</v>
      </c>
    </row>
    <row r="14" ht="18.45" spans="1:2">
      <c r="A14" s="10" t="s">
        <v>2001</v>
      </c>
      <c r="B14" s="21">
        <f>B13+B5+B9+B11</f>
        <v>9417</v>
      </c>
    </row>
    <row r="15" spans="1:1">
      <c r="A15" s="1" t="s">
        <v>2002</v>
      </c>
    </row>
  </sheetData>
  <mergeCells count="1">
    <mergeCell ref="A2:B2"/>
  </mergeCells>
  <pageMargins left="0.75" right="0.75" top="1" bottom="1" header="0.5" footer="0.5"/>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B9"/>
  <sheetViews>
    <sheetView workbookViewId="0">
      <selection activeCell="F12" sqref="F12"/>
    </sheetView>
  </sheetViews>
  <sheetFormatPr defaultColWidth="9" defaultRowHeight="14.1" outlineLevelCol="1"/>
  <cols>
    <col min="1" max="1" width="47.1261261261261" customWidth="1"/>
    <col min="2" max="2" width="55.8738738738739" customWidth="1"/>
    <col min="3" max="4" width="31.8738738738739" customWidth="1"/>
  </cols>
  <sheetData>
    <row r="1" s="1" customFormat="1" ht="18.4" spans="1:2">
      <c r="A1" s="28" t="s">
        <v>2005</v>
      </c>
      <c r="B1" s="54"/>
    </row>
    <row r="2" s="1" customFormat="1" ht="23.55" spans="1:2">
      <c r="A2" s="47" t="s">
        <v>2006</v>
      </c>
      <c r="B2" s="47"/>
    </row>
    <row r="3" s="1" customFormat="1" ht="18.4" spans="1:2">
      <c r="A3" s="55"/>
      <c r="B3" s="7" t="s">
        <v>1915</v>
      </c>
    </row>
    <row r="4" s="1" customFormat="1" ht="35" customHeight="1" spans="1:2">
      <c r="A4" s="10" t="s">
        <v>1986</v>
      </c>
      <c r="B4" s="10" t="s">
        <v>69</v>
      </c>
    </row>
    <row r="5" s="1" customFormat="1" ht="35" customHeight="1" spans="1:2">
      <c r="A5" s="14"/>
      <c r="B5" s="14"/>
    </row>
    <row r="6" s="1" customFormat="1" ht="35" customHeight="1" spans="1:2">
      <c r="A6" s="38"/>
      <c r="B6" s="14"/>
    </row>
    <row r="7" s="1" customFormat="1" ht="35" customHeight="1" spans="1:2">
      <c r="A7" s="56"/>
      <c r="B7" s="14"/>
    </row>
    <row r="8" s="1" customFormat="1" ht="35" customHeight="1" spans="1:2">
      <c r="A8" s="10"/>
      <c r="B8" s="21"/>
    </row>
    <row r="9" ht="15" spans="1:1">
      <c r="A9" s="1" t="s">
        <v>2007</v>
      </c>
    </row>
  </sheetData>
  <mergeCells count="1">
    <mergeCell ref="A2:B2"/>
  </mergeCells>
  <pageMargins left="0.75" right="0.75" top="1" bottom="1" header="0.5" footer="0.5"/>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C19"/>
  <sheetViews>
    <sheetView workbookViewId="0">
      <selection activeCell="J11" sqref="J11"/>
    </sheetView>
  </sheetViews>
  <sheetFormatPr defaultColWidth="9" defaultRowHeight="15" outlineLevelCol="2"/>
  <cols>
    <col min="1" max="1" width="9" style="1"/>
    <col min="2" max="2" width="20.6216216216216" style="1" customWidth="1"/>
    <col min="3" max="3" width="53.7477477477477" style="1" customWidth="1"/>
    <col min="4" max="16384" width="9" style="1"/>
  </cols>
  <sheetData>
    <row r="1" s="1" customFormat="1" ht="18.4" spans="1:3">
      <c r="A1" s="40" t="s">
        <v>2008</v>
      </c>
      <c r="B1" s="46"/>
      <c r="C1" s="46"/>
    </row>
    <row r="2" s="1" customFormat="1" ht="23.55" spans="1:3">
      <c r="A2" s="47" t="s">
        <v>2009</v>
      </c>
      <c r="B2" s="47"/>
      <c r="C2" s="47"/>
    </row>
    <row r="3" s="1" customFormat="1" ht="18.4" spans="1:3">
      <c r="A3" s="48"/>
      <c r="B3" s="48"/>
      <c r="C3" s="49" t="s">
        <v>1915</v>
      </c>
    </row>
    <row r="4" s="1" customFormat="1" ht="30" customHeight="1" spans="1:3">
      <c r="A4" s="10" t="s">
        <v>1986</v>
      </c>
      <c r="B4" s="10"/>
      <c r="C4" s="10" t="s">
        <v>69</v>
      </c>
    </row>
    <row r="5" s="1" customFormat="1" ht="25" customHeight="1" spans="1:3">
      <c r="A5" s="44" t="s">
        <v>1987</v>
      </c>
      <c r="B5" s="44"/>
      <c r="C5" s="45">
        <f>C6+C12</f>
        <v>20362</v>
      </c>
    </row>
    <row r="6" s="1" customFormat="1" ht="25" customHeight="1" spans="1:3">
      <c r="A6" s="44" t="s">
        <v>2010</v>
      </c>
      <c r="B6" s="44"/>
      <c r="C6" s="45">
        <f>SUM(C7:C11)</f>
        <v>8443</v>
      </c>
    </row>
    <row r="7" s="1" customFormat="1" ht="25" customHeight="1" spans="1:3">
      <c r="A7" s="44" t="s">
        <v>2011</v>
      </c>
      <c r="B7" s="44"/>
      <c r="C7" s="14">
        <v>5841</v>
      </c>
    </row>
    <row r="8" ht="25" customHeight="1" spans="1:3">
      <c r="A8" s="44" t="s">
        <v>2012</v>
      </c>
      <c r="B8" s="44"/>
      <c r="C8" s="14">
        <v>2540</v>
      </c>
    </row>
    <row r="9" ht="25" customHeight="1" spans="1:3">
      <c r="A9" s="44" t="s">
        <v>2013</v>
      </c>
      <c r="B9" s="44"/>
      <c r="C9" s="45">
        <v>46</v>
      </c>
    </row>
    <row r="10" ht="25" customHeight="1" spans="1:3">
      <c r="A10" s="44" t="s">
        <v>2014</v>
      </c>
      <c r="B10" s="44"/>
      <c r="C10" s="14">
        <v>16</v>
      </c>
    </row>
    <row r="11" ht="25" customHeight="1" spans="1:3">
      <c r="A11" s="44" t="s">
        <v>2015</v>
      </c>
      <c r="B11" s="44"/>
      <c r="C11" s="14">
        <v>0</v>
      </c>
    </row>
    <row r="12" ht="25" customHeight="1" spans="1:3">
      <c r="A12" s="44" t="s">
        <v>2016</v>
      </c>
      <c r="B12" s="44"/>
      <c r="C12" s="45">
        <f>SUM(C13:C17)</f>
        <v>11919</v>
      </c>
    </row>
    <row r="13" ht="25" customHeight="1" spans="1:3">
      <c r="A13" s="44" t="s">
        <v>2017</v>
      </c>
      <c r="B13" s="44"/>
      <c r="C13" s="45">
        <v>11097</v>
      </c>
    </row>
    <row r="14" ht="27" customHeight="1" spans="1:3">
      <c r="A14" s="44" t="s">
        <v>2018</v>
      </c>
      <c r="B14" s="44"/>
      <c r="C14" s="14">
        <v>507</v>
      </c>
    </row>
    <row r="15" ht="25" customHeight="1" spans="1:3">
      <c r="A15" s="44" t="s">
        <v>2019</v>
      </c>
      <c r="B15" s="44"/>
      <c r="C15" s="45">
        <v>113</v>
      </c>
    </row>
    <row r="16" ht="25" customHeight="1" spans="1:3">
      <c r="A16" s="50" t="s">
        <v>2020</v>
      </c>
      <c r="B16" s="51"/>
      <c r="C16" s="45">
        <v>197</v>
      </c>
    </row>
    <row r="17" ht="25" customHeight="1" spans="1:3">
      <c r="A17" s="52" t="s">
        <v>2021</v>
      </c>
      <c r="B17" s="53"/>
      <c r="C17" s="45">
        <v>5</v>
      </c>
    </row>
    <row r="18" ht="25" customHeight="1" spans="1:3">
      <c r="A18" s="44" t="s">
        <v>2022</v>
      </c>
      <c r="B18" s="44"/>
      <c r="C18" s="45">
        <v>27015</v>
      </c>
    </row>
    <row r="19" ht="25" customHeight="1" spans="1:3">
      <c r="A19" s="10" t="s">
        <v>2023</v>
      </c>
      <c r="B19" s="10"/>
      <c r="C19" s="45">
        <f>C18+C5</f>
        <v>47377</v>
      </c>
    </row>
  </sheetData>
  <mergeCells count="19">
    <mergeCell ref="B1:C1"/>
    <mergeCell ref="A2:C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s>
  <pageMargins left="0.75" right="0.75"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C10"/>
  <sheetViews>
    <sheetView workbookViewId="0">
      <selection activeCell="C10" sqref="C10"/>
    </sheetView>
  </sheetViews>
  <sheetFormatPr defaultColWidth="9" defaultRowHeight="15" outlineLevelCol="2"/>
  <cols>
    <col min="1" max="1" width="9" style="1"/>
    <col min="2" max="2" width="32.1261261261261" style="1" customWidth="1"/>
    <col min="3" max="3" width="32.3783783783784" style="1" customWidth="1"/>
    <col min="4" max="16384" width="9" style="1"/>
  </cols>
  <sheetData>
    <row r="1" s="1" customFormat="1" ht="22.7" spans="1:3">
      <c r="A1" s="40" t="s">
        <v>2024</v>
      </c>
      <c r="B1" s="41"/>
      <c r="C1" s="41"/>
    </row>
    <row r="2" s="1" customFormat="1" ht="22.7" spans="1:3">
      <c r="A2" s="42" t="s">
        <v>2025</v>
      </c>
      <c r="B2" s="42"/>
      <c r="C2" s="42"/>
    </row>
    <row r="3" s="1" customFormat="1" ht="18.4" spans="1:3">
      <c r="A3" s="43"/>
      <c r="B3" s="43"/>
      <c r="C3" s="7" t="s">
        <v>1915</v>
      </c>
    </row>
    <row r="4" s="1" customFormat="1" spans="1:3">
      <c r="A4" s="10" t="s">
        <v>1986</v>
      </c>
      <c r="B4" s="10"/>
      <c r="C4" s="10" t="s">
        <v>69</v>
      </c>
    </row>
    <row r="5" s="1" customFormat="1" spans="1:3">
      <c r="A5" s="10"/>
      <c r="B5" s="10"/>
      <c r="C5" s="10"/>
    </row>
    <row r="6" s="1" customFormat="1" ht="18.4" spans="1:3">
      <c r="A6" s="44" t="s">
        <v>2026</v>
      </c>
      <c r="B6" s="44"/>
      <c r="C6" s="45">
        <f>C7+C8</f>
        <v>15875</v>
      </c>
    </row>
    <row r="7" s="1" customFormat="1" ht="18.4" spans="1:3">
      <c r="A7" s="44" t="s">
        <v>2010</v>
      </c>
      <c r="B7" s="44"/>
      <c r="C7" s="45">
        <v>3366</v>
      </c>
    </row>
    <row r="8" s="1" customFormat="1" ht="18.4" spans="1:3">
      <c r="A8" s="44" t="s">
        <v>2016</v>
      </c>
      <c r="B8" s="44"/>
      <c r="C8" s="45">
        <v>12509</v>
      </c>
    </row>
    <row r="9" s="1" customFormat="1" ht="18.4" spans="1:3">
      <c r="A9" s="44" t="s">
        <v>2027</v>
      </c>
      <c r="B9" s="44"/>
      <c r="C9" s="45">
        <v>31502</v>
      </c>
    </row>
    <row r="10" s="1" customFormat="1" ht="18.4" spans="1:3">
      <c r="A10" s="10" t="s">
        <v>2028</v>
      </c>
      <c r="B10" s="10"/>
      <c r="C10" s="45">
        <f>C9+C6</f>
        <v>47377</v>
      </c>
    </row>
  </sheetData>
  <mergeCells count="10">
    <mergeCell ref="B1:C1"/>
    <mergeCell ref="A2:C2"/>
    <mergeCell ref="A3:B3"/>
    <mergeCell ref="A6:B6"/>
    <mergeCell ref="A7:B7"/>
    <mergeCell ref="A8:B8"/>
    <mergeCell ref="A9:B9"/>
    <mergeCell ref="A10:B10"/>
    <mergeCell ref="C4:C5"/>
    <mergeCell ref="A4:B5"/>
  </mergeCell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B26"/>
  <sheetViews>
    <sheetView workbookViewId="0">
      <selection activeCell="A1" sqref="$A1:$XFD1048576"/>
    </sheetView>
  </sheetViews>
  <sheetFormatPr defaultColWidth="9" defaultRowHeight="15" outlineLevelCol="1"/>
  <cols>
    <col min="1" max="1" width="46.3783783783784" style="25" customWidth="1"/>
    <col min="2" max="2" width="31.8648648648649" style="26" customWidth="1"/>
    <col min="3" max="16380" width="9" style="25"/>
    <col min="16381" max="16384" width="9" style="27"/>
  </cols>
  <sheetData>
    <row r="1" s="24" customFormat="1" ht="32" customHeight="1" spans="1:2">
      <c r="A1" s="28" t="s">
        <v>2029</v>
      </c>
      <c r="B1" s="3"/>
    </row>
    <row r="2" s="25" customFormat="1" ht="30" customHeight="1" spans="1:2">
      <c r="A2" s="29" t="s">
        <v>2030</v>
      </c>
      <c r="B2" s="29"/>
    </row>
    <row r="3" s="25" customFormat="1" ht="20" customHeight="1" spans="1:2">
      <c r="A3" s="30"/>
      <c r="B3" s="31" t="s">
        <v>2031</v>
      </c>
    </row>
    <row r="4" s="25" customFormat="1" ht="26" customHeight="1" spans="1:2">
      <c r="A4" s="32" t="s">
        <v>2032</v>
      </c>
      <c r="B4" s="33" t="s">
        <v>2033</v>
      </c>
    </row>
    <row r="5" s="25" customFormat="1" ht="26" customHeight="1" spans="1:2">
      <c r="A5" s="34" t="s">
        <v>2034</v>
      </c>
      <c r="B5" s="35">
        <f>B6+B7</f>
        <v>972563.09</v>
      </c>
    </row>
    <row r="6" s="25" customFormat="1" ht="26" customHeight="1" spans="1:2">
      <c r="A6" s="36" t="s">
        <v>2035</v>
      </c>
      <c r="B6" s="35">
        <v>510550.09</v>
      </c>
    </row>
    <row r="7" s="25" customFormat="1" ht="26" customHeight="1" spans="1:2">
      <c r="A7" s="36" t="s">
        <v>2036</v>
      </c>
      <c r="B7" s="35">
        <v>462013</v>
      </c>
    </row>
    <row r="8" s="25" customFormat="1" ht="26" customHeight="1" spans="1:2">
      <c r="A8" s="34" t="s">
        <v>2037</v>
      </c>
      <c r="B8" s="35">
        <f>B9+B10</f>
        <v>982619</v>
      </c>
    </row>
    <row r="9" s="25" customFormat="1" ht="27" customHeight="1" spans="1:2">
      <c r="A9" s="36" t="s">
        <v>2035</v>
      </c>
      <c r="B9" s="35">
        <v>510559</v>
      </c>
    </row>
    <row r="10" s="25" customFormat="1" ht="27" customHeight="1" spans="1:2">
      <c r="A10" s="36" t="s">
        <v>2036</v>
      </c>
      <c r="B10" s="35">
        <v>472060</v>
      </c>
    </row>
    <row r="11" s="25" customFormat="1" ht="26" customHeight="1" spans="1:2">
      <c r="A11" s="37" t="s">
        <v>2038</v>
      </c>
      <c r="B11" s="35">
        <f>B12+B13+B14</f>
        <v>213320</v>
      </c>
    </row>
    <row r="12" s="25" customFormat="1" ht="26" customHeight="1" spans="1:2">
      <c r="A12" s="36" t="s">
        <v>2039</v>
      </c>
      <c r="B12" s="35">
        <v>3000</v>
      </c>
    </row>
    <row r="13" s="25" customFormat="1" ht="26" customHeight="1" spans="1:2">
      <c r="A13" s="38" t="s">
        <v>2040</v>
      </c>
      <c r="B13" s="35">
        <v>33120</v>
      </c>
    </row>
    <row r="14" s="25" customFormat="1" ht="26" customHeight="1" spans="1:2">
      <c r="A14" s="38" t="s">
        <v>2041</v>
      </c>
      <c r="B14" s="35">
        <v>177200</v>
      </c>
    </row>
    <row r="15" s="25" customFormat="1" ht="26" customHeight="1" spans="1:2">
      <c r="A15" s="39" t="s">
        <v>2042</v>
      </c>
      <c r="B15" s="35">
        <f>B16+B17</f>
        <v>26800</v>
      </c>
    </row>
    <row r="16" s="25" customFormat="1" ht="26" customHeight="1" spans="1:2">
      <c r="A16" s="38" t="s">
        <v>2043</v>
      </c>
      <c r="B16" s="35">
        <v>10000</v>
      </c>
    </row>
    <row r="17" s="25" customFormat="1" ht="26" customHeight="1" spans="1:2">
      <c r="A17" s="38" t="s">
        <v>2044</v>
      </c>
      <c r="B17" s="35">
        <v>16800</v>
      </c>
    </row>
    <row r="18" s="25" customFormat="1" ht="26" customHeight="1" spans="1:2">
      <c r="A18" s="39" t="s">
        <v>2045</v>
      </c>
      <c r="B18" s="35">
        <f>B19+B20</f>
        <v>32128.71025</v>
      </c>
    </row>
    <row r="19" s="25" customFormat="1" ht="26" customHeight="1" spans="1:2">
      <c r="A19" s="38" t="s">
        <v>2043</v>
      </c>
      <c r="B19" s="35">
        <v>16709.29915</v>
      </c>
    </row>
    <row r="20" s="25" customFormat="1" ht="26" customHeight="1" spans="1:2">
      <c r="A20" s="38" t="s">
        <v>2044</v>
      </c>
      <c r="B20" s="35">
        <v>15419.4111</v>
      </c>
    </row>
    <row r="21" s="25" customFormat="1" ht="26" customHeight="1" spans="1:2">
      <c r="A21" s="39" t="s">
        <v>2046</v>
      </c>
      <c r="B21" s="35">
        <f>B22+B23</f>
        <v>1311583.09</v>
      </c>
    </row>
    <row r="22" s="25" customFormat="1" ht="26" customHeight="1" spans="1:2">
      <c r="A22" s="36" t="s">
        <v>2035</v>
      </c>
      <c r="B22" s="35">
        <v>529870.09</v>
      </c>
    </row>
    <row r="23" s="25" customFormat="1" ht="26" customHeight="1" spans="1:2">
      <c r="A23" s="36" t="s">
        <v>2036</v>
      </c>
      <c r="B23" s="35">
        <v>781713</v>
      </c>
    </row>
    <row r="24" s="25" customFormat="1" ht="26" customHeight="1" spans="1:2">
      <c r="A24" s="37" t="s">
        <v>2047</v>
      </c>
      <c r="B24" s="35">
        <f>B25+B26</f>
        <v>1329719</v>
      </c>
    </row>
    <row r="25" s="25" customFormat="1" ht="26" customHeight="1" spans="1:2">
      <c r="A25" s="36" t="s">
        <v>2035</v>
      </c>
      <c r="B25" s="35">
        <v>531559</v>
      </c>
    </row>
    <row r="26" s="25" customFormat="1" ht="26" customHeight="1" spans="1:2">
      <c r="A26" s="36" t="s">
        <v>2036</v>
      </c>
      <c r="B26" s="35">
        <v>798160</v>
      </c>
    </row>
  </sheetData>
  <mergeCells count="1">
    <mergeCell ref="A2:B2"/>
  </mergeCells>
  <pageMargins left="0.75" right="0.75" top="0.550694444444444"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J8"/>
  <sheetViews>
    <sheetView workbookViewId="0">
      <selection activeCell="K7" sqref="K7"/>
    </sheetView>
  </sheetViews>
  <sheetFormatPr defaultColWidth="9" defaultRowHeight="15.4" outlineLevelRow="7"/>
  <cols>
    <col min="1" max="1" width="29.1261261261261" style="1" customWidth="1"/>
    <col min="2" max="2" width="9.13513513513514" style="2" customWidth="1"/>
    <col min="3" max="3" width="13.2162162162162" style="2" customWidth="1"/>
    <col min="4" max="4" width="13.6216216216216" style="1" customWidth="1"/>
    <col min="5" max="5" width="13.8738738738739" style="1" customWidth="1"/>
    <col min="6" max="6" width="18.7207207207207" style="3" customWidth="1"/>
    <col min="7" max="10" width="9" style="1"/>
    <col min="11" max="11" width="58.6216216216216" style="1" customWidth="1"/>
    <col min="12" max="16384" width="9" style="1"/>
  </cols>
  <sheetData>
    <row r="1" s="1" customFormat="1" ht="51.75" customHeight="1" spans="1:6">
      <c r="A1" s="4" t="s">
        <v>2048</v>
      </c>
      <c r="B1" s="3"/>
      <c r="C1" s="3"/>
      <c r="D1" s="5"/>
      <c r="E1" s="5"/>
      <c r="F1" s="3"/>
    </row>
    <row r="2" s="1" customFormat="1" ht="33" customHeight="1" spans="1:6">
      <c r="A2" s="6" t="s">
        <v>2049</v>
      </c>
      <c r="B2" s="6"/>
      <c r="C2" s="6"/>
      <c r="D2" s="6"/>
      <c r="E2" s="6"/>
      <c r="F2" s="6"/>
    </row>
    <row r="3" s="1" customFormat="1" ht="33" customHeight="1" spans="1:6">
      <c r="A3" s="7" t="s">
        <v>1915</v>
      </c>
      <c r="B3" s="8"/>
      <c r="C3" s="8"/>
      <c r="D3" s="7"/>
      <c r="E3" s="7"/>
      <c r="F3" s="9"/>
    </row>
    <row r="4" s="1" customFormat="1" ht="33" customHeight="1" spans="1:6">
      <c r="A4" s="10" t="s">
        <v>2050</v>
      </c>
      <c r="B4" s="10" t="s">
        <v>2051</v>
      </c>
      <c r="C4" s="10"/>
      <c r="D4" s="11" t="s">
        <v>2052</v>
      </c>
      <c r="E4" s="11" t="s">
        <v>2053</v>
      </c>
      <c r="F4" s="11" t="s">
        <v>2054</v>
      </c>
    </row>
    <row r="5" s="1" customFormat="1" ht="33" customHeight="1" spans="1:6">
      <c r="A5" s="10"/>
      <c r="B5" s="10"/>
      <c r="C5" s="10"/>
      <c r="D5" s="11"/>
      <c r="E5" s="11"/>
      <c r="F5" s="11"/>
    </row>
    <row r="6" s="1" customFormat="1" ht="64" customHeight="1" spans="1:6">
      <c r="A6" s="12" t="s">
        <v>2055</v>
      </c>
      <c r="B6" s="13" t="s">
        <v>2056</v>
      </c>
      <c r="C6" s="14"/>
      <c r="D6" s="15">
        <v>8000</v>
      </c>
      <c r="E6" s="16" t="s">
        <v>2057</v>
      </c>
      <c r="F6" s="17">
        <v>45401</v>
      </c>
    </row>
    <row r="7" s="1" customFormat="1" ht="64" customHeight="1" spans="1:6">
      <c r="A7" s="12" t="s">
        <v>2058</v>
      </c>
      <c r="B7" s="13" t="s">
        <v>2056</v>
      </c>
      <c r="C7" s="14"/>
      <c r="D7" s="15">
        <v>10000</v>
      </c>
      <c r="E7" s="16" t="s">
        <v>2057</v>
      </c>
      <c r="F7" s="17">
        <v>45401</v>
      </c>
    </row>
    <row r="8" s="1" customFormat="1" ht="64" customHeight="1" spans="1:6">
      <c r="A8" s="18" t="s">
        <v>1794</v>
      </c>
      <c r="B8" s="19"/>
      <c r="C8" s="20"/>
      <c r="D8" s="21">
        <f>D6+D7</f>
        <v>18000</v>
      </c>
      <c r="E8" s="22"/>
      <c r="F8" s="23"/>
    </row>
  </sheetData>
  <mergeCells count="17">
    <mergeCell ref="B1:C1"/>
    <mergeCell ref="G1:J1"/>
    <mergeCell ref="A2:F2"/>
    <mergeCell ref="G2:J2"/>
    <mergeCell ref="A3:F3"/>
    <mergeCell ref="G3:J3"/>
    <mergeCell ref="B6:C6"/>
    <mergeCell ref="G6:J6"/>
    <mergeCell ref="B7:C7"/>
    <mergeCell ref="B8:C8"/>
    <mergeCell ref="G8:J8"/>
    <mergeCell ref="A4:A5"/>
    <mergeCell ref="D4:D5"/>
    <mergeCell ref="E4:E5"/>
    <mergeCell ref="F4:F5"/>
    <mergeCell ref="G4:J5"/>
    <mergeCell ref="B4:C5"/>
  </mergeCells>
  <pageMargins left="0.432638888888889" right="0.196527777777778" top="0.472222222222222"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theme="9"/>
  </sheetPr>
  <dimension ref="A1:C707"/>
  <sheetViews>
    <sheetView showZeros="0" workbookViewId="0">
      <selection activeCell="J109" sqref="J109"/>
    </sheetView>
  </sheetViews>
  <sheetFormatPr defaultColWidth="9.12612612612613" defaultRowHeight="15.4" outlineLevelCol="2"/>
  <cols>
    <col min="1" max="1" width="19.3783783783784" style="24" customWidth="1"/>
    <col min="2" max="2" width="40.1261261261261" style="172" customWidth="1"/>
    <col min="3" max="3" width="20.5045045045045" style="24" customWidth="1"/>
    <col min="4" max="256" width="9.12612612612613" style="173"/>
    <col min="257" max="257" width="54.6216216216216" style="173" customWidth="1"/>
    <col min="258" max="258" width="20.6216216216216" style="173" customWidth="1"/>
    <col min="259" max="512" width="9.12612612612613" style="173"/>
    <col min="513" max="513" width="54.6216216216216" style="173" customWidth="1"/>
    <col min="514" max="514" width="20.6216216216216" style="173" customWidth="1"/>
    <col min="515" max="768" width="9.12612612612613" style="173"/>
    <col min="769" max="769" width="54.6216216216216" style="173" customWidth="1"/>
    <col min="770" max="770" width="20.6216216216216" style="173" customWidth="1"/>
    <col min="771" max="1024" width="9.12612612612613" style="173"/>
    <col min="1025" max="1025" width="54.6216216216216" style="173" customWidth="1"/>
    <col min="1026" max="1026" width="20.6216216216216" style="173" customWidth="1"/>
    <col min="1027" max="1280" width="9.12612612612613" style="173"/>
    <col min="1281" max="1281" width="54.6216216216216" style="173" customWidth="1"/>
    <col min="1282" max="1282" width="20.6216216216216" style="173" customWidth="1"/>
    <col min="1283" max="1536" width="9.12612612612613" style="173"/>
    <col min="1537" max="1537" width="54.6216216216216" style="173" customWidth="1"/>
    <col min="1538" max="1538" width="20.6216216216216" style="173" customWidth="1"/>
    <col min="1539" max="1792" width="9.12612612612613" style="173"/>
    <col min="1793" max="1793" width="54.6216216216216" style="173" customWidth="1"/>
    <col min="1794" max="1794" width="20.6216216216216" style="173" customWidth="1"/>
    <col min="1795" max="2048" width="9.12612612612613" style="173"/>
    <col min="2049" max="2049" width="54.6216216216216" style="173" customWidth="1"/>
    <col min="2050" max="2050" width="20.6216216216216" style="173" customWidth="1"/>
    <col min="2051" max="2304" width="9.12612612612613" style="173"/>
    <col min="2305" max="2305" width="54.6216216216216" style="173" customWidth="1"/>
    <col min="2306" max="2306" width="20.6216216216216" style="173" customWidth="1"/>
    <col min="2307" max="2560" width="9.12612612612613" style="173"/>
    <col min="2561" max="2561" width="54.6216216216216" style="173" customWidth="1"/>
    <col min="2562" max="2562" width="20.6216216216216" style="173" customWidth="1"/>
    <col min="2563" max="2816" width="9.12612612612613" style="173"/>
    <col min="2817" max="2817" width="54.6216216216216" style="173" customWidth="1"/>
    <col min="2818" max="2818" width="20.6216216216216" style="173" customWidth="1"/>
    <col min="2819" max="3072" width="9.12612612612613" style="173"/>
    <col min="3073" max="3073" width="54.6216216216216" style="173" customWidth="1"/>
    <col min="3074" max="3074" width="20.6216216216216" style="173" customWidth="1"/>
    <col min="3075" max="3328" width="9.12612612612613" style="173"/>
    <col min="3329" max="3329" width="54.6216216216216" style="173" customWidth="1"/>
    <col min="3330" max="3330" width="20.6216216216216" style="173" customWidth="1"/>
    <col min="3331" max="3584" width="9.12612612612613" style="173"/>
    <col min="3585" max="3585" width="54.6216216216216" style="173" customWidth="1"/>
    <col min="3586" max="3586" width="20.6216216216216" style="173" customWidth="1"/>
    <col min="3587" max="3840" width="9.12612612612613" style="173"/>
    <col min="3841" max="3841" width="54.6216216216216" style="173" customWidth="1"/>
    <col min="3842" max="3842" width="20.6216216216216" style="173" customWidth="1"/>
    <col min="3843" max="4096" width="9.12612612612613" style="173"/>
    <col min="4097" max="4097" width="54.6216216216216" style="173" customWidth="1"/>
    <col min="4098" max="4098" width="20.6216216216216" style="173" customWidth="1"/>
    <col min="4099" max="4352" width="9.12612612612613" style="173"/>
    <col min="4353" max="4353" width="54.6216216216216" style="173" customWidth="1"/>
    <col min="4354" max="4354" width="20.6216216216216" style="173" customWidth="1"/>
    <col min="4355" max="4608" width="9.12612612612613" style="173"/>
    <col min="4609" max="4609" width="54.6216216216216" style="173" customWidth="1"/>
    <col min="4610" max="4610" width="20.6216216216216" style="173" customWidth="1"/>
    <col min="4611" max="4864" width="9.12612612612613" style="173"/>
    <col min="4865" max="4865" width="54.6216216216216" style="173" customWidth="1"/>
    <col min="4866" max="4866" width="20.6216216216216" style="173" customWidth="1"/>
    <col min="4867" max="5120" width="9.12612612612613" style="173"/>
    <col min="5121" max="5121" width="54.6216216216216" style="173" customWidth="1"/>
    <col min="5122" max="5122" width="20.6216216216216" style="173" customWidth="1"/>
    <col min="5123" max="5376" width="9.12612612612613" style="173"/>
    <col min="5377" max="5377" width="54.6216216216216" style="173" customWidth="1"/>
    <col min="5378" max="5378" width="20.6216216216216" style="173" customWidth="1"/>
    <col min="5379" max="5632" width="9.12612612612613" style="173"/>
    <col min="5633" max="5633" width="54.6216216216216" style="173" customWidth="1"/>
    <col min="5634" max="5634" width="20.6216216216216" style="173" customWidth="1"/>
    <col min="5635" max="5888" width="9.12612612612613" style="173"/>
    <col min="5889" max="5889" width="54.6216216216216" style="173" customWidth="1"/>
    <col min="5890" max="5890" width="20.6216216216216" style="173" customWidth="1"/>
    <col min="5891" max="6144" width="9.12612612612613" style="173"/>
    <col min="6145" max="6145" width="54.6216216216216" style="173" customWidth="1"/>
    <col min="6146" max="6146" width="20.6216216216216" style="173" customWidth="1"/>
    <col min="6147" max="6400" width="9.12612612612613" style="173"/>
    <col min="6401" max="6401" width="54.6216216216216" style="173" customWidth="1"/>
    <col min="6402" max="6402" width="20.6216216216216" style="173" customWidth="1"/>
    <col min="6403" max="6656" width="9.12612612612613" style="173"/>
    <col min="6657" max="6657" width="54.6216216216216" style="173" customWidth="1"/>
    <col min="6658" max="6658" width="20.6216216216216" style="173" customWidth="1"/>
    <col min="6659" max="6912" width="9.12612612612613" style="173"/>
    <col min="6913" max="6913" width="54.6216216216216" style="173" customWidth="1"/>
    <col min="6914" max="6914" width="20.6216216216216" style="173" customWidth="1"/>
    <col min="6915" max="7168" width="9.12612612612613" style="173"/>
    <col min="7169" max="7169" width="54.6216216216216" style="173" customWidth="1"/>
    <col min="7170" max="7170" width="20.6216216216216" style="173" customWidth="1"/>
    <col min="7171" max="7424" width="9.12612612612613" style="173"/>
    <col min="7425" max="7425" width="54.6216216216216" style="173" customWidth="1"/>
    <col min="7426" max="7426" width="20.6216216216216" style="173" customWidth="1"/>
    <col min="7427" max="7680" width="9.12612612612613" style="173"/>
    <col min="7681" max="7681" width="54.6216216216216" style="173" customWidth="1"/>
    <col min="7682" max="7682" width="20.6216216216216" style="173" customWidth="1"/>
    <col min="7683" max="7936" width="9.12612612612613" style="173"/>
    <col min="7937" max="7937" width="54.6216216216216" style="173" customWidth="1"/>
    <col min="7938" max="7938" width="20.6216216216216" style="173" customWidth="1"/>
    <col min="7939" max="8192" width="9.12612612612613" style="173"/>
    <col min="8193" max="8193" width="54.6216216216216" style="173" customWidth="1"/>
    <col min="8194" max="8194" width="20.6216216216216" style="173" customWidth="1"/>
    <col min="8195" max="8448" width="9.12612612612613" style="173"/>
    <col min="8449" max="8449" width="54.6216216216216" style="173" customWidth="1"/>
    <col min="8450" max="8450" width="20.6216216216216" style="173" customWidth="1"/>
    <col min="8451" max="8704" width="9.12612612612613" style="173"/>
    <col min="8705" max="8705" width="54.6216216216216" style="173" customWidth="1"/>
    <col min="8706" max="8706" width="20.6216216216216" style="173" customWidth="1"/>
    <col min="8707" max="8960" width="9.12612612612613" style="173"/>
    <col min="8961" max="8961" width="54.6216216216216" style="173" customWidth="1"/>
    <col min="8962" max="8962" width="20.6216216216216" style="173" customWidth="1"/>
    <col min="8963" max="9216" width="9.12612612612613" style="173"/>
    <col min="9217" max="9217" width="54.6216216216216" style="173" customWidth="1"/>
    <col min="9218" max="9218" width="20.6216216216216" style="173" customWidth="1"/>
    <col min="9219" max="9472" width="9.12612612612613" style="173"/>
    <col min="9473" max="9473" width="54.6216216216216" style="173" customWidth="1"/>
    <col min="9474" max="9474" width="20.6216216216216" style="173" customWidth="1"/>
    <col min="9475" max="9728" width="9.12612612612613" style="173"/>
    <col min="9729" max="9729" width="54.6216216216216" style="173" customWidth="1"/>
    <col min="9730" max="9730" width="20.6216216216216" style="173" customWidth="1"/>
    <col min="9731" max="9984" width="9.12612612612613" style="173"/>
    <col min="9985" max="9985" width="54.6216216216216" style="173" customWidth="1"/>
    <col min="9986" max="9986" width="20.6216216216216" style="173" customWidth="1"/>
    <col min="9987" max="10240" width="9.12612612612613" style="173"/>
    <col min="10241" max="10241" width="54.6216216216216" style="173" customWidth="1"/>
    <col min="10242" max="10242" width="20.6216216216216" style="173" customWidth="1"/>
    <col min="10243" max="10496" width="9.12612612612613" style="173"/>
    <col min="10497" max="10497" width="54.6216216216216" style="173" customWidth="1"/>
    <col min="10498" max="10498" width="20.6216216216216" style="173" customWidth="1"/>
    <col min="10499" max="10752" width="9.12612612612613" style="173"/>
    <col min="10753" max="10753" width="54.6216216216216" style="173" customWidth="1"/>
    <col min="10754" max="10754" width="20.6216216216216" style="173" customWidth="1"/>
    <col min="10755" max="11008" width="9.12612612612613" style="173"/>
    <col min="11009" max="11009" width="54.6216216216216" style="173" customWidth="1"/>
    <col min="11010" max="11010" width="20.6216216216216" style="173" customWidth="1"/>
    <col min="11011" max="11264" width="9.12612612612613" style="173"/>
    <col min="11265" max="11265" width="54.6216216216216" style="173" customWidth="1"/>
    <col min="11266" max="11266" width="20.6216216216216" style="173" customWidth="1"/>
    <col min="11267" max="11520" width="9.12612612612613" style="173"/>
    <col min="11521" max="11521" width="54.6216216216216" style="173" customWidth="1"/>
    <col min="11522" max="11522" width="20.6216216216216" style="173" customWidth="1"/>
    <col min="11523" max="11776" width="9.12612612612613" style="173"/>
    <col min="11777" max="11777" width="54.6216216216216" style="173" customWidth="1"/>
    <col min="11778" max="11778" width="20.6216216216216" style="173" customWidth="1"/>
    <col min="11779" max="12032" width="9.12612612612613" style="173"/>
    <col min="12033" max="12033" width="54.6216216216216" style="173" customWidth="1"/>
    <col min="12034" max="12034" width="20.6216216216216" style="173" customWidth="1"/>
    <col min="12035" max="12288" width="9.12612612612613" style="173"/>
    <col min="12289" max="12289" width="54.6216216216216" style="173" customWidth="1"/>
    <col min="12290" max="12290" width="20.6216216216216" style="173" customWidth="1"/>
    <col min="12291" max="12544" width="9.12612612612613" style="173"/>
    <col min="12545" max="12545" width="54.6216216216216" style="173" customWidth="1"/>
    <col min="12546" max="12546" width="20.6216216216216" style="173" customWidth="1"/>
    <col min="12547" max="12800" width="9.12612612612613" style="173"/>
    <col min="12801" max="12801" width="54.6216216216216" style="173" customWidth="1"/>
    <col min="12802" max="12802" width="20.6216216216216" style="173" customWidth="1"/>
    <col min="12803" max="13056" width="9.12612612612613" style="173"/>
    <col min="13057" max="13057" width="54.6216216216216" style="173" customWidth="1"/>
    <col min="13058" max="13058" width="20.6216216216216" style="173" customWidth="1"/>
    <col min="13059" max="13312" width="9.12612612612613" style="173"/>
    <col min="13313" max="13313" width="54.6216216216216" style="173" customWidth="1"/>
    <col min="13314" max="13314" width="20.6216216216216" style="173" customWidth="1"/>
    <col min="13315" max="13568" width="9.12612612612613" style="173"/>
    <col min="13569" max="13569" width="54.6216216216216" style="173" customWidth="1"/>
    <col min="13570" max="13570" width="20.6216216216216" style="173" customWidth="1"/>
    <col min="13571" max="13824" width="9.12612612612613" style="173"/>
    <col min="13825" max="13825" width="54.6216216216216" style="173" customWidth="1"/>
    <col min="13826" max="13826" width="20.6216216216216" style="173" customWidth="1"/>
    <col min="13827" max="14080" width="9.12612612612613" style="173"/>
    <col min="14081" max="14081" width="54.6216216216216" style="173" customWidth="1"/>
    <col min="14082" max="14082" width="20.6216216216216" style="173" customWidth="1"/>
    <col min="14083" max="14336" width="9.12612612612613" style="173"/>
    <col min="14337" max="14337" width="54.6216216216216" style="173" customWidth="1"/>
    <col min="14338" max="14338" width="20.6216216216216" style="173" customWidth="1"/>
    <col min="14339" max="14592" width="9.12612612612613" style="173"/>
    <col min="14593" max="14593" width="54.6216216216216" style="173" customWidth="1"/>
    <col min="14594" max="14594" width="20.6216216216216" style="173" customWidth="1"/>
    <col min="14595" max="14848" width="9.12612612612613" style="173"/>
    <col min="14849" max="14849" width="54.6216216216216" style="173" customWidth="1"/>
    <col min="14850" max="14850" width="20.6216216216216" style="173" customWidth="1"/>
    <col min="14851" max="15104" width="9.12612612612613" style="173"/>
    <col min="15105" max="15105" width="54.6216216216216" style="173" customWidth="1"/>
    <col min="15106" max="15106" width="20.6216216216216" style="173" customWidth="1"/>
    <col min="15107" max="15360" width="9.12612612612613" style="173"/>
    <col min="15361" max="15361" width="54.6216216216216" style="173" customWidth="1"/>
    <col min="15362" max="15362" width="20.6216216216216" style="173" customWidth="1"/>
    <col min="15363" max="15616" width="9.12612612612613" style="173"/>
    <col min="15617" max="15617" width="54.6216216216216" style="173" customWidth="1"/>
    <col min="15618" max="15618" width="20.6216216216216" style="173" customWidth="1"/>
    <col min="15619" max="15872" width="9.12612612612613" style="173"/>
    <col min="15873" max="15873" width="54.6216216216216" style="173" customWidth="1"/>
    <col min="15874" max="15874" width="20.6216216216216" style="173" customWidth="1"/>
    <col min="15875" max="16128" width="9.12612612612613" style="173"/>
    <col min="16129" max="16129" width="54.6216216216216" style="173" customWidth="1"/>
    <col min="16130" max="16130" width="20.6216216216216" style="173" customWidth="1"/>
    <col min="16131" max="16384" width="9.12612612612613" style="173"/>
  </cols>
  <sheetData>
    <row r="1" s="170" customFormat="1" ht="22.5" customHeight="1" spans="1:3">
      <c r="A1" s="174" t="s">
        <v>64</v>
      </c>
      <c r="B1" s="175"/>
      <c r="C1" s="54"/>
    </row>
    <row r="2" s="24" customFormat="1" ht="40.5" customHeight="1" spans="1:3">
      <c r="A2" s="176" t="s">
        <v>65</v>
      </c>
      <c r="B2" s="177"/>
      <c r="C2" s="176"/>
    </row>
    <row r="3" s="24" customFormat="1" ht="17.1" hidden="1" customHeight="1" spans="1:2">
      <c r="A3" s="178" t="s">
        <v>66</v>
      </c>
      <c r="B3" s="179"/>
    </row>
    <row r="4" s="171" customFormat="1" ht="17.25" customHeight="1" spans="1:3">
      <c r="A4" s="72" t="s">
        <v>67</v>
      </c>
      <c r="B4" s="72" t="s">
        <v>68</v>
      </c>
      <c r="C4" s="72" t="s">
        <v>69</v>
      </c>
    </row>
    <row r="5" s="171" customFormat="1" ht="17.25" customHeight="1" spans="1:3">
      <c r="A5" s="74"/>
      <c r="B5" s="72" t="s">
        <v>70</v>
      </c>
      <c r="C5" s="73">
        <f>SUM(C6,C353)</f>
        <v>419785</v>
      </c>
    </row>
    <row r="6" s="171" customFormat="1" ht="17.25" customHeight="1" spans="1:3">
      <c r="A6" s="74">
        <v>101</v>
      </c>
      <c r="B6" s="71" t="s">
        <v>71</v>
      </c>
      <c r="C6" s="73">
        <f>C7+C45+C65+C190+C255+C262+C267+C283+C292+C298+C307+C316+C319+C322+C325+C337+C341+C344+C347+C350</f>
        <v>353385</v>
      </c>
    </row>
    <row r="7" s="171" customFormat="1" ht="17.25" customHeight="1" spans="1:3">
      <c r="A7" s="74">
        <v>10101</v>
      </c>
      <c r="B7" s="71" t="s">
        <v>72</v>
      </c>
      <c r="C7" s="73">
        <f>SUM(C8,C38,C42)</f>
        <v>122396</v>
      </c>
    </row>
    <row r="8" s="171" customFormat="1" ht="17.25" customHeight="1" spans="1:3">
      <c r="A8" s="74">
        <v>1010101</v>
      </c>
      <c r="B8" s="71" t="s">
        <v>73</v>
      </c>
      <c r="C8" s="73">
        <f>SUM(C9:C37)</f>
        <v>122396</v>
      </c>
    </row>
    <row r="9" s="171" customFormat="1" ht="17.25" customHeight="1" spans="1:3">
      <c r="A9" s="74">
        <v>101010101</v>
      </c>
      <c r="B9" s="74" t="s">
        <v>74</v>
      </c>
      <c r="C9" s="73">
        <v>687</v>
      </c>
    </row>
    <row r="10" s="171" customFormat="1" ht="17.25" customHeight="1" spans="1:3">
      <c r="A10" s="74">
        <v>101010102</v>
      </c>
      <c r="B10" s="74" t="s">
        <v>75</v>
      </c>
      <c r="C10" s="73">
        <v>12</v>
      </c>
    </row>
    <row r="11" s="171" customFormat="1" ht="17.25" customHeight="1" spans="1:3">
      <c r="A11" s="74">
        <v>101010103</v>
      </c>
      <c r="B11" s="74" t="s">
        <v>76</v>
      </c>
      <c r="C11" s="73">
        <v>74765</v>
      </c>
    </row>
    <row r="12" s="171" customFormat="1" ht="17.25" hidden="1" customHeight="1" spans="1:3">
      <c r="A12" s="74">
        <v>101010104</v>
      </c>
      <c r="B12" s="74" t="s">
        <v>77</v>
      </c>
      <c r="C12" s="73"/>
    </row>
    <row r="13" s="171" customFormat="1" ht="17.25" customHeight="1" spans="1:3">
      <c r="A13" s="74">
        <v>101010105</v>
      </c>
      <c r="B13" s="74" t="s">
        <v>78</v>
      </c>
      <c r="C13" s="73">
        <v>11006</v>
      </c>
    </row>
    <row r="14" s="171" customFormat="1" ht="17.25" customHeight="1" spans="1:3">
      <c r="A14" s="74">
        <v>101010106</v>
      </c>
      <c r="B14" s="74" t="s">
        <v>79</v>
      </c>
      <c r="C14" s="73">
        <v>37391</v>
      </c>
    </row>
    <row r="15" s="171" customFormat="1" ht="17.25" hidden="1" customHeight="1" spans="1:3">
      <c r="A15" s="74">
        <v>101010117</v>
      </c>
      <c r="B15" s="74" t="s">
        <v>80</v>
      </c>
      <c r="C15" s="73"/>
    </row>
    <row r="16" s="171" customFormat="1" ht="17.25" hidden="1" customHeight="1" spans="1:3">
      <c r="A16" s="74">
        <v>101010118</v>
      </c>
      <c r="B16" s="74" t="s">
        <v>81</v>
      </c>
      <c r="C16" s="73"/>
    </row>
    <row r="17" s="171" customFormat="1" ht="17.25" customHeight="1" spans="1:3">
      <c r="A17" s="74">
        <v>101010119</v>
      </c>
      <c r="B17" s="74" t="s">
        <v>82</v>
      </c>
      <c r="C17" s="73">
        <v>1332</v>
      </c>
    </row>
    <row r="18" s="171" customFormat="1" ht="17.25" customHeight="1" spans="1:3">
      <c r="A18" s="74">
        <v>101010120</v>
      </c>
      <c r="B18" s="74" t="s">
        <v>83</v>
      </c>
      <c r="C18" s="73">
        <v>587</v>
      </c>
    </row>
    <row r="19" s="171" customFormat="1" ht="17.25" customHeight="1" spans="1:3">
      <c r="A19" s="74">
        <v>101010121</v>
      </c>
      <c r="B19" s="74" t="s">
        <v>84</v>
      </c>
      <c r="C19" s="73">
        <v>-348</v>
      </c>
    </row>
    <row r="20" s="171" customFormat="1" ht="17.25" customHeight="1" spans="1:3">
      <c r="A20" s="74">
        <v>101010122</v>
      </c>
      <c r="B20" s="74" t="s">
        <v>85</v>
      </c>
      <c r="C20" s="73">
        <v>-1139</v>
      </c>
    </row>
    <row r="21" s="171" customFormat="1" ht="17.25" hidden="1" customHeight="1" spans="1:3">
      <c r="A21" s="74">
        <v>101010125</v>
      </c>
      <c r="B21" s="74" t="s">
        <v>86</v>
      </c>
      <c r="C21" s="73"/>
    </row>
    <row r="22" s="171" customFormat="1" ht="17.25" hidden="1" customHeight="1" spans="1:3">
      <c r="A22" s="74">
        <v>101010127</v>
      </c>
      <c r="B22" s="74" t="s">
        <v>87</v>
      </c>
      <c r="C22" s="73"/>
    </row>
    <row r="23" s="171" customFormat="1" ht="17.25" customHeight="1" spans="1:3">
      <c r="A23" s="74">
        <v>101010129</v>
      </c>
      <c r="B23" s="74" t="s">
        <v>88</v>
      </c>
      <c r="C23" s="73">
        <v>-135</v>
      </c>
    </row>
    <row r="24" s="171" customFormat="1" ht="17.25" hidden="1" customHeight="1" spans="1:3">
      <c r="A24" s="74">
        <v>101010131</v>
      </c>
      <c r="B24" s="74" t="s">
        <v>89</v>
      </c>
      <c r="C24" s="73"/>
    </row>
    <row r="25" s="171" customFormat="1" ht="17.25" hidden="1" customHeight="1" spans="1:3">
      <c r="A25" s="74">
        <v>101010132</v>
      </c>
      <c r="B25" s="74" t="s">
        <v>90</v>
      </c>
      <c r="C25" s="73"/>
    </row>
    <row r="26" s="171" customFormat="1" ht="17.25" hidden="1" customHeight="1" spans="1:3">
      <c r="A26" s="74">
        <v>101010133</v>
      </c>
      <c r="B26" s="74" t="s">
        <v>91</v>
      </c>
      <c r="C26" s="73"/>
    </row>
    <row r="27" s="171" customFormat="1" ht="17.25" hidden="1" customHeight="1" spans="1:3">
      <c r="A27" s="74">
        <v>101010134</v>
      </c>
      <c r="B27" s="74" t="s">
        <v>92</v>
      </c>
      <c r="C27" s="73"/>
    </row>
    <row r="28" s="171" customFormat="1" ht="17.25" hidden="1" customHeight="1" spans="1:3">
      <c r="A28" s="74">
        <v>101010135</v>
      </c>
      <c r="B28" s="74" t="s">
        <v>93</v>
      </c>
      <c r="C28" s="73"/>
    </row>
    <row r="29" s="171" customFormat="1" ht="17.25" customHeight="1" spans="1:3">
      <c r="A29" s="74">
        <v>101010136</v>
      </c>
      <c r="B29" s="74" t="s">
        <v>94</v>
      </c>
      <c r="C29" s="73">
        <v>-1328</v>
      </c>
    </row>
    <row r="30" s="171" customFormat="1" ht="17.25" hidden="1" customHeight="1" spans="1:3">
      <c r="A30" s="74">
        <v>101010137</v>
      </c>
      <c r="B30" s="74" t="s">
        <v>95</v>
      </c>
      <c r="C30" s="73"/>
    </row>
    <row r="31" s="171" customFormat="1" ht="17.25" customHeight="1" spans="1:3">
      <c r="A31" s="74">
        <v>101010138</v>
      </c>
      <c r="B31" s="74" t="s">
        <v>96</v>
      </c>
      <c r="C31" s="73">
        <v>-9920</v>
      </c>
    </row>
    <row r="32" s="171" customFormat="1" ht="17.25" hidden="1" customHeight="1" spans="1:3">
      <c r="A32" s="74">
        <v>101010150</v>
      </c>
      <c r="B32" s="74" t="s">
        <v>97</v>
      </c>
      <c r="C32" s="73"/>
    </row>
    <row r="33" s="171" customFormat="1" ht="17.25" customHeight="1" spans="1:3">
      <c r="A33" s="74">
        <v>101010151</v>
      </c>
      <c r="B33" s="74" t="s">
        <v>98</v>
      </c>
      <c r="C33" s="73">
        <v>9486</v>
      </c>
    </row>
    <row r="34" s="171" customFormat="1" ht="17.25" hidden="1" customHeight="1" spans="1:3">
      <c r="A34" s="74">
        <v>101010152</v>
      </c>
      <c r="B34" s="74" t="s">
        <v>99</v>
      </c>
      <c r="C34" s="73"/>
    </row>
    <row r="35" s="171" customFormat="1" ht="17.25" hidden="1" customHeight="1" spans="1:3">
      <c r="A35" s="74">
        <v>101010153</v>
      </c>
      <c r="B35" s="74" t="s">
        <v>100</v>
      </c>
      <c r="C35" s="73"/>
    </row>
    <row r="36" s="171" customFormat="1" ht="17.25" hidden="1" customHeight="1" spans="1:3">
      <c r="A36" s="74">
        <v>101010154</v>
      </c>
      <c r="B36" s="74" t="s">
        <v>101</v>
      </c>
      <c r="C36" s="73"/>
    </row>
    <row r="37" s="171" customFormat="1" ht="17.25" hidden="1" customHeight="1" spans="1:3">
      <c r="A37" s="74">
        <v>101010155</v>
      </c>
      <c r="B37" s="74" t="s">
        <v>102</v>
      </c>
      <c r="C37" s="73"/>
    </row>
    <row r="38" s="171" customFormat="1" ht="17.25" hidden="1" customHeight="1" spans="1:3">
      <c r="A38" s="74">
        <v>1010102</v>
      </c>
      <c r="B38" s="71" t="s">
        <v>103</v>
      </c>
      <c r="C38" s="73">
        <f>SUM(C39:C41)</f>
        <v>0</v>
      </c>
    </row>
    <row r="39" s="171" customFormat="1" ht="17.25" hidden="1" customHeight="1" spans="1:3">
      <c r="A39" s="74">
        <v>101010201</v>
      </c>
      <c r="B39" s="74" t="s">
        <v>104</v>
      </c>
      <c r="C39" s="73"/>
    </row>
    <row r="40" s="171" customFormat="1" ht="17.25" hidden="1" customHeight="1" spans="1:3">
      <c r="A40" s="74">
        <v>101010220</v>
      </c>
      <c r="B40" s="74" t="s">
        <v>105</v>
      </c>
      <c r="C40" s="73"/>
    </row>
    <row r="41" s="171" customFormat="1" ht="17.25" hidden="1" customHeight="1" spans="1:3">
      <c r="A41" s="74">
        <v>101010221</v>
      </c>
      <c r="B41" s="74" t="s">
        <v>106</v>
      </c>
      <c r="C41" s="73"/>
    </row>
    <row r="42" s="171" customFormat="1" ht="17.25" hidden="1" customHeight="1" spans="1:3">
      <c r="A42" s="74">
        <v>1010103</v>
      </c>
      <c r="B42" s="71" t="s">
        <v>107</v>
      </c>
      <c r="C42" s="73">
        <f>C43+C44</f>
        <v>0</v>
      </c>
    </row>
    <row r="43" s="171" customFormat="1" ht="17.25" hidden="1" customHeight="1" spans="1:3">
      <c r="A43" s="74">
        <v>101010301</v>
      </c>
      <c r="B43" s="74" t="s">
        <v>108</v>
      </c>
      <c r="C43" s="73"/>
    </row>
    <row r="44" s="171" customFormat="1" ht="17.25" hidden="1" customHeight="1" spans="1:3">
      <c r="A44" s="74">
        <v>101010302</v>
      </c>
      <c r="B44" s="74" t="s">
        <v>109</v>
      </c>
      <c r="C44" s="73"/>
    </row>
    <row r="45" s="171" customFormat="1" ht="17.25" hidden="1" customHeight="1" spans="1:3">
      <c r="A45" s="74">
        <v>10102</v>
      </c>
      <c r="B45" s="71" t="s">
        <v>110</v>
      </c>
      <c r="C45" s="73">
        <f>SUM(C46,C58,C64)</f>
        <v>0</v>
      </c>
    </row>
    <row r="46" s="171" customFormat="1" ht="17.25" hidden="1" customHeight="1" spans="1:3">
      <c r="A46" s="74">
        <v>1010201</v>
      </c>
      <c r="B46" s="71" t="s">
        <v>111</v>
      </c>
      <c r="C46" s="73">
        <f>SUM(C47:C57)</f>
        <v>0</v>
      </c>
    </row>
    <row r="47" s="171" customFormat="1" ht="17.25" hidden="1" customHeight="1" spans="1:3">
      <c r="A47" s="74">
        <v>101020101</v>
      </c>
      <c r="B47" s="74" t="s">
        <v>112</v>
      </c>
      <c r="C47" s="73"/>
    </row>
    <row r="48" s="171" customFormat="1" ht="17.25" hidden="1" customHeight="1" spans="1:3">
      <c r="A48" s="74">
        <v>101020102</v>
      </c>
      <c r="B48" s="74" t="s">
        <v>113</v>
      </c>
      <c r="C48" s="73"/>
    </row>
    <row r="49" s="171" customFormat="1" ht="17.25" hidden="1" customHeight="1" spans="1:3">
      <c r="A49" s="74">
        <v>101020103</v>
      </c>
      <c r="B49" s="74" t="s">
        <v>114</v>
      </c>
      <c r="C49" s="73"/>
    </row>
    <row r="50" s="171" customFormat="1" ht="17.25" hidden="1" customHeight="1" spans="1:3">
      <c r="A50" s="74">
        <v>101020104</v>
      </c>
      <c r="B50" s="74" t="s">
        <v>115</v>
      </c>
      <c r="C50" s="73"/>
    </row>
    <row r="51" s="171" customFormat="1" ht="17.25" hidden="1" customHeight="1" spans="1:3">
      <c r="A51" s="74">
        <v>101020105</v>
      </c>
      <c r="B51" s="74" t="s">
        <v>116</v>
      </c>
      <c r="C51" s="73"/>
    </row>
    <row r="52" s="171" customFormat="1" ht="17.25" hidden="1" customHeight="1" spans="1:3">
      <c r="A52" s="74">
        <v>101020106</v>
      </c>
      <c r="B52" s="74" t="s">
        <v>117</v>
      </c>
      <c r="C52" s="73"/>
    </row>
    <row r="53" s="171" customFormat="1" ht="17.25" hidden="1" customHeight="1" spans="1:3">
      <c r="A53" s="74">
        <v>101020107</v>
      </c>
      <c r="B53" s="74" t="s">
        <v>118</v>
      </c>
      <c r="C53" s="73"/>
    </row>
    <row r="54" s="171" customFormat="1" ht="17.25" hidden="1" customHeight="1" spans="1:3">
      <c r="A54" s="74">
        <v>101020119</v>
      </c>
      <c r="B54" s="74" t="s">
        <v>119</v>
      </c>
      <c r="C54" s="73"/>
    </row>
    <row r="55" s="171" customFormat="1" ht="17.25" hidden="1" customHeight="1" spans="1:3">
      <c r="A55" s="74">
        <v>101020120</v>
      </c>
      <c r="B55" s="74" t="s">
        <v>120</v>
      </c>
      <c r="C55" s="73"/>
    </row>
    <row r="56" s="171" customFormat="1" ht="17.25" hidden="1" customHeight="1" spans="1:3">
      <c r="A56" s="74">
        <v>101020121</v>
      </c>
      <c r="B56" s="74" t="s">
        <v>121</v>
      </c>
      <c r="C56" s="73"/>
    </row>
    <row r="57" s="171" customFormat="1" ht="17.25" hidden="1" customHeight="1" spans="1:3">
      <c r="A57" s="74">
        <v>101020129</v>
      </c>
      <c r="B57" s="74" t="s">
        <v>122</v>
      </c>
      <c r="C57" s="73"/>
    </row>
    <row r="58" s="171" customFormat="1" ht="17.25" hidden="1" customHeight="1" spans="1:3">
      <c r="A58" s="74">
        <v>1010202</v>
      </c>
      <c r="B58" s="71" t="s">
        <v>123</v>
      </c>
      <c r="C58" s="73">
        <f>SUM(C59:C63)</f>
        <v>0</v>
      </c>
    </row>
    <row r="59" s="171" customFormat="1" ht="17.25" hidden="1" customHeight="1" spans="1:3">
      <c r="A59" s="74">
        <v>101020202</v>
      </c>
      <c r="B59" s="74" t="s">
        <v>124</v>
      </c>
      <c r="C59" s="73"/>
    </row>
    <row r="60" s="171" customFormat="1" ht="17.25" hidden="1" customHeight="1" spans="1:3">
      <c r="A60" s="74">
        <v>101020209</v>
      </c>
      <c r="B60" s="74" t="s">
        <v>125</v>
      </c>
      <c r="C60" s="73"/>
    </row>
    <row r="61" s="171" customFormat="1" ht="17.25" hidden="1" customHeight="1" spans="1:3">
      <c r="A61" s="74">
        <v>101020220</v>
      </c>
      <c r="B61" s="74" t="s">
        <v>126</v>
      </c>
      <c r="C61" s="73"/>
    </row>
    <row r="62" s="171" customFormat="1" ht="17.25" hidden="1" customHeight="1" spans="1:3">
      <c r="A62" s="74">
        <v>101020221</v>
      </c>
      <c r="B62" s="74" t="s">
        <v>127</v>
      </c>
      <c r="C62" s="73"/>
    </row>
    <row r="63" s="171" customFormat="1" ht="17.25" hidden="1" customHeight="1" spans="1:3">
      <c r="A63" s="74">
        <v>101020229</v>
      </c>
      <c r="B63" s="74" t="s">
        <v>128</v>
      </c>
      <c r="C63" s="73"/>
    </row>
    <row r="64" s="171" customFormat="1" ht="17.25" hidden="1" customHeight="1" spans="1:3">
      <c r="A64" s="74">
        <v>1010203</v>
      </c>
      <c r="B64" s="71" t="s">
        <v>129</v>
      </c>
      <c r="C64" s="73"/>
    </row>
    <row r="65" s="171" customFormat="1" ht="17.25" customHeight="1" spans="1:3">
      <c r="A65" s="74">
        <v>10104</v>
      </c>
      <c r="B65" s="71" t="s">
        <v>130</v>
      </c>
      <c r="C65" s="73">
        <f>SUM(C66:C82,C86:C91,C95,C100:C101,C105:C111,C128:C129,C132:C134,C139,C144,C149,C154,C159,C164,C169,C174,C179,C184,C188,C189)</f>
        <v>20779</v>
      </c>
    </row>
    <row r="66" s="171" customFormat="1" ht="17.25" hidden="1" customHeight="1" spans="1:3">
      <c r="A66" s="74">
        <v>1010401</v>
      </c>
      <c r="B66" s="71" t="s">
        <v>131</v>
      </c>
      <c r="C66" s="73"/>
    </row>
    <row r="67" s="171" customFormat="1" ht="17.25" hidden="1" customHeight="1" spans="1:3">
      <c r="A67" s="74">
        <v>1010402</v>
      </c>
      <c r="B67" s="71" t="s">
        <v>132</v>
      </c>
      <c r="C67" s="73"/>
    </row>
    <row r="68" s="171" customFormat="1" ht="17.25" hidden="1" customHeight="1" spans="1:3">
      <c r="A68" s="74">
        <v>1010403</v>
      </c>
      <c r="B68" s="71" t="s">
        <v>133</v>
      </c>
      <c r="C68" s="73"/>
    </row>
    <row r="69" s="171" customFormat="1" ht="17.25" hidden="1" customHeight="1" spans="1:3">
      <c r="A69" s="74">
        <v>1010404</v>
      </c>
      <c r="B69" s="71" t="s">
        <v>134</v>
      </c>
      <c r="C69" s="73"/>
    </row>
    <row r="70" s="171" customFormat="1" ht="17.25" hidden="1" customHeight="1" spans="1:3">
      <c r="A70" s="74">
        <v>1010405</v>
      </c>
      <c r="B70" s="71" t="s">
        <v>135</v>
      </c>
      <c r="C70" s="73"/>
    </row>
    <row r="71" s="171" customFormat="1" ht="17.25" hidden="1" customHeight="1" spans="1:3">
      <c r="A71" s="74">
        <v>1010406</v>
      </c>
      <c r="B71" s="71" t="s">
        <v>136</v>
      </c>
      <c r="C71" s="73"/>
    </row>
    <row r="72" s="171" customFormat="1" ht="17.25" hidden="1" customHeight="1" spans="1:3">
      <c r="A72" s="74">
        <v>1010407</v>
      </c>
      <c r="B72" s="71" t="s">
        <v>137</v>
      </c>
      <c r="C72" s="73"/>
    </row>
    <row r="73" s="171" customFormat="1" ht="17.25" hidden="1" customHeight="1" spans="1:3">
      <c r="A73" s="74">
        <v>1010408</v>
      </c>
      <c r="B73" s="71" t="s">
        <v>138</v>
      </c>
      <c r="C73" s="73"/>
    </row>
    <row r="74" s="171" customFormat="1" ht="17.25" hidden="1" customHeight="1" spans="1:3">
      <c r="A74" s="74">
        <v>1010409</v>
      </c>
      <c r="B74" s="71" t="s">
        <v>139</v>
      </c>
      <c r="C74" s="73"/>
    </row>
    <row r="75" s="171" customFormat="1" ht="17.25" hidden="1" customHeight="1" spans="1:3">
      <c r="A75" s="74">
        <v>1010410</v>
      </c>
      <c r="B75" s="71" t="s">
        <v>140</v>
      </c>
      <c r="C75" s="73"/>
    </row>
    <row r="76" s="171" customFormat="1" ht="17.25" hidden="1" customHeight="1" spans="1:3">
      <c r="A76" s="74">
        <v>1010411</v>
      </c>
      <c r="B76" s="71" t="s">
        <v>141</v>
      </c>
      <c r="C76" s="73"/>
    </row>
    <row r="77" s="171" customFormat="1" ht="17.25" hidden="1" customHeight="1" spans="1:3">
      <c r="A77" s="74">
        <v>1010412</v>
      </c>
      <c r="B77" s="71" t="s">
        <v>142</v>
      </c>
      <c r="C77" s="73"/>
    </row>
    <row r="78" s="171" customFormat="1" ht="17.25" hidden="1" customHeight="1" spans="1:3">
      <c r="A78" s="74">
        <v>1010413</v>
      </c>
      <c r="B78" s="71" t="s">
        <v>143</v>
      </c>
      <c r="C78" s="73"/>
    </row>
    <row r="79" s="171" customFormat="1" ht="17.25" hidden="1" customHeight="1" spans="1:3">
      <c r="A79" s="74">
        <v>1010414</v>
      </c>
      <c r="B79" s="71" t="s">
        <v>144</v>
      </c>
      <c r="C79" s="73"/>
    </row>
    <row r="80" s="171" customFormat="1" ht="17.25" hidden="1" customHeight="1" spans="1:3">
      <c r="A80" s="74">
        <v>1010415</v>
      </c>
      <c r="B80" s="71" t="s">
        <v>145</v>
      </c>
      <c r="C80" s="73"/>
    </row>
    <row r="81" s="171" customFormat="1" ht="17.25" hidden="1" customHeight="1" spans="1:3">
      <c r="A81" s="74">
        <v>1010416</v>
      </c>
      <c r="B81" s="71" t="s">
        <v>146</v>
      </c>
      <c r="C81" s="73"/>
    </row>
    <row r="82" s="171" customFormat="1" ht="17.25" hidden="1" customHeight="1" spans="1:3">
      <c r="A82" s="74">
        <v>1010417</v>
      </c>
      <c r="B82" s="71" t="s">
        <v>147</v>
      </c>
      <c r="C82" s="73">
        <f>SUM(C83:C85)</f>
        <v>0</v>
      </c>
    </row>
    <row r="83" s="171" customFormat="1" ht="17.25" hidden="1" customHeight="1" spans="1:3">
      <c r="A83" s="74">
        <v>101041701</v>
      </c>
      <c r="B83" s="74" t="s">
        <v>148</v>
      </c>
      <c r="C83" s="73"/>
    </row>
    <row r="84" s="171" customFormat="1" ht="17.25" hidden="1" customHeight="1" spans="1:3">
      <c r="A84" s="74">
        <v>101041702</v>
      </c>
      <c r="B84" s="74" t="s">
        <v>149</v>
      </c>
      <c r="C84" s="73"/>
    </row>
    <row r="85" s="171" customFormat="1" ht="17.25" hidden="1" customHeight="1" spans="1:3">
      <c r="A85" s="74">
        <v>101041709</v>
      </c>
      <c r="B85" s="74" t="s">
        <v>150</v>
      </c>
      <c r="C85" s="73"/>
    </row>
    <row r="86" s="171" customFormat="1" ht="17.25" hidden="1" customHeight="1" spans="1:3">
      <c r="A86" s="74">
        <v>1010418</v>
      </c>
      <c r="B86" s="71" t="s">
        <v>151</v>
      </c>
      <c r="C86" s="73"/>
    </row>
    <row r="87" s="171" customFormat="1" ht="25" hidden="1" customHeight="1" spans="1:3">
      <c r="A87" s="74">
        <v>1010419</v>
      </c>
      <c r="B87" s="71" t="s">
        <v>152</v>
      </c>
      <c r="C87" s="73"/>
    </row>
    <row r="88" s="171" customFormat="1" ht="23" hidden="1" customHeight="1" spans="1:3">
      <c r="A88" s="74">
        <v>1010420</v>
      </c>
      <c r="B88" s="71" t="s">
        <v>153</v>
      </c>
      <c r="C88" s="73"/>
    </row>
    <row r="89" s="171" customFormat="1" ht="17.25" hidden="1" customHeight="1" spans="1:3">
      <c r="A89" s="74">
        <v>1010421</v>
      </c>
      <c r="B89" s="71" t="s">
        <v>154</v>
      </c>
      <c r="C89" s="73"/>
    </row>
    <row r="90" s="171" customFormat="1" ht="17.25" hidden="1" customHeight="1" spans="1:3">
      <c r="A90" s="74">
        <v>1010422</v>
      </c>
      <c r="B90" s="71" t="s">
        <v>155</v>
      </c>
      <c r="C90" s="73"/>
    </row>
    <row r="91" s="171" customFormat="1" ht="17.25" hidden="1" customHeight="1" spans="1:3">
      <c r="A91" s="74">
        <v>1010423</v>
      </c>
      <c r="B91" s="71" t="s">
        <v>156</v>
      </c>
      <c r="C91" s="73">
        <f>SUM(C92:C94)</f>
        <v>0</v>
      </c>
    </row>
    <row r="92" s="171" customFormat="1" ht="17.25" hidden="1" customHeight="1" spans="1:3">
      <c r="A92" s="74">
        <v>101042303</v>
      </c>
      <c r="B92" s="74" t="s">
        <v>157</v>
      </c>
      <c r="C92" s="73"/>
    </row>
    <row r="93" s="171" customFormat="1" ht="17.25" hidden="1" customHeight="1" spans="1:3">
      <c r="A93" s="74">
        <v>101042304</v>
      </c>
      <c r="B93" s="74" t="s">
        <v>158</v>
      </c>
      <c r="C93" s="73"/>
    </row>
    <row r="94" s="171" customFormat="1" ht="17.25" hidden="1" customHeight="1" spans="1:3">
      <c r="A94" s="74">
        <v>101042309</v>
      </c>
      <c r="B94" s="74" t="s">
        <v>159</v>
      </c>
      <c r="C94" s="73"/>
    </row>
    <row r="95" s="171" customFormat="1" ht="17.25" hidden="1" customHeight="1" spans="1:3">
      <c r="A95" s="74">
        <v>1010424</v>
      </c>
      <c r="B95" s="71" t="s">
        <v>160</v>
      </c>
      <c r="C95" s="73">
        <f>SUM(C96:C99)</f>
        <v>0</v>
      </c>
    </row>
    <row r="96" s="171" customFormat="1" ht="17.25" hidden="1" customHeight="1" spans="1:3">
      <c r="A96" s="74">
        <v>101042402</v>
      </c>
      <c r="B96" s="74" t="s">
        <v>161</v>
      </c>
      <c r="C96" s="73"/>
    </row>
    <row r="97" s="171" customFormat="1" ht="17.25" hidden="1" customHeight="1" spans="1:3">
      <c r="A97" s="74">
        <v>101042403</v>
      </c>
      <c r="B97" s="74" t="s">
        <v>162</v>
      </c>
      <c r="C97" s="73"/>
    </row>
    <row r="98" s="171" customFormat="1" ht="17.25" hidden="1" customHeight="1" spans="1:3">
      <c r="A98" s="74">
        <v>101042404</v>
      </c>
      <c r="B98" s="74" t="s">
        <v>163</v>
      </c>
      <c r="C98" s="73"/>
    </row>
    <row r="99" s="171" customFormat="1" ht="17.25" hidden="1" customHeight="1" spans="1:3">
      <c r="A99" s="74">
        <v>101042409</v>
      </c>
      <c r="B99" s="74" t="s">
        <v>164</v>
      </c>
      <c r="C99" s="73"/>
    </row>
    <row r="100" s="171" customFormat="1" ht="17.25" hidden="1" customHeight="1" spans="1:3">
      <c r="A100" s="74">
        <v>1010425</v>
      </c>
      <c r="B100" s="71" t="s">
        <v>165</v>
      </c>
      <c r="C100" s="73"/>
    </row>
    <row r="101" s="171" customFormat="1" ht="17.25" hidden="1" customHeight="1" spans="1:3">
      <c r="A101" s="74">
        <v>1010426</v>
      </c>
      <c r="B101" s="71" t="s">
        <v>166</v>
      </c>
      <c r="C101" s="73">
        <f>SUM(C102:C104)</f>
        <v>0</v>
      </c>
    </row>
    <row r="102" s="171" customFormat="1" ht="17.25" hidden="1" customHeight="1" spans="1:3">
      <c r="A102" s="74">
        <v>101042601</v>
      </c>
      <c r="B102" s="74" t="s">
        <v>167</v>
      </c>
      <c r="C102" s="73"/>
    </row>
    <row r="103" s="171" customFormat="1" ht="17.25" hidden="1" customHeight="1" spans="1:3">
      <c r="A103" s="74">
        <v>101042602</v>
      </c>
      <c r="B103" s="74" t="s">
        <v>168</v>
      </c>
      <c r="C103" s="73"/>
    </row>
    <row r="104" s="171" customFormat="1" ht="17.25" hidden="1" customHeight="1" spans="1:3">
      <c r="A104" s="74">
        <v>101042609</v>
      </c>
      <c r="B104" s="74" t="s">
        <v>169</v>
      </c>
      <c r="C104" s="73"/>
    </row>
    <row r="105" s="171" customFormat="1" ht="17.25" hidden="1" customHeight="1" spans="1:3">
      <c r="A105" s="74">
        <v>1010427</v>
      </c>
      <c r="B105" s="71" t="s">
        <v>170</v>
      </c>
      <c r="C105" s="73"/>
    </row>
    <row r="106" s="171" customFormat="1" ht="17.25" hidden="1" customHeight="1" spans="1:3">
      <c r="A106" s="74">
        <v>1010428</v>
      </c>
      <c r="B106" s="71" t="s">
        <v>171</v>
      </c>
      <c r="C106" s="73"/>
    </row>
    <row r="107" s="171" customFormat="1" ht="17.25" hidden="1" customHeight="1" spans="1:3">
      <c r="A107" s="74">
        <v>1010429</v>
      </c>
      <c r="B107" s="71" t="s">
        <v>172</v>
      </c>
      <c r="C107" s="73"/>
    </row>
    <row r="108" s="171" customFormat="1" ht="17.25" hidden="1" customHeight="1" spans="1:3">
      <c r="A108" s="74">
        <v>1010430</v>
      </c>
      <c r="B108" s="71" t="s">
        <v>173</v>
      </c>
      <c r="C108" s="73"/>
    </row>
    <row r="109" s="171" customFormat="1" ht="17.25" customHeight="1" spans="1:3">
      <c r="A109" s="74">
        <v>1010431</v>
      </c>
      <c r="B109" s="71" t="s">
        <v>174</v>
      </c>
      <c r="C109" s="73">
        <v>33</v>
      </c>
    </row>
    <row r="110" s="171" customFormat="1" ht="17.25" hidden="1" customHeight="1" spans="1:3">
      <c r="A110" s="74">
        <v>1010432</v>
      </c>
      <c r="B110" s="71" t="s">
        <v>175</v>
      </c>
      <c r="C110" s="73"/>
    </row>
    <row r="111" s="171" customFormat="1" ht="17.25" customHeight="1" spans="1:3">
      <c r="A111" s="74">
        <v>1010433</v>
      </c>
      <c r="B111" s="71" t="s">
        <v>176</v>
      </c>
      <c r="C111" s="73">
        <f>SUM(C112:C127)</f>
        <v>10380</v>
      </c>
    </row>
    <row r="112" s="171" customFormat="1" ht="17.25" hidden="1" customHeight="1" spans="1:3">
      <c r="A112" s="74">
        <v>101043302</v>
      </c>
      <c r="B112" s="74" t="s">
        <v>177</v>
      </c>
      <c r="C112" s="73"/>
    </row>
    <row r="113" s="171" customFormat="1" ht="17.25" hidden="1" customHeight="1" spans="1:3">
      <c r="A113" s="74">
        <v>101043303</v>
      </c>
      <c r="B113" s="74" t="s">
        <v>178</v>
      </c>
      <c r="C113" s="73"/>
    </row>
    <row r="114" s="171" customFormat="1" ht="17.25" hidden="1" customHeight="1" spans="1:3">
      <c r="A114" s="74">
        <v>101043304</v>
      </c>
      <c r="B114" s="74" t="s">
        <v>179</v>
      </c>
      <c r="C114" s="73"/>
    </row>
    <row r="115" s="171" customFormat="1" ht="17.25" hidden="1" customHeight="1" spans="1:3">
      <c r="A115" s="74">
        <v>101043308</v>
      </c>
      <c r="B115" s="74" t="s">
        <v>180</v>
      </c>
      <c r="C115" s="73"/>
    </row>
    <row r="116" s="171" customFormat="1" ht="17.25" hidden="1" customHeight="1" spans="1:3">
      <c r="A116" s="74">
        <v>101043309</v>
      </c>
      <c r="B116" s="74" t="s">
        <v>181</v>
      </c>
      <c r="C116" s="73"/>
    </row>
    <row r="117" s="171" customFormat="1" ht="17.25" hidden="1" customHeight="1" spans="1:3">
      <c r="A117" s="74">
        <v>101043310</v>
      </c>
      <c r="B117" s="74" t="s">
        <v>182</v>
      </c>
      <c r="C117" s="73"/>
    </row>
    <row r="118" s="171" customFormat="1" ht="17.25" hidden="1" customHeight="1" spans="1:3">
      <c r="A118" s="74">
        <v>101043312</v>
      </c>
      <c r="B118" s="74" t="s">
        <v>183</v>
      </c>
      <c r="C118" s="73"/>
    </row>
    <row r="119" s="171" customFormat="1" ht="17.25" hidden="1" customHeight="1" spans="1:3">
      <c r="A119" s="74">
        <v>101043313</v>
      </c>
      <c r="B119" s="74" t="s">
        <v>184</v>
      </c>
      <c r="C119" s="73"/>
    </row>
    <row r="120" s="171" customFormat="1" ht="17.25" hidden="1" customHeight="1" spans="1:3">
      <c r="A120" s="74">
        <v>101043314</v>
      </c>
      <c r="B120" s="74" t="s">
        <v>185</v>
      </c>
      <c r="C120" s="73"/>
    </row>
    <row r="121" s="171" customFormat="1" ht="17.25" hidden="1" customHeight="1" spans="1:3">
      <c r="A121" s="74">
        <v>101043315</v>
      </c>
      <c r="B121" s="74" t="s">
        <v>186</v>
      </c>
      <c r="C121" s="73"/>
    </row>
    <row r="122" s="171" customFormat="1" ht="17.25" hidden="1" customHeight="1" spans="1:3">
      <c r="A122" s="74">
        <v>101043316</v>
      </c>
      <c r="B122" s="74" t="s">
        <v>187</v>
      </c>
      <c r="C122" s="73"/>
    </row>
    <row r="123" s="171" customFormat="1" ht="17.25" hidden="1" customHeight="1" spans="1:3">
      <c r="A123" s="74">
        <v>101043317</v>
      </c>
      <c r="B123" s="74" t="s">
        <v>188</v>
      </c>
      <c r="C123" s="73"/>
    </row>
    <row r="124" s="171" customFormat="1" ht="17.25" hidden="1" customHeight="1" spans="1:3">
      <c r="A124" s="74">
        <v>101043318</v>
      </c>
      <c r="B124" s="74" t="s">
        <v>189</v>
      </c>
      <c r="C124" s="73"/>
    </row>
    <row r="125" s="171" customFormat="1" ht="17.25" hidden="1" customHeight="1" spans="1:3">
      <c r="A125" s="74">
        <v>101043319</v>
      </c>
      <c r="B125" s="74" t="s">
        <v>190</v>
      </c>
      <c r="C125" s="73"/>
    </row>
    <row r="126" s="171" customFormat="1" ht="17.25" hidden="1" customHeight="1" spans="1:3">
      <c r="A126" s="74">
        <v>101043320</v>
      </c>
      <c r="B126" s="74" t="s">
        <v>191</v>
      </c>
      <c r="C126" s="73"/>
    </row>
    <row r="127" s="171" customFormat="1" ht="17.25" customHeight="1" spans="1:3">
      <c r="A127" s="74">
        <v>101043399</v>
      </c>
      <c r="B127" s="74" t="s">
        <v>192</v>
      </c>
      <c r="C127" s="73">
        <v>10380</v>
      </c>
    </row>
    <row r="128" s="171" customFormat="1" ht="17.25" hidden="1" customHeight="1" spans="1:3">
      <c r="A128" s="74">
        <v>1010434</v>
      </c>
      <c r="B128" s="71" t="s">
        <v>193</v>
      </c>
      <c r="C128" s="73"/>
    </row>
    <row r="129" s="171" customFormat="1" ht="17.25" customHeight="1" spans="1:3">
      <c r="A129" s="74">
        <v>1010435</v>
      </c>
      <c r="B129" s="71" t="s">
        <v>194</v>
      </c>
      <c r="C129" s="73">
        <f>C130+C131</f>
        <v>1869</v>
      </c>
    </row>
    <row r="130" s="171" customFormat="1" ht="17.25" hidden="1" customHeight="1" spans="1:3">
      <c r="A130" s="74">
        <v>101043501</v>
      </c>
      <c r="B130" s="74" t="s">
        <v>195</v>
      </c>
      <c r="C130" s="73"/>
    </row>
    <row r="131" s="171" customFormat="1" ht="17.25" customHeight="1" spans="1:3">
      <c r="A131" s="74">
        <v>101043509</v>
      </c>
      <c r="B131" s="74" t="s">
        <v>196</v>
      </c>
      <c r="C131" s="73">
        <v>1869</v>
      </c>
    </row>
    <row r="132" s="171" customFormat="1" ht="17.25" customHeight="1" spans="1:3">
      <c r="A132" s="74">
        <v>1010436</v>
      </c>
      <c r="B132" s="71" t="s">
        <v>197</v>
      </c>
      <c r="C132" s="73">
        <v>5318</v>
      </c>
    </row>
    <row r="133" s="171" customFormat="1" ht="17.25" customHeight="1" spans="1:3">
      <c r="A133" s="74">
        <v>1010439</v>
      </c>
      <c r="B133" s="71" t="s">
        <v>198</v>
      </c>
      <c r="C133" s="73">
        <v>31</v>
      </c>
    </row>
    <row r="134" s="171" customFormat="1" ht="17.25" customHeight="1" spans="1:3">
      <c r="A134" s="74">
        <v>1010440</v>
      </c>
      <c r="B134" s="71" t="s">
        <v>199</v>
      </c>
      <c r="C134" s="73">
        <f>SUM(C135:C138)</f>
        <v>1586</v>
      </c>
    </row>
    <row r="135" s="171" customFormat="1" ht="17.25" hidden="1" customHeight="1" spans="1:3">
      <c r="A135" s="74">
        <v>101044001</v>
      </c>
      <c r="B135" s="74" t="s">
        <v>200</v>
      </c>
      <c r="C135" s="73"/>
    </row>
    <row r="136" s="171" customFormat="1" ht="17.25" customHeight="1" spans="1:3">
      <c r="A136" s="74">
        <v>101044002</v>
      </c>
      <c r="B136" s="74" t="s">
        <v>201</v>
      </c>
      <c r="C136" s="73">
        <v>1482</v>
      </c>
    </row>
    <row r="137" s="171" customFormat="1" ht="17.25" customHeight="1" spans="1:3">
      <c r="A137" s="74">
        <v>101044003</v>
      </c>
      <c r="B137" s="74" t="s">
        <v>202</v>
      </c>
      <c r="C137" s="73">
        <v>28</v>
      </c>
    </row>
    <row r="138" s="171" customFormat="1" ht="17.25" customHeight="1" spans="1:3">
      <c r="A138" s="74">
        <v>101044099</v>
      </c>
      <c r="B138" s="74" t="s">
        <v>203</v>
      </c>
      <c r="C138" s="73">
        <v>76</v>
      </c>
    </row>
    <row r="139" s="171" customFormat="1" ht="17.25" customHeight="1" spans="1:3">
      <c r="A139" s="74">
        <v>1010441</v>
      </c>
      <c r="B139" s="71" t="s">
        <v>204</v>
      </c>
      <c r="C139" s="73">
        <f>SUM(C140:C143)</f>
        <v>880</v>
      </c>
    </row>
    <row r="140" s="171" customFormat="1" ht="17.25" hidden="1" customHeight="1" spans="1:3">
      <c r="A140" s="74">
        <v>101044101</v>
      </c>
      <c r="B140" s="74" t="s">
        <v>205</v>
      </c>
      <c r="C140" s="73"/>
    </row>
    <row r="141" s="171" customFormat="1" ht="17.25" customHeight="1" spans="1:3">
      <c r="A141" s="74">
        <v>101044102</v>
      </c>
      <c r="B141" s="74" t="s">
        <v>206</v>
      </c>
      <c r="C141" s="73">
        <v>659</v>
      </c>
    </row>
    <row r="142" s="171" customFormat="1" ht="17.25" customHeight="1" spans="1:3">
      <c r="A142" s="74">
        <v>101044103</v>
      </c>
      <c r="B142" s="74" t="s">
        <v>207</v>
      </c>
      <c r="C142" s="73">
        <v>59</v>
      </c>
    </row>
    <row r="143" s="171" customFormat="1" ht="17.25" customHeight="1" spans="1:3">
      <c r="A143" s="74">
        <v>101044199</v>
      </c>
      <c r="B143" s="74" t="s">
        <v>208</v>
      </c>
      <c r="C143" s="73">
        <v>162</v>
      </c>
    </row>
    <row r="144" s="171" customFormat="1" ht="17.25" customHeight="1" spans="1:3">
      <c r="A144" s="74">
        <v>1010442</v>
      </c>
      <c r="B144" s="71" t="s">
        <v>209</v>
      </c>
      <c r="C144" s="73">
        <f>SUM(C145:C148)</f>
        <v>77</v>
      </c>
    </row>
    <row r="145" s="171" customFormat="1" ht="17.25" hidden="1" customHeight="1" spans="1:3">
      <c r="A145" s="74">
        <v>101044201</v>
      </c>
      <c r="B145" s="74" t="s">
        <v>210</v>
      </c>
      <c r="C145" s="73"/>
    </row>
    <row r="146" s="171" customFormat="1" ht="17.25" customHeight="1" spans="1:3">
      <c r="A146" s="74">
        <v>101044202</v>
      </c>
      <c r="B146" s="74" t="s">
        <v>211</v>
      </c>
      <c r="C146" s="73">
        <v>15</v>
      </c>
    </row>
    <row r="147" s="171" customFormat="1" ht="17.25" customHeight="1" spans="1:3">
      <c r="A147" s="74">
        <v>101044203</v>
      </c>
      <c r="B147" s="74" t="s">
        <v>212</v>
      </c>
      <c r="C147" s="73">
        <v>1</v>
      </c>
    </row>
    <row r="148" s="171" customFormat="1" ht="17.25" customHeight="1" spans="1:3">
      <c r="A148" s="74">
        <v>101044299</v>
      </c>
      <c r="B148" s="74" t="s">
        <v>213</v>
      </c>
      <c r="C148" s="73">
        <v>61</v>
      </c>
    </row>
    <row r="149" s="171" customFormat="1" ht="17.25" hidden="1" customHeight="1" spans="1:3">
      <c r="A149" s="74">
        <v>1010443</v>
      </c>
      <c r="B149" s="71" t="s">
        <v>214</v>
      </c>
      <c r="C149" s="73">
        <f>SUM(C150:C153)</f>
        <v>0</v>
      </c>
    </row>
    <row r="150" s="171" customFormat="1" ht="17.25" hidden="1" customHeight="1" spans="1:3">
      <c r="A150" s="74">
        <v>101044301</v>
      </c>
      <c r="B150" s="74" t="s">
        <v>215</v>
      </c>
      <c r="C150" s="73"/>
    </row>
    <row r="151" s="171" customFormat="1" ht="17.25" hidden="1" customHeight="1" spans="1:3">
      <c r="A151" s="74">
        <v>101044302</v>
      </c>
      <c r="B151" s="74" t="s">
        <v>216</v>
      </c>
      <c r="C151" s="73"/>
    </row>
    <row r="152" s="171" customFormat="1" ht="17.25" hidden="1" customHeight="1" spans="1:3">
      <c r="A152" s="74">
        <v>101044303</v>
      </c>
      <c r="B152" s="74" t="s">
        <v>217</v>
      </c>
      <c r="C152" s="73"/>
    </row>
    <row r="153" s="171" customFormat="1" ht="17.25" hidden="1" customHeight="1" spans="1:3">
      <c r="A153" s="74">
        <v>101044399</v>
      </c>
      <c r="B153" s="74" t="s">
        <v>218</v>
      </c>
      <c r="C153" s="73"/>
    </row>
    <row r="154" s="171" customFormat="1" ht="17.25" hidden="1" customHeight="1" spans="1:3">
      <c r="A154" s="74">
        <v>1010444</v>
      </c>
      <c r="B154" s="71" t="s">
        <v>219</v>
      </c>
      <c r="C154" s="73">
        <f>SUM(C155:C158)</f>
        <v>0</v>
      </c>
    </row>
    <row r="155" s="171" customFormat="1" ht="17.25" hidden="1" customHeight="1" spans="1:3">
      <c r="A155" s="74">
        <v>101044401</v>
      </c>
      <c r="B155" s="74" t="s">
        <v>200</v>
      </c>
      <c r="C155" s="73"/>
    </row>
    <row r="156" s="171" customFormat="1" ht="17.25" hidden="1" customHeight="1" spans="1:3">
      <c r="A156" s="74">
        <v>101044402</v>
      </c>
      <c r="B156" s="74" t="s">
        <v>201</v>
      </c>
      <c r="C156" s="73"/>
    </row>
    <row r="157" s="171" customFormat="1" ht="17.25" hidden="1" customHeight="1" spans="1:3">
      <c r="A157" s="74">
        <v>101044403</v>
      </c>
      <c r="B157" s="74" t="s">
        <v>202</v>
      </c>
      <c r="C157" s="73"/>
    </row>
    <row r="158" s="171" customFormat="1" ht="17.25" hidden="1" customHeight="1" spans="1:3">
      <c r="A158" s="74">
        <v>101044499</v>
      </c>
      <c r="B158" s="74" t="s">
        <v>203</v>
      </c>
      <c r="C158" s="73"/>
    </row>
    <row r="159" s="171" customFormat="1" ht="17.25" hidden="1" customHeight="1" spans="1:3">
      <c r="A159" s="74">
        <v>1010445</v>
      </c>
      <c r="B159" s="71" t="s">
        <v>220</v>
      </c>
      <c r="C159" s="73">
        <f>SUM(C160:C163)</f>
        <v>0</v>
      </c>
    </row>
    <row r="160" s="171" customFormat="1" ht="17.25" hidden="1" customHeight="1" spans="1:3">
      <c r="A160" s="74">
        <v>101044501</v>
      </c>
      <c r="B160" s="74" t="s">
        <v>205</v>
      </c>
      <c r="C160" s="73"/>
    </row>
    <row r="161" s="171" customFormat="1" ht="17.25" hidden="1" customHeight="1" spans="1:3">
      <c r="A161" s="74">
        <v>101044502</v>
      </c>
      <c r="B161" s="74" t="s">
        <v>206</v>
      </c>
      <c r="C161" s="73"/>
    </row>
    <row r="162" s="171" customFormat="1" ht="17.25" hidden="1" customHeight="1" spans="1:3">
      <c r="A162" s="74">
        <v>101044503</v>
      </c>
      <c r="B162" s="74" t="s">
        <v>207</v>
      </c>
      <c r="C162" s="73"/>
    </row>
    <row r="163" s="171" customFormat="1" ht="17.25" hidden="1" customHeight="1" spans="1:3">
      <c r="A163" s="74">
        <v>101044599</v>
      </c>
      <c r="B163" s="74" t="s">
        <v>208</v>
      </c>
      <c r="C163" s="73"/>
    </row>
    <row r="164" s="171" customFormat="1" ht="17.25" hidden="1" customHeight="1" spans="1:3">
      <c r="A164" s="74">
        <v>1010446</v>
      </c>
      <c r="B164" s="71" t="s">
        <v>221</v>
      </c>
      <c r="C164" s="73">
        <f>SUM(C165:C168)</f>
        <v>0</v>
      </c>
    </row>
    <row r="165" s="171" customFormat="1" ht="17.25" hidden="1" customHeight="1" spans="1:3">
      <c r="A165" s="74">
        <v>101044601</v>
      </c>
      <c r="B165" s="74" t="s">
        <v>210</v>
      </c>
      <c r="C165" s="73"/>
    </row>
    <row r="166" s="171" customFormat="1" ht="17.25" hidden="1" customHeight="1" spans="1:3">
      <c r="A166" s="74">
        <v>101044602</v>
      </c>
      <c r="B166" s="74" t="s">
        <v>211</v>
      </c>
      <c r="C166" s="73"/>
    </row>
    <row r="167" s="171" customFormat="1" ht="17.25" hidden="1" customHeight="1" spans="1:3">
      <c r="A167" s="74">
        <v>101044603</v>
      </c>
      <c r="B167" s="74" t="s">
        <v>212</v>
      </c>
      <c r="C167" s="73"/>
    </row>
    <row r="168" s="171" customFormat="1" ht="17.25" hidden="1" customHeight="1" spans="1:3">
      <c r="A168" s="74">
        <v>101044699</v>
      </c>
      <c r="B168" s="74" t="s">
        <v>213</v>
      </c>
      <c r="C168" s="73"/>
    </row>
    <row r="169" s="171" customFormat="1" ht="17.25" hidden="1" customHeight="1" spans="1:3">
      <c r="A169" s="74">
        <v>1010447</v>
      </c>
      <c r="B169" s="71" t="s">
        <v>222</v>
      </c>
      <c r="C169" s="73">
        <f>SUM(C170:C173)</f>
        <v>0</v>
      </c>
    </row>
    <row r="170" s="171" customFormat="1" ht="17.25" hidden="1" customHeight="1" spans="1:3">
      <c r="A170" s="74">
        <v>101044701</v>
      </c>
      <c r="B170" s="74" t="s">
        <v>215</v>
      </c>
      <c r="C170" s="73"/>
    </row>
    <row r="171" s="171" customFormat="1" ht="17.25" hidden="1" customHeight="1" spans="1:3">
      <c r="A171" s="74">
        <v>101044702</v>
      </c>
      <c r="B171" s="74" t="s">
        <v>216</v>
      </c>
      <c r="C171" s="73"/>
    </row>
    <row r="172" s="171" customFormat="1" ht="17.25" hidden="1" customHeight="1" spans="1:3">
      <c r="A172" s="74">
        <v>101044703</v>
      </c>
      <c r="B172" s="74" t="s">
        <v>217</v>
      </c>
      <c r="C172" s="73"/>
    </row>
    <row r="173" s="171" customFormat="1" ht="17.25" hidden="1" customHeight="1" spans="1:3">
      <c r="A173" s="74">
        <v>101044799</v>
      </c>
      <c r="B173" s="74" t="s">
        <v>218</v>
      </c>
      <c r="C173" s="73"/>
    </row>
    <row r="174" s="171" customFormat="1" ht="17.25" hidden="1" customHeight="1" spans="1:3">
      <c r="A174" s="74">
        <v>1010448</v>
      </c>
      <c r="B174" s="71" t="s">
        <v>223</v>
      </c>
      <c r="C174" s="73">
        <f>SUM(C175:C178)</f>
        <v>0</v>
      </c>
    </row>
    <row r="175" s="171" customFormat="1" ht="17.25" hidden="1" customHeight="1" spans="1:3">
      <c r="A175" s="74">
        <v>101044801</v>
      </c>
      <c r="B175" s="74" t="s">
        <v>224</v>
      </c>
      <c r="C175" s="73"/>
    </row>
    <row r="176" s="171" customFormat="1" ht="17.25" hidden="1" customHeight="1" spans="1:3">
      <c r="A176" s="74">
        <v>101044802</v>
      </c>
      <c r="B176" s="74" t="s">
        <v>225</v>
      </c>
      <c r="C176" s="73"/>
    </row>
    <row r="177" s="171" customFormat="1" ht="17.25" hidden="1" customHeight="1" spans="1:3">
      <c r="A177" s="74">
        <v>101044803</v>
      </c>
      <c r="B177" s="74" t="s">
        <v>226</v>
      </c>
      <c r="C177" s="73"/>
    </row>
    <row r="178" s="171" customFormat="1" ht="17.25" hidden="1" customHeight="1" spans="1:3">
      <c r="A178" s="74">
        <v>101044899</v>
      </c>
      <c r="B178" s="74" t="s">
        <v>227</v>
      </c>
      <c r="C178" s="73"/>
    </row>
    <row r="179" s="171" customFormat="1" ht="17.25" customHeight="1" spans="1:3">
      <c r="A179" s="74">
        <v>1010449</v>
      </c>
      <c r="B179" s="71" t="s">
        <v>228</v>
      </c>
      <c r="C179" s="73">
        <f>SUM(C180:C183)</f>
        <v>236</v>
      </c>
    </row>
    <row r="180" s="171" customFormat="1" ht="17.25" hidden="1" customHeight="1" spans="1:3">
      <c r="A180" s="74">
        <v>101044901</v>
      </c>
      <c r="B180" s="74" t="s">
        <v>224</v>
      </c>
      <c r="C180" s="73"/>
    </row>
    <row r="181" s="171" customFormat="1" ht="17.25" customHeight="1" spans="1:3">
      <c r="A181" s="74">
        <v>101044902</v>
      </c>
      <c r="B181" s="74" t="s">
        <v>225</v>
      </c>
      <c r="C181" s="73">
        <v>40</v>
      </c>
    </row>
    <row r="182" s="171" customFormat="1" ht="17.25" customHeight="1" spans="1:3">
      <c r="A182" s="74">
        <v>101044903</v>
      </c>
      <c r="B182" s="74" t="s">
        <v>226</v>
      </c>
      <c r="C182" s="73">
        <v>69</v>
      </c>
    </row>
    <row r="183" s="171" customFormat="1" ht="17.25" customHeight="1" spans="1:3">
      <c r="A183" s="74">
        <v>101044999</v>
      </c>
      <c r="B183" s="74" t="s">
        <v>227</v>
      </c>
      <c r="C183" s="73">
        <v>127</v>
      </c>
    </row>
    <row r="184" s="171" customFormat="1" ht="17.25" customHeight="1" spans="1:3">
      <c r="A184" s="74">
        <v>1010450</v>
      </c>
      <c r="B184" s="71" t="s">
        <v>229</v>
      </c>
      <c r="C184" s="73">
        <f>SUM(C185:C187)</f>
        <v>369</v>
      </c>
    </row>
    <row r="185" s="171" customFormat="1" ht="17.25" customHeight="1" spans="1:3">
      <c r="A185" s="74">
        <v>101045001</v>
      </c>
      <c r="B185" s="74" t="s">
        <v>230</v>
      </c>
      <c r="C185" s="73">
        <v>353</v>
      </c>
    </row>
    <row r="186" s="171" customFormat="1" ht="17.25" customHeight="1" spans="1:3">
      <c r="A186" s="74">
        <v>101045002</v>
      </c>
      <c r="B186" s="74" t="s">
        <v>231</v>
      </c>
      <c r="C186" s="73">
        <v>16</v>
      </c>
    </row>
    <row r="187" s="171" customFormat="1" ht="17.25" hidden="1" customHeight="1" spans="1:3">
      <c r="A187" s="74">
        <v>101045003</v>
      </c>
      <c r="B187" s="74" t="s">
        <v>232</v>
      </c>
      <c r="C187" s="73"/>
    </row>
    <row r="188" s="171" customFormat="1" ht="17.25" hidden="1" customHeight="1" spans="1:3">
      <c r="A188" s="74">
        <v>1010451</v>
      </c>
      <c r="B188" s="71" t="s">
        <v>233</v>
      </c>
      <c r="C188" s="73"/>
    </row>
    <row r="189" s="171" customFormat="1" ht="17.25" hidden="1" customHeight="1" spans="1:3">
      <c r="A189" s="74">
        <v>1010452</v>
      </c>
      <c r="B189" s="71" t="s">
        <v>234</v>
      </c>
      <c r="C189" s="73"/>
    </row>
    <row r="190" s="171" customFormat="1" ht="17.25" hidden="1" customHeight="1" spans="1:3">
      <c r="A190" s="74">
        <v>10105</v>
      </c>
      <c r="B190" s="71" t="s">
        <v>235</v>
      </c>
      <c r="C190" s="73">
        <f>SUM(C191:C213,C217,C220,C221,C225:C230,C242:C244,C249,C254)</f>
        <v>0</v>
      </c>
    </row>
    <row r="191" s="171" customFormat="1" ht="17.25" hidden="1" customHeight="1" spans="1:3">
      <c r="A191" s="74">
        <v>1010501</v>
      </c>
      <c r="B191" s="71" t="s">
        <v>236</v>
      </c>
      <c r="C191" s="73"/>
    </row>
    <row r="192" s="171" customFormat="1" ht="17.25" hidden="1" customHeight="1" spans="1:3">
      <c r="A192" s="74">
        <v>1010502</v>
      </c>
      <c r="B192" s="71" t="s">
        <v>237</v>
      </c>
      <c r="C192" s="73"/>
    </row>
    <row r="193" s="171" customFormat="1" ht="17.25" hidden="1" customHeight="1" spans="1:3">
      <c r="A193" s="74">
        <v>1010503</v>
      </c>
      <c r="B193" s="71" t="s">
        <v>238</v>
      </c>
      <c r="C193" s="73"/>
    </row>
    <row r="194" s="171" customFormat="1" ht="17.25" hidden="1" customHeight="1" spans="1:3">
      <c r="A194" s="74">
        <v>1010504</v>
      </c>
      <c r="B194" s="71" t="s">
        <v>239</v>
      </c>
      <c r="C194" s="73"/>
    </row>
    <row r="195" s="171" customFormat="1" ht="17.25" hidden="1" customHeight="1" spans="1:3">
      <c r="A195" s="74">
        <v>1010505</v>
      </c>
      <c r="B195" s="71" t="s">
        <v>240</v>
      </c>
      <c r="C195" s="73"/>
    </row>
    <row r="196" s="171" customFormat="1" ht="17.25" hidden="1" customHeight="1" spans="1:3">
      <c r="A196" s="74">
        <v>1010506</v>
      </c>
      <c r="B196" s="71" t="s">
        <v>241</v>
      </c>
      <c r="C196" s="73"/>
    </row>
    <row r="197" s="171" customFormat="1" ht="17.25" hidden="1" customHeight="1" spans="1:3">
      <c r="A197" s="74">
        <v>1010507</v>
      </c>
      <c r="B197" s="71" t="s">
        <v>242</v>
      </c>
      <c r="C197" s="73"/>
    </row>
    <row r="198" s="171" customFormat="1" ht="17.25" hidden="1" customHeight="1" spans="1:3">
      <c r="A198" s="74">
        <v>1010508</v>
      </c>
      <c r="B198" s="71" t="s">
        <v>243</v>
      </c>
      <c r="C198" s="73"/>
    </row>
    <row r="199" s="171" customFormat="1" ht="17.25" hidden="1" customHeight="1" spans="1:3">
      <c r="A199" s="74">
        <v>1010509</v>
      </c>
      <c r="B199" s="71" t="s">
        <v>244</v>
      </c>
      <c r="C199" s="73"/>
    </row>
    <row r="200" s="171" customFormat="1" ht="17.25" hidden="1" customHeight="1" spans="1:3">
      <c r="A200" s="74">
        <v>1010510</v>
      </c>
      <c r="B200" s="71" t="s">
        <v>245</v>
      </c>
      <c r="C200" s="73"/>
    </row>
    <row r="201" s="171" customFormat="1" ht="17.25" hidden="1" customHeight="1" spans="1:3">
      <c r="A201" s="74">
        <v>1010511</v>
      </c>
      <c r="B201" s="71" t="s">
        <v>246</v>
      </c>
      <c r="C201" s="73"/>
    </row>
    <row r="202" s="171" customFormat="1" ht="17.25" hidden="1" customHeight="1" spans="1:3">
      <c r="A202" s="74">
        <v>1010512</v>
      </c>
      <c r="B202" s="71" t="s">
        <v>247</v>
      </c>
      <c r="C202" s="73"/>
    </row>
    <row r="203" s="171" customFormat="1" ht="17.25" hidden="1" customHeight="1" spans="1:3">
      <c r="A203" s="74">
        <v>1010513</v>
      </c>
      <c r="B203" s="71" t="s">
        <v>248</v>
      </c>
      <c r="C203" s="73"/>
    </row>
    <row r="204" s="171" customFormat="1" ht="17.25" hidden="1" customHeight="1" spans="1:3">
      <c r="A204" s="74">
        <v>1010514</v>
      </c>
      <c r="B204" s="71" t="s">
        <v>249</v>
      </c>
      <c r="C204" s="73"/>
    </row>
    <row r="205" s="171" customFormat="1" ht="17.25" hidden="1" customHeight="1" spans="1:3">
      <c r="A205" s="74">
        <v>1010515</v>
      </c>
      <c r="B205" s="71" t="s">
        <v>250</v>
      </c>
      <c r="C205" s="73"/>
    </row>
    <row r="206" s="171" customFormat="1" ht="17.25" hidden="1" customHeight="1" spans="1:3">
      <c r="A206" s="74">
        <v>1010516</v>
      </c>
      <c r="B206" s="71" t="s">
        <v>251</v>
      </c>
      <c r="C206" s="73"/>
    </row>
    <row r="207" s="171" customFormat="1" ht="17.25" hidden="1" customHeight="1" spans="1:3">
      <c r="A207" s="74">
        <v>1010517</v>
      </c>
      <c r="B207" s="71" t="s">
        <v>252</v>
      </c>
      <c r="C207" s="73"/>
    </row>
    <row r="208" s="171" customFormat="1" ht="17.25" hidden="1" customHeight="1" spans="1:3">
      <c r="A208" s="74">
        <v>1010518</v>
      </c>
      <c r="B208" s="71" t="s">
        <v>253</v>
      </c>
      <c r="C208" s="73"/>
    </row>
    <row r="209" s="171" customFormat="1" ht="17.25" hidden="1" customHeight="1" spans="1:3">
      <c r="A209" s="74">
        <v>1010519</v>
      </c>
      <c r="B209" s="71" t="s">
        <v>254</v>
      </c>
      <c r="C209" s="73"/>
    </row>
    <row r="210" s="171" customFormat="1" ht="17.25" hidden="1" customHeight="1" spans="1:3">
      <c r="A210" s="74">
        <v>1010520</v>
      </c>
      <c r="B210" s="71" t="s">
        <v>255</v>
      </c>
      <c r="C210" s="73"/>
    </row>
    <row r="211" s="171" customFormat="1" ht="17.25" hidden="1" customHeight="1" spans="1:3">
      <c r="A211" s="74">
        <v>1010521</v>
      </c>
      <c r="B211" s="71" t="s">
        <v>256</v>
      </c>
      <c r="C211" s="73"/>
    </row>
    <row r="212" s="171" customFormat="1" ht="17.25" hidden="1" customHeight="1" spans="1:3">
      <c r="A212" s="74">
        <v>1010522</v>
      </c>
      <c r="B212" s="71" t="s">
        <v>257</v>
      </c>
      <c r="C212" s="73"/>
    </row>
    <row r="213" s="171" customFormat="1" ht="17.25" hidden="1" customHeight="1" spans="1:3">
      <c r="A213" s="74">
        <v>1010523</v>
      </c>
      <c r="B213" s="71" t="s">
        <v>258</v>
      </c>
      <c r="C213" s="73">
        <f>SUM(C214:C216)</f>
        <v>0</v>
      </c>
    </row>
    <row r="214" s="171" customFormat="1" ht="17.25" hidden="1" customHeight="1" spans="1:3">
      <c r="A214" s="74">
        <v>101052303</v>
      </c>
      <c r="B214" s="74" t="s">
        <v>259</v>
      </c>
      <c r="C214" s="73"/>
    </row>
    <row r="215" s="171" customFormat="1" ht="17.25" hidden="1" customHeight="1" spans="1:3">
      <c r="A215" s="74">
        <v>101052304</v>
      </c>
      <c r="B215" s="74" t="s">
        <v>260</v>
      </c>
      <c r="C215" s="73"/>
    </row>
    <row r="216" s="171" customFormat="1" ht="17.25" hidden="1" customHeight="1" spans="1:3">
      <c r="A216" s="74">
        <v>101052309</v>
      </c>
      <c r="B216" s="74" t="s">
        <v>261</v>
      </c>
      <c r="C216" s="73"/>
    </row>
    <row r="217" s="171" customFormat="1" ht="17.25" hidden="1" customHeight="1" spans="1:3">
      <c r="A217" s="74">
        <v>1010524</v>
      </c>
      <c r="B217" s="71" t="s">
        <v>262</v>
      </c>
      <c r="C217" s="73">
        <f>SUM(C218:C219)</f>
        <v>0</v>
      </c>
    </row>
    <row r="218" s="171" customFormat="1" ht="17.25" hidden="1" customHeight="1" spans="1:3">
      <c r="A218" s="74">
        <v>101052401</v>
      </c>
      <c r="B218" s="74" t="s">
        <v>263</v>
      </c>
      <c r="C218" s="73"/>
    </row>
    <row r="219" s="171" customFormat="1" ht="17.25" hidden="1" customHeight="1" spans="1:3">
      <c r="A219" s="74">
        <v>101052409</v>
      </c>
      <c r="B219" s="74" t="s">
        <v>264</v>
      </c>
      <c r="C219" s="73"/>
    </row>
    <row r="220" s="171" customFormat="1" ht="17.25" hidden="1" customHeight="1" spans="1:3">
      <c r="A220" s="74">
        <v>1010525</v>
      </c>
      <c r="B220" s="71" t="s">
        <v>265</v>
      </c>
      <c r="C220" s="73"/>
    </row>
    <row r="221" s="171" customFormat="1" ht="17.25" hidden="1" customHeight="1" spans="1:3">
      <c r="A221" s="74">
        <v>1010526</v>
      </c>
      <c r="B221" s="71" t="s">
        <v>266</v>
      </c>
      <c r="C221" s="73">
        <f>SUM(C222:C224)</f>
        <v>0</v>
      </c>
    </row>
    <row r="222" s="171" customFormat="1" ht="17.25" hidden="1" customHeight="1" spans="1:3">
      <c r="A222" s="74">
        <v>101052601</v>
      </c>
      <c r="B222" s="74" t="s">
        <v>267</v>
      </c>
      <c r="C222" s="73"/>
    </row>
    <row r="223" s="171" customFormat="1" ht="17.25" hidden="1" customHeight="1" spans="1:3">
      <c r="A223" s="74">
        <v>101052602</v>
      </c>
      <c r="B223" s="74" t="s">
        <v>268</v>
      </c>
      <c r="C223" s="73"/>
    </row>
    <row r="224" s="171" customFormat="1" ht="17.25" hidden="1" customHeight="1" spans="1:3">
      <c r="A224" s="74">
        <v>101052609</v>
      </c>
      <c r="B224" s="74" t="s">
        <v>269</v>
      </c>
      <c r="C224" s="73"/>
    </row>
    <row r="225" s="171" customFormat="1" ht="17.25" hidden="1" customHeight="1" spans="1:3">
      <c r="A225" s="74">
        <v>1010527</v>
      </c>
      <c r="B225" s="71" t="s">
        <v>270</v>
      </c>
      <c r="C225" s="73"/>
    </row>
    <row r="226" s="171" customFormat="1" ht="17.25" hidden="1" customHeight="1" spans="1:3">
      <c r="A226" s="74">
        <v>1010528</v>
      </c>
      <c r="B226" s="71" t="s">
        <v>271</v>
      </c>
      <c r="C226" s="73"/>
    </row>
    <row r="227" s="171" customFormat="1" ht="17.25" hidden="1" customHeight="1" spans="1:3">
      <c r="A227" s="74">
        <v>1010529</v>
      </c>
      <c r="B227" s="71" t="s">
        <v>272</v>
      </c>
      <c r="C227" s="73"/>
    </row>
    <row r="228" s="171" customFormat="1" ht="17.25" hidden="1" customHeight="1" spans="1:3">
      <c r="A228" s="74">
        <v>1010530</v>
      </c>
      <c r="B228" s="71" t="s">
        <v>273</v>
      </c>
      <c r="C228" s="73"/>
    </row>
    <row r="229" s="171" customFormat="1" ht="17.25" hidden="1" customHeight="1" spans="1:3">
      <c r="A229" s="74">
        <v>1010531</v>
      </c>
      <c r="B229" s="71" t="s">
        <v>274</v>
      </c>
      <c r="C229" s="73"/>
    </row>
    <row r="230" s="171" customFormat="1" ht="17.25" hidden="1" customHeight="1" spans="1:3">
      <c r="A230" s="74">
        <v>1010532</v>
      </c>
      <c r="B230" s="71" t="s">
        <v>275</v>
      </c>
      <c r="C230" s="73">
        <f>SUM(C231:C241)</f>
        <v>0</v>
      </c>
    </row>
    <row r="231" s="171" customFormat="1" ht="17.25" hidden="1" customHeight="1" spans="1:3">
      <c r="A231" s="74">
        <v>101053201</v>
      </c>
      <c r="B231" s="74" t="s">
        <v>276</v>
      </c>
      <c r="C231" s="73"/>
    </row>
    <row r="232" s="171" customFormat="1" ht="17.25" hidden="1" customHeight="1" spans="1:3">
      <c r="A232" s="74">
        <v>101053202</v>
      </c>
      <c r="B232" s="74" t="s">
        <v>277</v>
      </c>
      <c r="C232" s="73"/>
    </row>
    <row r="233" s="171" customFormat="1" ht="17.25" hidden="1" customHeight="1" spans="1:3">
      <c r="A233" s="74">
        <v>101053203</v>
      </c>
      <c r="B233" s="74" t="s">
        <v>278</v>
      </c>
      <c r="C233" s="73"/>
    </row>
    <row r="234" s="171" customFormat="1" ht="17.25" hidden="1" customHeight="1" spans="1:3">
      <c r="A234" s="74">
        <v>101053205</v>
      </c>
      <c r="B234" s="74" t="s">
        <v>279</v>
      </c>
      <c r="C234" s="73"/>
    </row>
    <row r="235" s="171" customFormat="1" ht="17.25" hidden="1" customHeight="1" spans="1:3">
      <c r="A235" s="74">
        <v>101053206</v>
      </c>
      <c r="B235" s="74" t="s">
        <v>280</v>
      </c>
      <c r="C235" s="73"/>
    </row>
    <row r="236" s="171" customFormat="1" ht="17.25" hidden="1" customHeight="1" spans="1:3">
      <c r="A236" s="74">
        <v>101053215</v>
      </c>
      <c r="B236" s="74" t="s">
        <v>281</v>
      </c>
      <c r="C236" s="73"/>
    </row>
    <row r="237" s="171" customFormat="1" ht="17.25" hidden="1" customHeight="1" spans="1:3">
      <c r="A237" s="74">
        <v>101053216</v>
      </c>
      <c r="B237" s="74" t="s">
        <v>282</v>
      </c>
      <c r="C237" s="73"/>
    </row>
    <row r="238" s="171" customFormat="1" ht="17.25" hidden="1" customHeight="1" spans="1:3">
      <c r="A238" s="74">
        <v>101053218</v>
      </c>
      <c r="B238" s="74" t="s">
        <v>283</v>
      </c>
      <c r="C238" s="73"/>
    </row>
    <row r="239" s="171" customFormat="1" ht="17.25" hidden="1" customHeight="1" spans="1:3">
      <c r="A239" s="74">
        <v>101053219</v>
      </c>
      <c r="B239" s="74" t="s">
        <v>284</v>
      </c>
      <c r="C239" s="73"/>
    </row>
    <row r="240" s="171" customFormat="1" ht="17.25" hidden="1" customHeight="1" spans="1:3">
      <c r="A240" s="74">
        <v>101053220</v>
      </c>
      <c r="B240" s="74" t="s">
        <v>285</v>
      </c>
      <c r="C240" s="73"/>
    </row>
    <row r="241" s="171" customFormat="1" ht="17.25" hidden="1" customHeight="1" spans="1:3">
      <c r="A241" s="74">
        <v>101053299</v>
      </c>
      <c r="B241" s="74" t="s">
        <v>286</v>
      </c>
      <c r="C241" s="73"/>
    </row>
    <row r="242" s="171" customFormat="1" ht="17.25" hidden="1" customHeight="1" spans="1:3">
      <c r="A242" s="74">
        <v>1010533</v>
      </c>
      <c r="B242" s="71" t="s">
        <v>287</v>
      </c>
      <c r="C242" s="73"/>
    </row>
    <row r="243" s="171" customFormat="1" ht="17.25" hidden="1" customHeight="1" spans="1:3">
      <c r="A243" s="74">
        <v>1010534</v>
      </c>
      <c r="B243" s="71" t="s">
        <v>288</v>
      </c>
      <c r="C243" s="73"/>
    </row>
    <row r="244" s="171" customFormat="1" ht="17.25" hidden="1" customHeight="1" spans="1:3">
      <c r="A244" s="74">
        <v>1010535</v>
      </c>
      <c r="B244" s="71" t="s">
        <v>289</v>
      </c>
      <c r="C244" s="73">
        <f>SUM(C245:C248)</f>
        <v>0</v>
      </c>
    </row>
    <row r="245" s="171" customFormat="1" ht="17.25" hidden="1" customHeight="1" spans="1:3">
      <c r="A245" s="74">
        <v>101053501</v>
      </c>
      <c r="B245" s="74" t="s">
        <v>290</v>
      </c>
      <c r="C245" s="73"/>
    </row>
    <row r="246" s="171" customFormat="1" ht="17.25" hidden="1" customHeight="1" spans="1:3">
      <c r="A246" s="74">
        <v>101053502</v>
      </c>
      <c r="B246" s="74" t="s">
        <v>291</v>
      </c>
      <c r="C246" s="73"/>
    </row>
    <row r="247" s="171" customFormat="1" ht="17.25" hidden="1" customHeight="1" spans="1:3">
      <c r="A247" s="74">
        <v>101053503</v>
      </c>
      <c r="B247" s="74" t="s">
        <v>292</v>
      </c>
      <c r="C247" s="73"/>
    </row>
    <row r="248" s="171" customFormat="1" ht="17.25" hidden="1" customHeight="1" spans="1:3">
      <c r="A248" s="74">
        <v>101053599</v>
      </c>
      <c r="B248" s="74" t="s">
        <v>293</v>
      </c>
      <c r="C248" s="73"/>
    </row>
    <row r="249" s="171" customFormat="1" ht="17.25" hidden="1" customHeight="1" spans="1:3">
      <c r="A249" s="74">
        <v>1010536</v>
      </c>
      <c r="B249" s="71" t="s">
        <v>294</v>
      </c>
      <c r="C249" s="73">
        <f>SUM(C250:C253)</f>
        <v>0</v>
      </c>
    </row>
    <row r="250" s="171" customFormat="1" ht="17.25" hidden="1" customHeight="1" spans="1:3">
      <c r="A250" s="74">
        <v>101053601</v>
      </c>
      <c r="B250" s="74" t="s">
        <v>295</v>
      </c>
      <c r="C250" s="73"/>
    </row>
    <row r="251" s="171" customFormat="1" ht="17.25" hidden="1" customHeight="1" spans="1:3">
      <c r="A251" s="74">
        <v>101053602</v>
      </c>
      <c r="B251" s="74" t="s">
        <v>296</v>
      </c>
      <c r="C251" s="73"/>
    </row>
    <row r="252" s="171" customFormat="1" ht="17.25" hidden="1" customHeight="1" spans="1:3">
      <c r="A252" s="74">
        <v>101053603</v>
      </c>
      <c r="B252" s="74" t="s">
        <v>297</v>
      </c>
      <c r="C252" s="73"/>
    </row>
    <row r="253" s="171" customFormat="1" ht="17.25" hidden="1" customHeight="1" spans="1:3">
      <c r="A253" s="74">
        <v>101053699</v>
      </c>
      <c r="B253" s="74" t="s">
        <v>298</v>
      </c>
      <c r="C253" s="73"/>
    </row>
    <row r="254" s="171" customFormat="1" ht="17.25" hidden="1" customHeight="1" spans="1:3">
      <c r="A254" s="74">
        <v>1010599</v>
      </c>
      <c r="B254" s="71" t="s">
        <v>299</v>
      </c>
      <c r="C254" s="73"/>
    </row>
    <row r="255" s="171" customFormat="1" ht="17.25" customHeight="1" spans="1:3">
      <c r="A255" s="74">
        <v>10106</v>
      </c>
      <c r="B255" s="71" t="s">
        <v>300</v>
      </c>
      <c r="C255" s="73">
        <f>SUM(C256,C259:C261)</f>
        <v>14494</v>
      </c>
    </row>
    <row r="256" s="171" customFormat="1" ht="17.25" customHeight="1" spans="1:3">
      <c r="A256" s="74">
        <v>1010601</v>
      </c>
      <c r="B256" s="71" t="s">
        <v>301</v>
      </c>
      <c r="C256" s="73">
        <f>SUM(C257:C258)</f>
        <v>16536</v>
      </c>
    </row>
    <row r="257" s="171" customFormat="1" ht="17.25" hidden="1" customHeight="1" spans="1:3">
      <c r="A257" s="74">
        <v>101060101</v>
      </c>
      <c r="B257" s="74" t="s">
        <v>302</v>
      </c>
      <c r="C257" s="73"/>
    </row>
    <row r="258" s="171" customFormat="1" ht="17.25" customHeight="1" spans="1:3">
      <c r="A258" s="74">
        <v>101060109</v>
      </c>
      <c r="B258" s="74" t="s">
        <v>303</v>
      </c>
      <c r="C258" s="73">
        <v>16536</v>
      </c>
    </row>
    <row r="259" s="171" customFormat="1" ht="17.25" customHeight="1" spans="1:3">
      <c r="A259" s="74">
        <v>1010602</v>
      </c>
      <c r="B259" s="71" t="s">
        <v>304</v>
      </c>
      <c r="C259" s="73">
        <v>-1905</v>
      </c>
    </row>
    <row r="260" s="171" customFormat="1" ht="17.25" customHeight="1" spans="1:3">
      <c r="A260" s="74">
        <v>1010603</v>
      </c>
      <c r="B260" s="71" t="s">
        <v>305</v>
      </c>
      <c r="C260" s="73">
        <v>-198</v>
      </c>
    </row>
    <row r="261" s="171" customFormat="1" ht="17.25" customHeight="1" spans="1:3">
      <c r="A261" s="74">
        <v>1010620</v>
      </c>
      <c r="B261" s="71" t="s">
        <v>306</v>
      </c>
      <c r="C261" s="73">
        <v>61</v>
      </c>
    </row>
    <row r="262" s="171" customFormat="1" ht="17.25" customHeight="1" spans="1:3">
      <c r="A262" s="74">
        <v>10107</v>
      </c>
      <c r="B262" s="71" t="s">
        <v>307</v>
      </c>
      <c r="C262" s="73">
        <f>SUM(C263:C266)</f>
        <v>7</v>
      </c>
    </row>
    <row r="263" s="171" customFormat="1" ht="17.25" hidden="1" customHeight="1" spans="1:3">
      <c r="A263" s="74">
        <v>1010701</v>
      </c>
      <c r="B263" s="71" t="s">
        <v>308</v>
      </c>
      <c r="C263" s="73"/>
    </row>
    <row r="264" s="171" customFormat="1" ht="17.25" hidden="1" customHeight="1" spans="1:3">
      <c r="A264" s="74">
        <v>1010702</v>
      </c>
      <c r="B264" s="71" t="s">
        <v>309</v>
      </c>
      <c r="C264" s="73"/>
    </row>
    <row r="265" s="171" customFormat="1" ht="17.25" customHeight="1" spans="1:3">
      <c r="A265" s="74">
        <v>1010719</v>
      </c>
      <c r="B265" s="71" t="s">
        <v>310</v>
      </c>
      <c r="C265" s="73">
        <v>7</v>
      </c>
    </row>
    <row r="266" s="171" customFormat="1" ht="17.25" hidden="1" customHeight="1" spans="1:3">
      <c r="A266" s="74">
        <v>1010720</v>
      </c>
      <c r="B266" s="71" t="s">
        <v>311</v>
      </c>
      <c r="C266" s="73"/>
    </row>
    <row r="267" s="171" customFormat="1" ht="17.25" customHeight="1" spans="1:3">
      <c r="A267" s="74">
        <v>10109</v>
      </c>
      <c r="B267" s="71" t="s">
        <v>312</v>
      </c>
      <c r="C267" s="73">
        <f>SUM(C268,C271:C282)</f>
        <v>20352</v>
      </c>
    </row>
    <row r="268" s="171" customFormat="1" ht="17.25" customHeight="1" spans="1:3">
      <c r="A268" s="74">
        <v>1010901</v>
      </c>
      <c r="B268" s="71" t="s">
        <v>313</v>
      </c>
      <c r="C268" s="73">
        <f>SUM(C269:C270)</f>
        <v>115</v>
      </c>
    </row>
    <row r="269" s="171" customFormat="1" ht="17.25" hidden="1" customHeight="1" spans="1:3">
      <c r="A269" s="74">
        <v>101090101</v>
      </c>
      <c r="B269" s="74" t="s">
        <v>314</v>
      </c>
      <c r="C269" s="73"/>
    </row>
    <row r="270" s="171" customFormat="1" ht="17.25" customHeight="1" spans="1:3">
      <c r="A270" s="74">
        <v>101090109</v>
      </c>
      <c r="B270" s="74" t="s">
        <v>315</v>
      </c>
      <c r="C270" s="73">
        <v>115</v>
      </c>
    </row>
    <row r="271" s="171" customFormat="1" ht="17.25" customHeight="1" spans="1:3">
      <c r="A271" s="74">
        <v>1010902</v>
      </c>
      <c r="B271" s="71" t="s">
        <v>316</v>
      </c>
      <c r="C271" s="73">
        <v>1</v>
      </c>
    </row>
    <row r="272" s="171" customFormat="1" ht="17.25" customHeight="1" spans="1:3">
      <c r="A272" s="74">
        <v>1010903</v>
      </c>
      <c r="B272" s="71" t="s">
        <v>317</v>
      </c>
      <c r="C272" s="73">
        <v>14204</v>
      </c>
    </row>
    <row r="273" s="171" customFormat="1" ht="17.25" hidden="1" customHeight="1" spans="1:3">
      <c r="A273" s="74">
        <v>1010904</v>
      </c>
      <c r="B273" s="71" t="s">
        <v>318</v>
      </c>
      <c r="C273" s="73"/>
    </row>
    <row r="274" s="171" customFormat="1" ht="17.25" customHeight="1" spans="1:3">
      <c r="A274" s="74">
        <v>1010905</v>
      </c>
      <c r="B274" s="71" t="s">
        <v>319</v>
      </c>
      <c r="C274" s="73">
        <v>612</v>
      </c>
    </row>
    <row r="275" s="171" customFormat="1" ht="17.25" customHeight="1" spans="1:3">
      <c r="A275" s="74">
        <v>1010906</v>
      </c>
      <c r="B275" s="71" t="s">
        <v>320</v>
      </c>
      <c r="C275" s="73">
        <v>5078</v>
      </c>
    </row>
    <row r="276" s="171" customFormat="1" ht="17.25" hidden="1" customHeight="1" spans="1:3">
      <c r="A276" s="74">
        <v>1010918</v>
      </c>
      <c r="B276" s="71" t="s">
        <v>321</v>
      </c>
      <c r="C276" s="73"/>
    </row>
    <row r="277" s="171" customFormat="1" ht="17.25" customHeight="1" spans="1:3">
      <c r="A277" s="74">
        <v>1010919</v>
      </c>
      <c r="B277" s="71" t="s">
        <v>322</v>
      </c>
      <c r="C277" s="73">
        <v>241</v>
      </c>
    </row>
    <row r="278" s="171" customFormat="1" ht="17.25" customHeight="1" spans="1:3">
      <c r="A278" s="74">
        <v>1010920</v>
      </c>
      <c r="B278" s="71" t="s">
        <v>323</v>
      </c>
      <c r="C278" s="73">
        <v>101</v>
      </c>
    </row>
    <row r="279" s="171" customFormat="1" ht="17.25" hidden="1" customHeight="1" spans="1:3">
      <c r="A279" s="74">
        <v>1010921</v>
      </c>
      <c r="B279" s="71" t="s">
        <v>324</v>
      </c>
      <c r="C279" s="73"/>
    </row>
    <row r="280" s="171" customFormat="1" ht="17.25" hidden="1" customHeight="1" spans="1:3">
      <c r="A280" s="74">
        <v>1010922</v>
      </c>
      <c r="B280" s="71" t="s">
        <v>325</v>
      </c>
      <c r="C280" s="73"/>
    </row>
    <row r="281" s="171" customFormat="1" ht="17.25" hidden="1" customHeight="1" spans="1:3">
      <c r="A281" s="74">
        <v>1010923</v>
      </c>
      <c r="B281" s="71" t="s">
        <v>326</v>
      </c>
      <c r="C281" s="73"/>
    </row>
    <row r="282" s="171" customFormat="1" ht="17.25" hidden="1" customHeight="1" spans="1:3">
      <c r="A282" s="74">
        <v>1010924</v>
      </c>
      <c r="B282" s="71" t="s">
        <v>327</v>
      </c>
      <c r="C282" s="73"/>
    </row>
    <row r="283" s="171" customFormat="1" ht="17.25" customHeight="1" spans="1:3">
      <c r="A283" s="74">
        <v>10110</v>
      </c>
      <c r="B283" s="71" t="s">
        <v>328</v>
      </c>
      <c r="C283" s="73">
        <f>SUM(C284:C291)</f>
        <v>79519</v>
      </c>
    </row>
    <row r="284" s="171" customFormat="1" ht="17.25" customHeight="1" spans="1:3">
      <c r="A284" s="74">
        <v>1011001</v>
      </c>
      <c r="B284" s="71" t="s">
        <v>329</v>
      </c>
      <c r="C284" s="73">
        <v>43</v>
      </c>
    </row>
    <row r="285" s="171" customFormat="1" ht="17.25" customHeight="1" spans="1:3">
      <c r="A285" s="74">
        <v>1011002</v>
      </c>
      <c r="B285" s="71" t="s">
        <v>330</v>
      </c>
      <c r="C285" s="73">
        <v>15</v>
      </c>
    </row>
    <row r="286" s="171" customFormat="1" ht="17.25" customHeight="1" spans="1:3">
      <c r="A286" s="74">
        <v>1011003</v>
      </c>
      <c r="B286" s="71" t="s">
        <v>331</v>
      </c>
      <c r="C286" s="73">
        <v>37426</v>
      </c>
    </row>
    <row r="287" s="171" customFormat="1" ht="17.25" hidden="1" customHeight="1" spans="1:3">
      <c r="A287" s="74">
        <v>1011004</v>
      </c>
      <c r="B287" s="71" t="s">
        <v>332</v>
      </c>
      <c r="C287" s="73"/>
    </row>
    <row r="288" s="171" customFormat="1" ht="17.25" customHeight="1" spans="1:3">
      <c r="A288" s="74">
        <v>1011005</v>
      </c>
      <c r="B288" s="71" t="s">
        <v>333</v>
      </c>
      <c r="C288" s="73">
        <v>2809</v>
      </c>
    </row>
    <row r="289" s="171" customFormat="1" ht="17.25" customHeight="1" spans="1:3">
      <c r="A289" s="74">
        <v>1011006</v>
      </c>
      <c r="B289" s="71" t="s">
        <v>334</v>
      </c>
      <c r="C289" s="73">
        <v>8218</v>
      </c>
    </row>
    <row r="290" s="171" customFormat="1" ht="17.25" customHeight="1" spans="1:3">
      <c r="A290" s="74">
        <v>1011019</v>
      </c>
      <c r="B290" s="71" t="s">
        <v>335</v>
      </c>
      <c r="C290" s="73">
        <v>660</v>
      </c>
    </row>
    <row r="291" s="171" customFormat="1" ht="17.25" customHeight="1" spans="1:3">
      <c r="A291" s="74">
        <v>1011020</v>
      </c>
      <c r="B291" s="71" t="s">
        <v>336</v>
      </c>
      <c r="C291" s="73">
        <v>30348</v>
      </c>
    </row>
    <row r="292" s="171" customFormat="1" ht="17.25" customHeight="1" spans="1:3">
      <c r="A292" s="74">
        <v>10111</v>
      </c>
      <c r="B292" s="71" t="s">
        <v>337</v>
      </c>
      <c r="C292" s="73">
        <f>SUM(C293,C296:C297)</f>
        <v>9302</v>
      </c>
    </row>
    <row r="293" s="171" customFormat="1" ht="17.25" hidden="1" customHeight="1" spans="1:3">
      <c r="A293" s="74">
        <v>1011101</v>
      </c>
      <c r="B293" s="71" t="s">
        <v>338</v>
      </c>
      <c r="C293" s="73">
        <f>SUM(C294:C295)</f>
        <v>0</v>
      </c>
    </row>
    <row r="294" s="171" customFormat="1" ht="17.25" hidden="1" customHeight="1" spans="1:3">
      <c r="A294" s="74">
        <v>101110101</v>
      </c>
      <c r="B294" s="74" t="s">
        <v>339</v>
      </c>
      <c r="C294" s="73"/>
    </row>
    <row r="295" s="171" customFormat="1" ht="17.25" hidden="1" customHeight="1" spans="1:3">
      <c r="A295" s="74">
        <v>101110109</v>
      </c>
      <c r="B295" s="74" t="s">
        <v>340</v>
      </c>
      <c r="C295" s="73"/>
    </row>
    <row r="296" s="171" customFormat="1" ht="17.25" customHeight="1" spans="1:3">
      <c r="A296" s="74">
        <v>1011119</v>
      </c>
      <c r="B296" s="71" t="s">
        <v>341</v>
      </c>
      <c r="C296" s="73">
        <v>9194</v>
      </c>
    </row>
    <row r="297" s="171" customFormat="1" ht="17.25" customHeight="1" spans="1:3">
      <c r="A297" s="74">
        <v>1011120</v>
      </c>
      <c r="B297" s="71" t="s">
        <v>342</v>
      </c>
      <c r="C297" s="73">
        <v>108</v>
      </c>
    </row>
    <row r="298" s="171" customFormat="1" ht="17.25" customHeight="1" spans="1:3">
      <c r="A298" s="74">
        <v>10112</v>
      </c>
      <c r="B298" s="71" t="s">
        <v>343</v>
      </c>
      <c r="C298" s="73">
        <f>SUM(C299:C306)</f>
        <v>11692</v>
      </c>
    </row>
    <row r="299" s="171" customFormat="1" ht="17.25" customHeight="1" spans="1:3">
      <c r="A299" s="74">
        <v>1011201</v>
      </c>
      <c r="B299" s="71" t="s">
        <v>344</v>
      </c>
      <c r="C299" s="73">
        <v>12</v>
      </c>
    </row>
    <row r="300" s="171" customFormat="1" ht="17.25" customHeight="1" spans="1:3">
      <c r="A300" s="74">
        <v>1011202</v>
      </c>
      <c r="B300" s="71" t="s">
        <v>345</v>
      </c>
      <c r="C300" s="73">
        <v>1</v>
      </c>
    </row>
    <row r="301" s="171" customFormat="1" ht="17.25" customHeight="1" spans="1:3">
      <c r="A301" s="74">
        <v>1011203</v>
      </c>
      <c r="B301" s="71" t="s">
        <v>346</v>
      </c>
      <c r="C301" s="73">
        <v>7223</v>
      </c>
    </row>
    <row r="302" s="171" customFormat="1" ht="17.25" hidden="1" customHeight="1" spans="1:3">
      <c r="A302" s="74">
        <v>1011204</v>
      </c>
      <c r="B302" s="71" t="s">
        <v>347</v>
      </c>
      <c r="C302" s="73"/>
    </row>
    <row r="303" s="171" customFormat="1" ht="17.25" customHeight="1" spans="1:3">
      <c r="A303" s="74">
        <v>1011205</v>
      </c>
      <c r="B303" s="71" t="s">
        <v>348</v>
      </c>
      <c r="C303" s="73">
        <v>2330</v>
      </c>
    </row>
    <row r="304" s="171" customFormat="1" ht="17.25" customHeight="1" spans="1:3">
      <c r="A304" s="74">
        <v>1011206</v>
      </c>
      <c r="B304" s="71" t="s">
        <v>349</v>
      </c>
      <c r="C304" s="73">
        <v>1143</v>
      </c>
    </row>
    <row r="305" s="171" customFormat="1" ht="17.25" customHeight="1" spans="1:3">
      <c r="A305" s="74">
        <v>1011219</v>
      </c>
      <c r="B305" s="71" t="s">
        <v>350</v>
      </c>
      <c r="C305" s="73">
        <v>190</v>
      </c>
    </row>
    <row r="306" s="171" customFormat="1" ht="17.25" customHeight="1" spans="1:3">
      <c r="A306" s="74">
        <v>1011220</v>
      </c>
      <c r="B306" s="71" t="s">
        <v>351</v>
      </c>
      <c r="C306" s="73">
        <v>793</v>
      </c>
    </row>
    <row r="307" s="171" customFormat="1" ht="17.25" customHeight="1" spans="1:3">
      <c r="A307" s="74">
        <v>10113</v>
      </c>
      <c r="B307" s="71" t="s">
        <v>352</v>
      </c>
      <c r="C307" s="73">
        <f>SUM(C308:C315)</f>
        <v>31944</v>
      </c>
    </row>
    <row r="308" s="171" customFormat="1" ht="17.25" hidden="1" customHeight="1" spans="1:3">
      <c r="A308" s="74">
        <v>1011301</v>
      </c>
      <c r="B308" s="71" t="s">
        <v>353</v>
      </c>
      <c r="C308" s="73"/>
    </row>
    <row r="309" s="171" customFormat="1" ht="17.25" hidden="1" customHeight="1" spans="1:3">
      <c r="A309" s="74">
        <v>1011302</v>
      </c>
      <c r="B309" s="71" t="s">
        <v>354</v>
      </c>
      <c r="C309" s="73"/>
    </row>
    <row r="310" s="171" customFormat="1" ht="17.25" customHeight="1" spans="1:3">
      <c r="A310" s="74">
        <v>1011303</v>
      </c>
      <c r="B310" s="71" t="s">
        <v>355</v>
      </c>
      <c r="C310" s="73">
        <v>23341</v>
      </c>
    </row>
    <row r="311" s="171" customFormat="1" ht="17.25" hidden="1" customHeight="1" spans="1:3">
      <c r="A311" s="74">
        <v>1011304</v>
      </c>
      <c r="B311" s="71" t="s">
        <v>356</v>
      </c>
      <c r="C311" s="73"/>
    </row>
    <row r="312" s="171" customFormat="1" ht="17.25" customHeight="1" spans="1:3">
      <c r="A312" s="74">
        <v>1011305</v>
      </c>
      <c r="B312" s="71" t="s">
        <v>357</v>
      </c>
      <c r="C312" s="73">
        <v>4241</v>
      </c>
    </row>
    <row r="313" s="171" customFormat="1" ht="17.25" customHeight="1" spans="1:3">
      <c r="A313" s="74">
        <v>1011306</v>
      </c>
      <c r="B313" s="71" t="s">
        <v>358</v>
      </c>
      <c r="C313" s="73">
        <v>2996</v>
      </c>
    </row>
    <row r="314" s="171" customFormat="1" ht="17.25" customHeight="1" spans="1:3">
      <c r="A314" s="74">
        <v>1011319</v>
      </c>
      <c r="B314" s="71" t="s">
        <v>359</v>
      </c>
      <c r="C314" s="73">
        <v>1314</v>
      </c>
    </row>
    <row r="315" s="171" customFormat="1" ht="17.25" customHeight="1" spans="1:3">
      <c r="A315" s="74">
        <v>1011320</v>
      </c>
      <c r="B315" s="71" t="s">
        <v>360</v>
      </c>
      <c r="C315" s="73">
        <v>52</v>
      </c>
    </row>
    <row r="316" s="171" customFormat="1" ht="17.25" hidden="1" customHeight="1" spans="1:3">
      <c r="A316" s="74">
        <v>10114</v>
      </c>
      <c r="B316" s="71" t="s">
        <v>361</v>
      </c>
      <c r="C316" s="73">
        <f>SUM(C317:C318)</f>
        <v>0</v>
      </c>
    </row>
    <row r="317" s="171" customFormat="1" ht="17.25" hidden="1" customHeight="1" spans="1:3">
      <c r="A317" s="74">
        <v>1011401</v>
      </c>
      <c r="B317" s="71" t="s">
        <v>362</v>
      </c>
      <c r="C317" s="73"/>
    </row>
    <row r="318" s="171" customFormat="1" ht="17.25" hidden="1" customHeight="1" spans="1:3">
      <c r="A318" s="74">
        <v>1011420</v>
      </c>
      <c r="B318" s="71" t="s">
        <v>363</v>
      </c>
      <c r="C318" s="73"/>
    </row>
    <row r="319" s="171" customFormat="1" ht="17.25" hidden="1" customHeight="1" spans="1:3">
      <c r="A319" s="74">
        <v>10115</v>
      </c>
      <c r="B319" s="71" t="s">
        <v>364</v>
      </c>
      <c r="C319" s="73">
        <f>SUM(C320:C321)</f>
        <v>0</v>
      </c>
    </row>
    <row r="320" s="171" customFormat="1" ht="17.25" hidden="1" customHeight="1" spans="1:3">
      <c r="A320" s="74">
        <v>1011501</v>
      </c>
      <c r="B320" s="71" t="s">
        <v>365</v>
      </c>
      <c r="C320" s="73"/>
    </row>
    <row r="321" s="171" customFormat="1" ht="17.25" hidden="1" customHeight="1" spans="1:3">
      <c r="A321" s="74">
        <v>1011520</v>
      </c>
      <c r="B321" s="71" t="s">
        <v>366</v>
      </c>
      <c r="C321" s="73"/>
    </row>
    <row r="322" s="171" customFormat="1" ht="17.25" hidden="1" customHeight="1" spans="1:3">
      <c r="A322" s="74">
        <v>10116</v>
      </c>
      <c r="B322" s="71" t="s">
        <v>367</v>
      </c>
      <c r="C322" s="73">
        <f>SUM(C323:C324)</f>
        <v>0</v>
      </c>
    </row>
    <row r="323" s="171" customFormat="1" ht="17.25" hidden="1" customHeight="1" spans="1:3">
      <c r="A323" s="74">
        <v>1011601</v>
      </c>
      <c r="B323" s="71" t="s">
        <v>368</v>
      </c>
      <c r="C323" s="73"/>
    </row>
    <row r="324" s="171" customFormat="1" ht="17.25" hidden="1" customHeight="1" spans="1:3">
      <c r="A324" s="74">
        <v>1011620</v>
      </c>
      <c r="B324" s="71" t="s">
        <v>369</v>
      </c>
      <c r="C324" s="73"/>
    </row>
    <row r="325" s="171" customFormat="1" ht="17.25" hidden="1" customHeight="1" spans="1:3">
      <c r="A325" s="74">
        <v>10117</v>
      </c>
      <c r="B325" s="71" t="s">
        <v>370</v>
      </c>
      <c r="C325" s="73">
        <f>SUM(C326,C330,C335:C336)</f>
        <v>0</v>
      </c>
    </row>
    <row r="326" s="171" customFormat="1" ht="17.25" hidden="1" customHeight="1" spans="1:3">
      <c r="A326" s="74">
        <v>1011701</v>
      </c>
      <c r="B326" s="71" t="s">
        <v>371</v>
      </c>
      <c r="C326" s="73">
        <f>SUM(C327:C329)</f>
        <v>0</v>
      </c>
    </row>
    <row r="327" s="171" customFormat="1" ht="17.25" hidden="1" customHeight="1" spans="1:3">
      <c r="A327" s="74">
        <v>101170101</v>
      </c>
      <c r="B327" s="74" t="s">
        <v>372</v>
      </c>
      <c r="C327" s="73"/>
    </row>
    <row r="328" s="171" customFormat="1" ht="17.25" hidden="1" customHeight="1" spans="1:3">
      <c r="A328" s="74">
        <v>101170102</v>
      </c>
      <c r="B328" s="74" t="s">
        <v>373</v>
      </c>
      <c r="C328" s="73"/>
    </row>
    <row r="329" s="171" customFormat="1" ht="17.25" hidden="1" customHeight="1" spans="1:3">
      <c r="A329" s="74">
        <v>101170103</v>
      </c>
      <c r="B329" s="74" t="s">
        <v>374</v>
      </c>
      <c r="C329" s="73"/>
    </row>
    <row r="330" s="171" customFormat="1" ht="17.25" hidden="1" customHeight="1" spans="1:3">
      <c r="A330" s="74">
        <v>1011703</v>
      </c>
      <c r="B330" s="71" t="s">
        <v>375</v>
      </c>
      <c r="C330" s="73">
        <f>SUM(C331:C334)</f>
        <v>0</v>
      </c>
    </row>
    <row r="331" s="171" customFormat="1" ht="17.25" hidden="1" customHeight="1" spans="1:3">
      <c r="A331" s="74">
        <v>101170301</v>
      </c>
      <c r="B331" s="74" t="s">
        <v>376</v>
      </c>
      <c r="C331" s="73"/>
    </row>
    <row r="332" s="171" customFormat="1" ht="17.25" hidden="1" customHeight="1" spans="1:3">
      <c r="A332" s="74">
        <v>101170302</v>
      </c>
      <c r="B332" s="74" t="s">
        <v>377</v>
      </c>
      <c r="C332" s="73"/>
    </row>
    <row r="333" s="171" customFormat="1" ht="17.25" hidden="1" customHeight="1" spans="1:3">
      <c r="A333" s="74">
        <v>101170303</v>
      </c>
      <c r="B333" s="74" t="s">
        <v>378</v>
      </c>
      <c r="C333" s="73"/>
    </row>
    <row r="334" s="171" customFormat="1" ht="17.25" hidden="1" customHeight="1" spans="1:3">
      <c r="A334" s="74">
        <v>101170304</v>
      </c>
      <c r="B334" s="74" t="s">
        <v>379</v>
      </c>
      <c r="C334" s="73"/>
    </row>
    <row r="335" s="171" customFormat="1" ht="17.25" hidden="1" customHeight="1" spans="1:3">
      <c r="A335" s="74">
        <v>1011720</v>
      </c>
      <c r="B335" s="71" t="s">
        <v>380</v>
      </c>
      <c r="C335" s="73"/>
    </row>
    <row r="336" s="171" customFormat="1" ht="17.25" hidden="1" customHeight="1" spans="1:3">
      <c r="A336" s="74">
        <v>1011721</v>
      </c>
      <c r="B336" s="71" t="s">
        <v>381</v>
      </c>
      <c r="C336" s="73"/>
    </row>
    <row r="337" s="171" customFormat="1" ht="17.25" customHeight="1" spans="1:3">
      <c r="A337" s="74">
        <v>10118</v>
      </c>
      <c r="B337" s="71" t="s">
        <v>382</v>
      </c>
      <c r="C337" s="73">
        <f>SUM(C338:C340)</f>
        <v>45</v>
      </c>
    </row>
    <row r="338" s="171" customFormat="1" ht="17.25" customHeight="1" spans="1:3">
      <c r="A338" s="74">
        <v>1011801</v>
      </c>
      <c r="B338" s="71" t="s">
        <v>383</v>
      </c>
      <c r="C338" s="73">
        <v>32</v>
      </c>
    </row>
    <row r="339" s="171" customFormat="1" ht="17.25" hidden="1" customHeight="1" spans="1:3">
      <c r="A339" s="74">
        <v>1011802</v>
      </c>
      <c r="B339" s="71" t="s">
        <v>384</v>
      </c>
      <c r="C339" s="73"/>
    </row>
    <row r="340" s="171" customFormat="1" ht="17.25" customHeight="1" spans="1:3">
      <c r="A340" s="74">
        <v>1011820</v>
      </c>
      <c r="B340" s="71" t="s">
        <v>385</v>
      </c>
      <c r="C340" s="73">
        <v>13</v>
      </c>
    </row>
    <row r="341" s="171" customFormat="1" ht="17.25" customHeight="1" spans="1:3">
      <c r="A341" s="74">
        <v>10119</v>
      </c>
      <c r="B341" s="71" t="s">
        <v>386</v>
      </c>
      <c r="C341" s="73">
        <f>SUM(C342:C343)</f>
        <v>42743</v>
      </c>
    </row>
    <row r="342" s="171" customFormat="1" ht="17.25" customHeight="1" spans="1:3">
      <c r="A342" s="74">
        <v>1011901</v>
      </c>
      <c r="B342" s="71" t="s">
        <v>387</v>
      </c>
      <c r="C342" s="73">
        <v>42669</v>
      </c>
    </row>
    <row r="343" s="171" customFormat="1" ht="17.25" customHeight="1" spans="1:3">
      <c r="A343" s="74">
        <v>1011920</v>
      </c>
      <c r="B343" s="71" t="s">
        <v>388</v>
      </c>
      <c r="C343" s="73">
        <v>74</v>
      </c>
    </row>
    <row r="344" s="171" customFormat="1" ht="17.25" hidden="1" customHeight="1" spans="1:3">
      <c r="A344" s="74">
        <v>10120</v>
      </c>
      <c r="B344" s="71" t="s">
        <v>389</v>
      </c>
      <c r="C344" s="73">
        <f>SUM(C345:C346)</f>
        <v>0</v>
      </c>
    </row>
    <row r="345" s="171" customFormat="1" ht="17.25" hidden="1" customHeight="1" spans="1:3">
      <c r="A345" s="74">
        <v>1012001</v>
      </c>
      <c r="B345" s="71" t="s">
        <v>390</v>
      </c>
      <c r="C345" s="73"/>
    </row>
    <row r="346" s="171" customFormat="1" ht="17.25" hidden="1" customHeight="1" spans="1:3">
      <c r="A346" s="74">
        <v>1012020</v>
      </c>
      <c r="B346" s="71" t="s">
        <v>391</v>
      </c>
      <c r="C346" s="73"/>
    </row>
    <row r="347" s="171" customFormat="1" ht="17.25" customHeight="1" spans="1:3">
      <c r="A347" s="74">
        <v>10121</v>
      </c>
      <c r="B347" s="71" t="s">
        <v>392</v>
      </c>
      <c r="C347" s="73">
        <f>SUM(C348:C349)</f>
        <v>112</v>
      </c>
    </row>
    <row r="348" s="171" customFormat="1" ht="17.25" customHeight="1" spans="1:3">
      <c r="A348" s="74">
        <v>1012101</v>
      </c>
      <c r="B348" s="71" t="s">
        <v>393</v>
      </c>
      <c r="C348" s="73">
        <v>111</v>
      </c>
    </row>
    <row r="349" s="171" customFormat="1" ht="17.25" customHeight="1" spans="1:3">
      <c r="A349" s="74">
        <v>1012120</v>
      </c>
      <c r="B349" s="71" t="s">
        <v>394</v>
      </c>
      <c r="C349" s="73">
        <v>1</v>
      </c>
    </row>
    <row r="350" s="171" customFormat="1" ht="17.25" hidden="1" customHeight="1" spans="1:3">
      <c r="A350" s="74">
        <v>10199</v>
      </c>
      <c r="B350" s="71" t="s">
        <v>395</v>
      </c>
      <c r="C350" s="73">
        <f>SUM(C351:C352)</f>
        <v>0</v>
      </c>
    </row>
    <row r="351" s="171" customFormat="1" ht="17.25" hidden="1" customHeight="1" spans="1:3">
      <c r="A351" s="74">
        <v>1019901</v>
      </c>
      <c r="B351" s="71" t="s">
        <v>396</v>
      </c>
      <c r="C351" s="73"/>
    </row>
    <row r="352" s="171" customFormat="1" ht="17.25" hidden="1" customHeight="1" spans="1:3">
      <c r="A352" s="74">
        <v>1019920</v>
      </c>
      <c r="B352" s="71" t="s">
        <v>397</v>
      </c>
      <c r="C352" s="73"/>
    </row>
    <row r="353" s="171" customFormat="1" ht="17.25" customHeight="1" spans="1:3">
      <c r="A353" s="74">
        <v>103</v>
      </c>
      <c r="B353" s="71" t="s">
        <v>398</v>
      </c>
      <c r="C353" s="73">
        <f>SUM(C354,C382,C576,C616,C635,C686,C689,C695)</f>
        <v>66400</v>
      </c>
    </row>
    <row r="354" s="171" customFormat="1" ht="17.25" customHeight="1" spans="1:3">
      <c r="A354" s="74">
        <v>10302</v>
      </c>
      <c r="B354" s="71" t="s">
        <v>399</v>
      </c>
      <c r="C354" s="73">
        <f>SUM(C355,C364:C367,C370:C379)</f>
        <v>16230</v>
      </c>
    </row>
    <row r="355" s="171" customFormat="1" ht="17.25" customHeight="1" spans="1:3">
      <c r="A355" s="74">
        <v>1030203</v>
      </c>
      <c r="B355" s="71" t="s">
        <v>400</v>
      </c>
      <c r="C355" s="73">
        <f>SUM(C356:C363)</f>
        <v>8597</v>
      </c>
    </row>
    <row r="356" s="171" customFormat="1" ht="17.25" customHeight="1" spans="1:3">
      <c r="A356" s="74">
        <v>103020301</v>
      </c>
      <c r="B356" s="74" t="s">
        <v>401</v>
      </c>
      <c r="C356" s="73">
        <v>8597</v>
      </c>
    </row>
    <row r="357" s="171" customFormat="1" ht="17.25" hidden="1" customHeight="1" spans="1:3">
      <c r="A357" s="74">
        <v>103020302</v>
      </c>
      <c r="B357" s="74" t="s">
        <v>402</v>
      </c>
      <c r="C357" s="73"/>
    </row>
    <row r="358" s="171" customFormat="1" ht="17.25" hidden="1" customHeight="1" spans="1:3">
      <c r="A358" s="74">
        <v>103020303</v>
      </c>
      <c r="B358" s="74" t="s">
        <v>403</v>
      </c>
      <c r="C358" s="73"/>
    </row>
    <row r="359" s="171" customFormat="1" ht="17.25" hidden="1" customHeight="1" spans="1:3">
      <c r="A359" s="74">
        <v>103020304</v>
      </c>
      <c r="B359" s="74" t="s">
        <v>404</v>
      </c>
      <c r="C359" s="73"/>
    </row>
    <row r="360" s="171" customFormat="1" ht="17.25" hidden="1" customHeight="1" spans="1:3">
      <c r="A360" s="74">
        <v>103020305</v>
      </c>
      <c r="B360" s="74" t="s">
        <v>405</v>
      </c>
      <c r="C360" s="73"/>
    </row>
    <row r="361" s="171" customFormat="1" ht="17.25" hidden="1" customHeight="1" spans="1:3">
      <c r="A361" s="74">
        <v>103020306</v>
      </c>
      <c r="B361" s="74" t="s">
        <v>406</v>
      </c>
      <c r="C361" s="73"/>
    </row>
    <row r="362" s="171" customFormat="1" ht="17.25" hidden="1" customHeight="1" spans="1:3">
      <c r="A362" s="74">
        <v>103020307</v>
      </c>
      <c r="B362" s="74" t="s">
        <v>407</v>
      </c>
      <c r="C362" s="73"/>
    </row>
    <row r="363" s="171" customFormat="1" ht="17.25" hidden="1" customHeight="1" spans="1:3">
      <c r="A363" s="74">
        <v>103020399</v>
      </c>
      <c r="B363" s="74" t="s">
        <v>408</v>
      </c>
      <c r="C363" s="73"/>
    </row>
    <row r="364" s="171" customFormat="1" ht="17.25" hidden="1" customHeight="1" spans="1:3">
      <c r="A364" s="74">
        <v>1030205</v>
      </c>
      <c r="B364" s="71" t="s">
        <v>409</v>
      </c>
      <c r="C364" s="73"/>
    </row>
    <row r="365" s="171" customFormat="1" ht="17.25" hidden="1" customHeight="1" spans="1:3">
      <c r="A365" s="74">
        <v>1030210</v>
      </c>
      <c r="B365" s="71" t="s">
        <v>410</v>
      </c>
      <c r="C365" s="73"/>
    </row>
    <row r="366" s="171" customFormat="1" ht="17.25" hidden="1" customHeight="1" spans="1:3">
      <c r="A366" s="74">
        <v>1030212</v>
      </c>
      <c r="B366" s="71" t="s">
        <v>411</v>
      </c>
      <c r="C366" s="73"/>
    </row>
    <row r="367" s="171" customFormat="1" ht="17.25" customHeight="1" spans="1:3">
      <c r="A367" s="74">
        <v>1030216</v>
      </c>
      <c r="B367" s="71" t="s">
        <v>412</v>
      </c>
      <c r="C367" s="73">
        <f>SUM(C368:C369)</f>
        <v>5745</v>
      </c>
    </row>
    <row r="368" s="171" customFormat="1" ht="17.25" customHeight="1" spans="1:3">
      <c r="A368" s="74">
        <v>103021601</v>
      </c>
      <c r="B368" s="74" t="s">
        <v>413</v>
      </c>
      <c r="C368" s="73">
        <v>5745</v>
      </c>
    </row>
    <row r="369" s="171" customFormat="1" ht="17.25" hidden="1" customHeight="1" spans="1:3">
      <c r="A369" s="74">
        <v>103021699</v>
      </c>
      <c r="B369" s="74" t="s">
        <v>414</v>
      </c>
      <c r="C369" s="73"/>
    </row>
    <row r="370" s="171" customFormat="1" ht="17.25" hidden="1" customHeight="1" spans="1:3">
      <c r="A370" s="74">
        <v>1030217</v>
      </c>
      <c r="B370" s="71" t="s">
        <v>415</v>
      </c>
      <c r="C370" s="73"/>
    </row>
    <row r="371" s="171" customFormat="1" ht="17.25" customHeight="1" spans="1:3">
      <c r="A371" s="74">
        <v>1030218</v>
      </c>
      <c r="B371" s="71" t="s">
        <v>416</v>
      </c>
      <c r="C371" s="73">
        <v>1888</v>
      </c>
    </row>
    <row r="372" s="171" customFormat="1" ht="17.25" hidden="1" customHeight="1" spans="1:3">
      <c r="A372" s="74">
        <v>1030219</v>
      </c>
      <c r="B372" s="71" t="s">
        <v>417</v>
      </c>
      <c r="C372" s="73"/>
    </row>
    <row r="373" s="171" customFormat="1" ht="17.25" hidden="1" customHeight="1" spans="1:3">
      <c r="A373" s="74">
        <v>1030220</v>
      </c>
      <c r="B373" s="71" t="s">
        <v>418</v>
      </c>
      <c r="C373" s="73"/>
    </row>
    <row r="374" s="171" customFormat="1" ht="17.25" hidden="1" customHeight="1" spans="1:3">
      <c r="A374" s="74">
        <v>1030222</v>
      </c>
      <c r="B374" s="71" t="s">
        <v>419</v>
      </c>
      <c r="C374" s="73"/>
    </row>
    <row r="375" s="171" customFormat="1" ht="17.25" hidden="1" customHeight="1" spans="1:3">
      <c r="A375" s="74">
        <v>1030223</v>
      </c>
      <c r="B375" s="71" t="s">
        <v>420</v>
      </c>
      <c r="C375" s="73"/>
    </row>
    <row r="376" s="171" customFormat="1" ht="17.25" hidden="1" customHeight="1" spans="1:3">
      <c r="A376" s="74">
        <v>1030224</v>
      </c>
      <c r="B376" s="71" t="s">
        <v>421</v>
      </c>
      <c r="C376" s="73"/>
    </row>
    <row r="377" s="171" customFormat="1" ht="17.25" hidden="1" customHeight="1" spans="1:3">
      <c r="A377" s="74">
        <v>1030225</v>
      </c>
      <c r="B377" s="71" t="s">
        <v>422</v>
      </c>
      <c r="C377" s="73"/>
    </row>
    <row r="378" s="171" customFormat="1" ht="17.25" hidden="1" customHeight="1" spans="1:3">
      <c r="A378" s="74">
        <v>1030226</v>
      </c>
      <c r="B378" s="71" t="s">
        <v>423</v>
      </c>
      <c r="C378" s="73"/>
    </row>
    <row r="379" s="171" customFormat="1" ht="17.25" hidden="1" customHeight="1" spans="1:3">
      <c r="A379" s="74">
        <v>1030299</v>
      </c>
      <c r="B379" s="71" t="s">
        <v>424</v>
      </c>
      <c r="C379" s="73">
        <f>C380+C381</f>
        <v>0</v>
      </c>
    </row>
    <row r="380" s="171" customFormat="1" ht="17.25" hidden="1" customHeight="1" spans="1:3">
      <c r="A380" s="74">
        <v>103029901</v>
      </c>
      <c r="B380" s="74" t="s">
        <v>425</v>
      </c>
      <c r="C380" s="73"/>
    </row>
    <row r="381" s="171" customFormat="1" ht="17.25" hidden="1" customHeight="1" spans="1:3">
      <c r="A381" s="74">
        <v>103029999</v>
      </c>
      <c r="B381" s="74" t="s">
        <v>426</v>
      </c>
      <c r="C381" s="73"/>
    </row>
    <row r="382" s="171" customFormat="1" ht="17.25" customHeight="1" spans="1:3">
      <c r="A382" s="74">
        <v>10304</v>
      </c>
      <c r="B382" s="71" t="s">
        <v>427</v>
      </c>
      <c r="C382" s="73">
        <f>C383+C399+C402+C405+C410+C412+C415+C417+C419+C422+C425+C427+C429+C440+C443+C447+C449+C451+C453+C456+C461+C464+C469+C473+C475+C478+C484+C489+C495+C499+C502+C509+C514+C521+C524+C528+C537+C541+C545+C549+C554+C558+C561+C563+C565+C567+C570+C573</f>
        <v>1606</v>
      </c>
    </row>
    <row r="383" s="171" customFormat="1" ht="17.25" hidden="1" customHeight="1" spans="1:3">
      <c r="A383" s="74">
        <v>1030401</v>
      </c>
      <c r="B383" s="71" t="s">
        <v>428</v>
      </c>
      <c r="C383" s="73">
        <f>SUM(C384:C398)</f>
        <v>0</v>
      </c>
    </row>
    <row r="384" s="171" customFormat="1" ht="17.25" hidden="1" customHeight="1" spans="1:3">
      <c r="A384" s="74">
        <v>103040101</v>
      </c>
      <c r="B384" s="74" t="s">
        <v>429</v>
      </c>
      <c r="C384" s="73"/>
    </row>
    <row r="385" s="171" customFormat="1" ht="17.25" hidden="1" customHeight="1" spans="1:3">
      <c r="A385" s="74">
        <v>103040102</v>
      </c>
      <c r="B385" s="74" t="s">
        <v>430</v>
      </c>
      <c r="C385" s="73"/>
    </row>
    <row r="386" s="171" customFormat="1" ht="17.25" hidden="1" customHeight="1" spans="1:3">
      <c r="A386" s="74">
        <v>103040103</v>
      </c>
      <c r="B386" s="74" t="s">
        <v>431</v>
      </c>
      <c r="C386" s="73"/>
    </row>
    <row r="387" s="171" customFormat="1" ht="17.25" hidden="1" customHeight="1" spans="1:3">
      <c r="A387" s="74">
        <v>103040104</v>
      </c>
      <c r="B387" s="74" t="s">
        <v>432</v>
      </c>
      <c r="C387" s="73"/>
    </row>
    <row r="388" s="171" customFormat="1" ht="17.25" hidden="1" customHeight="1" spans="1:3">
      <c r="A388" s="74">
        <v>103040109</v>
      </c>
      <c r="B388" s="74" t="s">
        <v>433</v>
      </c>
      <c r="C388" s="73"/>
    </row>
    <row r="389" s="171" customFormat="1" ht="17.25" hidden="1" customHeight="1" spans="1:3">
      <c r="A389" s="74">
        <v>103040110</v>
      </c>
      <c r="B389" s="74" t="s">
        <v>434</v>
      </c>
      <c r="C389" s="73"/>
    </row>
    <row r="390" s="171" customFormat="1" ht="17.25" hidden="1" customHeight="1" spans="1:3">
      <c r="A390" s="74">
        <v>103040111</v>
      </c>
      <c r="B390" s="74" t="s">
        <v>435</v>
      </c>
      <c r="C390" s="73"/>
    </row>
    <row r="391" s="171" customFormat="1" ht="17.25" hidden="1" customHeight="1" spans="1:3">
      <c r="A391" s="74">
        <v>103040112</v>
      </c>
      <c r="B391" s="74" t="s">
        <v>436</v>
      </c>
      <c r="C391" s="73"/>
    </row>
    <row r="392" s="171" customFormat="1" ht="17.25" hidden="1" customHeight="1" spans="1:3">
      <c r="A392" s="74">
        <v>103040113</v>
      </c>
      <c r="B392" s="74" t="s">
        <v>437</v>
      </c>
      <c r="C392" s="73"/>
    </row>
    <row r="393" s="171" customFormat="1" ht="17.25" hidden="1" customHeight="1" spans="1:3">
      <c r="A393" s="74">
        <v>103040116</v>
      </c>
      <c r="B393" s="74" t="s">
        <v>438</v>
      </c>
      <c r="C393" s="73"/>
    </row>
    <row r="394" s="171" customFormat="1" ht="17.25" hidden="1" customHeight="1" spans="1:3">
      <c r="A394" s="74">
        <v>103040117</v>
      </c>
      <c r="B394" s="74" t="s">
        <v>439</v>
      </c>
      <c r="C394" s="73"/>
    </row>
    <row r="395" s="171" customFormat="1" ht="17.25" hidden="1" customHeight="1" spans="1:3">
      <c r="A395" s="74">
        <v>103040120</v>
      </c>
      <c r="B395" s="74" t="s">
        <v>440</v>
      </c>
      <c r="C395" s="73"/>
    </row>
    <row r="396" s="171" customFormat="1" ht="17.25" hidden="1" customHeight="1" spans="1:3">
      <c r="A396" s="74">
        <v>103040121</v>
      </c>
      <c r="B396" s="74" t="s">
        <v>441</v>
      </c>
      <c r="C396" s="73"/>
    </row>
    <row r="397" s="171" customFormat="1" ht="17.25" hidden="1" customHeight="1" spans="1:3">
      <c r="A397" s="74">
        <v>103040122</v>
      </c>
      <c r="B397" s="74" t="s">
        <v>442</v>
      </c>
      <c r="C397" s="73"/>
    </row>
    <row r="398" s="171" customFormat="1" ht="17.25" hidden="1" customHeight="1" spans="1:3">
      <c r="A398" s="74">
        <v>103040150</v>
      </c>
      <c r="B398" s="74" t="s">
        <v>443</v>
      </c>
      <c r="C398" s="73"/>
    </row>
    <row r="399" s="171" customFormat="1" ht="17.25" hidden="1" customHeight="1" spans="1:3">
      <c r="A399" s="74">
        <v>1030402</v>
      </c>
      <c r="B399" s="71" t="s">
        <v>444</v>
      </c>
      <c r="C399" s="73">
        <f>SUM(C400:C401)</f>
        <v>0</v>
      </c>
    </row>
    <row r="400" s="171" customFormat="1" ht="17.25" hidden="1" customHeight="1" spans="1:3">
      <c r="A400" s="74">
        <v>103040201</v>
      </c>
      <c r="B400" s="74" t="s">
        <v>445</v>
      </c>
      <c r="C400" s="73"/>
    </row>
    <row r="401" s="171" customFormat="1" ht="17.25" hidden="1" customHeight="1" spans="1:3">
      <c r="A401" s="74">
        <v>103040250</v>
      </c>
      <c r="B401" s="74" t="s">
        <v>446</v>
      </c>
      <c r="C401" s="73"/>
    </row>
    <row r="402" s="171" customFormat="1" ht="17.25" hidden="1" customHeight="1" spans="1:3">
      <c r="A402" s="74">
        <v>1030403</v>
      </c>
      <c r="B402" s="71" t="s">
        <v>447</v>
      </c>
      <c r="C402" s="73">
        <f>SUM(C403:C404)</f>
        <v>0</v>
      </c>
    </row>
    <row r="403" s="171" customFormat="1" ht="17.25" hidden="1" customHeight="1" spans="1:3">
      <c r="A403" s="74">
        <v>103040305</v>
      </c>
      <c r="B403" s="74" t="s">
        <v>448</v>
      </c>
      <c r="C403" s="73"/>
    </row>
    <row r="404" s="171" customFormat="1" ht="17.25" hidden="1" customHeight="1" spans="1:3">
      <c r="A404" s="74">
        <v>103040350</v>
      </c>
      <c r="B404" s="74" t="s">
        <v>449</v>
      </c>
      <c r="C404" s="73"/>
    </row>
    <row r="405" s="171" customFormat="1" ht="17.25" hidden="1" customHeight="1" spans="1:3">
      <c r="A405" s="74">
        <v>1030404</v>
      </c>
      <c r="B405" s="71" t="s">
        <v>450</v>
      </c>
      <c r="C405" s="73">
        <f>SUM(C406:C409)</f>
        <v>0</v>
      </c>
    </row>
    <row r="406" s="171" customFormat="1" ht="17.25" hidden="1" customHeight="1" spans="1:3">
      <c r="A406" s="74">
        <v>103040402</v>
      </c>
      <c r="B406" s="74" t="s">
        <v>451</v>
      </c>
      <c r="C406" s="73"/>
    </row>
    <row r="407" s="171" customFormat="1" ht="17.25" hidden="1" customHeight="1" spans="1:3">
      <c r="A407" s="74">
        <v>103040403</v>
      </c>
      <c r="B407" s="74" t="s">
        <v>452</v>
      </c>
      <c r="C407" s="73"/>
    </row>
    <row r="408" s="171" customFormat="1" ht="17.25" hidden="1" customHeight="1" spans="1:3">
      <c r="A408" s="74">
        <v>103040404</v>
      </c>
      <c r="B408" s="74" t="s">
        <v>453</v>
      </c>
      <c r="C408" s="73"/>
    </row>
    <row r="409" s="171" customFormat="1" ht="17.25" hidden="1" customHeight="1" spans="1:3">
      <c r="A409" s="74">
        <v>103040450</v>
      </c>
      <c r="B409" s="74" t="s">
        <v>454</v>
      </c>
      <c r="C409" s="73"/>
    </row>
    <row r="410" s="171" customFormat="1" ht="17.25" hidden="1" customHeight="1" spans="1:3">
      <c r="A410" s="74">
        <v>1030406</v>
      </c>
      <c r="B410" s="71" t="s">
        <v>455</v>
      </c>
      <c r="C410" s="73">
        <f>C411</f>
        <v>0</v>
      </c>
    </row>
    <row r="411" s="171" customFormat="1" ht="17.25" hidden="1" customHeight="1" spans="1:3">
      <c r="A411" s="74">
        <v>103040650</v>
      </c>
      <c r="B411" s="74" t="s">
        <v>456</v>
      </c>
      <c r="C411" s="73"/>
    </row>
    <row r="412" s="171" customFormat="1" ht="17.25" hidden="1" customHeight="1" spans="1:3">
      <c r="A412" s="74">
        <v>1030407</v>
      </c>
      <c r="B412" s="71" t="s">
        <v>457</v>
      </c>
      <c r="C412" s="73">
        <f>SUM(C413:C414)</f>
        <v>0</v>
      </c>
    </row>
    <row r="413" s="171" customFormat="1" ht="17.25" hidden="1" customHeight="1" spans="1:3">
      <c r="A413" s="74">
        <v>103040702</v>
      </c>
      <c r="B413" s="74" t="s">
        <v>458</v>
      </c>
      <c r="C413" s="73"/>
    </row>
    <row r="414" s="171" customFormat="1" ht="17.25" hidden="1" customHeight="1" spans="1:3">
      <c r="A414" s="74">
        <v>103040750</v>
      </c>
      <c r="B414" s="74" t="s">
        <v>459</v>
      </c>
      <c r="C414" s="73"/>
    </row>
    <row r="415" s="171" customFormat="1" ht="17.25" hidden="1" customHeight="1" spans="1:3">
      <c r="A415" s="74">
        <v>1030408</v>
      </c>
      <c r="B415" s="71" t="s">
        <v>460</v>
      </c>
      <c r="C415" s="73">
        <f>C416</f>
        <v>0</v>
      </c>
    </row>
    <row r="416" s="171" customFormat="1" ht="17.25" hidden="1" customHeight="1" spans="1:3">
      <c r="A416" s="74">
        <v>103040850</v>
      </c>
      <c r="B416" s="74" t="s">
        <v>461</v>
      </c>
      <c r="C416" s="73"/>
    </row>
    <row r="417" s="171" customFormat="1" ht="17.25" hidden="1" customHeight="1" spans="1:3">
      <c r="A417" s="74">
        <v>1030409</v>
      </c>
      <c r="B417" s="71" t="s">
        <v>462</v>
      </c>
      <c r="C417" s="73">
        <f>C418</f>
        <v>0</v>
      </c>
    </row>
    <row r="418" s="171" customFormat="1" ht="17.25" hidden="1" customHeight="1" spans="1:3">
      <c r="A418" s="74">
        <v>103040950</v>
      </c>
      <c r="B418" s="74" t="s">
        <v>463</v>
      </c>
      <c r="C418" s="73"/>
    </row>
    <row r="419" s="171" customFormat="1" ht="17.25" hidden="1" customHeight="1" spans="1:3">
      <c r="A419" s="74">
        <v>1030410</v>
      </c>
      <c r="B419" s="71" t="s">
        <v>464</v>
      </c>
      <c r="C419" s="73">
        <f>SUM(C420:C421)</f>
        <v>0</v>
      </c>
    </row>
    <row r="420" s="171" customFormat="1" ht="17.25" hidden="1" customHeight="1" spans="1:3">
      <c r="A420" s="74">
        <v>103041001</v>
      </c>
      <c r="B420" s="74" t="s">
        <v>458</v>
      </c>
      <c r="C420" s="73"/>
    </row>
    <row r="421" s="171" customFormat="1" ht="17.25" hidden="1" customHeight="1" spans="1:3">
      <c r="A421" s="74">
        <v>103041050</v>
      </c>
      <c r="B421" s="74" t="s">
        <v>465</v>
      </c>
      <c r="C421" s="73"/>
    </row>
    <row r="422" s="171" customFormat="1" ht="17.25" hidden="1" customHeight="1" spans="1:3">
      <c r="A422" s="74">
        <v>1030413</v>
      </c>
      <c r="B422" s="71" t="s">
        <v>466</v>
      </c>
      <c r="C422" s="73">
        <f>SUM(C423:C424)</f>
        <v>0</v>
      </c>
    </row>
    <row r="423" s="171" customFormat="1" ht="17.25" hidden="1" customHeight="1" spans="1:3">
      <c r="A423" s="74">
        <v>103041303</v>
      </c>
      <c r="B423" s="74" t="s">
        <v>467</v>
      </c>
      <c r="C423" s="73"/>
    </row>
    <row r="424" s="171" customFormat="1" ht="17.25" hidden="1" customHeight="1" spans="1:3">
      <c r="A424" s="74">
        <v>103041350</v>
      </c>
      <c r="B424" s="74" t="s">
        <v>468</v>
      </c>
      <c r="C424" s="73"/>
    </row>
    <row r="425" s="171" customFormat="1" ht="17.25" hidden="1" customHeight="1" spans="1:3">
      <c r="A425" s="74">
        <v>1030414</v>
      </c>
      <c r="B425" s="71" t="s">
        <v>469</v>
      </c>
      <c r="C425" s="73">
        <f>C426</f>
        <v>0</v>
      </c>
    </row>
    <row r="426" s="171" customFormat="1" ht="17.25" hidden="1" customHeight="1" spans="1:3">
      <c r="A426" s="74">
        <v>103041450</v>
      </c>
      <c r="B426" s="74" t="s">
        <v>470</v>
      </c>
      <c r="C426" s="73"/>
    </row>
    <row r="427" s="171" customFormat="1" ht="17.25" hidden="1" customHeight="1" spans="1:3">
      <c r="A427" s="74">
        <v>1030415</v>
      </c>
      <c r="B427" s="71" t="s">
        <v>471</v>
      </c>
      <c r="C427" s="73">
        <f>C428</f>
        <v>0</v>
      </c>
    </row>
    <row r="428" s="171" customFormat="1" ht="17.25" hidden="1" customHeight="1" spans="1:3">
      <c r="A428" s="74">
        <v>103041550</v>
      </c>
      <c r="B428" s="74" t="s">
        <v>472</v>
      </c>
      <c r="C428" s="73"/>
    </row>
    <row r="429" s="171" customFormat="1" ht="17.25" hidden="1" customHeight="1" spans="1:3">
      <c r="A429" s="74">
        <v>1030416</v>
      </c>
      <c r="B429" s="71" t="s">
        <v>473</v>
      </c>
      <c r="C429" s="73">
        <f>SUM(C430:C439)</f>
        <v>0</v>
      </c>
    </row>
    <row r="430" s="171" customFormat="1" ht="17.25" hidden="1" customHeight="1" spans="1:3">
      <c r="A430" s="74">
        <v>103041601</v>
      </c>
      <c r="B430" s="74" t="s">
        <v>474</v>
      </c>
      <c r="C430" s="73"/>
    </row>
    <row r="431" s="171" customFormat="1" ht="17.25" hidden="1" customHeight="1" spans="1:3">
      <c r="A431" s="74">
        <v>103041602</v>
      </c>
      <c r="B431" s="74" t="s">
        <v>475</v>
      </c>
      <c r="C431" s="73"/>
    </row>
    <row r="432" s="171" customFormat="1" ht="17.25" hidden="1" customHeight="1" spans="1:3">
      <c r="A432" s="74">
        <v>103041603</v>
      </c>
      <c r="B432" s="74" t="s">
        <v>476</v>
      </c>
      <c r="C432" s="73"/>
    </row>
    <row r="433" s="171" customFormat="1" ht="17.25" hidden="1" customHeight="1" spans="1:3">
      <c r="A433" s="74">
        <v>103041604</v>
      </c>
      <c r="B433" s="74" t="s">
        <v>477</v>
      </c>
      <c r="C433" s="73"/>
    </row>
    <row r="434" s="171" customFormat="1" ht="17.25" hidden="1" customHeight="1" spans="1:3">
      <c r="A434" s="74">
        <v>103041605</v>
      </c>
      <c r="B434" s="74" t="s">
        <v>478</v>
      </c>
      <c r="C434" s="73"/>
    </row>
    <row r="435" s="171" customFormat="1" ht="17.25" hidden="1" customHeight="1" spans="1:3">
      <c r="A435" s="74">
        <v>103041607</v>
      </c>
      <c r="B435" s="74" t="s">
        <v>479</v>
      </c>
      <c r="C435" s="73"/>
    </row>
    <row r="436" s="171" customFormat="1" ht="17.25" hidden="1" customHeight="1" spans="1:3">
      <c r="A436" s="74">
        <v>103041608</v>
      </c>
      <c r="B436" s="74" t="s">
        <v>458</v>
      </c>
      <c r="C436" s="73"/>
    </row>
    <row r="437" s="171" customFormat="1" ht="17.25" hidden="1" customHeight="1" spans="1:3">
      <c r="A437" s="74">
        <v>103041616</v>
      </c>
      <c r="B437" s="74" t="s">
        <v>480</v>
      </c>
      <c r="C437" s="73"/>
    </row>
    <row r="438" s="171" customFormat="1" ht="17.25" hidden="1" customHeight="1" spans="1:3">
      <c r="A438" s="74">
        <v>103041617</v>
      </c>
      <c r="B438" s="74" t="s">
        <v>481</v>
      </c>
      <c r="C438" s="73"/>
    </row>
    <row r="439" s="171" customFormat="1" ht="17.25" hidden="1" customHeight="1" spans="1:3">
      <c r="A439" s="74">
        <v>103041650</v>
      </c>
      <c r="B439" s="74" t="s">
        <v>482</v>
      </c>
      <c r="C439" s="73"/>
    </row>
    <row r="440" s="171" customFormat="1" ht="17.25" hidden="1" customHeight="1" spans="1:3">
      <c r="A440" s="74">
        <v>1030417</v>
      </c>
      <c r="B440" s="71" t="s">
        <v>483</v>
      </c>
      <c r="C440" s="73">
        <f>SUM(C441:C442)</f>
        <v>0</v>
      </c>
    </row>
    <row r="441" s="171" customFormat="1" ht="17.25" hidden="1" customHeight="1" spans="1:3">
      <c r="A441" s="74">
        <v>103041704</v>
      </c>
      <c r="B441" s="74" t="s">
        <v>458</v>
      </c>
      <c r="C441" s="73"/>
    </row>
    <row r="442" s="171" customFormat="1" ht="17.25" hidden="1" customHeight="1" spans="1:3">
      <c r="A442" s="74">
        <v>103041750</v>
      </c>
      <c r="B442" s="74" t="s">
        <v>484</v>
      </c>
      <c r="C442" s="73"/>
    </row>
    <row r="443" s="171" customFormat="1" ht="17.25" hidden="1" customHeight="1" spans="1:3">
      <c r="A443" s="74">
        <v>1030418</v>
      </c>
      <c r="B443" s="71" t="s">
        <v>485</v>
      </c>
      <c r="C443" s="73">
        <f>SUM(C444:C446)</f>
        <v>0</v>
      </c>
    </row>
    <row r="444" s="171" customFormat="1" ht="17.25" hidden="1" customHeight="1" spans="1:3">
      <c r="A444" s="74">
        <v>103041801</v>
      </c>
      <c r="B444" s="74" t="s">
        <v>486</v>
      </c>
      <c r="C444" s="73"/>
    </row>
    <row r="445" s="171" customFormat="1" ht="17.25" hidden="1" customHeight="1" spans="1:3">
      <c r="A445" s="74">
        <v>103041802</v>
      </c>
      <c r="B445" s="74" t="s">
        <v>487</v>
      </c>
      <c r="C445" s="73"/>
    </row>
    <row r="446" s="171" customFormat="1" ht="17.25" hidden="1" customHeight="1" spans="1:3">
      <c r="A446" s="74">
        <v>103041850</v>
      </c>
      <c r="B446" s="74" t="s">
        <v>488</v>
      </c>
      <c r="C446" s="73"/>
    </row>
    <row r="447" s="171" customFormat="1" ht="17.25" hidden="1" customHeight="1" spans="1:3">
      <c r="A447" s="74">
        <v>1030419</v>
      </c>
      <c r="B447" s="71" t="s">
        <v>489</v>
      </c>
      <c r="C447" s="73">
        <f t="shared" ref="C447:C451" si="0">C448</f>
        <v>0</v>
      </c>
    </row>
    <row r="448" s="171" customFormat="1" ht="17.25" hidden="1" customHeight="1" spans="1:3">
      <c r="A448" s="74">
        <v>103041950</v>
      </c>
      <c r="B448" s="74" t="s">
        <v>490</v>
      </c>
      <c r="C448" s="73"/>
    </row>
    <row r="449" s="171" customFormat="1" ht="17.25" hidden="1" customHeight="1" spans="1:3">
      <c r="A449" s="74">
        <v>1030420</v>
      </c>
      <c r="B449" s="71" t="s">
        <v>491</v>
      </c>
      <c r="C449" s="73">
        <f t="shared" si="0"/>
        <v>0</v>
      </c>
    </row>
    <row r="450" s="171" customFormat="1" ht="17.25" hidden="1" customHeight="1" spans="1:3">
      <c r="A450" s="74">
        <v>103042050</v>
      </c>
      <c r="B450" s="74" t="s">
        <v>492</v>
      </c>
      <c r="C450" s="73"/>
    </row>
    <row r="451" s="171" customFormat="1" ht="17.25" hidden="1" customHeight="1" spans="1:3">
      <c r="A451" s="74">
        <v>1030422</v>
      </c>
      <c r="B451" s="71" t="s">
        <v>493</v>
      </c>
      <c r="C451" s="73">
        <f t="shared" si="0"/>
        <v>0</v>
      </c>
    </row>
    <row r="452" s="171" customFormat="1" ht="17.25" hidden="1" customHeight="1" spans="1:3">
      <c r="A452" s="74">
        <v>103042250</v>
      </c>
      <c r="B452" s="74" t="s">
        <v>494</v>
      </c>
      <c r="C452" s="73"/>
    </row>
    <row r="453" s="171" customFormat="1" ht="17.25" customHeight="1" spans="1:3">
      <c r="A453" s="74">
        <v>1030424</v>
      </c>
      <c r="B453" s="71" t="s">
        <v>495</v>
      </c>
      <c r="C453" s="73">
        <f>SUM(C454:C455)</f>
        <v>126</v>
      </c>
    </row>
    <row r="454" s="171" customFormat="1" ht="17.25" customHeight="1" spans="1:3">
      <c r="A454" s="74">
        <v>103042401</v>
      </c>
      <c r="B454" s="74" t="s">
        <v>496</v>
      </c>
      <c r="C454" s="73">
        <v>126</v>
      </c>
    </row>
    <row r="455" s="171" customFormat="1" ht="17.25" hidden="1" customHeight="1" spans="1:3">
      <c r="A455" s="74">
        <v>103042450</v>
      </c>
      <c r="B455" s="74" t="s">
        <v>497</v>
      </c>
      <c r="C455" s="73"/>
    </row>
    <row r="456" s="171" customFormat="1" ht="17.25" hidden="1" customHeight="1" spans="1:3">
      <c r="A456" s="74">
        <v>1030425</v>
      </c>
      <c r="B456" s="71" t="s">
        <v>498</v>
      </c>
      <c r="C456" s="73">
        <f>SUM(C457:C460)</f>
        <v>0</v>
      </c>
    </row>
    <row r="457" s="171" customFormat="1" ht="17.25" hidden="1" customHeight="1" spans="1:3">
      <c r="A457" s="74">
        <v>103042502</v>
      </c>
      <c r="B457" s="74" t="s">
        <v>499</v>
      </c>
      <c r="C457" s="73"/>
    </row>
    <row r="458" s="171" customFormat="1" ht="17.25" hidden="1" customHeight="1" spans="1:3">
      <c r="A458" s="74">
        <v>103042507</v>
      </c>
      <c r="B458" s="74" t="s">
        <v>500</v>
      </c>
      <c r="C458" s="73"/>
    </row>
    <row r="459" s="171" customFormat="1" ht="17.25" hidden="1" customHeight="1" spans="1:3">
      <c r="A459" s="74">
        <v>103042508</v>
      </c>
      <c r="B459" s="74" t="s">
        <v>501</v>
      </c>
      <c r="C459" s="73"/>
    </row>
    <row r="460" s="171" customFormat="1" ht="17.25" hidden="1" customHeight="1" spans="1:3">
      <c r="A460" s="74">
        <v>103042550</v>
      </c>
      <c r="B460" s="74" t="s">
        <v>502</v>
      </c>
      <c r="C460" s="73"/>
    </row>
    <row r="461" s="171" customFormat="1" ht="17.25" hidden="1" customHeight="1" spans="1:3">
      <c r="A461" s="74">
        <v>1030426</v>
      </c>
      <c r="B461" s="71" t="s">
        <v>503</v>
      </c>
      <c r="C461" s="73">
        <f>SUM(C462:C463)</f>
        <v>0</v>
      </c>
    </row>
    <row r="462" s="171" customFormat="1" ht="17.25" hidden="1" customHeight="1" spans="1:3">
      <c r="A462" s="74">
        <v>103042604</v>
      </c>
      <c r="B462" s="74" t="s">
        <v>504</v>
      </c>
      <c r="C462" s="73"/>
    </row>
    <row r="463" s="171" customFormat="1" ht="17.25" hidden="1" customHeight="1" spans="1:3">
      <c r="A463" s="74">
        <v>103042650</v>
      </c>
      <c r="B463" s="74" t="s">
        <v>505</v>
      </c>
      <c r="C463" s="73"/>
    </row>
    <row r="464" s="171" customFormat="1" ht="17.25" customHeight="1" spans="1:3">
      <c r="A464" s="74">
        <v>1030427</v>
      </c>
      <c r="B464" s="71" t="s">
        <v>506</v>
      </c>
      <c r="C464" s="73">
        <f>SUM(C465:C468)</f>
        <v>9</v>
      </c>
    </row>
    <row r="465" s="171" customFormat="1" ht="17.25" hidden="1" customHeight="1" spans="1:3">
      <c r="A465" s="74">
        <v>103042707</v>
      </c>
      <c r="B465" s="74" t="s">
        <v>507</v>
      </c>
      <c r="C465" s="73"/>
    </row>
    <row r="466" s="171" customFormat="1" ht="17.25" customHeight="1" spans="1:3">
      <c r="A466" s="74">
        <v>103042750</v>
      </c>
      <c r="B466" s="74" t="s">
        <v>508</v>
      </c>
      <c r="C466" s="73">
        <v>9</v>
      </c>
    </row>
    <row r="467" s="171" customFormat="1" ht="17.25" hidden="1" customHeight="1" spans="1:3">
      <c r="A467" s="74">
        <v>103042751</v>
      </c>
      <c r="B467" s="74" t="s">
        <v>509</v>
      </c>
      <c r="C467" s="73"/>
    </row>
    <row r="468" s="171" customFormat="1" ht="17.25" hidden="1" customHeight="1" spans="1:3">
      <c r="A468" s="74">
        <v>103042752</v>
      </c>
      <c r="B468" s="74" t="s">
        <v>510</v>
      </c>
      <c r="C468" s="73"/>
    </row>
    <row r="469" s="171" customFormat="1" ht="17.25" hidden="1" customHeight="1" spans="1:3">
      <c r="A469" s="74">
        <v>1030429</v>
      </c>
      <c r="B469" s="71" t="s">
        <v>511</v>
      </c>
      <c r="C469" s="73">
        <f>SUM(C470:C472)</f>
        <v>0</v>
      </c>
    </row>
    <row r="470" s="171" customFormat="1" ht="17.25" hidden="1" customHeight="1" spans="1:3">
      <c r="A470" s="74">
        <v>103042907</v>
      </c>
      <c r="B470" s="74" t="s">
        <v>512</v>
      </c>
      <c r="C470" s="73"/>
    </row>
    <row r="471" s="171" customFormat="1" ht="17.25" hidden="1" customHeight="1" spans="1:3">
      <c r="A471" s="74">
        <v>103042908</v>
      </c>
      <c r="B471" s="74" t="s">
        <v>513</v>
      </c>
      <c r="C471" s="73"/>
    </row>
    <row r="472" s="171" customFormat="1" ht="17.25" hidden="1" customHeight="1" spans="1:3">
      <c r="A472" s="74">
        <v>103042950</v>
      </c>
      <c r="B472" s="74" t="s">
        <v>514</v>
      </c>
      <c r="C472" s="73"/>
    </row>
    <row r="473" s="171" customFormat="1" ht="17.25" hidden="1" customHeight="1" spans="1:3">
      <c r="A473" s="74">
        <v>1030430</v>
      </c>
      <c r="B473" s="71" t="s">
        <v>515</v>
      </c>
      <c r="C473" s="73">
        <f>C474</f>
        <v>0</v>
      </c>
    </row>
    <row r="474" s="171" customFormat="1" ht="17.25" hidden="1" customHeight="1" spans="1:3">
      <c r="A474" s="74">
        <v>103043050</v>
      </c>
      <c r="B474" s="74" t="s">
        <v>516</v>
      </c>
      <c r="C474" s="73"/>
    </row>
    <row r="475" s="171" customFormat="1" ht="17.25" hidden="1" customHeight="1" spans="1:3">
      <c r="A475" s="74">
        <v>1030431</v>
      </c>
      <c r="B475" s="71" t="s">
        <v>517</v>
      </c>
      <c r="C475" s="73">
        <f>SUM(C476:C477)</f>
        <v>0</v>
      </c>
    </row>
    <row r="476" s="171" customFormat="1" ht="17.25" hidden="1" customHeight="1" spans="1:3">
      <c r="A476" s="74">
        <v>103043101</v>
      </c>
      <c r="B476" s="74" t="s">
        <v>518</v>
      </c>
      <c r="C476" s="73"/>
    </row>
    <row r="477" s="171" customFormat="1" ht="17.25" hidden="1" customHeight="1" spans="1:3">
      <c r="A477" s="74">
        <v>103043150</v>
      </c>
      <c r="B477" s="74" t="s">
        <v>519</v>
      </c>
      <c r="C477" s="73"/>
    </row>
    <row r="478" s="171" customFormat="1" ht="17.25" hidden="1" customHeight="1" spans="1:3">
      <c r="A478" s="74">
        <v>1030432</v>
      </c>
      <c r="B478" s="71" t="s">
        <v>520</v>
      </c>
      <c r="C478" s="73">
        <f>SUM(C479:C483)</f>
        <v>0</v>
      </c>
    </row>
    <row r="479" s="171" customFormat="1" ht="17.25" hidden="1" customHeight="1" spans="1:3">
      <c r="A479" s="74">
        <v>103043204</v>
      </c>
      <c r="B479" s="74" t="s">
        <v>521</v>
      </c>
      <c r="C479" s="73"/>
    </row>
    <row r="480" s="171" customFormat="1" ht="17.25" hidden="1" customHeight="1" spans="1:3">
      <c r="A480" s="74">
        <v>103043205</v>
      </c>
      <c r="B480" s="74" t="s">
        <v>522</v>
      </c>
      <c r="C480" s="73"/>
    </row>
    <row r="481" s="171" customFormat="1" ht="17.25" hidden="1" customHeight="1" spans="1:3">
      <c r="A481" s="74">
        <v>103043208</v>
      </c>
      <c r="B481" s="74" t="s">
        <v>523</v>
      </c>
      <c r="C481" s="73"/>
    </row>
    <row r="482" s="171" customFormat="1" ht="17.25" hidden="1" customHeight="1" spans="1:3">
      <c r="A482" s="74">
        <v>103043211</v>
      </c>
      <c r="B482" s="74" t="s">
        <v>524</v>
      </c>
      <c r="C482" s="73"/>
    </row>
    <row r="483" s="171" customFormat="1" ht="17.25" hidden="1" customHeight="1" spans="1:3">
      <c r="A483" s="74">
        <v>103043250</v>
      </c>
      <c r="B483" s="74" t="s">
        <v>525</v>
      </c>
      <c r="C483" s="73"/>
    </row>
    <row r="484" s="171" customFormat="1" ht="17.25" customHeight="1" spans="1:3">
      <c r="A484" s="74">
        <v>1030433</v>
      </c>
      <c r="B484" s="71" t="s">
        <v>526</v>
      </c>
      <c r="C484" s="73">
        <f>SUM(C485:C488)</f>
        <v>1316</v>
      </c>
    </row>
    <row r="485" s="171" customFormat="1" ht="17.25" customHeight="1" spans="1:3">
      <c r="A485" s="74">
        <v>103043306</v>
      </c>
      <c r="B485" s="74" t="s">
        <v>527</v>
      </c>
      <c r="C485" s="73">
        <v>115</v>
      </c>
    </row>
    <row r="486" s="171" customFormat="1" ht="17.25" hidden="1" customHeight="1" spans="1:3">
      <c r="A486" s="74">
        <v>103043310</v>
      </c>
      <c r="B486" s="74" t="s">
        <v>458</v>
      </c>
      <c r="C486" s="73"/>
    </row>
    <row r="487" s="171" customFormat="1" ht="17.25" customHeight="1" spans="1:3">
      <c r="A487" s="74">
        <v>103043313</v>
      </c>
      <c r="B487" s="74" t="s">
        <v>528</v>
      </c>
      <c r="C487" s="73">
        <v>1201</v>
      </c>
    </row>
    <row r="488" s="171" customFormat="1" ht="17.25" hidden="1" customHeight="1" spans="1:3">
      <c r="A488" s="74">
        <v>103043350</v>
      </c>
      <c r="B488" s="74" t="s">
        <v>529</v>
      </c>
      <c r="C488" s="73"/>
    </row>
    <row r="489" s="171" customFormat="1" ht="17.25" hidden="1" customHeight="1" spans="1:3">
      <c r="A489" s="74">
        <v>1030434</v>
      </c>
      <c r="B489" s="71" t="s">
        <v>530</v>
      </c>
      <c r="C489" s="73">
        <f>SUM(C490:C494)</f>
        <v>0</v>
      </c>
    </row>
    <row r="490" s="171" customFormat="1" ht="17.25" hidden="1" customHeight="1" spans="1:3">
      <c r="A490" s="74">
        <v>103043401</v>
      </c>
      <c r="B490" s="74" t="s">
        <v>531</v>
      </c>
      <c r="C490" s="73"/>
    </row>
    <row r="491" s="171" customFormat="1" ht="17.25" hidden="1" customHeight="1" spans="1:3">
      <c r="A491" s="74">
        <v>103043402</v>
      </c>
      <c r="B491" s="74" t="s">
        <v>532</v>
      </c>
      <c r="C491" s="73"/>
    </row>
    <row r="492" s="171" customFormat="1" ht="17.25" hidden="1" customHeight="1" spans="1:3">
      <c r="A492" s="74">
        <v>103043403</v>
      </c>
      <c r="B492" s="74" t="s">
        <v>533</v>
      </c>
      <c r="C492" s="73"/>
    </row>
    <row r="493" s="171" customFormat="1" ht="17.25" hidden="1" customHeight="1" spans="1:3">
      <c r="A493" s="74">
        <v>103043404</v>
      </c>
      <c r="B493" s="74" t="s">
        <v>534</v>
      </c>
      <c r="C493" s="73"/>
    </row>
    <row r="494" s="171" customFormat="1" ht="17.25" hidden="1" customHeight="1" spans="1:3">
      <c r="A494" s="74">
        <v>103043450</v>
      </c>
      <c r="B494" s="74" t="s">
        <v>535</v>
      </c>
      <c r="C494" s="73"/>
    </row>
    <row r="495" s="171" customFormat="1" ht="17.25" hidden="1" customHeight="1" spans="1:3">
      <c r="A495" s="74">
        <v>1030435</v>
      </c>
      <c r="B495" s="71" t="s">
        <v>536</v>
      </c>
      <c r="C495" s="73">
        <f>SUM(C496:C498)</f>
        <v>0</v>
      </c>
    </row>
    <row r="496" s="171" customFormat="1" ht="17.25" hidden="1" customHeight="1" spans="1:3">
      <c r="A496" s="74">
        <v>103043506</v>
      </c>
      <c r="B496" s="74" t="s">
        <v>458</v>
      </c>
      <c r="C496" s="73"/>
    </row>
    <row r="497" s="171" customFormat="1" ht="17.25" hidden="1" customHeight="1" spans="1:3">
      <c r="A497" s="74">
        <v>103043507</v>
      </c>
      <c r="B497" s="74" t="s">
        <v>537</v>
      </c>
      <c r="C497" s="73"/>
    </row>
    <row r="498" s="171" customFormat="1" ht="17.25" hidden="1" customHeight="1" spans="1:3">
      <c r="A498" s="74">
        <v>103043550</v>
      </c>
      <c r="B498" s="74" t="s">
        <v>538</v>
      </c>
      <c r="C498" s="73"/>
    </row>
    <row r="499" s="171" customFormat="1" ht="17.25" hidden="1" customHeight="1" spans="1:3">
      <c r="A499" s="74">
        <v>1030440</v>
      </c>
      <c r="B499" s="71" t="s">
        <v>539</v>
      </c>
      <c r="C499" s="73">
        <f>SUM(C500:C501)</f>
        <v>0</v>
      </c>
    </row>
    <row r="500" s="171" customFormat="1" ht="17.25" hidden="1" customHeight="1" spans="1:3">
      <c r="A500" s="74">
        <v>103044001</v>
      </c>
      <c r="B500" s="74" t="s">
        <v>458</v>
      </c>
      <c r="C500" s="73"/>
    </row>
    <row r="501" s="171" customFormat="1" ht="17.25" hidden="1" customHeight="1" spans="1:3">
      <c r="A501" s="74">
        <v>103044050</v>
      </c>
      <c r="B501" s="74" t="s">
        <v>540</v>
      </c>
      <c r="C501" s="73"/>
    </row>
    <row r="502" s="171" customFormat="1" ht="17.25" hidden="1" customHeight="1" spans="1:3">
      <c r="A502" s="74">
        <v>1030442</v>
      </c>
      <c r="B502" s="71" t="s">
        <v>541</v>
      </c>
      <c r="C502" s="73">
        <f>SUM(C503:C508)</f>
        <v>0</v>
      </c>
    </row>
    <row r="503" s="171" customFormat="1" ht="17.25" hidden="1" customHeight="1" spans="1:3">
      <c r="A503" s="74">
        <v>103044203</v>
      </c>
      <c r="B503" s="74" t="s">
        <v>458</v>
      </c>
      <c r="C503" s="73"/>
    </row>
    <row r="504" s="171" customFormat="1" ht="17.25" hidden="1" customHeight="1" spans="1:3">
      <c r="A504" s="74">
        <v>103044208</v>
      </c>
      <c r="B504" s="74" t="s">
        <v>542</v>
      </c>
      <c r="C504" s="73"/>
    </row>
    <row r="505" s="171" customFormat="1" ht="17.25" hidden="1" customHeight="1" spans="1:3">
      <c r="A505" s="74">
        <v>103044209</v>
      </c>
      <c r="B505" s="74" t="s">
        <v>543</v>
      </c>
      <c r="C505" s="73"/>
    </row>
    <row r="506" s="171" customFormat="1" ht="17.25" hidden="1" customHeight="1" spans="1:3">
      <c r="A506" s="74">
        <v>103044220</v>
      </c>
      <c r="B506" s="74" t="s">
        <v>544</v>
      </c>
      <c r="C506" s="73"/>
    </row>
    <row r="507" s="171" customFormat="1" ht="17.25" hidden="1" customHeight="1" spans="1:3">
      <c r="A507" s="74">
        <v>103044221</v>
      </c>
      <c r="B507" s="74" t="s">
        <v>545</v>
      </c>
      <c r="C507" s="73"/>
    </row>
    <row r="508" s="171" customFormat="1" ht="17.25" hidden="1" customHeight="1" spans="1:3">
      <c r="A508" s="74">
        <v>103044250</v>
      </c>
      <c r="B508" s="74" t="s">
        <v>546</v>
      </c>
      <c r="C508" s="73"/>
    </row>
    <row r="509" s="171" customFormat="1" ht="17.25" hidden="1" customHeight="1" spans="1:3">
      <c r="A509" s="74">
        <v>1030443</v>
      </c>
      <c r="B509" s="71" t="s">
        <v>547</v>
      </c>
      <c r="C509" s="73">
        <f>SUM(C510:C513)</f>
        <v>0</v>
      </c>
    </row>
    <row r="510" s="171" customFormat="1" ht="17.25" hidden="1" customHeight="1" spans="1:3">
      <c r="A510" s="74">
        <v>103044306</v>
      </c>
      <c r="B510" s="74" t="s">
        <v>458</v>
      </c>
      <c r="C510" s="73"/>
    </row>
    <row r="511" s="171" customFormat="1" ht="17.25" hidden="1" customHeight="1" spans="1:3">
      <c r="A511" s="74">
        <v>103044307</v>
      </c>
      <c r="B511" s="74" t="s">
        <v>548</v>
      </c>
      <c r="C511" s="73"/>
    </row>
    <row r="512" s="171" customFormat="1" ht="17.25" hidden="1" customHeight="1" spans="1:3">
      <c r="A512" s="74">
        <v>103044308</v>
      </c>
      <c r="B512" s="74" t="s">
        <v>549</v>
      </c>
      <c r="C512" s="73"/>
    </row>
    <row r="513" s="171" customFormat="1" ht="17.25" hidden="1" customHeight="1" spans="1:3">
      <c r="A513" s="74">
        <v>103044350</v>
      </c>
      <c r="B513" s="74" t="s">
        <v>550</v>
      </c>
      <c r="C513" s="73"/>
    </row>
    <row r="514" s="171" customFormat="1" ht="17.25" hidden="1" customHeight="1" spans="1:3">
      <c r="A514" s="74">
        <v>1030444</v>
      </c>
      <c r="B514" s="71" t="s">
        <v>551</v>
      </c>
      <c r="C514" s="73">
        <f>SUM(C515:C520)</f>
        <v>0</v>
      </c>
    </row>
    <row r="515" s="171" customFormat="1" ht="17.25" hidden="1" customHeight="1" spans="1:3">
      <c r="A515" s="74">
        <v>103044414</v>
      </c>
      <c r="B515" s="74" t="s">
        <v>552</v>
      </c>
      <c r="C515" s="73"/>
    </row>
    <row r="516" s="171" customFormat="1" ht="17.25" hidden="1" customHeight="1" spans="1:3">
      <c r="A516" s="74">
        <v>103044416</v>
      </c>
      <c r="B516" s="74" t="s">
        <v>553</v>
      </c>
      <c r="C516" s="73"/>
    </row>
    <row r="517" s="171" customFormat="1" ht="17.25" hidden="1" customHeight="1" spans="1:3">
      <c r="A517" s="74">
        <v>103044433</v>
      </c>
      <c r="B517" s="74" t="s">
        <v>554</v>
      </c>
      <c r="C517" s="73"/>
    </row>
    <row r="518" s="171" customFormat="1" ht="17.25" hidden="1" customHeight="1" spans="1:3">
      <c r="A518" s="74">
        <v>103044434</v>
      </c>
      <c r="B518" s="74" t="s">
        <v>555</v>
      </c>
      <c r="C518" s="73"/>
    </row>
    <row r="519" s="171" customFormat="1" ht="17.25" hidden="1" customHeight="1" spans="1:3">
      <c r="A519" s="74">
        <v>103044435</v>
      </c>
      <c r="B519" s="74" t="s">
        <v>556</v>
      </c>
      <c r="C519" s="73"/>
    </row>
    <row r="520" s="171" customFormat="1" ht="17.25" hidden="1" customHeight="1" spans="1:3">
      <c r="A520" s="74">
        <v>103044450</v>
      </c>
      <c r="B520" s="74" t="s">
        <v>557</v>
      </c>
      <c r="C520" s="73"/>
    </row>
    <row r="521" s="171" customFormat="1" ht="17.25" hidden="1" customHeight="1" spans="1:3">
      <c r="A521" s="74">
        <v>1030445</v>
      </c>
      <c r="B521" s="71" t="s">
        <v>558</v>
      </c>
      <c r="C521" s="73">
        <f>SUM(C522:C523)</f>
        <v>0</v>
      </c>
    </row>
    <row r="522" s="171" customFormat="1" ht="17.25" hidden="1" customHeight="1" spans="1:3">
      <c r="A522" s="74">
        <v>103044507</v>
      </c>
      <c r="B522" s="74" t="s">
        <v>559</v>
      </c>
      <c r="C522" s="73"/>
    </row>
    <row r="523" s="171" customFormat="1" ht="17.25" hidden="1" customHeight="1" spans="1:3">
      <c r="A523" s="74">
        <v>103044550</v>
      </c>
      <c r="B523" s="74" t="s">
        <v>560</v>
      </c>
      <c r="C523" s="73"/>
    </row>
    <row r="524" s="171" customFormat="1" ht="17.25" customHeight="1" spans="1:3">
      <c r="A524" s="74">
        <v>1030446</v>
      </c>
      <c r="B524" s="71" t="s">
        <v>561</v>
      </c>
      <c r="C524" s="73">
        <f>SUM(C525:C527)</f>
        <v>67</v>
      </c>
    </row>
    <row r="525" s="171" customFormat="1" ht="17.25" hidden="1" customHeight="1" spans="1:3">
      <c r="A525" s="74">
        <v>103044608</v>
      </c>
      <c r="B525" s="74" t="s">
        <v>458</v>
      </c>
      <c r="C525" s="73"/>
    </row>
    <row r="526" s="171" customFormat="1" ht="17.25" customHeight="1" spans="1:3">
      <c r="A526" s="74">
        <v>103044609</v>
      </c>
      <c r="B526" s="74" t="s">
        <v>562</v>
      </c>
      <c r="C526" s="73">
        <v>67</v>
      </c>
    </row>
    <row r="527" s="171" customFormat="1" ht="17.25" hidden="1" customHeight="1" spans="1:3">
      <c r="A527" s="74">
        <v>103044650</v>
      </c>
      <c r="B527" s="74" t="s">
        <v>563</v>
      </c>
      <c r="C527" s="73"/>
    </row>
    <row r="528" s="171" customFormat="1" ht="17.25" customHeight="1" spans="1:3">
      <c r="A528" s="74">
        <v>1030447</v>
      </c>
      <c r="B528" s="71" t="s">
        <v>564</v>
      </c>
      <c r="C528" s="73">
        <f>SUM(C529:C536)</f>
        <v>72</v>
      </c>
    </row>
    <row r="529" s="171" customFormat="1" ht="17.25" hidden="1" customHeight="1" spans="1:3">
      <c r="A529" s="74">
        <v>103044709</v>
      </c>
      <c r="B529" s="74" t="s">
        <v>565</v>
      </c>
      <c r="C529" s="73"/>
    </row>
    <row r="530" s="171" customFormat="1" ht="17.25" hidden="1" customHeight="1" spans="1:3">
      <c r="A530" s="74">
        <v>103044712</v>
      </c>
      <c r="B530" s="74" t="s">
        <v>566</v>
      </c>
      <c r="C530" s="73"/>
    </row>
    <row r="531" s="171" customFormat="1" ht="17.25" hidden="1" customHeight="1" spans="1:3">
      <c r="A531" s="74">
        <v>103044713</v>
      </c>
      <c r="B531" s="74" t="s">
        <v>458</v>
      </c>
      <c r="C531" s="73"/>
    </row>
    <row r="532" s="171" customFormat="1" ht="17.25" hidden="1" customHeight="1" spans="1:3">
      <c r="A532" s="74">
        <v>103044715</v>
      </c>
      <c r="B532" s="74" t="s">
        <v>567</v>
      </c>
      <c r="C532" s="73"/>
    </row>
    <row r="533" s="171" customFormat="1" ht="17.25" hidden="1" customHeight="1" spans="1:3">
      <c r="A533" s="74">
        <v>103044730</v>
      </c>
      <c r="B533" s="74" t="s">
        <v>568</v>
      </c>
      <c r="C533" s="73"/>
    </row>
    <row r="534" s="171" customFormat="1" ht="17.25" hidden="1" customHeight="1" spans="1:3">
      <c r="A534" s="74">
        <v>103044731</v>
      </c>
      <c r="B534" s="74" t="s">
        <v>569</v>
      </c>
      <c r="C534" s="73"/>
    </row>
    <row r="535" s="171" customFormat="1" ht="17.25" hidden="1" customHeight="1" spans="1:3">
      <c r="A535" s="74">
        <v>103044733</v>
      </c>
      <c r="B535" s="74" t="s">
        <v>570</v>
      </c>
      <c r="C535" s="73"/>
    </row>
    <row r="536" s="171" customFormat="1" ht="17.25" customHeight="1" spans="1:3">
      <c r="A536" s="74">
        <v>103044750</v>
      </c>
      <c r="B536" s="74" t="s">
        <v>571</v>
      </c>
      <c r="C536" s="73">
        <v>72</v>
      </c>
    </row>
    <row r="537" s="171" customFormat="1" ht="17.25" hidden="1" customHeight="1" spans="1:3">
      <c r="A537" s="74">
        <v>1030448</v>
      </c>
      <c r="B537" s="71" t="s">
        <v>572</v>
      </c>
      <c r="C537" s="73">
        <f>SUM(C538:C540)</f>
        <v>0</v>
      </c>
    </row>
    <row r="538" s="171" customFormat="1" ht="17.25" hidden="1" customHeight="1" spans="1:3">
      <c r="A538" s="74">
        <v>103044801</v>
      </c>
      <c r="B538" s="74" t="s">
        <v>573</v>
      </c>
      <c r="C538" s="73"/>
    </row>
    <row r="539" s="171" customFormat="1" ht="17.25" hidden="1" customHeight="1" spans="1:3">
      <c r="A539" s="74">
        <v>103044802</v>
      </c>
      <c r="B539" s="74" t="s">
        <v>574</v>
      </c>
      <c r="C539" s="73"/>
    </row>
    <row r="540" s="171" customFormat="1" ht="17.25" hidden="1" customHeight="1" spans="1:3">
      <c r="A540" s="74">
        <v>103044850</v>
      </c>
      <c r="B540" s="74" t="s">
        <v>575</v>
      </c>
      <c r="C540" s="73"/>
    </row>
    <row r="541" s="171" customFormat="1" ht="17.25" hidden="1" customHeight="1" spans="1:3">
      <c r="A541" s="74">
        <v>1030449</v>
      </c>
      <c r="B541" s="71" t="s">
        <v>576</v>
      </c>
      <c r="C541" s="73">
        <f>SUM(C542:C544)</f>
        <v>0</v>
      </c>
    </row>
    <row r="542" s="171" customFormat="1" ht="17.25" hidden="1" customHeight="1" spans="1:3">
      <c r="A542" s="74">
        <v>103044907</v>
      </c>
      <c r="B542" s="74" t="s">
        <v>500</v>
      </c>
      <c r="C542" s="73"/>
    </row>
    <row r="543" s="171" customFormat="1" ht="17.25" hidden="1" customHeight="1" spans="1:3">
      <c r="A543" s="74">
        <v>103044908</v>
      </c>
      <c r="B543" s="74" t="s">
        <v>577</v>
      </c>
      <c r="C543" s="73"/>
    </row>
    <row r="544" s="171" customFormat="1" ht="17.25" hidden="1" customHeight="1" spans="1:3">
      <c r="A544" s="74">
        <v>103044950</v>
      </c>
      <c r="B544" s="74" t="s">
        <v>578</v>
      </c>
      <c r="C544" s="73"/>
    </row>
    <row r="545" s="171" customFormat="1" ht="17.25" hidden="1" customHeight="1" spans="1:3">
      <c r="A545" s="74">
        <v>1030450</v>
      </c>
      <c r="B545" s="71" t="s">
        <v>579</v>
      </c>
      <c r="C545" s="73">
        <f>SUM(C546:C548)</f>
        <v>0</v>
      </c>
    </row>
    <row r="546" s="171" customFormat="1" ht="17.25" hidden="1" customHeight="1" spans="1:3">
      <c r="A546" s="74">
        <v>103045002</v>
      </c>
      <c r="B546" s="74" t="s">
        <v>580</v>
      </c>
      <c r="C546" s="73"/>
    </row>
    <row r="547" s="171" customFormat="1" ht="17.25" hidden="1" customHeight="1" spans="1:3">
      <c r="A547" s="74">
        <v>103045004</v>
      </c>
      <c r="B547" s="74" t="s">
        <v>581</v>
      </c>
      <c r="C547" s="73"/>
    </row>
    <row r="548" s="171" customFormat="1" ht="17.25" hidden="1" customHeight="1" spans="1:3">
      <c r="A548" s="74">
        <v>103045050</v>
      </c>
      <c r="B548" s="74" t="s">
        <v>582</v>
      </c>
      <c r="C548" s="73"/>
    </row>
    <row r="549" s="171" customFormat="1" ht="17.25" hidden="1" customHeight="1" spans="1:3">
      <c r="A549" s="74">
        <v>1030451</v>
      </c>
      <c r="B549" s="71" t="s">
        <v>583</v>
      </c>
      <c r="C549" s="73">
        <f>SUM(C550:C553)</f>
        <v>0</v>
      </c>
    </row>
    <row r="550" s="171" customFormat="1" ht="17.25" hidden="1" customHeight="1" spans="1:3">
      <c r="A550" s="74">
        <v>103045101</v>
      </c>
      <c r="B550" s="74" t="s">
        <v>584</v>
      </c>
      <c r="C550" s="73"/>
    </row>
    <row r="551" s="171" customFormat="1" ht="17.25" hidden="1" customHeight="1" spans="1:3">
      <c r="A551" s="74">
        <v>103045102</v>
      </c>
      <c r="B551" s="74" t="s">
        <v>585</v>
      </c>
      <c r="C551" s="73"/>
    </row>
    <row r="552" s="171" customFormat="1" ht="17.25" hidden="1" customHeight="1" spans="1:3">
      <c r="A552" s="74">
        <v>103045103</v>
      </c>
      <c r="B552" s="74" t="s">
        <v>586</v>
      </c>
      <c r="C552" s="73"/>
    </row>
    <row r="553" s="171" customFormat="1" ht="17.25" hidden="1" customHeight="1" spans="1:3">
      <c r="A553" s="74">
        <v>103045150</v>
      </c>
      <c r="B553" s="74" t="s">
        <v>587</v>
      </c>
      <c r="C553" s="73"/>
    </row>
    <row r="554" s="171" customFormat="1" ht="17.25" hidden="1" customHeight="1" spans="1:3">
      <c r="A554" s="74">
        <v>1030452</v>
      </c>
      <c r="B554" s="71" t="s">
        <v>588</v>
      </c>
      <c r="C554" s="73">
        <f>SUM(C555:C557)</f>
        <v>0</v>
      </c>
    </row>
    <row r="555" s="171" customFormat="1" ht="17.25" hidden="1" customHeight="1" spans="1:3">
      <c r="A555" s="74">
        <v>103045201</v>
      </c>
      <c r="B555" s="74" t="s">
        <v>589</v>
      </c>
      <c r="C555" s="73"/>
    </row>
    <row r="556" s="171" customFormat="1" ht="17.25" hidden="1" customHeight="1" spans="1:3">
      <c r="A556" s="74">
        <v>103045202</v>
      </c>
      <c r="B556" s="74" t="s">
        <v>590</v>
      </c>
      <c r="C556" s="73"/>
    </row>
    <row r="557" s="171" customFormat="1" ht="17.25" hidden="1" customHeight="1" spans="1:3">
      <c r="A557" s="74">
        <v>103045250</v>
      </c>
      <c r="B557" s="74" t="s">
        <v>591</v>
      </c>
      <c r="C557" s="73"/>
    </row>
    <row r="558" s="171" customFormat="1" ht="17.25" hidden="1" customHeight="1" spans="1:3">
      <c r="A558" s="74">
        <v>1030455</v>
      </c>
      <c r="B558" s="71" t="s">
        <v>592</v>
      </c>
      <c r="C558" s="73">
        <f>SUM(C559:C560)</f>
        <v>0</v>
      </c>
    </row>
    <row r="559" s="171" customFormat="1" ht="17.25" hidden="1" customHeight="1" spans="1:3">
      <c r="A559" s="74">
        <v>103045501</v>
      </c>
      <c r="B559" s="74" t="s">
        <v>593</v>
      </c>
      <c r="C559" s="73"/>
    </row>
    <row r="560" s="171" customFormat="1" ht="17.25" hidden="1" customHeight="1" spans="1:3">
      <c r="A560" s="74">
        <v>103045550</v>
      </c>
      <c r="B560" s="74" t="s">
        <v>594</v>
      </c>
      <c r="C560" s="73"/>
    </row>
    <row r="561" s="171" customFormat="1" ht="17.25" hidden="1" customHeight="1" spans="1:3">
      <c r="A561" s="74">
        <v>1030456</v>
      </c>
      <c r="B561" s="71" t="s">
        <v>595</v>
      </c>
      <c r="C561" s="73">
        <f t="shared" ref="C561:C565" si="1">C562</f>
        <v>0</v>
      </c>
    </row>
    <row r="562" s="171" customFormat="1" ht="17.25" hidden="1" customHeight="1" spans="1:3">
      <c r="A562" s="74">
        <v>103045650</v>
      </c>
      <c r="B562" s="74" t="s">
        <v>596</v>
      </c>
      <c r="C562" s="73"/>
    </row>
    <row r="563" s="171" customFormat="1" ht="17.25" hidden="1" customHeight="1" spans="1:3">
      <c r="A563" s="74">
        <v>1030457</v>
      </c>
      <c r="B563" s="71" t="s">
        <v>597</v>
      </c>
      <c r="C563" s="73">
        <f t="shared" si="1"/>
        <v>0</v>
      </c>
    </row>
    <row r="564" s="171" customFormat="1" ht="17.25" hidden="1" customHeight="1" spans="1:3">
      <c r="A564" s="74">
        <v>103045750</v>
      </c>
      <c r="B564" s="74" t="s">
        <v>598</v>
      </c>
      <c r="C564" s="73"/>
    </row>
    <row r="565" s="171" customFormat="1" ht="17.25" hidden="1" customHeight="1" spans="1:3">
      <c r="A565" s="74">
        <v>1030458</v>
      </c>
      <c r="B565" s="71" t="s">
        <v>599</v>
      </c>
      <c r="C565" s="73">
        <f t="shared" si="1"/>
        <v>0</v>
      </c>
    </row>
    <row r="566" s="171" customFormat="1" ht="17.25" hidden="1" customHeight="1" spans="1:3">
      <c r="A566" s="74">
        <v>103045850</v>
      </c>
      <c r="B566" s="74" t="s">
        <v>600</v>
      </c>
      <c r="C566" s="73"/>
    </row>
    <row r="567" s="171" customFormat="1" ht="17.25" hidden="1" customHeight="1" spans="1:3">
      <c r="A567" s="74">
        <v>1030459</v>
      </c>
      <c r="B567" s="71" t="s">
        <v>601</v>
      </c>
      <c r="C567" s="73">
        <f>SUM(C568:C569)</f>
        <v>0</v>
      </c>
    </row>
    <row r="568" s="171" customFormat="1" ht="17.25" hidden="1" customHeight="1" spans="1:3">
      <c r="A568" s="74">
        <v>103045902</v>
      </c>
      <c r="B568" s="74" t="s">
        <v>602</v>
      </c>
      <c r="C568" s="73"/>
    </row>
    <row r="569" s="171" customFormat="1" ht="17.25" hidden="1" customHeight="1" spans="1:3">
      <c r="A569" s="74">
        <v>103045950</v>
      </c>
      <c r="B569" s="74" t="s">
        <v>603</v>
      </c>
      <c r="C569" s="73"/>
    </row>
    <row r="570" s="171" customFormat="1" ht="17.25" hidden="1" customHeight="1" spans="1:3">
      <c r="A570" s="74">
        <v>1030461</v>
      </c>
      <c r="B570" s="71" t="s">
        <v>604</v>
      </c>
      <c r="C570" s="73">
        <f>SUM(C571:C572)</f>
        <v>0</v>
      </c>
    </row>
    <row r="571" s="171" customFormat="1" ht="17.25" hidden="1" customHeight="1" spans="1:3">
      <c r="A571" s="74">
        <v>103046101</v>
      </c>
      <c r="B571" s="74" t="s">
        <v>458</v>
      </c>
      <c r="C571" s="73"/>
    </row>
    <row r="572" s="171" customFormat="1" ht="17.25" hidden="1" customHeight="1" spans="1:3">
      <c r="A572" s="74">
        <v>103046150</v>
      </c>
      <c r="B572" s="74" t="s">
        <v>605</v>
      </c>
      <c r="C572" s="73"/>
    </row>
    <row r="573" s="171" customFormat="1" ht="17.25" customHeight="1" spans="1:3">
      <c r="A573" s="74">
        <v>1030499</v>
      </c>
      <c r="B573" s="71" t="s">
        <v>606</v>
      </c>
      <c r="C573" s="73">
        <f>SUM(C574:C575)</f>
        <v>16</v>
      </c>
    </row>
    <row r="574" s="171" customFormat="1" ht="17.25" hidden="1" customHeight="1" spans="1:3">
      <c r="A574" s="74">
        <v>103049901</v>
      </c>
      <c r="B574" s="74" t="s">
        <v>607</v>
      </c>
      <c r="C574" s="73"/>
    </row>
    <row r="575" s="171" customFormat="1" ht="17.25" customHeight="1" spans="1:3">
      <c r="A575" s="74">
        <v>103049950</v>
      </c>
      <c r="B575" s="74" t="s">
        <v>608</v>
      </c>
      <c r="C575" s="73">
        <v>16</v>
      </c>
    </row>
    <row r="576" s="171" customFormat="1" ht="17.25" customHeight="1" spans="1:3">
      <c r="A576" s="74">
        <v>10305</v>
      </c>
      <c r="B576" s="71" t="s">
        <v>609</v>
      </c>
      <c r="C576" s="73">
        <f>SUM(C577,C609,C614:C615)</f>
        <v>2858</v>
      </c>
    </row>
    <row r="577" s="171" customFormat="1" ht="17.25" customHeight="1" spans="1:3">
      <c r="A577" s="74">
        <v>1030501</v>
      </c>
      <c r="B577" s="71" t="s">
        <v>610</v>
      </c>
      <c r="C577" s="73">
        <f>SUM(C578:C608)</f>
        <v>2858</v>
      </c>
    </row>
    <row r="578" s="171" customFormat="1" ht="17.25" customHeight="1" spans="1:3">
      <c r="A578" s="74">
        <v>103050101</v>
      </c>
      <c r="B578" s="74" t="s">
        <v>611</v>
      </c>
      <c r="C578" s="73">
        <v>91</v>
      </c>
    </row>
    <row r="579" s="171" customFormat="1" ht="17.25" customHeight="1" spans="1:3">
      <c r="A579" s="74">
        <v>103050102</v>
      </c>
      <c r="B579" s="74" t="s">
        <v>612</v>
      </c>
      <c r="C579" s="73">
        <v>244</v>
      </c>
    </row>
    <row r="580" s="171" customFormat="1" ht="17.25" customHeight="1" spans="1:3">
      <c r="A580" s="74">
        <v>103050103</v>
      </c>
      <c r="B580" s="74" t="s">
        <v>613</v>
      </c>
      <c r="C580" s="73">
        <v>1397</v>
      </c>
    </row>
    <row r="581" s="171" customFormat="1" ht="17.25" hidden="1" customHeight="1" spans="1:3">
      <c r="A581" s="74">
        <v>103050105</v>
      </c>
      <c r="B581" s="74" t="s">
        <v>614</v>
      </c>
      <c r="C581" s="73"/>
    </row>
    <row r="582" s="171" customFormat="1" ht="17.25" hidden="1" customHeight="1" spans="1:3">
      <c r="A582" s="74">
        <v>103050107</v>
      </c>
      <c r="B582" s="74" t="s">
        <v>615</v>
      </c>
      <c r="C582" s="73"/>
    </row>
    <row r="583" s="171" customFormat="1" ht="17.25" hidden="1" customHeight="1" spans="1:3">
      <c r="A583" s="74">
        <v>103050108</v>
      </c>
      <c r="B583" s="74" t="s">
        <v>616</v>
      </c>
      <c r="C583" s="73"/>
    </row>
    <row r="584" s="171" customFormat="1" ht="17.25" hidden="1" customHeight="1" spans="1:3">
      <c r="A584" s="74">
        <v>103050109</v>
      </c>
      <c r="B584" s="74" t="s">
        <v>617</v>
      </c>
      <c r="C584" s="73"/>
    </row>
    <row r="585" s="171" customFormat="1" ht="17.25" customHeight="1" spans="1:3">
      <c r="A585" s="74">
        <v>103050110</v>
      </c>
      <c r="B585" s="74" t="s">
        <v>618</v>
      </c>
      <c r="C585" s="73">
        <v>17</v>
      </c>
    </row>
    <row r="586" s="171" customFormat="1" ht="17.25" hidden="1" customHeight="1" spans="1:3">
      <c r="A586" s="74">
        <v>103050111</v>
      </c>
      <c r="B586" s="74" t="s">
        <v>619</v>
      </c>
      <c r="C586" s="73"/>
    </row>
    <row r="587" s="171" customFormat="1" ht="17.25" hidden="1" customHeight="1" spans="1:3">
      <c r="A587" s="74">
        <v>103050112</v>
      </c>
      <c r="B587" s="74" t="s">
        <v>620</v>
      </c>
      <c r="C587" s="73"/>
    </row>
    <row r="588" s="171" customFormat="1" ht="17.25" hidden="1" customHeight="1" spans="1:3">
      <c r="A588" s="74">
        <v>103050113</v>
      </c>
      <c r="B588" s="74" t="s">
        <v>621</v>
      </c>
      <c r="C588" s="73"/>
    </row>
    <row r="589" s="171" customFormat="1" ht="17.25" hidden="1" customHeight="1" spans="1:3">
      <c r="A589" s="74">
        <v>103050114</v>
      </c>
      <c r="B589" s="74" t="s">
        <v>622</v>
      </c>
      <c r="C589" s="73"/>
    </row>
    <row r="590" s="171" customFormat="1" ht="17.25" hidden="1" customHeight="1" spans="1:3">
      <c r="A590" s="74">
        <v>103050115</v>
      </c>
      <c r="B590" s="74" t="s">
        <v>623</v>
      </c>
      <c r="C590" s="73"/>
    </row>
    <row r="591" s="171" customFormat="1" ht="17.25" hidden="1" customHeight="1" spans="1:3">
      <c r="A591" s="74">
        <v>103050116</v>
      </c>
      <c r="B591" s="74" t="s">
        <v>624</v>
      </c>
      <c r="C591" s="73"/>
    </row>
    <row r="592" s="171" customFormat="1" ht="17.25" hidden="1" customHeight="1" spans="1:3">
      <c r="A592" s="74">
        <v>103050117</v>
      </c>
      <c r="B592" s="74" t="s">
        <v>625</v>
      </c>
      <c r="C592" s="73"/>
    </row>
    <row r="593" s="171" customFormat="1" ht="17.25" hidden="1" customHeight="1" spans="1:3">
      <c r="A593" s="74">
        <v>103050119</v>
      </c>
      <c r="B593" s="74" t="s">
        <v>626</v>
      </c>
      <c r="C593" s="73"/>
    </row>
    <row r="594" s="171" customFormat="1" ht="17.25" hidden="1" customHeight="1" spans="1:3">
      <c r="A594" s="74">
        <v>103050120</v>
      </c>
      <c r="B594" s="74" t="s">
        <v>627</v>
      </c>
      <c r="C594" s="73"/>
    </row>
    <row r="595" s="171" customFormat="1" ht="17.25" hidden="1" customHeight="1" spans="1:3">
      <c r="A595" s="74">
        <v>103050121</v>
      </c>
      <c r="B595" s="74" t="s">
        <v>628</v>
      </c>
      <c r="C595" s="73"/>
    </row>
    <row r="596" s="171" customFormat="1" ht="17.25" hidden="1" customHeight="1" spans="1:3">
      <c r="A596" s="74">
        <v>103050122</v>
      </c>
      <c r="B596" s="74" t="s">
        <v>629</v>
      </c>
      <c r="C596" s="73"/>
    </row>
    <row r="597" s="171" customFormat="1" ht="17.25" customHeight="1" spans="1:3">
      <c r="A597" s="74">
        <v>103050123</v>
      </c>
      <c r="B597" s="74" t="s">
        <v>630</v>
      </c>
      <c r="C597" s="73">
        <v>175</v>
      </c>
    </row>
    <row r="598" s="171" customFormat="1" ht="17.25" hidden="1" customHeight="1" spans="1:3">
      <c r="A598" s="74">
        <v>103050124</v>
      </c>
      <c r="B598" s="74" t="s">
        <v>631</v>
      </c>
      <c r="C598" s="73"/>
    </row>
    <row r="599" s="171" customFormat="1" ht="17.25" hidden="1" customHeight="1" spans="1:3">
      <c r="A599" s="74">
        <v>103050125</v>
      </c>
      <c r="B599" s="74" t="s">
        <v>632</v>
      </c>
      <c r="C599" s="73"/>
    </row>
    <row r="600" s="171" customFormat="1" ht="17.25" hidden="1" customHeight="1" spans="1:3">
      <c r="A600" s="74">
        <v>103050126</v>
      </c>
      <c r="B600" s="74" t="s">
        <v>633</v>
      </c>
      <c r="C600" s="73"/>
    </row>
    <row r="601" s="171" customFormat="1" ht="17.25" hidden="1" customHeight="1" spans="1:3">
      <c r="A601" s="74">
        <v>103050127</v>
      </c>
      <c r="B601" s="74" t="s">
        <v>634</v>
      </c>
      <c r="C601" s="73"/>
    </row>
    <row r="602" s="171" customFormat="1" ht="17.25" hidden="1" customHeight="1" spans="1:3">
      <c r="A602" s="74">
        <v>103050128</v>
      </c>
      <c r="B602" s="74" t="s">
        <v>635</v>
      </c>
      <c r="C602" s="73"/>
    </row>
    <row r="603" s="171" customFormat="1" ht="17.25" hidden="1" customHeight="1" spans="1:3">
      <c r="A603" s="74">
        <v>103050129</v>
      </c>
      <c r="B603" s="74" t="s">
        <v>636</v>
      </c>
      <c r="C603" s="73"/>
    </row>
    <row r="604" s="171" customFormat="1" ht="17.25" hidden="1" customHeight="1" spans="1:3">
      <c r="A604" s="74">
        <v>103050130</v>
      </c>
      <c r="B604" s="74" t="s">
        <v>637</v>
      </c>
      <c r="C604" s="73"/>
    </row>
    <row r="605" s="171" customFormat="1" ht="17.25" hidden="1" customHeight="1" spans="1:3">
      <c r="A605" s="74">
        <v>103050131</v>
      </c>
      <c r="B605" s="74" t="s">
        <v>638</v>
      </c>
      <c r="C605" s="73"/>
    </row>
    <row r="606" s="171" customFormat="1" ht="17.25" hidden="1" customHeight="1" spans="1:3">
      <c r="A606" s="74">
        <v>103050132</v>
      </c>
      <c r="B606" s="74" t="s">
        <v>639</v>
      </c>
      <c r="C606" s="73"/>
    </row>
    <row r="607" s="171" customFormat="1" ht="17.25" hidden="1" customHeight="1" spans="1:3">
      <c r="A607" s="74">
        <v>103050133</v>
      </c>
      <c r="B607" s="74" t="s">
        <v>640</v>
      </c>
      <c r="C607" s="73"/>
    </row>
    <row r="608" s="171" customFormat="1" ht="17.25" customHeight="1" spans="1:3">
      <c r="A608" s="74">
        <v>103050199</v>
      </c>
      <c r="B608" s="74" t="s">
        <v>641</v>
      </c>
      <c r="C608" s="73">
        <v>934</v>
      </c>
    </row>
    <row r="609" s="171" customFormat="1" ht="17.25" hidden="1" customHeight="1" spans="1:3">
      <c r="A609" s="74">
        <v>1030502</v>
      </c>
      <c r="B609" s="71" t="s">
        <v>642</v>
      </c>
      <c r="C609" s="73">
        <f>SUM(C610:C613)</f>
        <v>0</v>
      </c>
    </row>
    <row r="610" s="171" customFormat="1" ht="17.25" hidden="1" customHeight="1" spans="1:3">
      <c r="A610" s="74">
        <v>103050201</v>
      </c>
      <c r="B610" s="74" t="s">
        <v>643</v>
      </c>
      <c r="C610" s="73"/>
    </row>
    <row r="611" s="171" customFormat="1" ht="17.25" hidden="1" customHeight="1" spans="1:3">
      <c r="A611" s="74">
        <v>103050202</v>
      </c>
      <c r="B611" s="74" t="s">
        <v>644</v>
      </c>
      <c r="C611" s="73"/>
    </row>
    <row r="612" s="171" customFormat="1" ht="17.25" hidden="1" customHeight="1" spans="1:3">
      <c r="A612" s="74">
        <v>103050203</v>
      </c>
      <c r="B612" s="74" t="s">
        <v>645</v>
      </c>
      <c r="C612" s="73"/>
    </row>
    <row r="613" s="171" customFormat="1" ht="17.25" hidden="1" customHeight="1" spans="1:3">
      <c r="A613" s="74">
        <v>103050299</v>
      </c>
      <c r="B613" s="74" t="s">
        <v>646</v>
      </c>
      <c r="C613" s="73"/>
    </row>
    <row r="614" s="171" customFormat="1" ht="17.25" hidden="1" customHeight="1" spans="1:3">
      <c r="A614" s="74">
        <v>1030503</v>
      </c>
      <c r="B614" s="71" t="s">
        <v>647</v>
      </c>
      <c r="C614" s="73"/>
    </row>
    <row r="615" s="171" customFormat="1" ht="17.25" hidden="1" customHeight="1" spans="1:3">
      <c r="A615" s="74">
        <v>1030509</v>
      </c>
      <c r="B615" s="71" t="s">
        <v>648</v>
      </c>
      <c r="C615" s="73"/>
    </row>
    <row r="616" s="171" customFormat="1" ht="17.25" customHeight="1" spans="1:3">
      <c r="A616" s="74">
        <v>10306</v>
      </c>
      <c r="B616" s="71" t="s">
        <v>649</v>
      </c>
      <c r="C616" s="73">
        <f>SUM(C617,C621,C624,C626,C628,C629,C633,C634)</f>
        <v>10565</v>
      </c>
    </row>
    <row r="617" s="171" customFormat="1" ht="17.25" hidden="1" customHeight="1" spans="1:3">
      <c r="A617" s="74">
        <v>1030601</v>
      </c>
      <c r="B617" s="71" t="s">
        <v>650</v>
      </c>
      <c r="C617" s="73">
        <f>SUM(C618:C620)</f>
        <v>0</v>
      </c>
    </row>
    <row r="618" s="171" customFormat="1" ht="17.25" hidden="1" customHeight="1" spans="1:3">
      <c r="A618" s="74">
        <v>103060101</v>
      </c>
      <c r="B618" s="74" t="s">
        <v>651</v>
      </c>
      <c r="C618" s="73"/>
    </row>
    <row r="619" s="171" customFormat="1" ht="17.25" hidden="1" customHeight="1" spans="1:3">
      <c r="A619" s="74">
        <v>103060102</v>
      </c>
      <c r="B619" s="74" t="s">
        <v>652</v>
      </c>
      <c r="C619" s="73"/>
    </row>
    <row r="620" s="171" customFormat="1" ht="17.25" hidden="1" customHeight="1" spans="1:3">
      <c r="A620" s="74">
        <v>103060199</v>
      </c>
      <c r="B620" s="74" t="s">
        <v>653</v>
      </c>
      <c r="C620" s="73"/>
    </row>
    <row r="621" s="171" customFormat="1" ht="17.25" hidden="1" customHeight="1" spans="1:3">
      <c r="A621" s="74">
        <v>1030602</v>
      </c>
      <c r="B621" s="71" t="s">
        <v>654</v>
      </c>
      <c r="C621" s="73">
        <f>SUM(C622:C623)</f>
        <v>0</v>
      </c>
    </row>
    <row r="622" s="171" customFormat="1" ht="17.25" hidden="1" customHeight="1" spans="1:3">
      <c r="A622" s="74">
        <v>103060201</v>
      </c>
      <c r="B622" s="74" t="s">
        <v>655</v>
      </c>
      <c r="C622" s="73"/>
    </row>
    <row r="623" s="171" customFormat="1" ht="17.25" hidden="1" customHeight="1" spans="1:3">
      <c r="A623" s="74">
        <v>103060299</v>
      </c>
      <c r="B623" s="74" t="s">
        <v>656</v>
      </c>
      <c r="C623" s="73"/>
    </row>
    <row r="624" s="171" customFormat="1" ht="17.25" hidden="1" customHeight="1" spans="1:3">
      <c r="A624" s="74">
        <v>1030603</v>
      </c>
      <c r="B624" s="71" t="s">
        <v>657</v>
      </c>
      <c r="C624" s="73">
        <f>C625</f>
        <v>0</v>
      </c>
    </row>
    <row r="625" s="171" customFormat="1" ht="17.25" hidden="1" customHeight="1" spans="1:3">
      <c r="A625" s="74">
        <v>103060399</v>
      </c>
      <c r="B625" s="74" t="s">
        <v>658</v>
      </c>
      <c r="C625" s="73"/>
    </row>
    <row r="626" s="171" customFormat="1" ht="17.25" hidden="1" customHeight="1" spans="1:3">
      <c r="A626" s="74">
        <v>1030604</v>
      </c>
      <c r="B626" s="71" t="s">
        <v>659</v>
      </c>
      <c r="C626" s="73">
        <f>C627</f>
        <v>0</v>
      </c>
    </row>
    <row r="627" s="171" customFormat="1" ht="17.25" hidden="1" customHeight="1" spans="1:3">
      <c r="A627" s="74">
        <v>103060499</v>
      </c>
      <c r="B627" s="74" t="s">
        <v>660</v>
      </c>
      <c r="C627" s="73"/>
    </row>
    <row r="628" s="171" customFormat="1" ht="17.25" hidden="1" customHeight="1" spans="1:3">
      <c r="A628" s="74">
        <v>1030605</v>
      </c>
      <c r="B628" s="71" t="s">
        <v>661</v>
      </c>
      <c r="C628" s="73"/>
    </row>
    <row r="629" s="171" customFormat="1" ht="17.25" hidden="1" customHeight="1" spans="1:3">
      <c r="A629" s="74">
        <v>1030606</v>
      </c>
      <c r="B629" s="71" t="s">
        <v>662</v>
      </c>
      <c r="C629" s="73">
        <f>SUM(C630:C632)</f>
        <v>0</v>
      </c>
    </row>
    <row r="630" s="171" customFormat="1" ht="17.25" hidden="1" customHeight="1" spans="1:3">
      <c r="A630" s="74">
        <v>103060601</v>
      </c>
      <c r="B630" s="74" t="s">
        <v>663</v>
      </c>
      <c r="C630" s="73"/>
    </row>
    <row r="631" s="171" customFormat="1" ht="17.25" hidden="1" customHeight="1" spans="1:3">
      <c r="A631" s="74">
        <v>103060602</v>
      </c>
      <c r="B631" s="74" t="s">
        <v>664</v>
      </c>
      <c r="C631" s="73"/>
    </row>
    <row r="632" s="171" customFormat="1" ht="17.25" hidden="1" customHeight="1" spans="1:3">
      <c r="A632" s="74">
        <v>103060699</v>
      </c>
      <c r="B632" s="74" t="s">
        <v>665</v>
      </c>
      <c r="C632" s="73"/>
    </row>
    <row r="633" s="171" customFormat="1" ht="17.25" hidden="1" customHeight="1" spans="1:3">
      <c r="A633" s="74">
        <v>1030607</v>
      </c>
      <c r="B633" s="71" t="s">
        <v>666</v>
      </c>
      <c r="C633" s="73"/>
    </row>
    <row r="634" s="171" customFormat="1" ht="17.25" customHeight="1" spans="1:3">
      <c r="A634" s="74">
        <v>1030699</v>
      </c>
      <c r="B634" s="71" t="s">
        <v>667</v>
      </c>
      <c r="C634" s="73">
        <v>10565</v>
      </c>
    </row>
    <row r="635" s="171" customFormat="1" ht="17.25" customHeight="1" spans="1:3">
      <c r="A635" s="74">
        <v>10307</v>
      </c>
      <c r="B635" s="71" t="s">
        <v>668</v>
      </c>
      <c r="C635" s="73">
        <f>SUM(C636,C638,C645:C647,C652,C658:C659,C661,C662,C665:C668,C673:C677,C680:C681,C685)</f>
        <v>34727</v>
      </c>
    </row>
    <row r="636" s="171" customFormat="1" ht="17.25" hidden="1" customHeight="1" spans="1:3">
      <c r="A636" s="74">
        <v>1030701</v>
      </c>
      <c r="B636" s="71" t="s">
        <v>669</v>
      </c>
      <c r="C636" s="73">
        <f>C637</f>
        <v>0</v>
      </c>
    </row>
    <row r="637" s="171" customFormat="1" ht="17.25" hidden="1" customHeight="1" spans="1:3">
      <c r="A637" s="74">
        <v>103070101</v>
      </c>
      <c r="B637" s="74" t="s">
        <v>670</v>
      </c>
      <c r="C637" s="73"/>
    </row>
    <row r="638" s="171" customFormat="1" ht="17.25" hidden="1" customHeight="1" spans="1:3">
      <c r="A638" s="74">
        <v>1030702</v>
      </c>
      <c r="B638" s="71" t="s">
        <v>671</v>
      </c>
      <c r="C638" s="73">
        <f>SUM(C639:C644)</f>
        <v>0</v>
      </c>
    </row>
    <row r="639" s="171" customFormat="1" ht="17.25" hidden="1" customHeight="1" spans="1:3">
      <c r="A639" s="74">
        <v>103070201</v>
      </c>
      <c r="B639" s="74" t="s">
        <v>672</v>
      </c>
      <c r="C639" s="73"/>
    </row>
    <row r="640" s="171" customFormat="1" ht="17.25" hidden="1" customHeight="1" spans="1:3">
      <c r="A640" s="74">
        <v>103070202</v>
      </c>
      <c r="B640" s="74" t="s">
        <v>673</v>
      </c>
      <c r="C640" s="73"/>
    </row>
    <row r="641" s="171" customFormat="1" ht="17.25" hidden="1" customHeight="1" spans="1:3">
      <c r="A641" s="74">
        <v>103070203</v>
      </c>
      <c r="B641" s="74" t="s">
        <v>674</v>
      </c>
      <c r="C641" s="73"/>
    </row>
    <row r="642" s="171" customFormat="1" ht="17.25" hidden="1" customHeight="1" spans="1:3">
      <c r="A642" s="74">
        <v>103070204</v>
      </c>
      <c r="B642" s="74" t="s">
        <v>675</v>
      </c>
      <c r="C642" s="73"/>
    </row>
    <row r="643" s="171" customFormat="1" ht="17.25" hidden="1" customHeight="1" spans="1:3">
      <c r="A643" s="74">
        <v>103070205</v>
      </c>
      <c r="B643" s="74" t="s">
        <v>676</v>
      </c>
      <c r="C643" s="73"/>
    </row>
    <row r="644" s="171" customFormat="1" ht="17.25" hidden="1" customHeight="1" spans="1:3">
      <c r="A644" s="74">
        <v>103070206</v>
      </c>
      <c r="B644" s="74" t="s">
        <v>677</v>
      </c>
      <c r="C644" s="73"/>
    </row>
    <row r="645" s="171" customFormat="1" ht="17.25" hidden="1" customHeight="1" spans="1:3">
      <c r="A645" s="74">
        <v>1030703</v>
      </c>
      <c r="B645" s="71" t="s">
        <v>678</v>
      </c>
      <c r="C645" s="73"/>
    </row>
    <row r="646" s="171" customFormat="1" ht="17.25" hidden="1" customHeight="1" spans="1:3">
      <c r="A646" s="74">
        <v>1030704</v>
      </c>
      <c r="B646" s="71" t="s">
        <v>679</v>
      </c>
      <c r="C646" s="73"/>
    </row>
    <row r="647" s="171" customFormat="1" ht="17.25" customHeight="1" spans="1:3">
      <c r="A647" s="74">
        <v>1030705</v>
      </c>
      <c r="B647" s="71" t="s">
        <v>680</v>
      </c>
      <c r="C647" s="73">
        <f>SUM(C648:C651)</f>
        <v>280</v>
      </c>
    </row>
    <row r="648" s="171" customFormat="1" ht="17.25" customHeight="1" spans="1:3">
      <c r="A648" s="74">
        <v>103070501</v>
      </c>
      <c r="B648" s="74" t="s">
        <v>681</v>
      </c>
      <c r="C648" s="73">
        <v>88</v>
      </c>
    </row>
    <row r="649" s="171" customFormat="1" ht="17.25" hidden="1" customHeight="1" spans="1:3">
      <c r="A649" s="74">
        <v>103070502</v>
      </c>
      <c r="B649" s="74" t="s">
        <v>682</v>
      </c>
      <c r="C649" s="73"/>
    </row>
    <row r="650" s="171" customFormat="1" ht="17.25" hidden="1" customHeight="1" spans="1:3">
      <c r="A650" s="74">
        <v>103070503</v>
      </c>
      <c r="B650" s="74" t="s">
        <v>683</v>
      </c>
      <c r="C650" s="73"/>
    </row>
    <row r="651" s="171" customFormat="1" ht="17.25" customHeight="1" spans="1:3">
      <c r="A651" s="74">
        <v>103070599</v>
      </c>
      <c r="B651" s="74" t="s">
        <v>684</v>
      </c>
      <c r="C651" s="73">
        <v>192</v>
      </c>
    </row>
    <row r="652" s="171" customFormat="1" ht="17.25" customHeight="1" spans="1:3">
      <c r="A652" s="74">
        <v>1030706</v>
      </c>
      <c r="B652" s="71" t="s">
        <v>685</v>
      </c>
      <c r="C652" s="73">
        <f>SUM(C653:C657)</f>
        <v>922</v>
      </c>
    </row>
    <row r="653" s="171" customFormat="1" ht="17.25" customHeight="1" spans="1:3">
      <c r="A653" s="74">
        <v>103070601</v>
      </c>
      <c r="B653" s="74" t="s">
        <v>686</v>
      </c>
      <c r="C653" s="73">
        <v>894</v>
      </c>
    </row>
    <row r="654" s="171" customFormat="1" ht="17.25" customHeight="1" spans="1:3">
      <c r="A654" s="74">
        <v>103070602</v>
      </c>
      <c r="B654" s="74" t="s">
        <v>687</v>
      </c>
      <c r="C654" s="73">
        <v>28</v>
      </c>
    </row>
    <row r="655" s="171" customFormat="1" ht="17.25" hidden="1" customHeight="1" spans="1:3">
      <c r="A655" s="74">
        <v>103070603</v>
      </c>
      <c r="B655" s="74" t="s">
        <v>688</v>
      </c>
      <c r="C655" s="73"/>
    </row>
    <row r="656" s="171" customFormat="1" ht="17.25" hidden="1" customHeight="1" spans="1:3">
      <c r="A656" s="74">
        <v>103070604</v>
      </c>
      <c r="B656" s="74" t="s">
        <v>689</v>
      </c>
      <c r="C656" s="73"/>
    </row>
    <row r="657" s="171" customFormat="1" ht="17.25" hidden="1" customHeight="1" spans="1:3">
      <c r="A657" s="74">
        <v>103070699</v>
      </c>
      <c r="B657" s="74" t="s">
        <v>690</v>
      </c>
      <c r="C657" s="73"/>
    </row>
    <row r="658" s="171" customFormat="1" ht="17.25" hidden="1" customHeight="1" spans="1:3">
      <c r="A658" s="74">
        <v>1030707</v>
      </c>
      <c r="B658" s="71" t="s">
        <v>691</v>
      </c>
      <c r="C658" s="73"/>
    </row>
    <row r="659" s="171" customFormat="1" ht="17.25" hidden="1" customHeight="1" spans="1:3">
      <c r="A659" s="74">
        <v>1030708</v>
      </c>
      <c r="B659" s="71" t="s">
        <v>692</v>
      </c>
      <c r="C659" s="73">
        <f>C660</f>
        <v>0</v>
      </c>
    </row>
    <row r="660" s="171" customFormat="1" ht="17.25" hidden="1" customHeight="1" spans="1:3">
      <c r="A660" s="74">
        <v>103070801</v>
      </c>
      <c r="B660" s="74" t="s">
        <v>693</v>
      </c>
      <c r="C660" s="73"/>
    </row>
    <row r="661" s="171" customFormat="1" ht="17.25" hidden="1" customHeight="1" spans="1:3">
      <c r="A661" s="74">
        <v>1030709</v>
      </c>
      <c r="B661" s="71" t="s">
        <v>694</v>
      </c>
      <c r="C661" s="73"/>
    </row>
    <row r="662" s="171" customFormat="1" ht="17.25" hidden="1" customHeight="1" spans="1:3">
      <c r="A662" s="74">
        <v>1030710</v>
      </c>
      <c r="B662" s="71" t="s">
        <v>695</v>
      </c>
      <c r="C662" s="73">
        <f>SUM(C663:C664)</f>
        <v>0</v>
      </c>
    </row>
    <row r="663" s="171" customFormat="1" ht="17.25" hidden="1" customHeight="1" spans="1:3">
      <c r="A663" s="74">
        <v>103071001</v>
      </c>
      <c r="B663" s="74" t="s">
        <v>696</v>
      </c>
      <c r="C663" s="73"/>
    </row>
    <row r="664" s="171" customFormat="1" ht="17.25" hidden="1" customHeight="1" spans="1:3">
      <c r="A664" s="74">
        <v>103071002</v>
      </c>
      <c r="B664" s="74" t="s">
        <v>697</v>
      </c>
      <c r="C664" s="73"/>
    </row>
    <row r="665" s="171" customFormat="1" ht="17.25" hidden="1" customHeight="1" spans="1:3">
      <c r="A665" s="74">
        <v>1030711</v>
      </c>
      <c r="B665" s="71" t="s">
        <v>698</v>
      </c>
      <c r="C665" s="73"/>
    </row>
    <row r="666" s="171" customFormat="1" ht="17.25" hidden="1" customHeight="1" spans="1:3">
      <c r="A666" s="74">
        <v>1030712</v>
      </c>
      <c r="B666" s="71" t="s">
        <v>699</v>
      </c>
      <c r="C666" s="73"/>
    </row>
    <row r="667" s="171" customFormat="1" ht="17.25" hidden="1" customHeight="1" spans="1:3">
      <c r="A667" s="74">
        <v>1030713</v>
      </c>
      <c r="B667" s="71" t="s">
        <v>700</v>
      </c>
      <c r="C667" s="73"/>
    </row>
    <row r="668" s="171" customFormat="1" ht="17.25" hidden="1" customHeight="1" spans="1:3">
      <c r="A668" s="74">
        <v>1030714</v>
      </c>
      <c r="B668" s="71" t="s">
        <v>701</v>
      </c>
      <c r="C668" s="73">
        <f>SUM(C669:C672)</f>
        <v>0</v>
      </c>
    </row>
    <row r="669" s="171" customFormat="1" ht="17.25" hidden="1" customHeight="1" spans="1:3">
      <c r="A669" s="74">
        <v>103071401</v>
      </c>
      <c r="B669" s="74" t="s">
        <v>702</v>
      </c>
      <c r="C669" s="73"/>
    </row>
    <row r="670" s="171" customFormat="1" ht="17.25" hidden="1" customHeight="1" spans="1:3">
      <c r="A670" s="74">
        <v>103071402</v>
      </c>
      <c r="B670" s="74" t="s">
        <v>703</v>
      </c>
      <c r="C670" s="73"/>
    </row>
    <row r="671" s="171" customFormat="1" ht="17.25" hidden="1" customHeight="1" spans="1:3">
      <c r="A671" s="74">
        <v>103071404</v>
      </c>
      <c r="B671" s="74" t="s">
        <v>704</v>
      </c>
      <c r="C671" s="73"/>
    </row>
    <row r="672" s="171" customFormat="1" ht="17.25" hidden="1" customHeight="1" spans="1:3">
      <c r="A672" s="74">
        <v>103071405</v>
      </c>
      <c r="B672" s="74" t="s">
        <v>705</v>
      </c>
      <c r="C672" s="73"/>
    </row>
    <row r="673" s="171" customFormat="1" ht="17.25" hidden="1" customHeight="1" spans="1:3">
      <c r="A673" s="74">
        <v>1030715</v>
      </c>
      <c r="B673" s="71" t="s">
        <v>706</v>
      </c>
      <c r="C673" s="73"/>
    </row>
    <row r="674" s="171" customFormat="1" ht="17.25" hidden="1" customHeight="1" spans="1:3">
      <c r="A674" s="74">
        <v>1030716</v>
      </c>
      <c r="B674" s="71" t="s">
        <v>707</v>
      </c>
      <c r="C674" s="73"/>
    </row>
    <row r="675" s="171" customFormat="1" ht="17.25" hidden="1" customHeight="1" spans="1:3">
      <c r="A675" s="74">
        <v>1030717</v>
      </c>
      <c r="B675" s="71" t="s">
        <v>708</v>
      </c>
      <c r="C675" s="73"/>
    </row>
    <row r="676" s="171" customFormat="1" ht="17.25" hidden="1" customHeight="1" spans="1:3">
      <c r="A676" s="74">
        <v>1030718</v>
      </c>
      <c r="B676" s="71" t="s">
        <v>709</v>
      </c>
      <c r="C676" s="73"/>
    </row>
    <row r="677" s="171" customFormat="1" ht="17.25" customHeight="1" spans="1:3">
      <c r="A677" s="74">
        <v>1030719</v>
      </c>
      <c r="B677" s="71" t="s">
        <v>710</v>
      </c>
      <c r="C677" s="73">
        <f>SUM(C678:C679)</f>
        <v>1</v>
      </c>
    </row>
    <row r="678" s="171" customFormat="1" ht="17.25" hidden="1" customHeight="1" spans="1:3">
      <c r="A678" s="74">
        <v>103071901</v>
      </c>
      <c r="B678" s="74" t="s">
        <v>711</v>
      </c>
      <c r="C678" s="73"/>
    </row>
    <row r="679" s="171" customFormat="1" ht="17.25" customHeight="1" spans="1:3">
      <c r="A679" s="74">
        <v>103071999</v>
      </c>
      <c r="B679" s="74" t="s">
        <v>712</v>
      </c>
      <c r="C679" s="73">
        <v>1</v>
      </c>
    </row>
    <row r="680" s="171" customFormat="1" ht="17.25" hidden="1" customHeight="1" spans="1:3">
      <c r="A680" s="74">
        <v>1030720</v>
      </c>
      <c r="B680" s="71" t="s">
        <v>713</v>
      </c>
      <c r="C680" s="73"/>
    </row>
    <row r="681" s="171" customFormat="1" ht="17.25" hidden="1" customHeight="1" spans="1:3">
      <c r="A681" s="74">
        <v>1030721</v>
      </c>
      <c r="B681" s="71" t="s">
        <v>714</v>
      </c>
      <c r="C681" s="73">
        <f>SUM(C682:C684)</f>
        <v>0</v>
      </c>
    </row>
    <row r="682" s="171" customFormat="1" ht="17.25" hidden="1" customHeight="1" spans="1:3">
      <c r="A682" s="74">
        <v>103072101</v>
      </c>
      <c r="B682" s="74" t="s">
        <v>715</v>
      </c>
      <c r="C682" s="73"/>
    </row>
    <row r="683" s="171" customFormat="1" ht="17.25" hidden="1" customHeight="1" spans="1:3">
      <c r="A683" s="74">
        <v>103072102</v>
      </c>
      <c r="B683" s="74" t="s">
        <v>716</v>
      </c>
      <c r="C683" s="73"/>
    </row>
    <row r="684" s="171" customFormat="1" ht="17.25" hidden="1" customHeight="1" spans="1:3">
      <c r="A684" s="74">
        <v>103072199</v>
      </c>
      <c r="B684" s="74" t="s">
        <v>717</v>
      </c>
      <c r="C684" s="73"/>
    </row>
    <row r="685" s="171" customFormat="1" ht="17.25" customHeight="1" spans="1:3">
      <c r="A685" s="74">
        <v>1030799</v>
      </c>
      <c r="B685" s="71" t="s">
        <v>718</v>
      </c>
      <c r="C685" s="73">
        <v>33524</v>
      </c>
    </row>
    <row r="686" s="171" customFormat="1" ht="17.25" hidden="1" customHeight="1" spans="1:3">
      <c r="A686" s="74">
        <v>10308</v>
      </c>
      <c r="B686" s="71" t="s">
        <v>719</v>
      </c>
      <c r="C686" s="73">
        <f>SUM(C687:C688)</f>
        <v>0</v>
      </c>
    </row>
    <row r="687" s="171" customFormat="1" ht="17.25" hidden="1" customHeight="1" spans="1:3">
      <c r="A687" s="74">
        <v>1030801</v>
      </c>
      <c r="B687" s="71" t="s">
        <v>720</v>
      </c>
      <c r="C687" s="73"/>
    </row>
    <row r="688" s="171" customFormat="1" ht="17.25" hidden="1" customHeight="1" spans="1:3">
      <c r="A688" s="74">
        <v>1030802</v>
      </c>
      <c r="B688" s="71" t="s">
        <v>721</v>
      </c>
      <c r="C688" s="73"/>
    </row>
    <row r="689" s="171" customFormat="1" ht="17.25" hidden="1" customHeight="1" spans="1:3">
      <c r="A689" s="74">
        <v>10309</v>
      </c>
      <c r="B689" s="71" t="s">
        <v>722</v>
      </c>
      <c r="C689" s="73">
        <f>SUM(C690:C694)</f>
        <v>0</v>
      </c>
    </row>
    <row r="690" s="171" customFormat="1" ht="17.25" hidden="1" customHeight="1" spans="1:3">
      <c r="A690" s="74">
        <v>1030901</v>
      </c>
      <c r="B690" s="71" t="s">
        <v>723</v>
      </c>
      <c r="C690" s="73"/>
    </row>
    <row r="691" s="171" customFormat="1" ht="17.25" hidden="1" customHeight="1" spans="1:3">
      <c r="A691" s="74">
        <v>1030902</v>
      </c>
      <c r="B691" s="71" t="s">
        <v>724</v>
      </c>
      <c r="C691" s="73"/>
    </row>
    <row r="692" s="171" customFormat="1" ht="17.25" hidden="1" customHeight="1" spans="1:3">
      <c r="A692" s="74">
        <v>1030903</v>
      </c>
      <c r="B692" s="71" t="s">
        <v>725</v>
      </c>
      <c r="C692" s="73"/>
    </row>
    <row r="693" s="171" customFormat="1" ht="17.25" hidden="1" customHeight="1" spans="1:3">
      <c r="A693" s="74">
        <v>1030904</v>
      </c>
      <c r="B693" s="71" t="s">
        <v>726</v>
      </c>
      <c r="C693" s="73"/>
    </row>
    <row r="694" s="171" customFormat="1" ht="17.25" hidden="1" customHeight="1" spans="1:3">
      <c r="A694" s="74">
        <v>1030999</v>
      </c>
      <c r="B694" s="71" t="s">
        <v>727</v>
      </c>
      <c r="C694" s="73"/>
    </row>
    <row r="695" s="171" customFormat="1" ht="17.25" customHeight="1" spans="1:3">
      <c r="A695" s="74">
        <v>10399</v>
      </c>
      <c r="B695" s="71" t="s">
        <v>728</v>
      </c>
      <c r="C695" s="73">
        <f>SUM(C696:C703)</f>
        <v>414</v>
      </c>
    </row>
    <row r="696" s="171" customFormat="1" ht="17.25" hidden="1" customHeight="1" spans="1:3">
      <c r="A696" s="74">
        <v>1039904</v>
      </c>
      <c r="B696" s="71" t="s">
        <v>729</v>
      </c>
      <c r="C696" s="73"/>
    </row>
    <row r="697" s="171" customFormat="1" ht="17.25" hidden="1" customHeight="1" spans="1:3">
      <c r="A697" s="74">
        <v>1039907</v>
      </c>
      <c r="B697" s="71" t="s">
        <v>730</v>
      </c>
      <c r="C697" s="73"/>
    </row>
    <row r="698" s="171" customFormat="1" ht="17.25" hidden="1" customHeight="1" spans="1:3">
      <c r="A698" s="74">
        <v>1039908</v>
      </c>
      <c r="B698" s="71" t="s">
        <v>731</v>
      </c>
      <c r="C698" s="73"/>
    </row>
    <row r="699" s="171" customFormat="1" ht="17.25" hidden="1" customHeight="1" spans="1:3">
      <c r="A699" s="74">
        <v>1039912</v>
      </c>
      <c r="B699" s="71" t="s">
        <v>732</v>
      </c>
      <c r="C699" s="73"/>
    </row>
    <row r="700" s="171" customFormat="1" ht="17.25" hidden="1" customHeight="1" spans="1:3">
      <c r="A700" s="74">
        <v>1039913</v>
      </c>
      <c r="B700" s="71" t="s">
        <v>733</v>
      </c>
      <c r="C700" s="73"/>
    </row>
    <row r="701" s="171" customFormat="1" ht="17.25" hidden="1" customHeight="1" spans="1:3">
      <c r="A701" s="74">
        <v>1039914</v>
      </c>
      <c r="B701" s="71" t="s">
        <v>734</v>
      </c>
      <c r="C701" s="73"/>
    </row>
    <row r="702" s="171" customFormat="1" ht="17.25" customHeight="1" spans="1:3">
      <c r="A702" s="74">
        <v>1039915</v>
      </c>
      <c r="B702" s="71" t="s">
        <v>735</v>
      </c>
      <c r="C702" s="73">
        <v>53</v>
      </c>
    </row>
    <row r="703" s="171" customFormat="1" ht="17.25" customHeight="1" spans="1:3">
      <c r="A703" s="74">
        <v>1039999</v>
      </c>
      <c r="B703" s="71" t="s">
        <v>736</v>
      </c>
      <c r="C703" s="73">
        <v>361</v>
      </c>
    </row>
    <row r="704" s="171" customFormat="1" ht="17.25" hidden="1" customHeight="1" spans="1:3">
      <c r="A704" s="180">
        <v>1039913</v>
      </c>
      <c r="B704" s="181" t="s">
        <v>737</v>
      </c>
      <c r="C704" s="182"/>
    </row>
    <row r="705" s="171" customFormat="1" ht="17.25" hidden="1" customHeight="1" spans="1:3">
      <c r="A705" s="180">
        <v>1039914</v>
      </c>
      <c r="B705" s="181" t="s">
        <v>738</v>
      </c>
      <c r="C705" s="182"/>
    </row>
    <row r="706" s="171" customFormat="1" ht="17.25" hidden="1" customHeight="1" spans="1:3">
      <c r="A706" s="180">
        <v>1039915</v>
      </c>
      <c r="B706" s="181" t="s">
        <v>739</v>
      </c>
      <c r="C706" s="182"/>
    </row>
    <row r="707" s="171" customFormat="1" ht="17.25" customHeight="1" spans="1:3">
      <c r="A707" s="180">
        <v>1039999</v>
      </c>
      <c r="B707" s="181" t="s">
        <v>740</v>
      </c>
      <c r="C707" s="182">
        <v>591</v>
      </c>
    </row>
  </sheetData>
  <autoFilter xmlns:etc="http://www.wps.cn/officeDocument/2017/etCustomData" ref="A1:C707" etc:filterBottomFollowUsedRange="0">
    <filterColumn colId="2">
      <filters>
        <filter val="66,400"/>
        <filter val="1"/>
        <filter val="101"/>
        <filter val="1,201"/>
        <filter val="9,302"/>
        <filter val="14,204"/>
        <filter val="-1,905"/>
        <filter val="1,606"/>
        <filter val="11,006"/>
        <filter val="7"/>
        <filter val="108"/>
        <filter val="9"/>
        <filter val="2,809"/>
        <filter val="111"/>
        <filter val="12"/>
        <filter val="112"/>
        <filter val="612"/>
        <filter val="13"/>
        <filter val="414"/>
        <filter val="1,314"/>
        <filter val="15"/>
        <filter val="115"/>
        <filter val="16"/>
        <filter val="1,316"/>
        <filter val="17"/>
        <filter val="5,318"/>
        <filter val="8,218"/>
        <filter val="2024年天元区一般公共预算收入决算明细表"/>
        <filter val="79,519"/>
        <filter val="-9,920"/>
        <filter val="922"/>
        <filter val="7,223"/>
        <filter val="33,524"/>
        <filter val="126"/>
        <filter val="37,426"/>
        <filter val="127"/>
        <filter val="34,727"/>
        <filter val="28"/>
        <filter val="-1,328"/>
        <filter val="2,330"/>
        <filter val="16,230"/>
        <filter val="31"/>
        <filter val="32"/>
        <filter val="1,332"/>
        <filter val="33"/>
        <filter val="934"/>
        <filter val="-135"/>
        <filter val="236"/>
        <filter val="16,536"/>
        <filter val="-1,139"/>
        <filter val="40"/>
        <filter val="241"/>
        <filter val="4,241"/>
        <filter val="23,341"/>
        <filter val="43"/>
        <filter val="1,143"/>
        <filter val="42,743"/>
        <filter val="244"/>
        <filter val="31,944"/>
        <filter val="45"/>
        <filter val="5,745"/>
        <filter val="-348"/>
        <filter val="30,348"/>
        <filter val="52"/>
        <filter val="20,352"/>
        <filter val="53"/>
        <filter val="353"/>
        <filter val="353,385"/>
        <filter val="419,785"/>
        <filter val="2,858"/>
        <filter val="59"/>
        <filter val="659"/>
        <filter val="660"/>
        <filter val="61"/>
        <filter val="361"/>
        <filter val="162"/>
        <filter val="10,565"/>
        <filter val="74,765"/>
        <filter val="67"/>
        <filter val="69"/>
        <filter val="369"/>
        <filter val="1,869"/>
        <filter val="42,669"/>
        <filter val="72"/>
        <filter val="74"/>
        <filter val="175"/>
        <filter val="76"/>
        <filter val="77"/>
        <filter val="5,078"/>
        <filter val="20,779"/>
        <filter val="280"/>
        <filter val="880"/>
        <filter val="10,380"/>
        <filter val="1,482"/>
        <filter val="1,586"/>
        <filter val="9,486"/>
        <filter val="587"/>
        <filter val="687"/>
        <filter val="88"/>
        <filter val="1,888"/>
        <filter val="190"/>
        <filter val="91"/>
        <filter val="591"/>
        <filter val="37,391"/>
        <filter val="192"/>
        <filter val="11,692"/>
        <filter val="793"/>
        <filter val="894"/>
        <filter val="9,194"/>
        <filter val="14,494"/>
        <filter val="2,996"/>
        <filter val="1,397"/>
        <filter val="8,597"/>
        <filter val="-198"/>
        <filter val="决算数"/>
        <filter val="122,396"/>
      </filters>
    </filterColumn>
    <extLst/>
  </autoFilter>
  <mergeCells count="2">
    <mergeCell ref="A2:C2"/>
    <mergeCell ref="A3:B3"/>
  </mergeCells>
  <dataValidations count="1">
    <dataValidation type="decimal" operator="between" allowBlank="1" showInputMessage="1" showErrorMessage="1" sqref="C5:C707">
      <formula1>-99999999999999</formula1>
      <formula2>99999999999999</formula2>
    </dataValidation>
  </dataValidations>
  <pageMargins left="0.751388888888889" right="0.751388888888889" top="0.393055555555556" bottom="0.196527777777778"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pageSetUpPr fitToPage="1"/>
  </sheetPr>
  <dimension ref="A1:J21"/>
  <sheetViews>
    <sheetView workbookViewId="0">
      <selection activeCell="N10" sqref="N10"/>
    </sheetView>
  </sheetViews>
  <sheetFormatPr defaultColWidth="9" defaultRowHeight="15.4"/>
  <cols>
    <col min="1" max="1" width="29.7477477477477" style="24" customWidth="1"/>
    <col min="2" max="2" width="14.5045045045045" style="24" customWidth="1"/>
    <col min="3" max="3" width="11.6216216216216" style="24" customWidth="1"/>
    <col min="4" max="4" width="9" style="24" customWidth="1"/>
    <col min="5" max="5" width="11.7477477477477" style="24" customWidth="1"/>
    <col min="6" max="6" width="11.8738738738739" style="24" customWidth="1"/>
    <col min="7" max="10" width="9" style="24" customWidth="1"/>
    <col min="11" max="16384" width="9" style="24"/>
  </cols>
  <sheetData>
    <row r="1" s="24" customFormat="1" ht="34" customHeight="1" spans="1:1">
      <c r="A1" s="68" t="s">
        <v>741</v>
      </c>
    </row>
    <row r="2" s="24" customFormat="1" ht="48.75" customHeight="1" spans="1:10">
      <c r="A2" s="58" t="s">
        <v>742</v>
      </c>
      <c r="B2" s="58"/>
      <c r="C2" s="58"/>
      <c r="D2" s="58"/>
      <c r="E2" s="58"/>
      <c r="F2" s="58"/>
      <c r="G2" s="58"/>
      <c r="H2" s="58"/>
      <c r="I2" s="58"/>
      <c r="J2" s="58"/>
    </row>
    <row r="3" s="24" customFormat="1" ht="31" customHeight="1" spans="1:6">
      <c r="A3" s="6"/>
      <c r="B3" s="6"/>
      <c r="C3" s="6"/>
      <c r="D3" s="6"/>
      <c r="E3" s="6"/>
      <c r="F3" s="152" t="s">
        <v>743</v>
      </c>
    </row>
    <row r="4" ht="30" customHeight="1" spans="1:10">
      <c r="A4" s="153" t="s">
        <v>744</v>
      </c>
      <c r="B4" s="154" t="s">
        <v>745</v>
      </c>
      <c r="C4" s="154"/>
      <c r="D4" s="154"/>
      <c r="E4" s="155" t="s">
        <v>746</v>
      </c>
      <c r="F4" s="156" t="s">
        <v>747</v>
      </c>
      <c r="G4" s="156" t="s">
        <v>748</v>
      </c>
      <c r="H4" s="156" t="s">
        <v>38</v>
      </c>
      <c r="I4" s="156" t="s">
        <v>749</v>
      </c>
      <c r="J4" s="156" t="s">
        <v>40</v>
      </c>
    </row>
    <row r="5" s="24" customFormat="1" ht="30" customHeight="1" spans="1:10">
      <c r="A5" s="157"/>
      <c r="B5" s="154" t="s">
        <v>750</v>
      </c>
      <c r="C5" s="154" t="s">
        <v>751</v>
      </c>
      <c r="D5" s="154" t="s">
        <v>752</v>
      </c>
      <c r="E5" s="158"/>
      <c r="F5" s="159"/>
      <c r="G5" s="159"/>
      <c r="H5" s="159"/>
      <c r="I5" s="167"/>
      <c r="J5" s="167"/>
    </row>
    <row r="6" ht="30" customHeight="1" spans="1:10">
      <c r="A6" s="160" t="s">
        <v>753</v>
      </c>
      <c r="B6" s="161">
        <f t="shared" ref="B6:F6" si="0">SUM(B7:B20)</f>
        <v>416857</v>
      </c>
      <c r="C6" s="161">
        <f t="shared" si="0"/>
        <v>358865</v>
      </c>
      <c r="D6" s="161">
        <f t="shared" si="0"/>
        <v>57992</v>
      </c>
      <c r="E6" s="161">
        <f t="shared" si="0"/>
        <v>458914</v>
      </c>
      <c r="F6" s="161">
        <f t="shared" si="0"/>
        <v>407042</v>
      </c>
      <c r="G6" s="162">
        <f t="shared" ref="G6:G20" si="1">F6/B6*100</f>
        <v>97.6454755467702</v>
      </c>
      <c r="H6" s="162">
        <f t="shared" ref="H6:H20" si="2">F6/E6*100</f>
        <v>88.6967928631508</v>
      </c>
      <c r="I6" s="161">
        <f>SUM(I7:I20)</f>
        <v>455989</v>
      </c>
      <c r="J6" s="168">
        <f t="shared" ref="J6:J20" si="3">(F6/I6-1)*100</f>
        <v>-10.7342501683155</v>
      </c>
    </row>
    <row r="7" ht="30" customHeight="1" spans="1:10">
      <c r="A7" s="163" t="s">
        <v>754</v>
      </c>
      <c r="B7" s="164">
        <f t="shared" ref="B7:B20" si="4">C7+D7</f>
        <v>54959</v>
      </c>
      <c r="C7" s="164">
        <v>47131</v>
      </c>
      <c r="D7" s="164">
        <v>7828</v>
      </c>
      <c r="E7" s="164">
        <v>42246</v>
      </c>
      <c r="F7" s="164">
        <v>38500</v>
      </c>
      <c r="G7" s="165">
        <f t="shared" si="1"/>
        <v>70.0522207463746</v>
      </c>
      <c r="H7" s="165">
        <f t="shared" si="2"/>
        <v>91.1328883207878</v>
      </c>
      <c r="I7" s="164">
        <v>40203</v>
      </c>
      <c r="J7" s="169">
        <f t="shared" si="3"/>
        <v>-4.23600228838644</v>
      </c>
    </row>
    <row r="8" ht="30" customHeight="1" spans="1:10">
      <c r="A8" s="163" t="s">
        <v>755</v>
      </c>
      <c r="B8" s="164">
        <f t="shared" si="4"/>
        <v>4632</v>
      </c>
      <c r="C8" s="164">
        <v>4451</v>
      </c>
      <c r="D8" s="164">
        <v>181</v>
      </c>
      <c r="E8" s="164">
        <v>4943</v>
      </c>
      <c r="F8" s="164">
        <v>4877</v>
      </c>
      <c r="G8" s="165">
        <f t="shared" si="1"/>
        <v>105.289291882556</v>
      </c>
      <c r="H8" s="165">
        <f t="shared" si="2"/>
        <v>98.6647784746106</v>
      </c>
      <c r="I8" s="164">
        <v>4852</v>
      </c>
      <c r="J8" s="169">
        <f t="shared" si="3"/>
        <v>0.515251442704034</v>
      </c>
    </row>
    <row r="9" ht="30" customHeight="1" spans="1:10">
      <c r="A9" s="163" t="s">
        <v>756</v>
      </c>
      <c r="B9" s="164">
        <f t="shared" si="4"/>
        <v>73280</v>
      </c>
      <c r="C9" s="164">
        <v>68975</v>
      </c>
      <c r="D9" s="164">
        <v>4305</v>
      </c>
      <c r="E9" s="164">
        <v>75972</v>
      </c>
      <c r="F9" s="164">
        <v>71151</v>
      </c>
      <c r="G9" s="165">
        <f t="shared" si="1"/>
        <v>97.0947052401747</v>
      </c>
      <c r="H9" s="165">
        <f t="shared" si="2"/>
        <v>93.6542410361712</v>
      </c>
      <c r="I9" s="164">
        <v>70007</v>
      </c>
      <c r="J9" s="169">
        <f t="shared" si="3"/>
        <v>1.63412230205551</v>
      </c>
    </row>
    <row r="10" ht="30" customHeight="1" spans="1:10">
      <c r="A10" s="163" t="s">
        <v>757</v>
      </c>
      <c r="B10" s="164">
        <f t="shared" si="4"/>
        <v>34745</v>
      </c>
      <c r="C10" s="164">
        <v>24417</v>
      </c>
      <c r="D10" s="164">
        <v>10328</v>
      </c>
      <c r="E10" s="164">
        <v>65670</v>
      </c>
      <c r="F10" s="164">
        <v>62420</v>
      </c>
      <c r="G10" s="165">
        <f t="shared" si="1"/>
        <v>179.651748453015</v>
      </c>
      <c r="H10" s="165">
        <f t="shared" si="2"/>
        <v>95.0510126389523</v>
      </c>
      <c r="I10" s="164">
        <v>52057</v>
      </c>
      <c r="J10" s="169">
        <f t="shared" si="3"/>
        <v>19.9070249918359</v>
      </c>
    </row>
    <row r="11" ht="30" customHeight="1" spans="1:10">
      <c r="A11" s="163" t="s">
        <v>758</v>
      </c>
      <c r="B11" s="164">
        <f t="shared" si="4"/>
        <v>755</v>
      </c>
      <c r="C11" s="164">
        <v>451</v>
      </c>
      <c r="D11" s="164">
        <v>304</v>
      </c>
      <c r="E11" s="164">
        <v>1780</v>
      </c>
      <c r="F11" s="164">
        <v>1604</v>
      </c>
      <c r="G11" s="165">
        <f t="shared" si="1"/>
        <v>212.450331125828</v>
      </c>
      <c r="H11" s="165">
        <f t="shared" si="2"/>
        <v>90.1123595505618</v>
      </c>
      <c r="I11" s="164">
        <v>828</v>
      </c>
      <c r="J11" s="169">
        <f t="shared" si="3"/>
        <v>93.719806763285</v>
      </c>
    </row>
    <row r="12" ht="30" customHeight="1" spans="1:10">
      <c r="A12" s="163" t="s">
        <v>759</v>
      </c>
      <c r="B12" s="164">
        <f t="shared" si="4"/>
        <v>35395</v>
      </c>
      <c r="C12" s="164">
        <v>30576</v>
      </c>
      <c r="D12" s="164">
        <v>4819</v>
      </c>
      <c r="E12" s="164">
        <v>34171</v>
      </c>
      <c r="F12" s="164">
        <v>32556</v>
      </c>
      <c r="G12" s="165">
        <f t="shared" si="1"/>
        <v>91.9790930922447</v>
      </c>
      <c r="H12" s="165">
        <f t="shared" si="2"/>
        <v>95.2737701559802</v>
      </c>
      <c r="I12" s="164">
        <v>37800</v>
      </c>
      <c r="J12" s="169">
        <f t="shared" si="3"/>
        <v>-13.8730158730159</v>
      </c>
    </row>
    <row r="13" ht="30" customHeight="1" spans="1:10">
      <c r="A13" s="163" t="s">
        <v>760</v>
      </c>
      <c r="B13" s="164">
        <f t="shared" si="4"/>
        <v>19858</v>
      </c>
      <c r="C13" s="164">
        <v>15154</v>
      </c>
      <c r="D13" s="164">
        <v>4704</v>
      </c>
      <c r="E13" s="164">
        <v>18320</v>
      </c>
      <c r="F13" s="164">
        <v>16492</v>
      </c>
      <c r="G13" s="165">
        <f t="shared" si="1"/>
        <v>83.0496525329842</v>
      </c>
      <c r="H13" s="165">
        <f t="shared" si="2"/>
        <v>90.0218340611354</v>
      </c>
      <c r="I13" s="164">
        <v>24109</v>
      </c>
      <c r="J13" s="169">
        <f t="shared" si="3"/>
        <v>-31.5940105354847</v>
      </c>
    </row>
    <row r="14" ht="30" customHeight="1" spans="1:10">
      <c r="A14" s="163" t="s">
        <v>761</v>
      </c>
      <c r="B14" s="164">
        <f t="shared" si="4"/>
        <v>4286</v>
      </c>
      <c r="C14" s="164">
        <v>1000</v>
      </c>
      <c r="D14" s="164">
        <v>3286</v>
      </c>
      <c r="E14" s="164">
        <v>17468</v>
      </c>
      <c r="F14" s="164">
        <v>5361</v>
      </c>
      <c r="G14" s="165">
        <f t="shared" si="1"/>
        <v>125.081661222585</v>
      </c>
      <c r="H14" s="165">
        <f t="shared" si="2"/>
        <v>30.6904053125716</v>
      </c>
      <c r="I14" s="164">
        <v>3564</v>
      </c>
      <c r="J14" s="169">
        <f t="shared" si="3"/>
        <v>50.4208754208754</v>
      </c>
    </row>
    <row r="15" ht="30" customHeight="1" spans="1:10">
      <c r="A15" s="163" t="s">
        <v>762</v>
      </c>
      <c r="B15" s="164">
        <f t="shared" si="4"/>
        <v>131202</v>
      </c>
      <c r="C15" s="164">
        <v>124422</v>
      </c>
      <c r="D15" s="164">
        <v>6780</v>
      </c>
      <c r="E15" s="164">
        <v>128020</v>
      </c>
      <c r="F15" s="164">
        <v>123255</v>
      </c>
      <c r="G15" s="165">
        <f t="shared" si="1"/>
        <v>93.9429276992729</v>
      </c>
      <c r="H15" s="165">
        <f t="shared" si="2"/>
        <v>96.2779253241681</v>
      </c>
      <c r="I15" s="164">
        <v>173095</v>
      </c>
      <c r="J15" s="169">
        <f t="shared" si="3"/>
        <v>-28.7934371298998</v>
      </c>
    </row>
    <row r="16" ht="30" customHeight="1" spans="1:10">
      <c r="A16" s="163" t="s">
        <v>763</v>
      </c>
      <c r="B16" s="164">
        <f t="shared" si="4"/>
        <v>13522</v>
      </c>
      <c r="C16" s="164">
        <v>7581</v>
      </c>
      <c r="D16" s="164">
        <v>5941</v>
      </c>
      <c r="E16" s="164">
        <v>23771</v>
      </c>
      <c r="F16" s="164">
        <v>17276</v>
      </c>
      <c r="G16" s="165">
        <f t="shared" si="1"/>
        <v>127.762165360154</v>
      </c>
      <c r="H16" s="165">
        <f t="shared" si="2"/>
        <v>72.6767910479155</v>
      </c>
      <c r="I16" s="164">
        <v>14002</v>
      </c>
      <c r="J16" s="169">
        <f t="shared" si="3"/>
        <v>23.3823739465791</v>
      </c>
    </row>
    <row r="17" ht="30" customHeight="1" spans="1:10">
      <c r="A17" s="163" t="s">
        <v>764</v>
      </c>
      <c r="B17" s="164">
        <f t="shared" si="4"/>
        <v>4225</v>
      </c>
      <c r="C17" s="164">
        <v>2348</v>
      </c>
      <c r="D17" s="164">
        <v>1877</v>
      </c>
      <c r="E17" s="164">
        <v>4776</v>
      </c>
      <c r="F17" s="164">
        <v>2564</v>
      </c>
      <c r="G17" s="165">
        <f t="shared" si="1"/>
        <v>60.6863905325444</v>
      </c>
      <c r="H17" s="165">
        <f t="shared" si="2"/>
        <v>53.6850921273032</v>
      </c>
      <c r="I17" s="164">
        <v>5129</v>
      </c>
      <c r="J17" s="169">
        <f t="shared" si="3"/>
        <v>-50.0097484889842</v>
      </c>
    </row>
    <row r="18" ht="30" customHeight="1" spans="1:10">
      <c r="A18" s="163" t="s">
        <v>765</v>
      </c>
      <c r="B18" s="164">
        <f t="shared" si="4"/>
        <v>7444</v>
      </c>
      <c r="C18" s="164">
        <v>3160</v>
      </c>
      <c r="D18" s="164">
        <v>4284</v>
      </c>
      <c r="E18" s="164">
        <v>10201</v>
      </c>
      <c r="F18" s="164">
        <v>4109</v>
      </c>
      <c r="G18" s="165">
        <f t="shared" si="1"/>
        <v>55.198817839871</v>
      </c>
      <c r="H18" s="165">
        <f t="shared" si="2"/>
        <v>40.2803646701304</v>
      </c>
      <c r="I18" s="164">
        <v>7721</v>
      </c>
      <c r="J18" s="169">
        <f t="shared" si="3"/>
        <v>-46.7815049864007</v>
      </c>
    </row>
    <row r="19" ht="30" customHeight="1" spans="1:10">
      <c r="A19" s="166" t="s">
        <v>766</v>
      </c>
      <c r="B19" s="164">
        <f t="shared" si="4"/>
        <v>18014</v>
      </c>
      <c r="C19" s="164">
        <v>18014</v>
      </c>
      <c r="D19" s="164">
        <v>0</v>
      </c>
      <c r="E19" s="164">
        <v>16709</v>
      </c>
      <c r="F19" s="164">
        <v>16709</v>
      </c>
      <c r="G19" s="165">
        <f t="shared" si="1"/>
        <v>92.7556345064949</v>
      </c>
      <c r="H19" s="165">
        <f t="shared" si="2"/>
        <v>100</v>
      </c>
      <c r="I19" s="164">
        <v>17504</v>
      </c>
      <c r="J19" s="169">
        <f t="shared" si="3"/>
        <v>-4.54181901279708</v>
      </c>
    </row>
    <row r="20" ht="30" customHeight="1" spans="1:10">
      <c r="A20" s="166" t="s">
        <v>767</v>
      </c>
      <c r="B20" s="164">
        <f t="shared" si="4"/>
        <v>14540</v>
      </c>
      <c r="C20" s="164">
        <f>11185</f>
        <v>11185</v>
      </c>
      <c r="D20" s="164">
        <v>3355</v>
      </c>
      <c r="E20" s="164">
        <v>14867</v>
      </c>
      <c r="F20" s="164">
        <v>10168</v>
      </c>
      <c r="G20" s="165">
        <f t="shared" si="1"/>
        <v>69.9312242090784</v>
      </c>
      <c r="H20" s="165">
        <f t="shared" si="2"/>
        <v>68.3930853568306</v>
      </c>
      <c r="I20" s="164">
        <v>5118</v>
      </c>
      <c r="J20" s="169">
        <f t="shared" si="3"/>
        <v>98.6713559984369</v>
      </c>
    </row>
    <row r="21" ht="30" customHeight="1"/>
  </sheetData>
  <mergeCells count="9">
    <mergeCell ref="A2:J2"/>
    <mergeCell ref="B4:D4"/>
    <mergeCell ref="A4:A5"/>
    <mergeCell ref="E4:E5"/>
    <mergeCell ref="F4:F5"/>
    <mergeCell ref="G4:G5"/>
    <mergeCell ref="H4:H5"/>
    <mergeCell ref="I4:I5"/>
    <mergeCell ref="J4:J5"/>
  </mergeCells>
  <pageMargins left="0.472222222222222" right="0.156944444444444" top="1" bottom="1" header="0.5" footer="0.5"/>
  <pageSetup paperSize="9"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theme="9"/>
  </sheetPr>
  <dimension ref="A1:XFB1332"/>
  <sheetViews>
    <sheetView showZeros="0" topLeftCell="A864" workbookViewId="0">
      <selection activeCell="B953" sqref="B953"/>
    </sheetView>
  </sheetViews>
  <sheetFormatPr defaultColWidth="9.12612612612613" defaultRowHeight="18"/>
  <cols>
    <col min="1" max="1" width="18.2522522522523" style="150" customWidth="1"/>
    <col min="2" max="2" width="45.7477477477477" style="139" customWidth="1"/>
    <col min="3" max="3" width="18.7477477477477" style="139" customWidth="1"/>
    <col min="4" max="254" width="9.12612612612613" style="140"/>
    <col min="255" max="255" width="52.2522522522523" style="140" customWidth="1"/>
    <col min="256" max="256" width="20.5045045045045" style="140" customWidth="1"/>
    <col min="257" max="510" width="9.12612612612613" style="140"/>
    <col min="511" max="511" width="52.2522522522523" style="140" customWidth="1"/>
    <col min="512" max="512" width="20.5045045045045" style="140" customWidth="1"/>
    <col min="513" max="766" width="9.12612612612613" style="140"/>
    <col min="767" max="767" width="52.2522522522523" style="140" customWidth="1"/>
    <col min="768" max="768" width="20.5045045045045" style="140" customWidth="1"/>
    <col min="769" max="1022" width="9.12612612612613" style="140"/>
    <col min="1023" max="1023" width="52.2522522522523" style="140" customWidth="1"/>
    <col min="1024" max="1024" width="20.5045045045045" style="140" customWidth="1"/>
    <col min="1025" max="1278" width="9.12612612612613" style="140"/>
    <col min="1279" max="1279" width="52.2522522522523" style="140" customWidth="1"/>
    <col min="1280" max="1280" width="20.5045045045045" style="140" customWidth="1"/>
    <col min="1281" max="1534" width="9.12612612612613" style="140"/>
    <col min="1535" max="1535" width="52.2522522522523" style="140" customWidth="1"/>
    <col min="1536" max="1536" width="20.5045045045045" style="140" customWidth="1"/>
    <col min="1537" max="1790" width="9.12612612612613" style="140"/>
    <col min="1791" max="1791" width="52.2522522522523" style="140" customWidth="1"/>
    <col min="1792" max="1792" width="20.5045045045045" style="140" customWidth="1"/>
    <col min="1793" max="2046" width="9.12612612612613" style="140"/>
    <col min="2047" max="2047" width="52.2522522522523" style="140" customWidth="1"/>
    <col min="2048" max="2048" width="20.5045045045045" style="140" customWidth="1"/>
    <col min="2049" max="2302" width="9.12612612612613" style="140"/>
    <col min="2303" max="2303" width="52.2522522522523" style="140" customWidth="1"/>
    <col min="2304" max="2304" width="20.5045045045045" style="140" customWidth="1"/>
    <col min="2305" max="2558" width="9.12612612612613" style="140"/>
    <col min="2559" max="2559" width="52.2522522522523" style="140" customWidth="1"/>
    <col min="2560" max="2560" width="20.5045045045045" style="140" customWidth="1"/>
    <col min="2561" max="2814" width="9.12612612612613" style="140"/>
    <col min="2815" max="2815" width="52.2522522522523" style="140" customWidth="1"/>
    <col min="2816" max="2816" width="20.5045045045045" style="140" customWidth="1"/>
    <col min="2817" max="3070" width="9.12612612612613" style="140"/>
    <col min="3071" max="3071" width="52.2522522522523" style="140" customWidth="1"/>
    <col min="3072" max="3072" width="20.5045045045045" style="140" customWidth="1"/>
    <col min="3073" max="3326" width="9.12612612612613" style="140"/>
    <col min="3327" max="3327" width="52.2522522522523" style="140" customWidth="1"/>
    <col min="3328" max="3328" width="20.5045045045045" style="140" customWidth="1"/>
    <col min="3329" max="3582" width="9.12612612612613" style="140"/>
    <col min="3583" max="3583" width="52.2522522522523" style="140" customWidth="1"/>
    <col min="3584" max="3584" width="20.5045045045045" style="140" customWidth="1"/>
    <col min="3585" max="3838" width="9.12612612612613" style="140"/>
    <col min="3839" max="3839" width="52.2522522522523" style="140" customWidth="1"/>
    <col min="3840" max="3840" width="20.5045045045045" style="140" customWidth="1"/>
    <col min="3841" max="4094" width="9.12612612612613" style="140"/>
    <col min="4095" max="4095" width="52.2522522522523" style="140" customWidth="1"/>
    <col min="4096" max="4096" width="20.5045045045045" style="140" customWidth="1"/>
    <col min="4097" max="4350" width="9.12612612612613" style="140"/>
    <col min="4351" max="4351" width="52.2522522522523" style="140" customWidth="1"/>
    <col min="4352" max="4352" width="20.5045045045045" style="140" customWidth="1"/>
    <col min="4353" max="4606" width="9.12612612612613" style="140"/>
    <col min="4607" max="4607" width="52.2522522522523" style="140" customWidth="1"/>
    <col min="4608" max="4608" width="20.5045045045045" style="140" customWidth="1"/>
    <col min="4609" max="4862" width="9.12612612612613" style="140"/>
    <col min="4863" max="4863" width="52.2522522522523" style="140" customWidth="1"/>
    <col min="4864" max="4864" width="20.5045045045045" style="140" customWidth="1"/>
    <col min="4865" max="5118" width="9.12612612612613" style="140"/>
    <col min="5119" max="5119" width="52.2522522522523" style="140" customWidth="1"/>
    <col min="5120" max="5120" width="20.5045045045045" style="140" customWidth="1"/>
    <col min="5121" max="5374" width="9.12612612612613" style="140"/>
    <col min="5375" max="5375" width="52.2522522522523" style="140" customWidth="1"/>
    <col min="5376" max="5376" width="20.5045045045045" style="140" customWidth="1"/>
    <col min="5377" max="5630" width="9.12612612612613" style="140"/>
    <col min="5631" max="5631" width="52.2522522522523" style="140" customWidth="1"/>
    <col min="5632" max="5632" width="20.5045045045045" style="140" customWidth="1"/>
    <col min="5633" max="5886" width="9.12612612612613" style="140"/>
    <col min="5887" max="5887" width="52.2522522522523" style="140" customWidth="1"/>
    <col min="5888" max="5888" width="20.5045045045045" style="140" customWidth="1"/>
    <col min="5889" max="6142" width="9.12612612612613" style="140"/>
    <col min="6143" max="6143" width="52.2522522522523" style="140" customWidth="1"/>
    <col min="6144" max="6144" width="20.5045045045045" style="140" customWidth="1"/>
    <col min="6145" max="6398" width="9.12612612612613" style="140"/>
    <col min="6399" max="6399" width="52.2522522522523" style="140" customWidth="1"/>
    <col min="6400" max="6400" width="20.5045045045045" style="140" customWidth="1"/>
    <col min="6401" max="6654" width="9.12612612612613" style="140"/>
    <col min="6655" max="6655" width="52.2522522522523" style="140" customWidth="1"/>
    <col min="6656" max="6656" width="20.5045045045045" style="140" customWidth="1"/>
    <col min="6657" max="6910" width="9.12612612612613" style="140"/>
    <col min="6911" max="6911" width="52.2522522522523" style="140" customWidth="1"/>
    <col min="6912" max="6912" width="20.5045045045045" style="140" customWidth="1"/>
    <col min="6913" max="7166" width="9.12612612612613" style="140"/>
    <col min="7167" max="7167" width="52.2522522522523" style="140" customWidth="1"/>
    <col min="7168" max="7168" width="20.5045045045045" style="140" customWidth="1"/>
    <col min="7169" max="7422" width="9.12612612612613" style="140"/>
    <col min="7423" max="7423" width="52.2522522522523" style="140" customWidth="1"/>
    <col min="7424" max="7424" width="20.5045045045045" style="140" customWidth="1"/>
    <col min="7425" max="7678" width="9.12612612612613" style="140"/>
    <col min="7679" max="7679" width="52.2522522522523" style="140" customWidth="1"/>
    <col min="7680" max="7680" width="20.5045045045045" style="140" customWidth="1"/>
    <col min="7681" max="7934" width="9.12612612612613" style="140"/>
    <col min="7935" max="7935" width="52.2522522522523" style="140" customWidth="1"/>
    <col min="7936" max="7936" width="20.5045045045045" style="140" customWidth="1"/>
    <col min="7937" max="8190" width="9.12612612612613" style="140"/>
    <col min="8191" max="8191" width="52.2522522522523" style="140" customWidth="1"/>
    <col min="8192" max="8192" width="20.5045045045045" style="140" customWidth="1"/>
    <col min="8193" max="8446" width="9.12612612612613" style="140"/>
    <col min="8447" max="8447" width="52.2522522522523" style="140" customWidth="1"/>
    <col min="8448" max="8448" width="20.5045045045045" style="140" customWidth="1"/>
    <col min="8449" max="8702" width="9.12612612612613" style="140"/>
    <col min="8703" max="8703" width="52.2522522522523" style="140" customWidth="1"/>
    <col min="8704" max="8704" width="20.5045045045045" style="140" customWidth="1"/>
    <col min="8705" max="8958" width="9.12612612612613" style="140"/>
    <col min="8959" max="8959" width="52.2522522522523" style="140" customWidth="1"/>
    <col min="8960" max="8960" width="20.5045045045045" style="140" customWidth="1"/>
    <col min="8961" max="9214" width="9.12612612612613" style="140"/>
    <col min="9215" max="9215" width="52.2522522522523" style="140" customWidth="1"/>
    <col min="9216" max="9216" width="20.5045045045045" style="140" customWidth="1"/>
    <col min="9217" max="9470" width="9.12612612612613" style="140"/>
    <col min="9471" max="9471" width="52.2522522522523" style="140" customWidth="1"/>
    <col min="9472" max="9472" width="20.5045045045045" style="140" customWidth="1"/>
    <col min="9473" max="9726" width="9.12612612612613" style="140"/>
    <col min="9727" max="9727" width="52.2522522522523" style="140" customWidth="1"/>
    <col min="9728" max="9728" width="20.5045045045045" style="140" customWidth="1"/>
    <col min="9729" max="9982" width="9.12612612612613" style="140"/>
    <col min="9983" max="9983" width="52.2522522522523" style="140" customWidth="1"/>
    <col min="9984" max="9984" width="20.5045045045045" style="140" customWidth="1"/>
    <col min="9985" max="10238" width="9.12612612612613" style="140"/>
    <col min="10239" max="10239" width="52.2522522522523" style="140" customWidth="1"/>
    <col min="10240" max="10240" width="20.5045045045045" style="140" customWidth="1"/>
    <col min="10241" max="10494" width="9.12612612612613" style="140"/>
    <col min="10495" max="10495" width="52.2522522522523" style="140" customWidth="1"/>
    <col min="10496" max="10496" width="20.5045045045045" style="140" customWidth="1"/>
    <col min="10497" max="10750" width="9.12612612612613" style="140"/>
    <col min="10751" max="10751" width="52.2522522522523" style="140" customWidth="1"/>
    <col min="10752" max="10752" width="20.5045045045045" style="140" customWidth="1"/>
    <col min="10753" max="11006" width="9.12612612612613" style="140"/>
    <col min="11007" max="11007" width="52.2522522522523" style="140" customWidth="1"/>
    <col min="11008" max="11008" width="20.5045045045045" style="140" customWidth="1"/>
    <col min="11009" max="11262" width="9.12612612612613" style="140"/>
    <col min="11263" max="11263" width="52.2522522522523" style="140" customWidth="1"/>
    <col min="11264" max="11264" width="20.5045045045045" style="140" customWidth="1"/>
    <col min="11265" max="11518" width="9.12612612612613" style="140"/>
    <col min="11519" max="11519" width="52.2522522522523" style="140" customWidth="1"/>
    <col min="11520" max="11520" width="20.5045045045045" style="140" customWidth="1"/>
    <col min="11521" max="11774" width="9.12612612612613" style="140"/>
    <col min="11775" max="11775" width="52.2522522522523" style="140" customWidth="1"/>
    <col min="11776" max="11776" width="20.5045045045045" style="140" customWidth="1"/>
    <col min="11777" max="12030" width="9.12612612612613" style="140"/>
    <col min="12031" max="12031" width="52.2522522522523" style="140" customWidth="1"/>
    <col min="12032" max="12032" width="20.5045045045045" style="140" customWidth="1"/>
    <col min="12033" max="12286" width="9.12612612612613" style="140"/>
    <col min="12287" max="12287" width="52.2522522522523" style="140" customWidth="1"/>
    <col min="12288" max="12288" width="20.5045045045045" style="140" customWidth="1"/>
    <col min="12289" max="12542" width="9.12612612612613" style="140"/>
    <col min="12543" max="12543" width="52.2522522522523" style="140" customWidth="1"/>
    <col min="12544" max="12544" width="20.5045045045045" style="140" customWidth="1"/>
    <col min="12545" max="12798" width="9.12612612612613" style="140"/>
    <col min="12799" max="12799" width="52.2522522522523" style="140" customWidth="1"/>
    <col min="12800" max="12800" width="20.5045045045045" style="140" customWidth="1"/>
    <col min="12801" max="13054" width="9.12612612612613" style="140"/>
    <col min="13055" max="13055" width="52.2522522522523" style="140" customWidth="1"/>
    <col min="13056" max="13056" width="20.5045045045045" style="140" customWidth="1"/>
    <col min="13057" max="13310" width="9.12612612612613" style="140"/>
    <col min="13311" max="13311" width="52.2522522522523" style="140" customWidth="1"/>
    <col min="13312" max="13312" width="20.5045045045045" style="140" customWidth="1"/>
    <col min="13313" max="13566" width="9.12612612612613" style="140"/>
    <col min="13567" max="13567" width="52.2522522522523" style="140" customWidth="1"/>
    <col min="13568" max="13568" width="20.5045045045045" style="140" customWidth="1"/>
    <col min="13569" max="13822" width="9.12612612612613" style="140"/>
    <col min="13823" max="13823" width="52.2522522522523" style="140" customWidth="1"/>
    <col min="13824" max="13824" width="20.5045045045045" style="140" customWidth="1"/>
    <col min="13825" max="14078" width="9.12612612612613" style="140"/>
    <col min="14079" max="14079" width="52.2522522522523" style="140" customWidth="1"/>
    <col min="14080" max="14080" width="20.5045045045045" style="140" customWidth="1"/>
    <col min="14081" max="14334" width="9.12612612612613" style="140"/>
    <col min="14335" max="14335" width="52.2522522522523" style="140" customWidth="1"/>
    <col min="14336" max="14336" width="20.5045045045045" style="140" customWidth="1"/>
    <col min="14337" max="14590" width="9.12612612612613" style="140"/>
    <col min="14591" max="14591" width="52.2522522522523" style="140" customWidth="1"/>
    <col min="14592" max="14592" width="20.5045045045045" style="140" customWidth="1"/>
    <col min="14593" max="14846" width="9.12612612612613" style="140"/>
    <col min="14847" max="14847" width="52.2522522522523" style="140" customWidth="1"/>
    <col min="14848" max="14848" width="20.5045045045045" style="140" customWidth="1"/>
    <col min="14849" max="15102" width="9.12612612612613" style="140"/>
    <col min="15103" max="15103" width="52.2522522522523" style="140" customWidth="1"/>
    <col min="15104" max="15104" width="20.5045045045045" style="140" customWidth="1"/>
    <col min="15105" max="15358" width="9.12612612612613" style="140"/>
    <col min="15359" max="15359" width="52.2522522522523" style="140" customWidth="1"/>
    <col min="15360" max="15360" width="20.5045045045045" style="140" customWidth="1"/>
    <col min="15361" max="15614" width="9.12612612612613" style="140"/>
    <col min="15615" max="15615" width="52.2522522522523" style="140" customWidth="1"/>
    <col min="15616" max="15616" width="20.5045045045045" style="140" customWidth="1"/>
    <col min="15617" max="15870" width="9.12612612612613" style="140"/>
    <col min="15871" max="15871" width="52.2522522522523" style="140" customWidth="1"/>
    <col min="15872" max="15872" width="20.5045045045045" style="140" customWidth="1"/>
    <col min="15873" max="16126" width="9.12612612612613" style="140"/>
    <col min="16127" max="16127" width="52.2522522522523" style="140" customWidth="1"/>
    <col min="16128" max="16128" width="20.5045045045045" style="140" customWidth="1"/>
    <col min="16129" max="16384" width="9.12612612612613" style="140"/>
  </cols>
  <sheetData>
    <row r="1" s="139" customFormat="1" ht="21.75" customHeight="1" spans="1:16382">
      <c r="A1" s="151" t="s">
        <v>768</v>
      </c>
      <c r="B1" s="141"/>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c r="HR1" s="140"/>
      <c r="HS1" s="140"/>
      <c r="HT1" s="140"/>
      <c r="HU1" s="140"/>
      <c r="HV1" s="140"/>
      <c r="HW1" s="140"/>
      <c r="HX1" s="140"/>
      <c r="HY1" s="140"/>
      <c r="HZ1" s="140"/>
      <c r="IA1" s="140"/>
      <c r="IB1" s="140"/>
      <c r="IC1" s="140"/>
      <c r="ID1" s="140"/>
      <c r="IE1" s="140"/>
      <c r="IF1" s="140"/>
      <c r="IG1" s="140"/>
      <c r="IH1" s="140"/>
      <c r="II1" s="140"/>
      <c r="IJ1" s="140"/>
      <c r="IK1" s="140"/>
      <c r="IL1" s="140"/>
      <c r="IM1" s="140"/>
      <c r="IN1" s="140"/>
      <c r="IO1" s="140"/>
      <c r="IP1" s="140"/>
      <c r="IQ1" s="140"/>
      <c r="IR1" s="140"/>
      <c r="IS1" s="140"/>
      <c r="IT1" s="140"/>
      <c r="IU1" s="140"/>
      <c r="IV1" s="140"/>
      <c r="IW1" s="140"/>
      <c r="IX1" s="140"/>
      <c r="IY1" s="140"/>
      <c r="IZ1" s="140"/>
      <c r="JA1" s="140"/>
      <c r="JB1" s="140"/>
      <c r="JC1" s="140"/>
      <c r="JD1" s="140"/>
      <c r="JE1" s="140"/>
      <c r="JF1" s="140"/>
      <c r="JG1" s="140"/>
      <c r="JH1" s="140"/>
      <c r="JI1" s="140"/>
      <c r="JJ1" s="140"/>
      <c r="JK1" s="140"/>
      <c r="JL1" s="140"/>
      <c r="JM1" s="140"/>
      <c r="JN1" s="140"/>
      <c r="JO1" s="140"/>
      <c r="JP1" s="140"/>
      <c r="JQ1" s="140"/>
      <c r="JR1" s="140"/>
      <c r="JS1" s="140"/>
      <c r="JT1" s="140"/>
      <c r="JU1" s="140"/>
      <c r="JV1" s="140"/>
      <c r="JW1" s="140"/>
      <c r="JX1" s="140"/>
      <c r="JY1" s="140"/>
      <c r="JZ1" s="140"/>
      <c r="KA1" s="140"/>
      <c r="KB1" s="140"/>
      <c r="KC1" s="140"/>
      <c r="KD1" s="140"/>
      <c r="KE1" s="140"/>
      <c r="KF1" s="140"/>
      <c r="KG1" s="140"/>
      <c r="KH1" s="140"/>
      <c r="KI1" s="140"/>
      <c r="KJ1" s="140"/>
      <c r="KK1" s="140"/>
      <c r="KL1" s="140"/>
      <c r="KM1" s="140"/>
      <c r="KN1" s="140"/>
      <c r="KO1" s="140"/>
      <c r="KP1" s="140"/>
      <c r="KQ1" s="140"/>
      <c r="KR1" s="140"/>
      <c r="KS1" s="140"/>
      <c r="KT1" s="140"/>
      <c r="KU1" s="140"/>
      <c r="KV1" s="140"/>
      <c r="KW1" s="140"/>
      <c r="KX1" s="140"/>
      <c r="KY1" s="140"/>
      <c r="KZ1" s="140"/>
      <c r="LA1" s="140"/>
      <c r="LB1" s="140"/>
      <c r="LC1" s="140"/>
      <c r="LD1" s="140"/>
      <c r="LE1" s="140"/>
      <c r="LF1" s="140"/>
      <c r="LG1" s="140"/>
      <c r="LH1" s="140"/>
      <c r="LI1" s="140"/>
      <c r="LJ1" s="140"/>
      <c r="LK1" s="140"/>
      <c r="LL1" s="140"/>
      <c r="LM1" s="140"/>
      <c r="LN1" s="140"/>
      <c r="LO1" s="140"/>
      <c r="LP1" s="140"/>
      <c r="LQ1" s="140"/>
      <c r="LR1" s="140"/>
      <c r="LS1" s="140"/>
      <c r="LT1" s="140"/>
      <c r="LU1" s="140"/>
      <c r="LV1" s="140"/>
      <c r="LW1" s="140"/>
      <c r="LX1" s="140"/>
      <c r="LY1" s="140"/>
      <c r="LZ1" s="140"/>
      <c r="MA1" s="140"/>
      <c r="MB1" s="140"/>
      <c r="MC1" s="140"/>
      <c r="MD1" s="140"/>
      <c r="ME1" s="140"/>
      <c r="MF1" s="140"/>
      <c r="MG1" s="140"/>
      <c r="MH1" s="140"/>
      <c r="MI1" s="140"/>
      <c r="MJ1" s="140"/>
      <c r="MK1" s="140"/>
      <c r="ML1" s="140"/>
      <c r="MM1" s="140"/>
      <c r="MN1" s="140"/>
      <c r="MO1" s="140"/>
      <c r="MP1" s="140"/>
      <c r="MQ1" s="140"/>
      <c r="MR1" s="140"/>
      <c r="MS1" s="140"/>
      <c r="MT1" s="140"/>
      <c r="MU1" s="140"/>
      <c r="MV1" s="140"/>
      <c r="MW1" s="140"/>
      <c r="MX1" s="140"/>
      <c r="MY1" s="140"/>
      <c r="MZ1" s="140"/>
      <c r="NA1" s="140"/>
      <c r="NB1" s="140"/>
      <c r="NC1" s="140"/>
      <c r="ND1" s="140"/>
      <c r="NE1" s="140"/>
      <c r="NF1" s="140"/>
      <c r="NG1" s="140"/>
      <c r="NH1" s="140"/>
      <c r="NI1" s="140"/>
      <c r="NJ1" s="140"/>
      <c r="NK1" s="140"/>
      <c r="NL1" s="140"/>
      <c r="NM1" s="140"/>
      <c r="NN1" s="140"/>
      <c r="NO1" s="140"/>
      <c r="NP1" s="140"/>
      <c r="NQ1" s="140"/>
      <c r="NR1" s="140"/>
      <c r="NS1" s="140"/>
      <c r="NT1" s="140"/>
      <c r="NU1" s="140"/>
      <c r="NV1" s="140"/>
      <c r="NW1" s="140"/>
      <c r="NX1" s="140"/>
      <c r="NY1" s="140"/>
      <c r="NZ1" s="140"/>
      <c r="OA1" s="140"/>
      <c r="OB1" s="140"/>
      <c r="OC1" s="140"/>
      <c r="OD1" s="140"/>
      <c r="OE1" s="140"/>
      <c r="OF1" s="140"/>
      <c r="OG1" s="140"/>
      <c r="OH1" s="140"/>
      <c r="OI1" s="140"/>
      <c r="OJ1" s="140"/>
      <c r="OK1" s="140"/>
      <c r="OL1" s="140"/>
      <c r="OM1" s="140"/>
      <c r="ON1" s="140"/>
      <c r="OO1" s="140"/>
      <c r="OP1" s="140"/>
      <c r="OQ1" s="140"/>
      <c r="OR1" s="140"/>
      <c r="OS1" s="140"/>
      <c r="OT1" s="140"/>
      <c r="OU1" s="140"/>
      <c r="OV1" s="140"/>
      <c r="OW1" s="140"/>
      <c r="OX1" s="140"/>
      <c r="OY1" s="140"/>
      <c r="OZ1" s="140"/>
      <c r="PA1" s="140"/>
      <c r="PB1" s="140"/>
      <c r="PC1" s="140"/>
      <c r="PD1" s="140"/>
      <c r="PE1" s="140"/>
      <c r="PF1" s="140"/>
      <c r="PG1" s="140"/>
      <c r="PH1" s="140"/>
      <c r="PI1" s="140"/>
      <c r="PJ1" s="140"/>
      <c r="PK1" s="140"/>
      <c r="PL1" s="140"/>
      <c r="PM1" s="140"/>
      <c r="PN1" s="140"/>
      <c r="PO1" s="140"/>
      <c r="PP1" s="140"/>
      <c r="PQ1" s="140"/>
      <c r="PR1" s="140"/>
      <c r="PS1" s="140"/>
      <c r="PT1" s="140"/>
      <c r="PU1" s="140"/>
      <c r="PV1" s="140"/>
      <c r="PW1" s="140"/>
      <c r="PX1" s="140"/>
      <c r="PY1" s="140"/>
      <c r="PZ1" s="140"/>
      <c r="QA1" s="140"/>
      <c r="QB1" s="140"/>
      <c r="QC1" s="140"/>
      <c r="QD1" s="140"/>
      <c r="QE1" s="140"/>
      <c r="QF1" s="140"/>
      <c r="QG1" s="140"/>
      <c r="QH1" s="140"/>
      <c r="QI1" s="140"/>
      <c r="QJ1" s="140"/>
      <c r="QK1" s="140"/>
      <c r="QL1" s="140"/>
      <c r="QM1" s="140"/>
      <c r="QN1" s="140"/>
      <c r="QO1" s="140"/>
      <c r="QP1" s="140"/>
      <c r="QQ1" s="140"/>
      <c r="QR1" s="140"/>
      <c r="QS1" s="140"/>
      <c r="QT1" s="140"/>
      <c r="QU1" s="140"/>
      <c r="QV1" s="140"/>
      <c r="QW1" s="140"/>
      <c r="QX1" s="140"/>
      <c r="QY1" s="140"/>
      <c r="QZ1" s="140"/>
      <c r="RA1" s="140"/>
      <c r="RB1" s="140"/>
      <c r="RC1" s="140"/>
      <c r="RD1" s="140"/>
      <c r="RE1" s="140"/>
      <c r="RF1" s="140"/>
      <c r="RG1" s="140"/>
      <c r="RH1" s="140"/>
      <c r="RI1" s="140"/>
      <c r="RJ1" s="140"/>
      <c r="RK1" s="140"/>
      <c r="RL1" s="140"/>
      <c r="RM1" s="140"/>
      <c r="RN1" s="140"/>
      <c r="RO1" s="140"/>
      <c r="RP1" s="140"/>
      <c r="RQ1" s="140"/>
      <c r="RR1" s="140"/>
      <c r="RS1" s="140"/>
      <c r="RT1" s="140"/>
      <c r="RU1" s="140"/>
      <c r="RV1" s="140"/>
      <c r="RW1" s="140"/>
      <c r="RX1" s="140"/>
      <c r="RY1" s="140"/>
      <c r="RZ1" s="140"/>
      <c r="SA1" s="140"/>
      <c r="SB1" s="140"/>
      <c r="SC1" s="140"/>
      <c r="SD1" s="140"/>
      <c r="SE1" s="140"/>
      <c r="SF1" s="140"/>
      <c r="SG1" s="140"/>
      <c r="SH1" s="140"/>
      <c r="SI1" s="140"/>
      <c r="SJ1" s="140"/>
      <c r="SK1" s="140"/>
      <c r="SL1" s="140"/>
      <c r="SM1" s="140"/>
      <c r="SN1" s="140"/>
      <c r="SO1" s="140"/>
      <c r="SP1" s="140"/>
      <c r="SQ1" s="140"/>
      <c r="SR1" s="140"/>
      <c r="SS1" s="140"/>
      <c r="ST1" s="140"/>
      <c r="SU1" s="140"/>
      <c r="SV1" s="140"/>
      <c r="SW1" s="140"/>
      <c r="SX1" s="140"/>
      <c r="SY1" s="140"/>
      <c r="SZ1" s="140"/>
      <c r="TA1" s="140"/>
      <c r="TB1" s="140"/>
      <c r="TC1" s="140"/>
      <c r="TD1" s="140"/>
      <c r="TE1" s="140"/>
      <c r="TF1" s="140"/>
      <c r="TG1" s="140"/>
      <c r="TH1" s="140"/>
      <c r="TI1" s="140"/>
      <c r="TJ1" s="140"/>
      <c r="TK1" s="140"/>
      <c r="TL1" s="140"/>
      <c r="TM1" s="140"/>
      <c r="TN1" s="140"/>
      <c r="TO1" s="140"/>
      <c r="TP1" s="140"/>
      <c r="TQ1" s="140"/>
      <c r="TR1" s="140"/>
      <c r="TS1" s="140"/>
      <c r="TT1" s="140"/>
      <c r="TU1" s="140"/>
      <c r="TV1" s="140"/>
      <c r="TW1" s="140"/>
      <c r="TX1" s="140"/>
      <c r="TY1" s="140"/>
      <c r="TZ1" s="140"/>
      <c r="UA1" s="140"/>
      <c r="UB1" s="140"/>
      <c r="UC1" s="140"/>
      <c r="UD1" s="140"/>
      <c r="UE1" s="140"/>
      <c r="UF1" s="140"/>
      <c r="UG1" s="140"/>
      <c r="UH1" s="140"/>
      <c r="UI1" s="140"/>
      <c r="UJ1" s="140"/>
      <c r="UK1" s="140"/>
      <c r="UL1" s="140"/>
      <c r="UM1" s="140"/>
      <c r="UN1" s="140"/>
      <c r="UO1" s="140"/>
      <c r="UP1" s="140"/>
      <c r="UQ1" s="140"/>
      <c r="UR1" s="140"/>
      <c r="US1" s="140"/>
      <c r="UT1" s="140"/>
      <c r="UU1" s="140"/>
      <c r="UV1" s="140"/>
      <c r="UW1" s="140"/>
      <c r="UX1" s="140"/>
      <c r="UY1" s="140"/>
      <c r="UZ1" s="140"/>
      <c r="VA1" s="140"/>
      <c r="VB1" s="140"/>
      <c r="VC1" s="140"/>
      <c r="VD1" s="140"/>
      <c r="VE1" s="140"/>
      <c r="VF1" s="140"/>
      <c r="VG1" s="140"/>
      <c r="VH1" s="140"/>
      <c r="VI1" s="140"/>
      <c r="VJ1" s="140"/>
      <c r="VK1" s="140"/>
      <c r="VL1" s="140"/>
      <c r="VM1" s="140"/>
      <c r="VN1" s="140"/>
      <c r="VO1" s="140"/>
      <c r="VP1" s="140"/>
      <c r="VQ1" s="140"/>
      <c r="VR1" s="140"/>
      <c r="VS1" s="140"/>
      <c r="VT1" s="140"/>
      <c r="VU1" s="140"/>
      <c r="VV1" s="140"/>
      <c r="VW1" s="140"/>
      <c r="VX1" s="140"/>
      <c r="VY1" s="140"/>
      <c r="VZ1" s="140"/>
      <c r="WA1" s="140"/>
      <c r="WB1" s="140"/>
      <c r="WC1" s="140"/>
      <c r="WD1" s="140"/>
      <c r="WE1" s="140"/>
      <c r="WF1" s="140"/>
      <c r="WG1" s="140"/>
      <c r="WH1" s="140"/>
      <c r="WI1" s="140"/>
      <c r="WJ1" s="140"/>
      <c r="WK1" s="140"/>
      <c r="WL1" s="140"/>
      <c r="WM1" s="140"/>
      <c r="WN1" s="140"/>
      <c r="WO1" s="140"/>
      <c r="WP1" s="140"/>
      <c r="WQ1" s="140"/>
      <c r="WR1" s="140"/>
      <c r="WS1" s="140"/>
      <c r="WT1" s="140"/>
      <c r="WU1" s="140"/>
      <c r="WV1" s="140"/>
      <c r="WW1" s="140"/>
      <c r="WX1" s="140"/>
      <c r="WY1" s="140"/>
      <c r="WZ1" s="140"/>
      <c r="XA1" s="140"/>
      <c r="XB1" s="140"/>
      <c r="XC1" s="140"/>
      <c r="XD1" s="140"/>
      <c r="XE1" s="140"/>
      <c r="XF1" s="140"/>
      <c r="XG1" s="140"/>
      <c r="XH1" s="140"/>
      <c r="XI1" s="140"/>
      <c r="XJ1" s="140"/>
      <c r="XK1" s="140"/>
      <c r="XL1" s="140"/>
      <c r="XM1" s="140"/>
      <c r="XN1" s="140"/>
      <c r="XO1" s="140"/>
      <c r="XP1" s="140"/>
      <c r="XQ1" s="140"/>
      <c r="XR1" s="140"/>
      <c r="XS1" s="140"/>
      <c r="XT1" s="140"/>
      <c r="XU1" s="140"/>
      <c r="XV1" s="140"/>
      <c r="XW1" s="140"/>
      <c r="XX1" s="140"/>
      <c r="XY1" s="140"/>
      <c r="XZ1" s="140"/>
      <c r="YA1" s="140"/>
      <c r="YB1" s="140"/>
      <c r="YC1" s="140"/>
      <c r="YD1" s="140"/>
      <c r="YE1" s="140"/>
      <c r="YF1" s="140"/>
      <c r="YG1" s="140"/>
      <c r="YH1" s="140"/>
      <c r="YI1" s="140"/>
      <c r="YJ1" s="140"/>
      <c r="YK1" s="140"/>
      <c r="YL1" s="140"/>
      <c r="YM1" s="140"/>
      <c r="YN1" s="140"/>
      <c r="YO1" s="140"/>
      <c r="YP1" s="140"/>
      <c r="YQ1" s="140"/>
      <c r="YR1" s="140"/>
      <c r="YS1" s="140"/>
      <c r="YT1" s="140"/>
      <c r="YU1" s="140"/>
      <c r="YV1" s="140"/>
      <c r="YW1" s="140"/>
      <c r="YX1" s="140"/>
      <c r="YY1" s="140"/>
      <c r="YZ1" s="140"/>
      <c r="ZA1" s="140"/>
      <c r="ZB1" s="140"/>
      <c r="ZC1" s="140"/>
      <c r="ZD1" s="140"/>
      <c r="ZE1" s="140"/>
      <c r="ZF1" s="140"/>
      <c r="ZG1" s="140"/>
      <c r="ZH1" s="140"/>
      <c r="ZI1" s="140"/>
      <c r="ZJ1" s="140"/>
      <c r="ZK1" s="140"/>
      <c r="ZL1" s="140"/>
      <c r="ZM1" s="140"/>
      <c r="ZN1" s="140"/>
      <c r="ZO1" s="140"/>
      <c r="ZP1" s="140"/>
      <c r="ZQ1" s="140"/>
      <c r="ZR1" s="140"/>
      <c r="ZS1" s="140"/>
      <c r="ZT1" s="140"/>
      <c r="ZU1" s="140"/>
      <c r="ZV1" s="140"/>
      <c r="ZW1" s="140"/>
      <c r="ZX1" s="140"/>
      <c r="ZY1" s="140"/>
      <c r="ZZ1" s="140"/>
      <c r="AAA1" s="140"/>
      <c r="AAB1" s="140"/>
      <c r="AAC1" s="140"/>
      <c r="AAD1" s="140"/>
      <c r="AAE1" s="140"/>
      <c r="AAF1" s="140"/>
      <c r="AAG1" s="140"/>
      <c r="AAH1" s="140"/>
      <c r="AAI1" s="140"/>
      <c r="AAJ1" s="140"/>
      <c r="AAK1" s="140"/>
      <c r="AAL1" s="140"/>
      <c r="AAM1" s="140"/>
      <c r="AAN1" s="140"/>
      <c r="AAO1" s="140"/>
      <c r="AAP1" s="140"/>
      <c r="AAQ1" s="140"/>
      <c r="AAR1" s="140"/>
      <c r="AAS1" s="140"/>
      <c r="AAT1" s="140"/>
      <c r="AAU1" s="140"/>
      <c r="AAV1" s="140"/>
      <c r="AAW1" s="140"/>
      <c r="AAX1" s="140"/>
      <c r="AAY1" s="140"/>
      <c r="AAZ1" s="140"/>
      <c r="ABA1" s="140"/>
      <c r="ABB1" s="140"/>
      <c r="ABC1" s="140"/>
      <c r="ABD1" s="140"/>
      <c r="ABE1" s="140"/>
      <c r="ABF1" s="140"/>
      <c r="ABG1" s="140"/>
      <c r="ABH1" s="140"/>
      <c r="ABI1" s="140"/>
      <c r="ABJ1" s="140"/>
      <c r="ABK1" s="140"/>
      <c r="ABL1" s="140"/>
      <c r="ABM1" s="140"/>
      <c r="ABN1" s="140"/>
      <c r="ABO1" s="140"/>
      <c r="ABP1" s="140"/>
      <c r="ABQ1" s="140"/>
      <c r="ABR1" s="140"/>
      <c r="ABS1" s="140"/>
      <c r="ABT1" s="140"/>
      <c r="ABU1" s="140"/>
      <c r="ABV1" s="140"/>
      <c r="ABW1" s="140"/>
      <c r="ABX1" s="140"/>
      <c r="ABY1" s="140"/>
      <c r="ABZ1" s="140"/>
      <c r="ACA1" s="140"/>
      <c r="ACB1" s="140"/>
      <c r="ACC1" s="140"/>
      <c r="ACD1" s="140"/>
      <c r="ACE1" s="140"/>
      <c r="ACF1" s="140"/>
      <c r="ACG1" s="140"/>
      <c r="ACH1" s="140"/>
      <c r="ACI1" s="140"/>
      <c r="ACJ1" s="140"/>
      <c r="ACK1" s="140"/>
      <c r="ACL1" s="140"/>
      <c r="ACM1" s="140"/>
      <c r="ACN1" s="140"/>
      <c r="ACO1" s="140"/>
      <c r="ACP1" s="140"/>
      <c r="ACQ1" s="140"/>
      <c r="ACR1" s="140"/>
      <c r="ACS1" s="140"/>
      <c r="ACT1" s="140"/>
      <c r="ACU1" s="140"/>
      <c r="ACV1" s="140"/>
      <c r="ACW1" s="140"/>
      <c r="ACX1" s="140"/>
      <c r="ACY1" s="140"/>
      <c r="ACZ1" s="140"/>
      <c r="ADA1" s="140"/>
      <c r="ADB1" s="140"/>
      <c r="ADC1" s="140"/>
      <c r="ADD1" s="140"/>
      <c r="ADE1" s="140"/>
      <c r="ADF1" s="140"/>
      <c r="ADG1" s="140"/>
      <c r="ADH1" s="140"/>
      <c r="ADI1" s="140"/>
      <c r="ADJ1" s="140"/>
      <c r="ADK1" s="140"/>
      <c r="ADL1" s="140"/>
      <c r="ADM1" s="140"/>
      <c r="ADN1" s="140"/>
      <c r="ADO1" s="140"/>
      <c r="ADP1" s="140"/>
      <c r="ADQ1" s="140"/>
      <c r="ADR1" s="140"/>
      <c r="ADS1" s="140"/>
      <c r="ADT1" s="140"/>
      <c r="ADU1" s="140"/>
      <c r="ADV1" s="140"/>
      <c r="ADW1" s="140"/>
      <c r="ADX1" s="140"/>
      <c r="ADY1" s="140"/>
      <c r="ADZ1" s="140"/>
      <c r="AEA1" s="140"/>
      <c r="AEB1" s="140"/>
      <c r="AEC1" s="140"/>
      <c r="AED1" s="140"/>
      <c r="AEE1" s="140"/>
      <c r="AEF1" s="140"/>
      <c r="AEG1" s="140"/>
      <c r="AEH1" s="140"/>
      <c r="AEI1" s="140"/>
      <c r="AEJ1" s="140"/>
      <c r="AEK1" s="140"/>
      <c r="AEL1" s="140"/>
      <c r="AEM1" s="140"/>
      <c r="AEN1" s="140"/>
      <c r="AEO1" s="140"/>
      <c r="AEP1" s="140"/>
      <c r="AEQ1" s="140"/>
      <c r="AER1" s="140"/>
      <c r="AES1" s="140"/>
      <c r="AET1" s="140"/>
      <c r="AEU1" s="140"/>
      <c r="AEV1" s="140"/>
      <c r="AEW1" s="140"/>
      <c r="AEX1" s="140"/>
      <c r="AEY1" s="140"/>
      <c r="AEZ1" s="140"/>
      <c r="AFA1" s="140"/>
      <c r="AFB1" s="140"/>
      <c r="AFC1" s="140"/>
      <c r="AFD1" s="140"/>
      <c r="AFE1" s="140"/>
      <c r="AFF1" s="140"/>
      <c r="AFG1" s="140"/>
      <c r="AFH1" s="140"/>
      <c r="AFI1" s="140"/>
      <c r="AFJ1" s="140"/>
      <c r="AFK1" s="140"/>
      <c r="AFL1" s="140"/>
      <c r="AFM1" s="140"/>
      <c r="AFN1" s="140"/>
      <c r="AFO1" s="140"/>
      <c r="AFP1" s="140"/>
      <c r="AFQ1" s="140"/>
      <c r="AFR1" s="140"/>
      <c r="AFS1" s="140"/>
      <c r="AFT1" s="140"/>
      <c r="AFU1" s="140"/>
      <c r="AFV1" s="140"/>
      <c r="AFW1" s="140"/>
      <c r="AFX1" s="140"/>
      <c r="AFY1" s="140"/>
      <c r="AFZ1" s="140"/>
      <c r="AGA1" s="140"/>
      <c r="AGB1" s="140"/>
      <c r="AGC1" s="140"/>
      <c r="AGD1" s="140"/>
      <c r="AGE1" s="140"/>
      <c r="AGF1" s="140"/>
      <c r="AGG1" s="140"/>
      <c r="AGH1" s="140"/>
      <c r="AGI1" s="140"/>
      <c r="AGJ1" s="140"/>
      <c r="AGK1" s="140"/>
      <c r="AGL1" s="140"/>
      <c r="AGM1" s="140"/>
      <c r="AGN1" s="140"/>
      <c r="AGO1" s="140"/>
      <c r="AGP1" s="140"/>
      <c r="AGQ1" s="140"/>
      <c r="AGR1" s="140"/>
      <c r="AGS1" s="140"/>
      <c r="AGT1" s="140"/>
      <c r="AGU1" s="140"/>
      <c r="AGV1" s="140"/>
      <c r="AGW1" s="140"/>
      <c r="AGX1" s="140"/>
      <c r="AGY1" s="140"/>
      <c r="AGZ1" s="140"/>
      <c r="AHA1" s="140"/>
      <c r="AHB1" s="140"/>
      <c r="AHC1" s="140"/>
      <c r="AHD1" s="140"/>
      <c r="AHE1" s="140"/>
      <c r="AHF1" s="140"/>
      <c r="AHG1" s="140"/>
      <c r="AHH1" s="140"/>
      <c r="AHI1" s="140"/>
      <c r="AHJ1" s="140"/>
      <c r="AHK1" s="140"/>
      <c r="AHL1" s="140"/>
      <c r="AHM1" s="140"/>
      <c r="AHN1" s="140"/>
      <c r="AHO1" s="140"/>
      <c r="AHP1" s="140"/>
      <c r="AHQ1" s="140"/>
      <c r="AHR1" s="140"/>
      <c r="AHS1" s="140"/>
      <c r="AHT1" s="140"/>
      <c r="AHU1" s="140"/>
      <c r="AHV1" s="140"/>
      <c r="AHW1" s="140"/>
      <c r="AHX1" s="140"/>
      <c r="AHY1" s="140"/>
      <c r="AHZ1" s="140"/>
      <c r="AIA1" s="140"/>
      <c r="AIB1" s="140"/>
      <c r="AIC1" s="140"/>
      <c r="AID1" s="140"/>
      <c r="AIE1" s="140"/>
      <c r="AIF1" s="140"/>
      <c r="AIG1" s="140"/>
      <c r="AIH1" s="140"/>
      <c r="AII1" s="140"/>
      <c r="AIJ1" s="140"/>
      <c r="AIK1" s="140"/>
      <c r="AIL1" s="140"/>
      <c r="AIM1" s="140"/>
      <c r="AIN1" s="140"/>
      <c r="AIO1" s="140"/>
      <c r="AIP1" s="140"/>
      <c r="AIQ1" s="140"/>
      <c r="AIR1" s="140"/>
      <c r="AIS1" s="140"/>
      <c r="AIT1" s="140"/>
      <c r="AIU1" s="140"/>
      <c r="AIV1" s="140"/>
      <c r="AIW1" s="140"/>
      <c r="AIX1" s="140"/>
      <c r="AIY1" s="140"/>
      <c r="AIZ1" s="140"/>
      <c r="AJA1" s="140"/>
      <c r="AJB1" s="140"/>
      <c r="AJC1" s="140"/>
      <c r="AJD1" s="140"/>
      <c r="AJE1" s="140"/>
      <c r="AJF1" s="140"/>
      <c r="AJG1" s="140"/>
      <c r="AJH1" s="140"/>
      <c r="AJI1" s="140"/>
      <c r="AJJ1" s="140"/>
      <c r="AJK1" s="140"/>
      <c r="AJL1" s="140"/>
      <c r="AJM1" s="140"/>
      <c r="AJN1" s="140"/>
      <c r="AJO1" s="140"/>
      <c r="AJP1" s="140"/>
      <c r="AJQ1" s="140"/>
      <c r="AJR1" s="140"/>
      <c r="AJS1" s="140"/>
      <c r="AJT1" s="140"/>
      <c r="AJU1" s="140"/>
      <c r="AJV1" s="140"/>
      <c r="AJW1" s="140"/>
      <c r="AJX1" s="140"/>
      <c r="AJY1" s="140"/>
      <c r="AJZ1" s="140"/>
      <c r="AKA1" s="140"/>
      <c r="AKB1" s="140"/>
      <c r="AKC1" s="140"/>
      <c r="AKD1" s="140"/>
      <c r="AKE1" s="140"/>
      <c r="AKF1" s="140"/>
      <c r="AKG1" s="140"/>
      <c r="AKH1" s="140"/>
      <c r="AKI1" s="140"/>
      <c r="AKJ1" s="140"/>
      <c r="AKK1" s="140"/>
      <c r="AKL1" s="140"/>
      <c r="AKM1" s="140"/>
      <c r="AKN1" s="140"/>
      <c r="AKO1" s="140"/>
      <c r="AKP1" s="140"/>
      <c r="AKQ1" s="140"/>
      <c r="AKR1" s="140"/>
      <c r="AKS1" s="140"/>
      <c r="AKT1" s="140"/>
      <c r="AKU1" s="140"/>
      <c r="AKV1" s="140"/>
      <c r="AKW1" s="140"/>
      <c r="AKX1" s="140"/>
      <c r="AKY1" s="140"/>
      <c r="AKZ1" s="140"/>
      <c r="ALA1" s="140"/>
      <c r="ALB1" s="140"/>
      <c r="ALC1" s="140"/>
      <c r="ALD1" s="140"/>
      <c r="ALE1" s="140"/>
      <c r="ALF1" s="140"/>
      <c r="ALG1" s="140"/>
      <c r="ALH1" s="140"/>
      <c r="ALI1" s="140"/>
      <c r="ALJ1" s="140"/>
      <c r="ALK1" s="140"/>
      <c r="ALL1" s="140"/>
      <c r="ALM1" s="140"/>
      <c r="ALN1" s="140"/>
      <c r="ALO1" s="140"/>
      <c r="ALP1" s="140"/>
      <c r="ALQ1" s="140"/>
      <c r="ALR1" s="140"/>
      <c r="ALS1" s="140"/>
      <c r="ALT1" s="140"/>
      <c r="ALU1" s="140"/>
      <c r="ALV1" s="140"/>
      <c r="ALW1" s="140"/>
      <c r="ALX1" s="140"/>
      <c r="ALY1" s="140"/>
      <c r="ALZ1" s="140"/>
      <c r="AMA1" s="140"/>
      <c r="AMB1" s="140"/>
      <c r="AMC1" s="140"/>
      <c r="AMD1" s="140"/>
      <c r="AME1" s="140"/>
      <c r="AMF1" s="140"/>
      <c r="AMG1" s="140"/>
      <c r="AMH1" s="140"/>
      <c r="AMI1" s="140"/>
      <c r="AMJ1" s="140"/>
      <c r="AMK1" s="140"/>
      <c r="AML1" s="140"/>
      <c r="AMM1" s="140"/>
      <c r="AMN1" s="140"/>
      <c r="AMO1" s="140"/>
      <c r="AMP1" s="140"/>
      <c r="AMQ1" s="140"/>
      <c r="AMR1" s="140"/>
      <c r="AMS1" s="140"/>
      <c r="AMT1" s="140"/>
      <c r="AMU1" s="140"/>
      <c r="AMV1" s="140"/>
      <c r="AMW1" s="140"/>
      <c r="AMX1" s="140"/>
      <c r="AMY1" s="140"/>
      <c r="AMZ1" s="140"/>
      <c r="ANA1" s="140"/>
      <c r="ANB1" s="140"/>
      <c r="ANC1" s="140"/>
      <c r="AND1" s="140"/>
      <c r="ANE1" s="140"/>
      <c r="ANF1" s="140"/>
      <c r="ANG1" s="140"/>
      <c r="ANH1" s="140"/>
      <c r="ANI1" s="140"/>
      <c r="ANJ1" s="140"/>
      <c r="ANK1" s="140"/>
      <c r="ANL1" s="140"/>
      <c r="ANM1" s="140"/>
      <c r="ANN1" s="140"/>
      <c r="ANO1" s="140"/>
      <c r="ANP1" s="140"/>
      <c r="ANQ1" s="140"/>
      <c r="ANR1" s="140"/>
      <c r="ANS1" s="140"/>
      <c r="ANT1" s="140"/>
      <c r="ANU1" s="140"/>
      <c r="ANV1" s="140"/>
      <c r="ANW1" s="140"/>
      <c r="ANX1" s="140"/>
      <c r="ANY1" s="140"/>
      <c r="ANZ1" s="140"/>
      <c r="AOA1" s="140"/>
      <c r="AOB1" s="140"/>
      <c r="AOC1" s="140"/>
      <c r="AOD1" s="140"/>
      <c r="AOE1" s="140"/>
      <c r="AOF1" s="140"/>
      <c r="AOG1" s="140"/>
      <c r="AOH1" s="140"/>
      <c r="AOI1" s="140"/>
      <c r="AOJ1" s="140"/>
      <c r="AOK1" s="140"/>
      <c r="AOL1" s="140"/>
      <c r="AOM1" s="140"/>
      <c r="AON1" s="140"/>
      <c r="AOO1" s="140"/>
      <c r="AOP1" s="140"/>
      <c r="AOQ1" s="140"/>
      <c r="AOR1" s="140"/>
      <c r="AOS1" s="140"/>
      <c r="AOT1" s="140"/>
      <c r="AOU1" s="140"/>
      <c r="AOV1" s="140"/>
      <c r="AOW1" s="140"/>
      <c r="AOX1" s="140"/>
      <c r="AOY1" s="140"/>
      <c r="AOZ1" s="140"/>
      <c r="APA1" s="140"/>
      <c r="APB1" s="140"/>
      <c r="APC1" s="140"/>
      <c r="APD1" s="140"/>
      <c r="APE1" s="140"/>
      <c r="APF1" s="140"/>
      <c r="APG1" s="140"/>
      <c r="APH1" s="140"/>
      <c r="API1" s="140"/>
      <c r="APJ1" s="140"/>
      <c r="APK1" s="140"/>
      <c r="APL1" s="140"/>
      <c r="APM1" s="140"/>
      <c r="APN1" s="140"/>
      <c r="APO1" s="140"/>
      <c r="APP1" s="140"/>
      <c r="APQ1" s="140"/>
      <c r="APR1" s="140"/>
      <c r="APS1" s="140"/>
      <c r="APT1" s="140"/>
      <c r="APU1" s="140"/>
      <c r="APV1" s="140"/>
      <c r="APW1" s="140"/>
      <c r="APX1" s="140"/>
      <c r="APY1" s="140"/>
      <c r="APZ1" s="140"/>
      <c r="AQA1" s="140"/>
      <c r="AQB1" s="140"/>
      <c r="AQC1" s="140"/>
      <c r="AQD1" s="140"/>
      <c r="AQE1" s="140"/>
      <c r="AQF1" s="140"/>
      <c r="AQG1" s="140"/>
      <c r="AQH1" s="140"/>
      <c r="AQI1" s="140"/>
      <c r="AQJ1" s="140"/>
      <c r="AQK1" s="140"/>
      <c r="AQL1" s="140"/>
      <c r="AQM1" s="140"/>
      <c r="AQN1" s="140"/>
      <c r="AQO1" s="140"/>
      <c r="AQP1" s="140"/>
      <c r="AQQ1" s="140"/>
      <c r="AQR1" s="140"/>
      <c r="AQS1" s="140"/>
      <c r="AQT1" s="140"/>
      <c r="AQU1" s="140"/>
      <c r="AQV1" s="140"/>
      <c r="AQW1" s="140"/>
      <c r="AQX1" s="140"/>
      <c r="AQY1" s="140"/>
      <c r="AQZ1" s="140"/>
      <c r="ARA1" s="140"/>
      <c r="ARB1" s="140"/>
      <c r="ARC1" s="140"/>
      <c r="ARD1" s="140"/>
      <c r="ARE1" s="140"/>
      <c r="ARF1" s="140"/>
      <c r="ARG1" s="140"/>
      <c r="ARH1" s="140"/>
      <c r="ARI1" s="140"/>
      <c r="ARJ1" s="140"/>
      <c r="ARK1" s="140"/>
      <c r="ARL1" s="140"/>
      <c r="ARM1" s="140"/>
      <c r="ARN1" s="140"/>
      <c r="ARO1" s="140"/>
      <c r="ARP1" s="140"/>
      <c r="ARQ1" s="140"/>
      <c r="ARR1" s="140"/>
      <c r="ARS1" s="140"/>
      <c r="ART1" s="140"/>
      <c r="ARU1" s="140"/>
      <c r="ARV1" s="140"/>
      <c r="ARW1" s="140"/>
      <c r="ARX1" s="140"/>
      <c r="ARY1" s="140"/>
      <c r="ARZ1" s="140"/>
      <c r="ASA1" s="140"/>
      <c r="ASB1" s="140"/>
      <c r="ASC1" s="140"/>
      <c r="ASD1" s="140"/>
      <c r="ASE1" s="140"/>
      <c r="ASF1" s="140"/>
      <c r="ASG1" s="140"/>
      <c r="ASH1" s="140"/>
      <c r="ASI1" s="140"/>
      <c r="ASJ1" s="140"/>
      <c r="ASK1" s="140"/>
      <c r="ASL1" s="140"/>
      <c r="ASM1" s="140"/>
      <c r="ASN1" s="140"/>
      <c r="ASO1" s="140"/>
      <c r="ASP1" s="140"/>
      <c r="ASQ1" s="140"/>
      <c r="ASR1" s="140"/>
      <c r="ASS1" s="140"/>
      <c r="AST1" s="140"/>
      <c r="ASU1" s="140"/>
      <c r="ASV1" s="140"/>
      <c r="ASW1" s="140"/>
      <c r="ASX1" s="140"/>
      <c r="ASY1" s="140"/>
      <c r="ASZ1" s="140"/>
      <c r="ATA1" s="140"/>
      <c r="ATB1" s="140"/>
      <c r="ATC1" s="140"/>
      <c r="ATD1" s="140"/>
      <c r="ATE1" s="140"/>
      <c r="ATF1" s="140"/>
      <c r="ATG1" s="140"/>
      <c r="ATH1" s="140"/>
      <c r="ATI1" s="140"/>
      <c r="ATJ1" s="140"/>
      <c r="ATK1" s="140"/>
      <c r="ATL1" s="140"/>
      <c r="ATM1" s="140"/>
      <c r="ATN1" s="140"/>
      <c r="ATO1" s="140"/>
      <c r="ATP1" s="140"/>
      <c r="ATQ1" s="140"/>
      <c r="ATR1" s="140"/>
      <c r="ATS1" s="140"/>
      <c r="ATT1" s="140"/>
      <c r="ATU1" s="140"/>
      <c r="ATV1" s="140"/>
      <c r="ATW1" s="140"/>
      <c r="ATX1" s="140"/>
      <c r="ATY1" s="140"/>
      <c r="ATZ1" s="140"/>
      <c r="AUA1" s="140"/>
      <c r="AUB1" s="140"/>
      <c r="AUC1" s="140"/>
      <c r="AUD1" s="140"/>
      <c r="AUE1" s="140"/>
      <c r="AUF1" s="140"/>
      <c r="AUG1" s="140"/>
      <c r="AUH1" s="140"/>
      <c r="AUI1" s="140"/>
      <c r="AUJ1" s="140"/>
      <c r="AUK1" s="140"/>
      <c r="AUL1" s="140"/>
      <c r="AUM1" s="140"/>
      <c r="AUN1" s="140"/>
      <c r="AUO1" s="140"/>
      <c r="AUP1" s="140"/>
      <c r="AUQ1" s="140"/>
      <c r="AUR1" s="140"/>
      <c r="AUS1" s="140"/>
      <c r="AUT1" s="140"/>
      <c r="AUU1" s="140"/>
      <c r="AUV1" s="140"/>
      <c r="AUW1" s="140"/>
      <c r="AUX1" s="140"/>
      <c r="AUY1" s="140"/>
      <c r="AUZ1" s="140"/>
      <c r="AVA1" s="140"/>
      <c r="AVB1" s="140"/>
      <c r="AVC1" s="140"/>
      <c r="AVD1" s="140"/>
      <c r="AVE1" s="140"/>
      <c r="AVF1" s="140"/>
      <c r="AVG1" s="140"/>
      <c r="AVH1" s="140"/>
      <c r="AVI1" s="140"/>
      <c r="AVJ1" s="140"/>
      <c r="AVK1" s="140"/>
      <c r="AVL1" s="140"/>
      <c r="AVM1" s="140"/>
      <c r="AVN1" s="140"/>
      <c r="AVO1" s="140"/>
      <c r="AVP1" s="140"/>
      <c r="AVQ1" s="140"/>
      <c r="AVR1" s="140"/>
      <c r="AVS1" s="140"/>
      <c r="AVT1" s="140"/>
      <c r="AVU1" s="140"/>
      <c r="AVV1" s="140"/>
      <c r="AVW1" s="140"/>
      <c r="AVX1" s="140"/>
      <c r="AVY1" s="140"/>
      <c r="AVZ1" s="140"/>
      <c r="AWA1" s="140"/>
      <c r="AWB1" s="140"/>
      <c r="AWC1" s="140"/>
      <c r="AWD1" s="140"/>
      <c r="AWE1" s="140"/>
      <c r="AWF1" s="140"/>
      <c r="AWG1" s="140"/>
      <c r="AWH1" s="140"/>
      <c r="AWI1" s="140"/>
      <c r="AWJ1" s="140"/>
      <c r="AWK1" s="140"/>
      <c r="AWL1" s="140"/>
      <c r="AWM1" s="140"/>
      <c r="AWN1" s="140"/>
      <c r="AWO1" s="140"/>
      <c r="AWP1" s="140"/>
      <c r="AWQ1" s="140"/>
      <c r="AWR1" s="140"/>
      <c r="AWS1" s="140"/>
      <c r="AWT1" s="140"/>
      <c r="AWU1" s="140"/>
      <c r="AWV1" s="140"/>
      <c r="AWW1" s="140"/>
      <c r="AWX1" s="140"/>
      <c r="AWY1" s="140"/>
      <c r="AWZ1" s="140"/>
      <c r="AXA1" s="140"/>
      <c r="AXB1" s="140"/>
      <c r="AXC1" s="140"/>
      <c r="AXD1" s="140"/>
      <c r="AXE1" s="140"/>
      <c r="AXF1" s="140"/>
      <c r="AXG1" s="140"/>
      <c r="AXH1" s="140"/>
      <c r="AXI1" s="140"/>
      <c r="AXJ1" s="140"/>
      <c r="AXK1" s="140"/>
      <c r="AXL1" s="140"/>
      <c r="AXM1" s="140"/>
      <c r="AXN1" s="140"/>
      <c r="AXO1" s="140"/>
      <c r="AXP1" s="140"/>
      <c r="AXQ1" s="140"/>
      <c r="AXR1" s="140"/>
      <c r="AXS1" s="140"/>
      <c r="AXT1" s="140"/>
      <c r="AXU1" s="140"/>
      <c r="AXV1" s="140"/>
      <c r="AXW1" s="140"/>
      <c r="AXX1" s="140"/>
      <c r="AXY1" s="140"/>
      <c r="AXZ1" s="140"/>
      <c r="AYA1" s="140"/>
      <c r="AYB1" s="140"/>
      <c r="AYC1" s="140"/>
      <c r="AYD1" s="140"/>
      <c r="AYE1" s="140"/>
      <c r="AYF1" s="140"/>
      <c r="AYG1" s="140"/>
      <c r="AYH1" s="140"/>
      <c r="AYI1" s="140"/>
      <c r="AYJ1" s="140"/>
      <c r="AYK1" s="140"/>
      <c r="AYL1" s="140"/>
      <c r="AYM1" s="140"/>
      <c r="AYN1" s="140"/>
      <c r="AYO1" s="140"/>
      <c r="AYP1" s="140"/>
      <c r="AYQ1" s="140"/>
      <c r="AYR1" s="140"/>
      <c r="AYS1" s="140"/>
      <c r="AYT1" s="140"/>
      <c r="AYU1" s="140"/>
      <c r="AYV1" s="140"/>
      <c r="AYW1" s="140"/>
      <c r="AYX1" s="140"/>
      <c r="AYY1" s="140"/>
      <c r="AYZ1" s="140"/>
      <c r="AZA1" s="140"/>
      <c r="AZB1" s="140"/>
      <c r="AZC1" s="140"/>
      <c r="AZD1" s="140"/>
      <c r="AZE1" s="140"/>
      <c r="AZF1" s="140"/>
      <c r="AZG1" s="140"/>
      <c r="AZH1" s="140"/>
      <c r="AZI1" s="140"/>
      <c r="AZJ1" s="140"/>
      <c r="AZK1" s="140"/>
      <c r="AZL1" s="140"/>
      <c r="AZM1" s="140"/>
      <c r="AZN1" s="140"/>
      <c r="AZO1" s="140"/>
      <c r="AZP1" s="140"/>
      <c r="AZQ1" s="140"/>
      <c r="AZR1" s="140"/>
      <c r="AZS1" s="140"/>
      <c r="AZT1" s="140"/>
      <c r="AZU1" s="140"/>
      <c r="AZV1" s="140"/>
      <c r="AZW1" s="140"/>
      <c r="AZX1" s="140"/>
      <c r="AZY1" s="140"/>
      <c r="AZZ1" s="140"/>
      <c r="BAA1" s="140"/>
      <c r="BAB1" s="140"/>
      <c r="BAC1" s="140"/>
      <c r="BAD1" s="140"/>
      <c r="BAE1" s="140"/>
      <c r="BAF1" s="140"/>
      <c r="BAG1" s="140"/>
      <c r="BAH1" s="140"/>
      <c r="BAI1" s="140"/>
      <c r="BAJ1" s="140"/>
      <c r="BAK1" s="140"/>
      <c r="BAL1" s="140"/>
      <c r="BAM1" s="140"/>
      <c r="BAN1" s="140"/>
      <c r="BAO1" s="140"/>
      <c r="BAP1" s="140"/>
      <c r="BAQ1" s="140"/>
      <c r="BAR1" s="140"/>
      <c r="BAS1" s="140"/>
      <c r="BAT1" s="140"/>
      <c r="BAU1" s="140"/>
      <c r="BAV1" s="140"/>
      <c r="BAW1" s="140"/>
      <c r="BAX1" s="140"/>
      <c r="BAY1" s="140"/>
      <c r="BAZ1" s="140"/>
      <c r="BBA1" s="140"/>
      <c r="BBB1" s="140"/>
      <c r="BBC1" s="140"/>
      <c r="BBD1" s="140"/>
      <c r="BBE1" s="140"/>
      <c r="BBF1" s="140"/>
      <c r="BBG1" s="140"/>
      <c r="BBH1" s="140"/>
      <c r="BBI1" s="140"/>
      <c r="BBJ1" s="140"/>
      <c r="BBK1" s="140"/>
      <c r="BBL1" s="140"/>
      <c r="BBM1" s="140"/>
      <c r="BBN1" s="140"/>
      <c r="BBO1" s="140"/>
      <c r="BBP1" s="140"/>
      <c r="BBQ1" s="140"/>
      <c r="BBR1" s="140"/>
      <c r="BBS1" s="140"/>
      <c r="BBT1" s="140"/>
      <c r="BBU1" s="140"/>
      <c r="BBV1" s="140"/>
      <c r="BBW1" s="140"/>
      <c r="BBX1" s="140"/>
      <c r="BBY1" s="140"/>
      <c r="BBZ1" s="140"/>
      <c r="BCA1" s="140"/>
      <c r="BCB1" s="140"/>
      <c r="BCC1" s="140"/>
      <c r="BCD1" s="140"/>
      <c r="BCE1" s="140"/>
      <c r="BCF1" s="140"/>
      <c r="BCG1" s="140"/>
      <c r="BCH1" s="140"/>
      <c r="BCI1" s="140"/>
      <c r="BCJ1" s="140"/>
      <c r="BCK1" s="140"/>
      <c r="BCL1" s="140"/>
      <c r="BCM1" s="140"/>
      <c r="BCN1" s="140"/>
      <c r="BCO1" s="140"/>
      <c r="BCP1" s="140"/>
      <c r="BCQ1" s="140"/>
      <c r="BCR1" s="140"/>
      <c r="BCS1" s="140"/>
      <c r="BCT1" s="140"/>
      <c r="BCU1" s="140"/>
      <c r="BCV1" s="140"/>
      <c r="BCW1" s="140"/>
      <c r="BCX1" s="140"/>
      <c r="BCY1" s="140"/>
      <c r="BCZ1" s="140"/>
      <c r="BDA1" s="140"/>
      <c r="BDB1" s="140"/>
      <c r="BDC1" s="140"/>
      <c r="BDD1" s="140"/>
      <c r="BDE1" s="140"/>
      <c r="BDF1" s="140"/>
      <c r="BDG1" s="140"/>
      <c r="BDH1" s="140"/>
      <c r="BDI1" s="140"/>
      <c r="BDJ1" s="140"/>
      <c r="BDK1" s="140"/>
      <c r="BDL1" s="140"/>
      <c r="BDM1" s="140"/>
      <c r="BDN1" s="140"/>
      <c r="BDO1" s="140"/>
      <c r="BDP1" s="140"/>
      <c r="BDQ1" s="140"/>
      <c r="BDR1" s="140"/>
      <c r="BDS1" s="140"/>
      <c r="BDT1" s="140"/>
      <c r="BDU1" s="140"/>
      <c r="BDV1" s="140"/>
      <c r="BDW1" s="140"/>
      <c r="BDX1" s="140"/>
      <c r="BDY1" s="140"/>
      <c r="BDZ1" s="140"/>
      <c r="BEA1" s="140"/>
      <c r="BEB1" s="140"/>
      <c r="BEC1" s="140"/>
      <c r="BED1" s="140"/>
      <c r="BEE1" s="140"/>
      <c r="BEF1" s="140"/>
      <c r="BEG1" s="140"/>
      <c r="BEH1" s="140"/>
      <c r="BEI1" s="140"/>
      <c r="BEJ1" s="140"/>
      <c r="BEK1" s="140"/>
      <c r="BEL1" s="140"/>
      <c r="BEM1" s="140"/>
      <c r="BEN1" s="140"/>
      <c r="BEO1" s="140"/>
      <c r="BEP1" s="140"/>
      <c r="BEQ1" s="140"/>
      <c r="BER1" s="140"/>
      <c r="BES1" s="140"/>
      <c r="BET1" s="140"/>
      <c r="BEU1" s="140"/>
      <c r="BEV1" s="140"/>
      <c r="BEW1" s="140"/>
      <c r="BEX1" s="140"/>
      <c r="BEY1" s="140"/>
      <c r="BEZ1" s="140"/>
      <c r="BFA1" s="140"/>
      <c r="BFB1" s="140"/>
      <c r="BFC1" s="140"/>
      <c r="BFD1" s="140"/>
      <c r="BFE1" s="140"/>
      <c r="BFF1" s="140"/>
      <c r="BFG1" s="140"/>
      <c r="BFH1" s="140"/>
      <c r="BFI1" s="140"/>
      <c r="BFJ1" s="140"/>
      <c r="BFK1" s="140"/>
      <c r="BFL1" s="140"/>
      <c r="BFM1" s="140"/>
      <c r="BFN1" s="140"/>
      <c r="BFO1" s="140"/>
      <c r="BFP1" s="140"/>
      <c r="BFQ1" s="140"/>
      <c r="BFR1" s="140"/>
      <c r="BFS1" s="140"/>
      <c r="BFT1" s="140"/>
      <c r="BFU1" s="140"/>
      <c r="BFV1" s="140"/>
      <c r="BFW1" s="140"/>
      <c r="BFX1" s="140"/>
      <c r="BFY1" s="140"/>
      <c r="BFZ1" s="140"/>
      <c r="BGA1" s="140"/>
      <c r="BGB1" s="140"/>
      <c r="BGC1" s="140"/>
      <c r="BGD1" s="140"/>
      <c r="BGE1" s="140"/>
      <c r="BGF1" s="140"/>
      <c r="BGG1" s="140"/>
      <c r="BGH1" s="140"/>
      <c r="BGI1" s="140"/>
      <c r="BGJ1" s="140"/>
      <c r="BGK1" s="140"/>
      <c r="BGL1" s="140"/>
      <c r="BGM1" s="140"/>
      <c r="BGN1" s="140"/>
      <c r="BGO1" s="140"/>
      <c r="BGP1" s="140"/>
      <c r="BGQ1" s="140"/>
      <c r="BGR1" s="140"/>
      <c r="BGS1" s="140"/>
      <c r="BGT1" s="140"/>
      <c r="BGU1" s="140"/>
      <c r="BGV1" s="140"/>
      <c r="BGW1" s="140"/>
      <c r="BGX1" s="140"/>
      <c r="BGY1" s="140"/>
      <c r="BGZ1" s="140"/>
      <c r="BHA1" s="140"/>
      <c r="BHB1" s="140"/>
      <c r="BHC1" s="140"/>
      <c r="BHD1" s="140"/>
      <c r="BHE1" s="140"/>
      <c r="BHF1" s="140"/>
      <c r="BHG1" s="140"/>
      <c r="BHH1" s="140"/>
      <c r="BHI1" s="140"/>
      <c r="BHJ1" s="140"/>
      <c r="BHK1" s="140"/>
      <c r="BHL1" s="140"/>
      <c r="BHM1" s="140"/>
      <c r="BHN1" s="140"/>
      <c r="BHO1" s="140"/>
      <c r="BHP1" s="140"/>
      <c r="BHQ1" s="140"/>
      <c r="BHR1" s="140"/>
      <c r="BHS1" s="140"/>
      <c r="BHT1" s="140"/>
      <c r="BHU1" s="140"/>
      <c r="BHV1" s="140"/>
      <c r="BHW1" s="140"/>
      <c r="BHX1" s="140"/>
      <c r="BHY1" s="140"/>
      <c r="BHZ1" s="140"/>
      <c r="BIA1" s="140"/>
      <c r="BIB1" s="140"/>
      <c r="BIC1" s="140"/>
      <c r="BID1" s="140"/>
      <c r="BIE1" s="140"/>
      <c r="BIF1" s="140"/>
      <c r="BIG1" s="140"/>
      <c r="BIH1" s="140"/>
      <c r="BII1" s="140"/>
      <c r="BIJ1" s="140"/>
      <c r="BIK1" s="140"/>
      <c r="BIL1" s="140"/>
      <c r="BIM1" s="140"/>
      <c r="BIN1" s="140"/>
      <c r="BIO1" s="140"/>
      <c r="BIP1" s="140"/>
      <c r="BIQ1" s="140"/>
      <c r="BIR1" s="140"/>
      <c r="BIS1" s="140"/>
      <c r="BIT1" s="140"/>
      <c r="BIU1" s="140"/>
      <c r="BIV1" s="140"/>
      <c r="BIW1" s="140"/>
      <c r="BIX1" s="140"/>
      <c r="BIY1" s="140"/>
      <c r="BIZ1" s="140"/>
      <c r="BJA1" s="140"/>
      <c r="BJB1" s="140"/>
      <c r="BJC1" s="140"/>
      <c r="BJD1" s="140"/>
      <c r="BJE1" s="140"/>
      <c r="BJF1" s="140"/>
      <c r="BJG1" s="140"/>
      <c r="BJH1" s="140"/>
      <c r="BJI1" s="140"/>
      <c r="BJJ1" s="140"/>
      <c r="BJK1" s="140"/>
      <c r="BJL1" s="140"/>
      <c r="BJM1" s="140"/>
      <c r="BJN1" s="140"/>
      <c r="BJO1" s="140"/>
      <c r="BJP1" s="140"/>
      <c r="BJQ1" s="140"/>
      <c r="BJR1" s="140"/>
      <c r="BJS1" s="140"/>
      <c r="BJT1" s="140"/>
      <c r="BJU1" s="140"/>
      <c r="BJV1" s="140"/>
      <c r="BJW1" s="140"/>
      <c r="BJX1" s="140"/>
      <c r="BJY1" s="140"/>
      <c r="BJZ1" s="140"/>
      <c r="BKA1" s="140"/>
      <c r="BKB1" s="140"/>
      <c r="BKC1" s="140"/>
      <c r="BKD1" s="140"/>
      <c r="BKE1" s="140"/>
      <c r="BKF1" s="140"/>
      <c r="BKG1" s="140"/>
      <c r="BKH1" s="140"/>
      <c r="BKI1" s="140"/>
      <c r="BKJ1" s="140"/>
      <c r="BKK1" s="140"/>
      <c r="BKL1" s="140"/>
      <c r="BKM1" s="140"/>
      <c r="BKN1" s="140"/>
      <c r="BKO1" s="140"/>
      <c r="BKP1" s="140"/>
      <c r="BKQ1" s="140"/>
      <c r="BKR1" s="140"/>
      <c r="BKS1" s="140"/>
      <c r="BKT1" s="140"/>
      <c r="BKU1" s="140"/>
      <c r="BKV1" s="140"/>
      <c r="BKW1" s="140"/>
      <c r="BKX1" s="140"/>
      <c r="BKY1" s="140"/>
      <c r="BKZ1" s="140"/>
      <c r="BLA1" s="140"/>
      <c r="BLB1" s="140"/>
      <c r="BLC1" s="140"/>
      <c r="BLD1" s="140"/>
      <c r="BLE1" s="140"/>
      <c r="BLF1" s="140"/>
      <c r="BLG1" s="140"/>
      <c r="BLH1" s="140"/>
      <c r="BLI1" s="140"/>
      <c r="BLJ1" s="140"/>
      <c r="BLK1" s="140"/>
      <c r="BLL1" s="140"/>
      <c r="BLM1" s="140"/>
      <c r="BLN1" s="140"/>
      <c r="BLO1" s="140"/>
      <c r="BLP1" s="140"/>
      <c r="BLQ1" s="140"/>
      <c r="BLR1" s="140"/>
      <c r="BLS1" s="140"/>
      <c r="BLT1" s="140"/>
      <c r="BLU1" s="140"/>
      <c r="BLV1" s="140"/>
      <c r="BLW1" s="140"/>
      <c r="BLX1" s="140"/>
      <c r="BLY1" s="140"/>
      <c r="BLZ1" s="140"/>
      <c r="BMA1" s="140"/>
      <c r="BMB1" s="140"/>
      <c r="BMC1" s="140"/>
      <c r="BMD1" s="140"/>
      <c r="BME1" s="140"/>
      <c r="BMF1" s="140"/>
      <c r="BMG1" s="140"/>
      <c r="BMH1" s="140"/>
      <c r="BMI1" s="140"/>
      <c r="BMJ1" s="140"/>
      <c r="BMK1" s="140"/>
      <c r="BML1" s="140"/>
      <c r="BMM1" s="140"/>
      <c r="BMN1" s="140"/>
      <c r="BMO1" s="140"/>
      <c r="BMP1" s="140"/>
      <c r="BMQ1" s="140"/>
      <c r="BMR1" s="140"/>
      <c r="BMS1" s="140"/>
      <c r="BMT1" s="140"/>
      <c r="BMU1" s="140"/>
      <c r="BMV1" s="140"/>
      <c r="BMW1" s="140"/>
      <c r="BMX1" s="140"/>
      <c r="BMY1" s="140"/>
      <c r="BMZ1" s="140"/>
      <c r="BNA1" s="140"/>
      <c r="BNB1" s="140"/>
      <c r="BNC1" s="140"/>
      <c r="BND1" s="140"/>
      <c r="BNE1" s="140"/>
      <c r="BNF1" s="140"/>
      <c r="BNG1" s="140"/>
      <c r="BNH1" s="140"/>
      <c r="BNI1" s="140"/>
      <c r="BNJ1" s="140"/>
      <c r="BNK1" s="140"/>
      <c r="BNL1" s="140"/>
      <c r="BNM1" s="140"/>
      <c r="BNN1" s="140"/>
      <c r="BNO1" s="140"/>
      <c r="BNP1" s="140"/>
      <c r="BNQ1" s="140"/>
      <c r="BNR1" s="140"/>
      <c r="BNS1" s="140"/>
      <c r="BNT1" s="140"/>
      <c r="BNU1" s="140"/>
      <c r="BNV1" s="140"/>
      <c r="BNW1" s="140"/>
      <c r="BNX1" s="140"/>
      <c r="BNY1" s="140"/>
      <c r="BNZ1" s="140"/>
      <c r="BOA1" s="140"/>
      <c r="BOB1" s="140"/>
      <c r="BOC1" s="140"/>
      <c r="BOD1" s="140"/>
      <c r="BOE1" s="140"/>
      <c r="BOF1" s="140"/>
      <c r="BOG1" s="140"/>
      <c r="BOH1" s="140"/>
      <c r="BOI1" s="140"/>
      <c r="BOJ1" s="140"/>
      <c r="BOK1" s="140"/>
      <c r="BOL1" s="140"/>
      <c r="BOM1" s="140"/>
      <c r="BON1" s="140"/>
      <c r="BOO1" s="140"/>
      <c r="BOP1" s="140"/>
      <c r="BOQ1" s="140"/>
      <c r="BOR1" s="140"/>
      <c r="BOS1" s="140"/>
      <c r="BOT1" s="140"/>
      <c r="BOU1" s="140"/>
      <c r="BOV1" s="140"/>
      <c r="BOW1" s="140"/>
      <c r="BOX1" s="140"/>
      <c r="BOY1" s="140"/>
      <c r="BOZ1" s="140"/>
      <c r="BPA1" s="140"/>
      <c r="BPB1" s="140"/>
      <c r="BPC1" s="140"/>
      <c r="BPD1" s="140"/>
      <c r="BPE1" s="140"/>
      <c r="BPF1" s="140"/>
      <c r="BPG1" s="140"/>
      <c r="BPH1" s="140"/>
      <c r="BPI1" s="140"/>
      <c r="BPJ1" s="140"/>
      <c r="BPK1" s="140"/>
      <c r="BPL1" s="140"/>
      <c r="BPM1" s="140"/>
      <c r="BPN1" s="140"/>
      <c r="BPO1" s="140"/>
      <c r="BPP1" s="140"/>
      <c r="BPQ1" s="140"/>
      <c r="BPR1" s="140"/>
      <c r="BPS1" s="140"/>
      <c r="BPT1" s="140"/>
      <c r="BPU1" s="140"/>
      <c r="BPV1" s="140"/>
      <c r="BPW1" s="140"/>
      <c r="BPX1" s="140"/>
      <c r="BPY1" s="140"/>
      <c r="BPZ1" s="140"/>
      <c r="BQA1" s="140"/>
      <c r="BQB1" s="140"/>
      <c r="BQC1" s="140"/>
      <c r="BQD1" s="140"/>
      <c r="BQE1" s="140"/>
      <c r="BQF1" s="140"/>
      <c r="BQG1" s="140"/>
      <c r="BQH1" s="140"/>
      <c r="BQI1" s="140"/>
      <c r="BQJ1" s="140"/>
      <c r="BQK1" s="140"/>
      <c r="BQL1" s="140"/>
      <c r="BQM1" s="140"/>
      <c r="BQN1" s="140"/>
      <c r="BQO1" s="140"/>
      <c r="BQP1" s="140"/>
      <c r="BQQ1" s="140"/>
      <c r="BQR1" s="140"/>
      <c r="BQS1" s="140"/>
      <c r="BQT1" s="140"/>
      <c r="BQU1" s="140"/>
      <c r="BQV1" s="140"/>
      <c r="BQW1" s="140"/>
      <c r="BQX1" s="140"/>
      <c r="BQY1" s="140"/>
      <c r="BQZ1" s="140"/>
      <c r="BRA1" s="140"/>
      <c r="BRB1" s="140"/>
      <c r="BRC1" s="140"/>
      <c r="BRD1" s="140"/>
      <c r="BRE1" s="140"/>
      <c r="BRF1" s="140"/>
      <c r="BRG1" s="140"/>
      <c r="BRH1" s="140"/>
      <c r="BRI1" s="140"/>
      <c r="BRJ1" s="140"/>
      <c r="BRK1" s="140"/>
      <c r="BRL1" s="140"/>
      <c r="BRM1" s="140"/>
      <c r="BRN1" s="140"/>
      <c r="BRO1" s="140"/>
      <c r="BRP1" s="140"/>
      <c r="BRQ1" s="140"/>
      <c r="BRR1" s="140"/>
      <c r="BRS1" s="140"/>
      <c r="BRT1" s="140"/>
      <c r="BRU1" s="140"/>
      <c r="BRV1" s="140"/>
      <c r="BRW1" s="140"/>
      <c r="BRX1" s="140"/>
      <c r="BRY1" s="140"/>
      <c r="BRZ1" s="140"/>
      <c r="BSA1" s="140"/>
      <c r="BSB1" s="140"/>
      <c r="BSC1" s="140"/>
      <c r="BSD1" s="140"/>
      <c r="BSE1" s="140"/>
      <c r="BSF1" s="140"/>
      <c r="BSG1" s="140"/>
      <c r="BSH1" s="140"/>
      <c r="BSI1" s="140"/>
      <c r="BSJ1" s="140"/>
      <c r="BSK1" s="140"/>
      <c r="BSL1" s="140"/>
      <c r="BSM1" s="140"/>
      <c r="BSN1" s="140"/>
      <c r="BSO1" s="140"/>
      <c r="BSP1" s="140"/>
      <c r="BSQ1" s="140"/>
      <c r="BSR1" s="140"/>
      <c r="BSS1" s="140"/>
      <c r="BST1" s="140"/>
      <c r="BSU1" s="140"/>
      <c r="BSV1" s="140"/>
      <c r="BSW1" s="140"/>
      <c r="BSX1" s="140"/>
      <c r="BSY1" s="140"/>
      <c r="BSZ1" s="140"/>
      <c r="BTA1" s="140"/>
      <c r="BTB1" s="140"/>
      <c r="BTC1" s="140"/>
      <c r="BTD1" s="140"/>
      <c r="BTE1" s="140"/>
      <c r="BTF1" s="140"/>
      <c r="BTG1" s="140"/>
      <c r="BTH1" s="140"/>
      <c r="BTI1" s="140"/>
      <c r="BTJ1" s="140"/>
      <c r="BTK1" s="140"/>
      <c r="BTL1" s="140"/>
      <c r="BTM1" s="140"/>
      <c r="BTN1" s="140"/>
      <c r="BTO1" s="140"/>
      <c r="BTP1" s="140"/>
      <c r="BTQ1" s="140"/>
      <c r="BTR1" s="140"/>
      <c r="BTS1" s="140"/>
      <c r="BTT1" s="140"/>
      <c r="BTU1" s="140"/>
      <c r="BTV1" s="140"/>
      <c r="BTW1" s="140"/>
      <c r="BTX1" s="140"/>
      <c r="BTY1" s="140"/>
      <c r="BTZ1" s="140"/>
      <c r="BUA1" s="140"/>
      <c r="BUB1" s="140"/>
      <c r="BUC1" s="140"/>
      <c r="BUD1" s="140"/>
      <c r="BUE1" s="140"/>
      <c r="BUF1" s="140"/>
      <c r="BUG1" s="140"/>
      <c r="BUH1" s="140"/>
      <c r="BUI1" s="140"/>
      <c r="BUJ1" s="140"/>
      <c r="BUK1" s="140"/>
      <c r="BUL1" s="140"/>
      <c r="BUM1" s="140"/>
      <c r="BUN1" s="140"/>
      <c r="BUO1" s="140"/>
      <c r="BUP1" s="140"/>
      <c r="BUQ1" s="140"/>
      <c r="BUR1" s="140"/>
      <c r="BUS1" s="140"/>
      <c r="BUT1" s="140"/>
      <c r="BUU1" s="140"/>
      <c r="BUV1" s="140"/>
      <c r="BUW1" s="140"/>
      <c r="BUX1" s="140"/>
      <c r="BUY1" s="140"/>
      <c r="BUZ1" s="140"/>
      <c r="BVA1" s="140"/>
      <c r="BVB1" s="140"/>
      <c r="BVC1" s="140"/>
      <c r="BVD1" s="140"/>
      <c r="BVE1" s="140"/>
      <c r="BVF1" s="140"/>
      <c r="BVG1" s="140"/>
      <c r="BVH1" s="140"/>
      <c r="BVI1" s="140"/>
      <c r="BVJ1" s="140"/>
      <c r="BVK1" s="140"/>
      <c r="BVL1" s="140"/>
      <c r="BVM1" s="140"/>
      <c r="BVN1" s="140"/>
      <c r="BVO1" s="140"/>
      <c r="BVP1" s="140"/>
      <c r="BVQ1" s="140"/>
      <c r="BVR1" s="140"/>
      <c r="BVS1" s="140"/>
      <c r="BVT1" s="140"/>
      <c r="BVU1" s="140"/>
      <c r="BVV1" s="140"/>
      <c r="BVW1" s="140"/>
      <c r="BVX1" s="140"/>
      <c r="BVY1" s="140"/>
      <c r="BVZ1" s="140"/>
      <c r="BWA1" s="140"/>
      <c r="BWB1" s="140"/>
      <c r="BWC1" s="140"/>
      <c r="BWD1" s="140"/>
      <c r="BWE1" s="140"/>
      <c r="BWF1" s="140"/>
      <c r="BWG1" s="140"/>
      <c r="BWH1" s="140"/>
      <c r="BWI1" s="140"/>
      <c r="BWJ1" s="140"/>
      <c r="BWK1" s="140"/>
      <c r="BWL1" s="140"/>
      <c r="BWM1" s="140"/>
      <c r="BWN1" s="140"/>
      <c r="BWO1" s="140"/>
      <c r="BWP1" s="140"/>
      <c r="BWQ1" s="140"/>
      <c r="BWR1" s="140"/>
      <c r="BWS1" s="140"/>
      <c r="BWT1" s="140"/>
      <c r="BWU1" s="140"/>
      <c r="BWV1" s="140"/>
      <c r="BWW1" s="140"/>
      <c r="BWX1" s="140"/>
      <c r="BWY1" s="140"/>
      <c r="BWZ1" s="140"/>
      <c r="BXA1" s="140"/>
      <c r="BXB1" s="140"/>
      <c r="BXC1" s="140"/>
      <c r="BXD1" s="140"/>
      <c r="BXE1" s="140"/>
      <c r="BXF1" s="140"/>
      <c r="BXG1" s="140"/>
      <c r="BXH1" s="140"/>
      <c r="BXI1" s="140"/>
      <c r="BXJ1" s="140"/>
      <c r="BXK1" s="140"/>
      <c r="BXL1" s="140"/>
      <c r="BXM1" s="140"/>
      <c r="BXN1" s="140"/>
      <c r="BXO1" s="140"/>
      <c r="BXP1" s="140"/>
      <c r="BXQ1" s="140"/>
      <c r="BXR1" s="140"/>
      <c r="BXS1" s="140"/>
      <c r="BXT1" s="140"/>
      <c r="BXU1" s="140"/>
      <c r="BXV1" s="140"/>
      <c r="BXW1" s="140"/>
      <c r="BXX1" s="140"/>
      <c r="BXY1" s="140"/>
      <c r="BXZ1" s="140"/>
      <c r="BYA1" s="140"/>
      <c r="BYB1" s="140"/>
      <c r="BYC1" s="140"/>
      <c r="BYD1" s="140"/>
      <c r="BYE1" s="140"/>
      <c r="BYF1" s="140"/>
      <c r="BYG1" s="140"/>
      <c r="BYH1" s="140"/>
      <c r="BYI1" s="140"/>
      <c r="BYJ1" s="140"/>
      <c r="BYK1" s="140"/>
      <c r="BYL1" s="140"/>
      <c r="BYM1" s="140"/>
      <c r="BYN1" s="140"/>
      <c r="BYO1" s="140"/>
      <c r="BYP1" s="140"/>
      <c r="BYQ1" s="140"/>
      <c r="BYR1" s="140"/>
      <c r="BYS1" s="140"/>
      <c r="BYT1" s="140"/>
      <c r="BYU1" s="140"/>
      <c r="BYV1" s="140"/>
      <c r="BYW1" s="140"/>
      <c r="BYX1" s="140"/>
      <c r="BYY1" s="140"/>
      <c r="BYZ1" s="140"/>
      <c r="BZA1" s="140"/>
      <c r="BZB1" s="140"/>
      <c r="BZC1" s="140"/>
      <c r="BZD1" s="140"/>
      <c r="BZE1" s="140"/>
      <c r="BZF1" s="140"/>
      <c r="BZG1" s="140"/>
      <c r="BZH1" s="140"/>
      <c r="BZI1" s="140"/>
      <c r="BZJ1" s="140"/>
      <c r="BZK1" s="140"/>
      <c r="BZL1" s="140"/>
      <c r="BZM1" s="140"/>
      <c r="BZN1" s="140"/>
      <c r="BZO1" s="140"/>
      <c r="BZP1" s="140"/>
      <c r="BZQ1" s="140"/>
      <c r="BZR1" s="140"/>
      <c r="BZS1" s="140"/>
      <c r="BZT1" s="140"/>
      <c r="BZU1" s="140"/>
      <c r="BZV1" s="140"/>
      <c r="BZW1" s="140"/>
      <c r="BZX1" s="140"/>
      <c r="BZY1" s="140"/>
      <c r="BZZ1" s="140"/>
      <c r="CAA1" s="140"/>
      <c r="CAB1" s="140"/>
      <c r="CAC1" s="140"/>
      <c r="CAD1" s="140"/>
      <c r="CAE1" s="140"/>
      <c r="CAF1" s="140"/>
      <c r="CAG1" s="140"/>
      <c r="CAH1" s="140"/>
      <c r="CAI1" s="140"/>
      <c r="CAJ1" s="140"/>
      <c r="CAK1" s="140"/>
      <c r="CAL1" s="140"/>
      <c r="CAM1" s="140"/>
      <c r="CAN1" s="140"/>
      <c r="CAO1" s="140"/>
      <c r="CAP1" s="140"/>
      <c r="CAQ1" s="140"/>
      <c r="CAR1" s="140"/>
      <c r="CAS1" s="140"/>
      <c r="CAT1" s="140"/>
      <c r="CAU1" s="140"/>
      <c r="CAV1" s="140"/>
      <c r="CAW1" s="140"/>
      <c r="CAX1" s="140"/>
      <c r="CAY1" s="140"/>
      <c r="CAZ1" s="140"/>
      <c r="CBA1" s="140"/>
      <c r="CBB1" s="140"/>
      <c r="CBC1" s="140"/>
      <c r="CBD1" s="140"/>
      <c r="CBE1" s="140"/>
      <c r="CBF1" s="140"/>
      <c r="CBG1" s="140"/>
      <c r="CBH1" s="140"/>
      <c r="CBI1" s="140"/>
      <c r="CBJ1" s="140"/>
      <c r="CBK1" s="140"/>
      <c r="CBL1" s="140"/>
      <c r="CBM1" s="140"/>
      <c r="CBN1" s="140"/>
      <c r="CBO1" s="140"/>
      <c r="CBP1" s="140"/>
      <c r="CBQ1" s="140"/>
      <c r="CBR1" s="140"/>
      <c r="CBS1" s="140"/>
      <c r="CBT1" s="140"/>
      <c r="CBU1" s="140"/>
      <c r="CBV1" s="140"/>
      <c r="CBW1" s="140"/>
      <c r="CBX1" s="140"/>
      <c r="CBY1" s="140"/>
      <c r="CBZ1" s="140"/>
      <c r="CCA1" s="140"/>
      <c r="CCB1" s="140"/>
      <c r="CCC1" s="140"/>
      <c r="CCD1" s="140"/>
      <c r="CCE1" s="140"/>
      <c r="CCF1" s="140"/>
      <c r="CCG1" s="140"/>
      <c r="CCH1" s="140"/>
      <c r="CCI1" s="140"/>
      <c r="CCJ1" s="140"/>
      <c r="CCK1" s="140"/>
      <c r="CCL1" s="140"/>
      <c r="CCM1" s="140"/>
      <c r="CCN1" s="140"/>
      <c r="CCO1" s="140"/>
      <c r="CCP1" s="140"/>
      <c r="CCQ1" s="140"/>
      <c r="CCR1" s="140"/>
      <c r="CCS1" s="140"/>
      <c r="CCT1" s="140"/>
      <c r="CCU1" s="140"/>
      <c r="CCV1" s="140"/>
      <c r="CCW1" s="140"/>
      <c r="CCX1" s="140"/>
      <c r="CCY1" s="140"/>
      <c r="CCZ1" s="140"/>
      <c r="CDA1" s="140"/>
      <c r="CDB1" s="140"/>
      <c r="CDC1" s="140"/>
      <c r="CDD1" s="140"/>
      <c r="CDE1" s="140"/>
      <c r="CDF1" s="140"/>
      <c r="CDG1" s="140"/>
      <c r="CDH1" s="140"/>
      <c r="CDI1" s="140"/>
      <c r="CDJ1" s="140"/>
      <c r="CDK1" s="140"/>
      <c r="CDL1" s="140"/>
      <c r="CDM1" s="140"/>
      <c r="CDN1" s="140"/>
      <c r="CDO1" s="140"/>
      <c r="CDP1" s="140"/>
      <c r="CDQ1" s="140"/>
      <c r="CDR1" s="140"/>
      <c r="CDS1" s="140"/>
      <c r="CDT1" s="140"/>
      <c r="CDU1" s="140"/>
      <c r="CDV1" s="140"/>
      <c r="CDW1" s="140"/>
      <c r="CDX1" s="140"/>
      <c r="CDY1" s="140"/>
      <c r="CDZ1" s="140"/>
      <c r="CEA1" s="140"/>
      <c r="CEB1" s="140"/>
      <c r="CEC1" s="140"/>
      <c r="CED1" s="140"/>
      <c r="CEE1" s="140"/>
      <c r="CEF1" s="140"/>
      <c r="CEG1" s="140"/>
      <c r="CEH1" s="140"/>
      <c r="CEI1" s="140"/>
      <c r="CEJ1" s="140"/>
      <c r="CEK1" s="140"/>
      <c r="CEL1" s="140"/>
      <c r="CEM1" s="140"/>
      <c r="CEN1" s="140"/>
      <c r="CEO1" s="140"/>
      <c r="CEP1" s="140"/>
      <c r="CEQ1" s="140"/>
      <c r="CER1" s="140"/>
      <c r="CES1" s="140"/>
      <c r="CET1" s="140"/>
      <c r="CEU1" s="140"/>
      <c r="CEV1" s="140"/>
      <c r="CEW1" s="140"/>
      <c r="CEX1" s="140"/>
      <c r="CEY1" s="140"/>
      <c r="CEZ1" s="140"/>
      <c r="CFA1" s="140"/>
      <c r="CFB1" s="140"/>
      <c r="CFC1" s="140"/>
      <c r="CFD1" s="140"/>
      <c r="CFE1" s="140"/>
      <c r="CFF1" s="140"/>
      <c r="CFG1" s="140"/>
      <c r="CFH1" s="140"/>
      <c r="CFI1" s="140"/>
      <c r="CFJ1" s="140"/>
      <c r="CFK1" s="140"/>
      <c r="CFL1" s="140"/>
      <c r="CFM1" s="140"/>
      <c r="CFN1" s="140"/>
      <c r="CFO1" s="140"/>
      <c r="CFP1" s="140"/>
      <c r="CFQ1" s="140"/>
      <c r="CFR1" s="140"/>
      <c r="CFS1" s="140"/>
      <c r="CFT1" s="140"/>
      <c r="CFU1" s="140"/>
      <c r="CFV1" s="140"/>
      <c r="CFW1" s="140"/>
      <c r="CFX1" s="140"/>
      <c r="CFY1" s="140"/>
      <c r="CFZ1" s="140"/>
      <c r="CGA1" s="140"/>
      <c r="CGB1" s="140"/>
      <c r="CGC1" s="140"/>
      <c r="CGD1" s="140"/>
      <c r="CGE1" s="140"/>
      <c r="CGF1" s="140"/>
      <c r="CGG1" s="140"/>
      <c r="CGH1" s="140"/>
      <c r="CGI1" s="140"/>
      <c r="CGJ1" s="140"/>
      <c r="CGK1" s="140"/>
      <c r="CGL1" s="140"/>
      <c r="CGM1" s="140"/>
      <c r="CGN1" s="140"/>
      <c r="CGO1" s="140"/>
      <c r="CGP1" s="140"/>
      <c r="CGQ1" s="140"/>
      <c r="CGR1" s="140"/>
      <c r="CGS1" s="140"/>
      <c r="CGT1" s="140"/>
      <c r="CGU1" s="140"/>
      <c r="CGV1" s="140"/>
      <c r="CGW1" s="140"/>
      <c r="CGX1" s="140"/>
      <c r="CGY1" s="140"/>
      <c r="CGZ1" s="140"/>
      <c r="CHA1" s="140"/>
      <c r="CHB1" s="140"/>
      <c r="CHC1" s="140"/>
      <c r="CHD1" s="140"/>
      <c r="CHE1" s="140"/>
      <c r="CHF1" s="140"/>
      <c r="CHG1" s="140"/>
      <c r="CHH1" s="140"/>
      <c r="CHI1" s="140"/>
      <c r="CHJ1" s="140"/>
      <c r="CHK1" s="140"/>
      <c r="CHL1" s="140"/>
      <c r="CHM1" s="140"/>
      <c r="CHN1" s="140"/>
      <c r="CHO1" s="140"/>
      <c r="CHP1" s="140"/>
      <c r="CHQ1" s="140"/>
      <c r="CHR1" s="140"/>
      <c r="CHS1" s="140"/>
      <c r="CHT1" s="140"/>
      <c r="CHU1" s="140"/>
      <c r="CHV1" s="140"/>
      <c r="CHW1" s="140"/>
      <c r="CHX1" s="140"/>
      <c r="CHY1" s="140"/>
      <c r="CHZ1" s="140"/>
      <c r="CIA1" s="140"/>
      <c r="CIB1" s="140"/>
      <c r="CIC1" s="140"/>
      <c r="CID1" s="140"/>
      <c r="CIE1" s="140"/>
      <c r="CIF1" s="140"/>
      <c r="CIG1" s="140"/>
      <c r="CIH1" s="140"/>
      <c r="CII1" s="140"/>
      <c r="CIJ1" s="140"/>
      <c r="CIK1" s="140"/>
      <c r="CIL1" s="140"/>
      <c r="CIM1" s="140"/>
      <c r="CIN1" s="140"/>
      <c r="CIO1" s="140"/>
      <c r="CIP1" s="140"/>
      <c r="CIQ1" s="140"/>
      <c r="CIR1" s="140"/>
      <c r="CIS1" s="140"/>
      <c r="CIT1" s="140"/>
      <c r="CIU1" s="140"/>
      <c r="CIV1" s="140"/>
      <c r="CIW1" s="140"/>
      <c r="CIX1" s="140"/>
      <c r="CIY1" s="140"/>
      <c r="CIZ1" s="140"/>
      <c r="CJA1" s="140"/>
      <c r="CJB1" s="140"/>
      <c r="CJC1" s="140"/>
      <c r="CJD1" s="140"/>
      <c r="CJE1" s="140"/>
      <c r="CJF1" s="140"/>
      <c r="CJG1" s="140"/>
      <c r="CJH1" s="140"/>
      <c r="CJI1" s="140"/>
      <c r="CJJ1" s="140"/>
      <c r="CJK1" s="140"/>
      <c r="CJL1" s="140"/>
      <c r="CJM1" s="140"/>
      <c r="CJN1" s="140"/>
      <c r="CJO1" s="140"/>
      <c r="CJP1" s="140"/>
      <c r="CJQ1" s="140"/>
      <c r="CJR1" s="140"/>
      <c r="CJS1" s="140"/>
      <c r="CJT1" s="140"/>
      <c r="CJU1" s="140"/>
      <c r="CJV1" s="140"/>
      <c r="CJW1" s="140"/>
      <c r="CJX1" s="140"/>
      <c r="CJY1" s="140"/>
      <c r="CJZ1" s="140"/>
      <c r="CKA1" s="140"/>
      <c r="CKB1" s="140"/>
      <c r="CKC1" s="140"/>
      <c r="CKD1" s="140"/>
      <c r="CKE1" s="140"/>
      <c r="CKF1" s="140"/>
      <c r="CKG1" s="140"/>
      <c r="CKH1" s="140"/>
      <c r="CKI1" s="140"/>
      <c r="CKJ1" s="140"/>
      <c r="CKK1" s="140"/>
      <c r="CKL1" s="140"/>
      <c r="CKM1" s="140"/>
      <c r="CKN1" s="140"/>
      <c r="CKO1" s="140"/>
      <c r="CKP1" s="140"/>
      <c r="CKQ1" s="140"/>
      <c r="CKR1" s="140"/>
      <c r="CKS1" s="140"/>
      <c r="CKT1" s="140"/>
      <c r="CKU1" s="140"/>
      <c r="CKV1" s="140"/>
      <c r="CKW1" s="140"/>
      <c r="CKX1" s="140"/>
      <c r="CKY1" s="140"/>
      <c r="CKZ1" s="140"/>
      <c r="CLA1" s="140"/>
      <c r="CLB1" s="140"/>
      <c r="CLC1" s="140"/>
      <c r="CLD1" s="140"/>
      <c r="CLE1" s="140"/>
      <c r="CLF1" s="140"/>
      <c r="CLG1" s="140"/>
      <c r="CLH1" s="140"/>
      <c r="CLI1" s="140"/>
      <c r="CLJ1" s="140"/>
      <c r="CLK1" s="140"/>
      <c r="CLL1" s="140"/>
      <c r="CLM1" s="140"/>
      <c r="CLN1" s="140"/>
      <c r="CLO1" s="140"/>
      <c r="CLP1" s="140"/>
      <c r="CLQ1" s="140"/>
      <c r="CLR1" s="140"/>
      <c r="CLS1" s="140"/>
      <c r="CLT1" s="140"/>
      <c r="CLU1" s="140"/>
      <c r="CLV1" s="140"/>
      <c r="CLW1" s="140"/>
      <c r="CLX1" s="140"/>
      <c r="CLY1" s="140"/>
      <c r="CLZ1" s="140"/>
      <c r="CMA1" s="140"/>
      <c r="CMB1" s="140"/>
      <c r="CMC1" s="140"/>
      <c r="CMD1" s="140"/>
      <c r="CME1" s="140"/>
      <c r="CMF1" s="140"/>
      <c r="CMG1" s="140"/>
      <c r="CMH1" s="140"/>
      <c r="CMI1" s="140"/>
      <c r="CMJ1" s="140"/>
      <c r="CMK1" s="140"/>
      <c r="CML1" s="140"/>
      <c r="CMM1" s="140"/>
      <c r="CMN1" s="140"/>
      <c r="CMO1" s="140"/>
      <c r="CMP1" s="140"/>
      <c r="CMQ1" s="140"/>
      <c r="CMR1" s="140"/>
      <c r="CMS1" s="140"/>
      <c r="CMT1" s="140"/>
      <c r="CMU1" s="140"/>
      <c r="CMV1" s="140"/>
      <c r="CMW1" s="140"/>
      <c r="CMX1" s="140"/>
      <c r="CMY1" s="140"/>
      <c r="CMZ1" s="140"/>
      <c r="CNA1" s="140"/>
      <c r="CNB1" s="140"/>
      <c r="CNC1" s="140"/>
      <c r="CND1" s="140"/>
      <c r="CNE1" s="140"/>
      <c r="CNF1" s="140"/>
      <c r="CNG1" s="140"/>
      <c r="CNH1" s="140"/>
      <c r="CNI1" s="140"/>
      <c r="CNJ1" s="140"/>
      <c r="CNK1" s="140"/>
      <c r="CNL1" s="140"/>
      <c r="CNM1" s="140"/>
      <c r="CNN1" s="140"/>
      <c r="CNO1" s="140"/>
      <c r="CNP1" s="140"/>
      <c r="CNQ1" s="140"/>
      <c r="CNR1" s="140"/>
      <c r="CNS1" s="140"/>
      <c r="CNT1" s="140"/>
      <c r="CNU1" s="140"/>
      <c r="CNV1" s="140"/>
      <c r="CNW1" s="140"/>
      <c r="CNX1" s="140"/>
      <c r="CNY1" s="140"/>
      <c r="CNZ1" s="140"/>
      <c r="COA1" s="140"/>
      <c r="COB1" s="140"/>
      <c r="COC1" s="140"/>
      <c r="COD1" s="140"/>
      <c r="COE1" s="140"/>
      <c r="COF1" s="140"/>
      <c r="COG1" s="140"/>
      <c r="COH1" s="140"/>
      <c r="COI1" s="140"/>
      <c r="COJ1" s="140"/>
      <c r="COK1" s="140"/>
      <c r="COL1" s="140"/>
      <c r="COM1" s="140"/>
      <c r="CON1" s="140"/>
      <c r="COO1" s="140"/>
      <c r="COP1" s="140"/>
      <c r="COQ1" s="140"/>
      <c r="COR1" s="140"/>
      <c r="COS1" s="140"/>
      <c r="COT1" s="140"/>
      <c r="COU1" s="140"/>
      <c r="COV1" s="140"/>
      <c r="COW1" s="140"/>
      <c r="COX1" s="140"/>
      <c r="COY1" s="140"/>
      <c r="COZ1" s="140"/>
      <c r="CPA1" s="140"/>
      <c r="CPB1" s="140"/>
      <c r="CPC1" s="140"/>
      <c r="CPD1" s="140"/>
      <c r="CPE1" s="140"/>
      <c r="CPF1" s="140"/>
      <c r="CPG1" s="140"/>
      <c r="CPH1" s="140"/>
      <c r="CPI1" s="140"/>
      <c r="CPJ1" s="140"/>
      <c r="CPK1" s="140"/>
      <c r="CPL1" s="140"/>
      <c r="CPM1" s="140"/>
      <c r="CPN1" s="140"/>
      <c r="CPO1" s="140"/>
      <c r="CPP1" s="140"/>
      <c r="CPQ1" s="140"/>
      <c r="CPR1" s="140"/>
      <c r="CPS1" s="140"/>
      <c r="CPT1" s="140"/>
      <c r="CPU1" s="140"/>
      <c r="CPV1" s="140"/>
      <c r="CPW1" s="140"/>
      <c r="CPX1" s="140"/>
      <c r="CPY1" s="140"/>
      <c r="CPZ1" s="140"/>
      <c r="CQA1" s="140"/>
      <c r="CQB1" s="140"/>
      <c r="CQC1" s="140"/>
      <c r="CQD1" s="140"/>
      <c r="CQE1" s="140"/>
      <c r="CQF1" s="140"/>
      <c r="CQG1" s="140"/>
      <c r="CQH1" s="140"/>
      <c r="CQI1" s="140"/>
      <c r="CQJ1" s="140"/>
      <c r="CQK1" s="140"/>
      <c r="CQL1" s="140"/>
      <c r="CQM1" s="140"/>
      <c r="CQN1" s="140"/>
      <c r="CQO1" s="140"/>
      <c r="CQP1" s="140"/>
      <c r="CQQ1" s="140"/>
      <c r="CQR1" s="140"/>
      <c r="CQS1" s="140"/>
      <c r="CQT1" s="140"/>
      <c r="CQU1" s="140"/>
      <c r="CQV1" s="140"/>
      <c r="CQW1" s="140"/>
      <c r="CQX1" s="140"/>
      <c r="CQY1" s="140"/>
      <c r="CQZ1" s="140"/>
      <c r="CRA1" s="140"/>
      <c r="CRB1" s="140"/>
      <c r="CRC1" s="140"/>
      <c r="CRD1" s="140"/>
      <c r="CRE1" s="140"/>
      <c r="CRF1" s="140"/>
      <c r="CRG1" s="140"/>
      <c r="CRH1" s="140"/>
      <c r="CRI1" s="140"/>
      <c r="CRJ1" s="140"/>
      <c r="CRK1" s="140"/>
      <c r="CRL1" s="140"/>
      <c r="CRM1" s="140"/>
      <c r="CRN1" s="140"/>
      <c r="CRO1" s="140"/>
      <c r="CRP1" s="140"/>
      <c r="CRQ1" s="140"/>
      <c r="CRR1" s="140"/>
      <c r="CRS1" s="140"/>
      <c r="CRT1" s="140"/>
      <c r="CRU1" s="140"/>
      <c r="CRV1" s="140"/>
      <c r="CRW1" s="140"/>
      <c r="CRX1" s="140"/>
      <c r="CRY1" s="140"/>
      <c r="CRZ1" s="140"/>
      <c r="CSA1" s="140"/>
      <c r="CSB1" s="140"/>
      <c r="CSC1" s="140"/>
      <c r="CSD1" s="140"/>
      <c r="CSE1" s="140"/>
      <c r="CSF1" s="140"/>
      <c r="CSG1" s="140"/>
      <c r="CSH1" s="140"/>
      <c r="CSI1" s="140"/>
      <c r="CSJ1" s="140"/>
      <c r="CSK1" s="140"/>
      <c r="CSL1" s="140"/>
      <c r="CSM1" s="140"/>
      <c r="CSN1" s="140"/>
      <c r="CSO1" s="140"/>
      <c r="CSP1" s="140"/>
      <c r="CSQ1" s="140"/>
      <c r="CSR1" s="140"/>
      <c r="CSS1" s="140"/>
      <c r="CST1" s="140"/>
      <c r="CSU1" s="140"/>
      <c r="CSV1" s="140"/>
      <c r="CSW1" s="140"/>
      <c r="CSX1" s="140"/>
      <c r="CSY1" s="140"/>
      <c r="CSZ1" s="140"/>
      <c r="CTA1" s="140"/>
      <c r="CTB1" s="140"/>
      <c r="CTC1" s="140"/>
      <c r="CTD1" s="140"/>
      <c r="CTE1" s="140"/>
      <c r="CTF1" s="140"/>
      <c r="CTG1" s="140"/>
      <c r="CTH1" s="140"/>
      <c r="CTI1" s="140"/>
      <c r="CTJ1" s="140"/>
      <c r="CTK1" s="140"/>
      <c r="CTL1" s="140"/>
      <c r="CTM1" s="140"/>
      <c r="CTN1" s="140"/>
      <c r="CTO1" s="140"/>
      <c r="CTP1" s="140"/>
      <c r="CTQ1" s="140"/>
      <c r="CTR1" s="140"/>
      <c r="CTS1" s="140"/>
      <c r="CTT1" s="140"/>
      <c r="CTU1" s="140"/>
      <c r="CTV1" s="140"/>
      <c r="CTW1" s="140"/>
      <c r="CTX1" s="140"/>
      <c r="CTY1" s="140"/>
      <c r="CTZ1" s="140"/>
      <c r="CUA1" s="140"/>
      <c r="CUB1" s="140"/>
      <c r="CUC1" s="140"/>
      <c r="CUD1" s="140"/>
      <c r="CUE1" s="140"/>
      <c r="CUF1" s="140"/>
      <c r="CUG1" s="140"/>
      <c r="CUH1" s="140"/>
      <c r="CUI1" s="140"/>
      <c r="CUJ1" s="140"/>
      <c r="CUK1" s="140"/>
      <c r="CUL1" s="140"/>
      <c r="CUM1" s="140"/>
      <c r="CUN1" s="140"/>
      <c r="CUO1" s="140"/>
      <c r="CUP1" s="140"/>
      <c r="CUQ1" s="140"/>
      <c r="CUR1" s="140"/>
      <c r="CUS1" s="140"/>
      <c r="CUT1" s="140"/>
      <c r="CUU1" s="140"/>
      <c r="CUV1" s="140"/>
      <c r="CUW1" s="140"/>
      <c r="CUX1" s="140"/>
      <c r="CUY1" s="140"/>
      <c r="CUZ1" s="140"/>
      <c r="CVA1" s="140"/>
      <c r="CVB1" s="140"/>
      <c r="CVC1" s="140"/>
      <c r="CVD1" s="140"/>
      <c r="CVE1" s="140"/>
      <c r="CVF1" s="140"/>
      <c r="CVG1" s="140"/>
      <c r="CVH1" s="140"/>
      <c r="CVI1" s="140"/>
      <c r="CVJ1" s="140"/>
      <c r="CVK1" s="140"/>
      <c r="CVL1" s="140"/>
      <c r="CVM1" s="140"/>
      <c r="CVN1" s="140"/>
      <c r="CVO1" s="140"/>
      <c r="CVP1" s="140"/>
      <c r="CVQ1" s="140"/>
      <c r="CVR1" s="140"/>
      <c r="CVS1" s="140"/>
      <c r="CVT1" s="140"/>
      <c r="CVU1" s="140"/>
      <c r="CVV1" s="140"/>
      <c r="CVW1" s="140"/>
      <c r="CVX1" s="140"/>
      <c r="CVY1" s="140"/>
      <c r="CVZ1" s="140"/>
      <c r="CWA1" s="140"/>
      <c r="CWB1" s="140"/>
      <c r="CWC1" s="140"/>
      <c r="CWD1" s="140"/>
      <c r="CWE1" s="140"/>
      <c r="CWF1" s="140"/>
      <c r="CWG1" s="140"/>
      <c r="CWH1" s="140"/>
      <c r="CWI1" s="140"/>
      <c r="CWJ1" s="140"/>
      <c r="CWK1" s="140"/>
      <c r="CWL1" s="140"/>
      <c r="CWM1" s="140"/>
      <c r="CWN1" s="140"/>
      <c r="CWO1" s="140"/>
      <c r="CWP1" s="140"/>
      <c r="CWQ1" s="140"/>
      <c r="CWR1" s="140"/>
      <c r="CWS1" s="140"/>
      <c r="CWT1" s="140"/>
      <c r="CWU1" s="140"/>
      <c r="CWV1" s="140"/>
      <c r="CWW1" s="140"/>
      <c r="CWX1" s="140"/>
      <c r="CWY1" s="140"/>
      <c r="CWZ1" s="140"/>
      <c r="CXA1" s="140"/>
      <c r="CXB1" s="140"/>
      <c r="CXC1" s="140"/>
      <c r="CXD1" s="140"/>
      <c r="CXE1" s="140"/>
      <c r="CXF1" s="140"/>
      <c r="CXG1" s="140"/>
      <c r="CXH1" s="140"/>
      <c r="CXI1" s="140"/>
      <c r="CXJ1" s="140"/>
      <c r="CXK1" s="140"/>
      <c r="CXL1" s="140"/>
      <c r="CXM1" s="140"/>
      <c r="CXN1" s="140"/>
      <c r="CXO1" s="140"/>
      <c r="CXP1" s="140"/>
      <c r="CXQ1" s="140"/>
      <c r="CXR1" s="140"/>
      <c r="CXS1" s="140"/>
      <c r="CXT1" s="140"/>
      <c r="CXU1" s="140"/>
      <c r="CXV1" s="140"/>
      <c r="CXW1" s="140"/>
      <c r="CXX1" s="140"/>
      <c r="CXY1" s="140"/>
      <c r="CXZ1" s="140"/>
      <c r="CYA1" s="140"/>
      <c r="CYB1" s="140"/>
      <c r="CYC1" s="140"/>
      <c r="CYD1" s="140"/>
      <c r="CYE1" s="140"/>
      <c r="CYF1" s="140"/>
      <c r="CYG1" s="140"/>
      <c r="CYH1" s="140"/>
      <c r="CYI1" s="140"/>
      <c r="CYJ1" s="140"/>
      <c r="CYK1" s="140"/>
      <c r="CYL1" s="140"/>
      <c r="CYM1" s="140"/>
      <c r="CYN1" s="140"/>
      <c r="CYO1" s="140"/>
      <c r="CYP1" s="140"/>
      <c r="CYQ1" s="140"/>
      <c r="CYR1" s="140"/>
      <c r="CYS1" s="140"/>
      <c r="CYT1" s="140"/>
      <c r="CYU1" s="140"/>
      <c r="CYV1" s="140"/>
      <c r="CYW1" s="140"/>
      <c r="CYX1" s="140"/>
      <c r="CYY1" s="140"/>
      <c r="CYZ1" s="140"/>
      <c r="CZA1" s="140"/>
      <c r="CZB1" s="140"/>
      <c r="CZC1" s="140"/>
      <c r="CZD1" s="140"/>
      <c r="CZE1" s="140"/>
      <c r="CZF1" s="140"/>
      <c r="CZG1" s="140"/>
      <c r="CZH1" s="140"/>
      <c r="CZI1" s="140"/>
      <c r="CZJ1" s="140"/>
      <c r="CZK1" s="140"/>
      <c r="CZL1" s="140"/>
      <c r="CZM1" s="140"/>
      <c r="CZN1" s="140"/>
      <c r="CZO1" s="140"/>
      <c r="CZP1" s="140"/>
      <c r="CZQ1" s="140"/>
      <c r="CZR1" s="140"/>
      <c r="CZS1" s="140"/>
      <c r="CZT1" s="140"/>
      <c r="CZU1" s="140"/>
      <c r="CZV1" s="140"/>
      <c r="CZW1" s="140"/>
      <c r="CZX1" s="140"/>
      <c r="CZY1" s="140"/>
      <c r="CZZ1" s="140"/>
      <c r="DAA1" s="140"/>
      <c r="DAB1" s="140"/>
      <c r="DAC1" s="140"/>
      <c r="DAD1" s="140"/>
      <c r="DAE1" s="140"/>
      <c r="DAF1" s="140"/>
      <c r="DAG1" s="140"/>
      <c r="DAH1" s="140"/>
      <c r="DAI1" s="140"/>
      <c r="DAJ1" s="140"/>
      <c r="DAK1" s="140"/>
      <c r="DAL1" s="140"/>
      <c r="DAM1" s="140"/>
      <c r="DAN1" s="140"/>
      <c r="DAO1" s="140"/>
      <c r="DAP1" s="140"/>
      <c r="DAQ1" s="140"/>
      <c r="DAR1" s="140"/>
      <c r="DAS1" s="140"/>
      <c r="DAT1" s="140"/>
      <c r="DAU1" s="140"/>
      <c r="DAV1" s="140"/>
      <c r="DAW1" s="140"/>
      <c r="DAX1" s="140"/>
      <c r="DAY1" s="140"/>
      <c r="DAZ1" s="140"/>
      <c r="DBA1" s="140"/>
      <c r="DBB1" s="140"/>
      <c r="DBC1" s="140"/>
      <c r="DBD1" s="140"/>
      <c r="DBE1" s="140"/>
      <c r="DBF1" s="140"/>
      <c r="DBG1" s="140"/>
      <c r="DBH1" s="140"/>
      <c r="DBI1" s="140"/>
      <c r="DBJ1" s="140"/>
      <c r="DBK1" s="140"/>
      <c r="DBL1" s="140"/>
      <c r="DBM1" s="140"/>
      <c r="DBN1" s="140"/>
      <c r="DBO1" s="140"/>
      <c r="DBP1" s="140"/>
      <c r="DBQ1" s="140"/>
      <c r="DBR1" s="140"/>
      <c r="DBS1" s="140"/>
      <c r="DBT1" s="140"/>
      <c r="DBU1" s="140"/>
      <c r="DBV1" s="140"/>
      <c r="DBW1" s="140"/>
      <c r="DBX1" s="140"/>
      <c r="DBY1" s="140"/>
      <c r="DBZ1" s="140"/>
      <c r="DCA1" s="140"/>
      <c r="DCB1" s="140"/>
      <c r="DCC1" s="140"/>
      <c r="DCD1" s="140"/>
      <c r="DCE1" s="140"/>
      <c r="DCF1" s="140"/>
      <c r="DCG1" s="140"/>
      <c r="DCH1" s="140"/>
      <c r="DCI1" s="140"/>
      <c r="DCJ1" s="140"/>
      <c r="DCK1" s="140"/>
      <c r="DCL1" s="140"/>
      <c r="DCM1" s="140"/>
      <c r="DCN1" s="140"/>
      <c r="DCO1" s="140"/>
      <c r="DCP1" s="140"/>
      <c r="DCQ1" s="140"/>
      <c r="DCR1" s="140"/>
      <c r="DCS1" s="140"/>
      <c r="DCT1" s="140"/>
      <c r="DCU1" s="140"/>
      <c r="DCV1" s="140"/>
      <c r="DCW1" s="140"/>
      <c r="DCX1" s="140"/>
      <c r="DCY1" s="140"/>
      <c r="DCZ1" s="140"/>
      <c r="DDA1" s="140"/>
      <c r="DDB1" s="140"/>
      <c r="DDC1" s="140"/>
      <c r="DDD1" s="140"/>
      <c r="DDE1" s="140"/>
      <c r="DDF1" s="140"/>
      <c r="DDG1" s="140"/>
      <c r="DDH1" s="140"/>
      <c r="DDI1" s="140"/>
      <c r="DDJ1" s="140"/>
      <c r="DDK1" s="140"/>
      <c r="DDL1" s="140"/>
      <c r="DDM1" s="140"/>
      <c r="DDN1" s="140"/>
      <c r="DDO1" s="140"/>
      <c r="DDP1" s="140"/>
      <c r="DDQ1" s="140"/>
      <c r="DDR1" s="140"/>
      <c r="DDS1" s="140"/>
      <c r="DDT1" s="140"/>
      <c r="DDU1" s="140"/>
      <c r="DDV1" s="140"/>
      <c r="DDW1" s="140"/>
      <c r="DDX1" s="140"/>
      <c r="DDY1" s="140"/>
      <c r="DDZ1" s="140"/>
      <c r="DEA1" s="140"/>
      <c r="DEB1" s="140"/>
      <c r="DEC1" s="140"/>
      <c r="DED1" s="140"/>
      <c r="DEE1" s="140"/>
      <c r="DEF1" s="140"/>
      <c r="DEG1" s="140"/>
      <c r="DEH1" s="140"/>
      <c r="DEI1" s="140"/>
      <c r="DEJ1" s="140"/>
      <c r="DEK1" s="140"/>
      <c r="DEL1" s="140"/>
      <c r="DEM1" s="140"/>
      <c r="DEN1" s="140"/>
      <c r="DEO1" s="140"/>
      <c r="DEP1" s="140"/>
      <c r="DEQ1" s="140"/>
      <c r="DER1" s="140"/>
      <c r="DES1" s="140"/>
      <c r="DET1" s="140"/>
      <c r="DEU1" s="140"/>
      <c r="DEV1" s="140"/>
      <c r="DEW1" s="140"/>
      <c r="DEX1" s="140"/>
      <c r="DEY1" s="140"/>
      <c r="DEZ1" s="140"/>
      <c r="DFA1" s="140"/>
      <c r="DFB1" s="140"/>
      <c r="DFC1" s="140"/>
      <c r="DFD1" s="140"/>
      <c r="DFE1" s="140"/>
      <c r="DFF1" s="140"/>
      <c r="DFG1" s="140"/>
      <c r="DFH1" s="140"/>
      <c r="DFI1" s="140"/>
      <c r="DFJ1" s="140"/>
      <c r="DFK1" s="140"/>
      <c r="DFL1" s="140"/>
      <c r="DFM1" s="140"/>
      <c r="DFN1" s="140"/>
      <c r="DFO1" s="140"/>
      <c r="DFP1" s="140"/>
      <c r="DFQ1" s="140"/>
      <c r="DFR1" s="140"/>
      <c r="DFS1" s="140"/>
      <c r="DFT1" s="140"/>
      <c r="DFU1" s="140"/>
      <c r="DFV1" s="140"/>
      <c r="DFW1" s="140"/>
      <c r="DFX1" s="140"/>
      <c r="DFY1" s="140"/>
      <c r="DFZ1" s="140"/>
      <c r="DGA1" s="140"/>
      <c r="DGB1" s="140"/>
      <c r="DGC1" s="140"/>
      <c r="DGD1" s="140"/>
      <c r="DGE1" s="140"/>
      <c r="DGF1" s="140"/>
      <c r="DGG1" s="140"/>
      <c r="DGH1" s="140"/>
      <c r="DGI1" s="140"/>
      <c r="DGJ1" s="140"/>
      <c r="DGK1" s="140"/>
      <c r="DGL1" s="140"/>
      <c r="DGM1" s="140"/>
      <c r="DGN1" s="140"/>
      <c r="DGO1" s="140"/>
      <c r="DGP1" s="140"/>
      <c r="DGQ1" s="140"/>
      <c r="DGR1" s="140"/>
      <c r="DGS1" s="140"/>
      <c r="DGT1" s="140"/>
      <c r="DGU1" s="140"/>
      <c r="DGV1" s="140"/>
      <c r="DGW1" s="140"/>
      <c r="DGX1" s="140"/>
      <c r="DGY1" s="140"/>
      <c r="DGZ1" s="140"/>
      <c r="DHA1" s="140"/>
      <c r="DHB1" s="140"/>
      <c r="DHC1" s="140"/>
      <c r="DHD1" s="140"/>
      <c r="DHE1" s="140"/>
      <c r="DHF1" s="140"/>
      <c r="DHG1" s="140"/>
      <c r="DHH1" s="140"/>
      <c r="DHI1" s="140"/>
      <c r="DHJ1" s="140"/>
      <c r="DHK1" s="140"/>
      <c r="DHL1" s="140"/>
      <c r="DHM1" s="140"/>
      <c r="DHN1" s="140"/>
      <c r="DHO1" s="140"/>
      <c r="DHP1" s="140"/>
      <c r="DHQ1" s="140"/>
      <c r="DHR1" s="140"/>
      <c r="DHS1" s="140"/>
      <c r="DHT1" s="140"/>
      <c r="DHU1" s="140"/>
      <c r="DHV1" s="140"/>
      <c r="DHW1" s="140"/>
      <c r="DHX1" s="140"/>
      <c r="DHY1" s="140"/>
      <c r="DHZ1" s="140"/>
      <c r="DIA1" s="140"/>
      <c r="DIB1" s="140"/>
      <c r="DIC1" s="140"/>
      <c r="DID1" s="140"/>
      <c r="DIE1" s="140"/>
      <c r="DIF1" s="140"/>
      <c r="DIG1" s="140"/>
      <c r="DIH1" s="140"/>
      <c r="DII1" s="140"/>
      <c r="DIJ1" s="140"/>
      <c r="DIK1" s="140"/>
      <c r="DIL1" s="140"/>
      <c r="DIM1" s="140"/>
      <c r="DIN1" s="140"/>
      <c r="DIO1" s="140"/>
      <c r="DIP1" s="140"/>
      <c r="DIQ1" s="140"/>
      <c r="DIR1" s="140"/>
      <c r="DIS1" s="140"/>
      <c r="DIT1" s="140"/>
      <c r="DIU1" s="140"/>
      <c r="DIV1" s="140"/>
      <c r="DIW1" s="140"/>
      <c r="DIX1" s="140"/>
      <c r="DIY1" s="140"/>
      <c r="DIZ1" s="140"/>
      <c r="DJA1" s="140"/>
      <c r="DJB1" s="140"/>
      <c r="DJC1" s="140"/>
      <c r="DJD1" s="140"/>
      <c r="DJE1" s="140"/>
      <c r="DJF1" s="140"/>
      <c r="DJG1" s="140"/>
      <c r="DJH1" s="140"/>
      <c r="DJI1" s="140"/>
      <c r="DJJ1" s="140"/>
      <c r="DJK1" s="140"/>
      <c r="DJL1" s="140"/>
      <c r="DJM1" s="140"/>
      <c r="DJN1" s="140"/>
      <c r="DJO1" s="140"/>
      <c r="DJP1" s="140"/>
      <c r="DJQ1" s="140"/>
      <c r="DJR1" s="140"/>
      <c r="DJS1" s="140"/>
      <c r="DJT1" s="140"/>
      <c r="DJU1" s="140"/>
      <c r="DJV1" s="140"/>
      <c r="DJW1" s="140"/>
      <c r="DJX1" s="140"/>
      <c r="DJY1" s="140"/>
      <c r="DJZ1" s="140"/>
      <c r="DKA1" s="140"/>
      <c r="DKB1" s="140"/>
      <c r="DKC1" s="140"/>
      <c r="DKD1" s="140"/>
      <c r="DKE1" s="140"/>
      <c r="DKF1" s="140"/>
      <c r="DKG1" s="140"/>
      <c r="DKH1" s="140"/>
      <c r="DKI1" s="140"/>
      <c r="DKJ1" s="140"/>
      <c r="DKK1" s="140"/>
      <c r="DKL1" s="140"/>
      <c r="DKM1" s="140"/>
      <c r="DKN1" s="140"/>
      <c r="DKO1" s="140"/>
      <c r="DKP1" s="140"/>
      <c r="DKQ1" s="140"/>
      <c r="DKR1" s="140"/>
      <c r="DKS1" s="140"/>
      <c r="DKT1" s="140"/>
      <c r="DKU1" s="140"/>
      <c r="DKV1" s="140"/>
      <c r="DKW1" s="140"/>
      <c r="DKX1" s="140"/>
      <c r="DKY1" s="140"/>
      <c r="DKZ1" s="140"/>
      <c r="DLA1" s="140"/>
      <c r="DLB1" s="140"/>
      <c r="DLC1" s="140"/>
      <c r="DLD1" s="140"/>
      <c r="DLE1" s="140"/>
      <c r="DLF1" s="140"/>
      <c r="DLG1" s="140"/>
      <c r="DLH1" s="140"/>
      <c r="DLI1" s="140"/>
      <c r="DLJ1" s="140"/>
      <c r="DLK1" s="140"/>
      <c r="DLL1" s="140"/>
      <c r="DLM1" s="140"/>
      <c r="DLN1" s="140"/>
      <c r="DLO1" s="140"/>
      <c r="DLP1" s="140"/>
      <c r="DLQ1" s="140"/>
      <c r="DLR1" s="140"/>
      <c r="DLS1" s="140"/>
      <c r="DLT1" s="140"/>
      <c r="DLU1" s="140"/>
      <c r="DLV1" s="140"/>
      <c r="DLW1" s="140"/>
      <c r="DLX1" s="140"/>
      <c r="DLY1" s="140"/>
      <c r="DLZ1" s="140"/>
      <c r="DMA1" s="140"/>
      <c r="DMB1" s="140"/>
      <c r="DMC1" s="140"/>
      <c r="DMD1" s="140"/>
      <c r="DME1" s="140"/>
      <c r="DMF1" s="140"/>
      <c r="DMG1" s="140"/>
      <c r="DMH1" s="140"/>
      <c r="DMI1" s="140"/>
      <c r="DMJ1" s="140"/>
      <c r="DMK1" s="140"/>
      <c r="DML1" s="140"/>
      <c r="DMM1" s="140"/>
      <c r="DMN1" s="140"/>
      <c r="DMO1" s="140"/>
      <c r="DMP1" s="140"/>
      <c r="DMQ1" s="140"/>
      <c r="DMR1" s="140"/>
      <c r="DMS1" s="140"/>
      <c r="DMT1" s="140"/>
      <c r="DMU1" s="140"/>
      <c r="DMV1" s="140"/>
      <c r="DMW1" s="140"/>
      <c r="DMX1" s="140"/>
      <c r="DMY1" s="140"/>
      <c r="DMZ1" s="140"/>
      <c r="DNA1" s="140"/>
      <c r="DNB1" s="140"/>
      <c r="DNC1" s="140"/>
      <c r="DND1" s="140"/>
      <c r="DNE1" s="140"/>
      <c r="DNF1" s="140"/>
      <c r="DNG1" s="140"/>
      <c r="DNH1" s="140"/>
      <c r="DNI1" s="140"/>
      <c r="DNJ1" s="140"/>
      <c r="DNK1" s="140"/>
      <c r="DNL1" s="140"/>
      <c r="DNM1" s="140"/>
      <c r="DNN1" s="140"/>
      <c r="DNO1" s="140"/>
      <c r="DNP1" s="140"/>
      <c r="DNQ1" s="140"/>
      <c r="DNR1" s="140"/>
      <c r="DNS1" s="140"/>
      <c r="DNT1" s="140"/>
      <c r="DNU1" s="140"/>
      <c r="DNV1" s="140"/>
      <c r="DNW1" s="140"/>
      <c r="DNX1" s="140"/>
      <c r="DNY1" s="140"/>
      <c r="DNZ1" s="140"/>
      <c r="DOA1" s="140"/>
      <c r="DOB1" s="140"/>
      <c r="DOC1" s="140"/>
      <c r="DOD1" s="140"/>
      <c r="DOE1" s="140"/>
      <c r="DOF1" s="140"/>
      <c r="DOG1" s="140"/>
      <c r="DOH1" s="140"/>
      <c r="DOI1" s="140"/>
      <c r="DOJ1" s="140"/>
      <c r="DOK1" s="140"/>
      <c r="DOL1" s="140"/>
      <c r="DOM1" s="140"/>
      <c r="DON1" s="140"/>
      <c r="DOO1" s="140"/>
      <c r="DOP1" s="140"/>
      <c r="DOQ1" s="140"/>
      <c r="DOR1" s="140"/>
      <c r="DOS1" s="140"/>
      <c r="DOT1" s="140"/>
      <c r="DOU1" s="140"/>
      <c r="DOV1" s="140"/>
      <c r="DOW1" s="140"/>
      <c r="DOX1" s="140"/>
      <c r="DOY1" s="140"/>
      <c r="DOZ1" s="140"/>
      <c r="DPA1" s="140"/>
      <c r="DPB1" s="140"/>
      <c r="DPC1" s="140"/>
      <c r="DPD1" s="140"/>
      <c r="DPE1" s="140"/>
      <c r="DPF1" s="140"/>
      <c r="DPG1" s="140"/>
      <c r="DPH1" s="140"/>
      <c r="DPI1" s="140"/>
      <c r="DPJ1" s="140"/>
      <c r="DPK1" s="140"/>
      <c r="DPL1" s="140"/>
      <c r="DPM1" s="140"/>
      <c r="DPN1" s="140"/>
      <c r="DPO1" s="140"/>
      <c r="DPP1" s="140"/>
      <c r="DPQ1" s="140"/>
      <c r="DPR1" s="140"/>
      <c r="DPS1" s="140"/>
      <c r="DPT1" s="140"/>
      <c r="DPU1" s="140"/>
      <c r="DPV1" s="140"/>
      <c r="DPW1" s="140"/>
      <c r="DPX1" s="140"/>
      <c r="DPY1" s="140"/>
      <c r="DPZ1" s="140"/>
      <c r="DQA1" s="140"/>
      <c r="DQB1" s="140"/>
      <c r="DQC1" s="140"/>
      <c r="DQD1" s="140"/>
      <c r="DQE1" s="140"/>
      <c r="DQF1" s="140"/>
      <c r="DQG1" s="140"/>
      <c r="DQH1" s="140"/>
      <c r="DQI1" s="140"/>
      <c r="DQJ1" s="140"/>
      <c r="DQK1" s="140"/>
      <c r="DQL1" s="140"/>
      <c r="DQM1" s="140"/>
      <c r="DQN1" s="140"/>
      <c r="DQO1" s="140"/>
      <c r="DQP1" s="140"/>
      <c r="DQQ1" s="140"/>
      <c r="DQR1" s="140"/>
      <c r="DQS1" s="140"/>
      <c r="DQT1" s="140"/>
      <c r="DQU1" s="140"/>
      <c r="DQV1" s="140"/>
      <c r="DQW1" s="140"/>
      <c r="DQX1" s="140"/>
      <c r="DQY1" s="140"/>
      <c r="DQZ1" s="140"/>
      <c r="DRA1" s="140"/>
      <c r="DRB1" s="140"/>
      <c r="DRC1" s="140"/>
      <c r="DRD1" s="140"/>
      <c r="DRE1" s="140"/>
      <c r="DRF1" s="140"/>
      <c r="DRG1" s="140"/>
      <c r="DRH1" s="140"/>
      <c r="DRI1" s="140"/>
      <c r="DRJ1" s="140"/>
      <c r="DRK1" s="140"/>
      <c r="DRL1" s="140"/>
      <c r="DRM1" s="140"/>
      <c r="DRN1" s="140"/>
      <c r="DRO1" s="140"/>
      <c r="DRP1" s="140"/>
      <c r="DRQ1" s="140"/>
      <c r="DRR1" s="140"/>
      <c r="DRS1" s="140"/>
      <c r="DRT1" s="140"/>
      <c r="DRU1" s="140"/>
      <c r="DRV1" s="140"/>
      <c r="DRW1" s="140"/>
      <c r="DRX1" s="140"/>
      <c r="DRY1" s="140"/>
      <c r="DRZ1" s="140"/>
      <c r="DSA1" s="140"/>
      <c r="DSB1" s="140"/>
      <c r="DSC1" s="140"/>
      <c r="DSD1" s="140"/>
      <c r="DSE1" s="140"/>
      <c r="DSF1" s="140"/>
      <c r="DSG1" s="140"/>
      <c r="DSH1" s="140"/>
      <c r="DSI1" s="140"/>
      <c r="DSJ1" s="140"/>
      <c r="DSK1" s="140"/>
      <c r="DSL1" s="140"/>
      <c r="DSM1" s="140"/>
      <c r="DSN1" s="140"/>
      <c r="DSO1" s="140"/>
      <c r="DSP1" s="140"/>
      <c r="DSQ1" s="140"/>
      <c r="DSR1" s="140"/>
      <c r="DSS1" s="140"/>
      <c r="DST1" s="140"/>
      <c r="DSU1" s="140"/>
      <c r="DSV1" s="140"/>
      <c r="DSW1" s="140"/>
      <c r="DSX1" s="140"/>
      <c r="DSY1" s="140"/>
      <c r="DSZ1" s="140"/>
      <c r="DTA1" s="140"/>
      <c r="DTB1" s="140"/>
      <c r="DTC1" s="140"/>
      <c r="DTD1" s="140"/>
      <c r="DTE1" s="140"/>
      <c r="DTF1" s="140"/>
      <c r="DTG1" s="140"/>
      <c r="DTH1" s="140"/>
      <c r="DTI1" s="140"/>
      <c r="DTJ1" s="140"/>
      <c r="DTK1" s="140"/>
      <c r="DTL1" s="140"/>
      <c r="DTM1" s="140"/>
      <c r="DTN1" s="140"/>
      <c r="DTO1" s="140"/>
      <c r="DTP1" s="140"/>
      <c r="DTQ1" s="140"/>
      <c r="DTR1" s="140"/>
      <c r="DTS1" s="140"/>
      <c r="DTT1" s="140"/>
      <c r="DTU1" s="140"/>
      <c r="DTV1" s="140"/>
      <c r="DTW1" s="140"/>
      <c r="DTX1" s="140"/>
      <c r="DTY1" s="140"/>
      <c r="DTZ1" s="140"/>
      <c r="DUA1" s="140"/>
      <c r="DUB1" s="140"/>
      <c r="DUC1" s="140"/>
      <c r="DUD1" s="140"/>
      <c r="DUE1" s="140"/>
      <c r="DUF1" s="140"/>
      <c r="DUG1" s="140"/>
      <c r="DUH1" s="140"/>
      <c r="DUI1" s="140"/>
      <c r="DUJ1" s="140"/>
      <c r="DUK1" s="140"/>
      <c r="DUL1" s="140"/>
      <c r="DUM1" s="140"/>
      <c r="DUN1" s="140"/>
      <c r="DUO1" s="140"/>
      <c r="DUP1" s="140"/>
      <c r="DUQ1" s="140"/>
      <c r="DUR1" s="140"/>
      <c r="DUS1" s="140"/>
      <c r="DUT1" s="140"/>
      <c r="DUU1" s="140"/>
      <c r="DUV1" s="140"/>
      <c r="DUW1" s="140"/>
      <c r="DUX1" s="140"/>
      <c r="DUY1" s="140"/>
      <c r="DUZ1" s="140"/>
      <c r="DVA1" s="140"/>
      <c r="DVB1" s="140"/>
      <c r="DVC1" s="140"/>
      <c r="DVD1" s="140"/>
      <c r="DVE1" s="140"/>
      <c r="DVF1" s="140"/>
      <c r="DVG1" s="140"/>
      <c r="DVH1" s="140"/>
      <c r="DVI1" s="140"/>
      <c r="DVJ1" s="140"/>
      <c r="DVK1" s="140"/>
      <c r="DVL1" s="140"/>
      <c r="DVM1" s="140"/>
      <c r="DVN1" s="140"/>
      <c r="DVO1" s="140"/>
      <c r="DVP1" s="140"/>
      <c r="DVQ1" s="140"/>
      <c r="DVR1" s="140"/>
      <c r="DVS1" s="140"/>
      <c r="DVT1" s="140"/>
      <c r="DVU1" s="140"/>
      <c r="DVV1" s="140"/>
      <c r="DVW1" s="140"/>
      <c r="DVX1" s="140"/>
      <c r="DVY1" s="140"/>
      <c r="DVZ1" s="140"/>
      <c r="DWA1" s="140"/>
      <c r="DWB1" s="140"/>
      <c r="DWC1" s="140"/>
      <c r="DWD1" s="140"/>
      <c r="DWE1" s="140"/>
      <c r="DWF1" s="140"/>
      <c r="DWG1" s="140"/>
      <c r="DWH1" s="140"/>
      <c r="DWI1" s="140"/>
      <c r="DWJ1" s="140"/>
      <c r="DWK1" s="140"/>
      <c r="DWL1" s="140"/>
      <c r="DWM1" s="140"/>
      <c r="DWN1" s="140"/>
      <c r="DWO1" s="140"/>
      <c r="DWP1" s="140"/>
      <c r="DWQ1" s="140"/>
      <c r="DWR1" s="140"/>
      <c r="DWS1" s="140"/>
      <c r="DWT1" s="140"/>
      <c r="DWU1" s="140"/>
      <c r="DWV1" s="140"/>
      <c r="DWW1" s="140"/>
      <c r="DWX1" s="140"/>
      <c r="DWY1" s="140"/>
      <c r="DWZ1" s="140"/>
      <c r="DXA1" s="140"/>
      <c r="DXB1" s="140"/>
      <c r="DXC1" s="140"/>
      <c r="DXD1" s="140"/>
      <c r="DXE1" s="140"/>
      <c r="DXF1" s="140"/>
      <c r="DXG1" s="140"/>
      <c r="DXH1" s="140"/>
      <c r="DXI1" s="140"/>
      <c r="DXJ1" s="140"/>
      <c r="DXK1" s="140"/>
      <c r="DXL1" s="140"/>
      <c r="DXM1" s="140"/>
      <c r="DXN1" s="140"/>
      <c r="DXO1" s="140"/>
      <c r="DXP1" s="140"/>
      <c r="DXQ1" s="140"/>
      <c r="DXR1" s="140"/>
      <c r="DXS1" s="140"/>
      <c r="DXT1" s="140"/>
      <c r="DXU1" s="140"/>
      <c r="DXV1" s="140"/>
      <c r="DXW1" s="140"/>
      <c r="DXX1" s="140"/>
      <c r="DXY1" s="140"/>
      <c r="DXZ1" s="140"/>
      <c r="DYA1" s="140"/>
      <c r="DYB1" s="140"/>
      <c r="DYC1" s="140"/>
      <c r="DYD1" s="140"/>
      <c r="DYE1" s="140"/>
      <c r="DYF1" s="140"/>
      <c r="DYG1" s="140"/>
      <c r="DYH1" s="140"/>
      <c r="DYI1" s="140"/>
      <c r="DYJ1" s="140"/>
      <c r="DYK1" s="140"/>
      <c r="DYL1" s="140"/>
      <c r="DYM1" s="140"/>
      <c r="DYN1" s="140"/>
      <c r="DYO1" s="140"/>
      <c r="DYP1" s="140"/>
      <c r="DYQ1" s="140"/>
      <c r="DYR1" s="140"/>
      <c r="DYS1" s="140"/>
      <c r="DYT1" s="140"/>
      <c r="DYU1" s="140"/>
      <c r="DYV1" s="140"/>
      <c r="DYW1" s="140"/>
      <c r="DYX1" s="140"/>
      <c r="DYY1" s="140"/>
      <c r="DYZ1" s="140"/>
      <c r="DZA1" s="140"/>
      <c r="DZB1" s="140"/>
      <c r="DZC1" s="140"/>
      <c r="DZD1" s="140"/>
      <c r="DZE1" s="140"/>
      <c r="DZF1" s="140"/>
      <c r="DZG1" s="140"/>
      <c r="DZH1" s="140"/>
      <c r="DZI1" s="140"/>
      <c r="DZJ1" s="140"/>
      <c r="DZK1" s="140"/>
      <c r="DZL1" s="140"/>
      <c r="DZM1" s="140"/>
      <c r="DZN1" s="140"/>
      <c r="DZO1" s="140"/>
      <c r="DZP1" s="140"/>
      <c r="DZQ1" s="140"/>
      <c r="DZR1" s="140"/>
      <c r="DZS1" s="140"/>
      <c r="DZT1" s="140"/>
      <c r="DZU1" s="140"/>
      <c r="DZV1" s="140"/>
      <c r="DZW1" s="140"/>
      <c r="DZX1" s="140"/>
      <c r="DZY1" s="140"/>
      <c r="DZZ1" s="140"/>
      <c r="EAA1" s="140"/>
      <c r="EAB1" s="140"/>
      <c r="EAC1" s="140"/>
      <c r="EAD1" s="140"/>
      <c r="EAE1" s="140"/>
      <c r="EAF1" s="140"/>
      <c r="EAG1" s="140"/>
      <c r="EAH1" s="140"/>
      <c r="EAI1" s="140"/>
      <c r="EAJ1" s="140"/>
      <c r="EAK1" s="140"/>
      <c r="EAL1" s="140"/>
      <c r="EAM1" s="140"/>
      <c r="EAN1" s="140"/>
      <c r="EAO1" s="140"/>
      <c r="EAP1" s="140"/>
      <c r="EAQ1" s="140"/>
      <c r="EAR1" s="140"/>
      <c r="EAS1" s="140"/>
      <c r="EAT1" s="140"/>
      <c r="EAU1" s="140"/>
      <c r="EAV1" s="140"/>
      <c r="EAW1" s="140"/>
      <c r="EAX1" s="140"/>
      <c r="EAY1" s="140"/>
      <c r="EAZ1" s="140"/>
      <c r="EBA1" s="140"/>
      <c r="EBB1" s="140"/>
      <c r="EBC1" s="140"/>
      <c r="EBD1" s="140"/>
      <c r="EBE1" s="140"/>
      <c r="EBF1" s="140"/>
      <c r="EBG1" s="140"/>
      <c r="EBH1" s="140"/>
      <c r="EBI1" s="140"/>
      <c r="EBJ1" s="140"/>
      <c r="EBK1" s="140"/>
      <c r="EBL1" s="140"/>
      <c r="EBM1" s="140"/>
      <c r="EBN1" s="140"/>
      <c r="EBO1" s="140"/>
      <c r="EBP1" s="140"/>
      <c r="EBQ1" s="140"/>
      <c r="EBR1" s="140"/>
      <c r="EBS1" s="140"/>
      <c r="EBT1" s="140"/>
      <c r="EBU1" s="140"/>
      <c r="EBV1" s="140"/>
      <c r="EBW1" s="140"/>
      <c r="EBX1" s="140"/>
      <c r="EBY1" s="140"/>
      <c r="EBZ1" s="140"/>
      <c r="ECA1" s="140"/>
      <c r="ECB1" s="140"/>
      <c r="ECC1" s="140"/>
      <c r="ECD1" s="140"/>
      <c r="ECE1" s="140"/>
      <c r="ECF1" s="140"/>
      <c r="ECG1" s="140"/>
      <c r="ECH1" s="140"/>
      <c r="ECI1" s="140"/>
      <c r="ECJ1" s="140"/>
      <c r="ECK1" s="140"/>
      <c r="ECL1" s="140"/>
      <c r="ECM1" s="140"/>
      <c r="ECN1" s="140"/>
      <c r="ECO1" s="140"/>
      <c r="ECP1" s="140"/>
      <c r="ECQ1" s="140"/>
      <c r="ECR1" s="140"/>
      <c r="ECS1" s="140"/>
      <c r="ECT1" s="140"/>
      <c r="ECU1" s="140"/>
      <c r="ECV1" s="140"/>
      <c r="ECW1" s="140"/>
      <c r="ECX1" s="140"/>
      <c r="ECY1" s="140"/>
      <c r="ECZ1" s="140"/>
      <c r="EDA1" s="140"/>
      <c r="EDB1" s="140"/>
      <c r="EDC1" s="140"/>
      <c r="EDD1" s="140"/>
      <c r="EDE1" s="140"/>
      <c r="EDF1" s="140"/>
      <c r="EDG1" s="140"/>
      <c r="EDH1" s="140"/>
      <c r="EDI1" s="140"/>
      <c r="EDJ1" s="140"/>
      <c r="EDK1" s="140"/>
      <c r="EDL1" s="140"/>
      <c r="EDM1" s="140"/>
      <c r="EDN1" s="140"/>
      <c r="EDO1" s="140"/>
      <c r="EDP1" s="140"/>
      <c r="EDQ1" s="140"/>
      <c r="EDR1" s="140"/>
      <c r="EDS1" s="140"/>
      <c r="EDT1" s="140"/>
      <c r="EDU1" s="140"/>
      <c r="EDV1" s="140"/>
      <c r="EDW1" s="140"/>
      <c r="EDX1" s="140"/>
      <c r="EDY1" s="140"/>
      <c r="EDZ1" s="140"/>
      <c r="EEA1" s="140"/>
      <c r="EEB1" s="140"/>
      <c r="EEC1" s="140"/>
      <c r="EED1" s="140"/>
      <c r="EEE1" s="140"/>
      <c r="EEF1" s="140"/>
      <c r="EEG1" s="140"/>
      <c r="EEH1" s="140"/>
      <c r="EEI1" s="140"/>
      <c r="EEJ1" s="140"/>
      <c r="EEK1" s="140"/>
      <c r="EEL1" s="140"/>
      <c r="EEM1" s="140"/>
      <c r="EEN1" s="140"/>
      <c r="EEO1" s="140"/>
      <c r="EEP1" s="140"/>
      <c r="EEQ1" s="140"/>
      <c r="EER1" s="140"/>
      <c r="EES1" s="140"/>
      <c r="EET1" s="140"/>
      <c r="EEU1" s="140"/>
      <c r="EEV1" s="140"/>
      <c r="EEW1" s="140"/>
      <c r="EEX1" s="140"/>
      <c r="EEY1" s="140"/>
      <c r="EEZ1" s="140"/>
      <c r="EFA1" s="140"/>
      <c r="EFB1" s="140"/>
      <c r="EFC1" s="140"/>
      <c r="EFD1" s="140"/>
      <c r="EFE1" s="140"/>
      <c r="EFF1" s="140"/>
      <c r="EFG1" s="140"/>
      <c r="EFH1" s="140"/>
      <c r="EFI1" s="140"/>
      <c r="EFJ1" s="140"/>
      <c r="EFK1" s="140"/>
      <c r="EFL1" s="140"/>
      <c r="EFM1" s="140"/>
      <c r="EFN1" s="140"/>
      <c r="EFO1" s="140"/>
      <c r="EFP1" s="140"/>
      <c r="EFQ1" s="140"/>
      <c r="EFR1" s="140"/>
      <c r="EFS1" s="140"/>
      <c r="EFT1" s="140"/>
      <c r="EFU1" s="140"/>
      <c r="EFV1" s="140"/>
      <c r="EFW1" s="140"/>
      <c r="EFX1" s="140"/>
      <c r="EFY1" s="140"/>
      <c r="EFZ1" s="140"/>
      <c r="EGA1" s="140"/>
      <c r="EGB1" s="140"/>
      <c r="EGC1" s="140"/>
      <c r="EGD1" s="140"/>
      <c r="EGE1" s="140"/>
      <c r="EGF1" s="140"/>
      <c r="EGG1" s="140"/>
      <c r="EGH1" s="140"/>
      <c r="EGI1" s="140"/>
      <c r="EGJ1" s="140"/>
      <c r="EGK1" s="140"/>
      <c r="EGL1" s="140"/>
      <c r="EGM1" s="140"/>
      <c r="EGN1" s="140"/>
      <c r="EGO1" s="140"/>
      <c r="EGP1" s="140"/>
      <c r="EGQ1" s="140"/>
      <c r="EGR1" s="140"/>
      <c r="EGS1" s="140"/>
      <c r="EGT1" s="140"/>
      <c r="EGU1" s="140"/>
      <c r="EGV1" s="140"/>
      <c r="EGW1" s="140"/>
      <c r="EGX1" s="140"/>
      <c r="EGY1" s="140"/>
      <c r="EGZ1" s="140"/>
      <c r="EHA1" s="140"/>
      <c r="EHB1" s="140"/>
      <c r="EHC1" s="140"/>
      <c r="EHD1" s="140"/>
      <c r="EHE1" s="140"/>
      <c r="EHF1" s="140"/>
      <c r="EHG1" s="140"/>
      <c r="EHH1" s="140"/>
      <c r="EHI1" s="140"/>
      <c r="EHJ1" s="140"/>
      <c r="EHK1" s="140"/>
      <c r="EHL1" s="140"/>
      <c r="EHM1" s="140"/>
      <c r="EHN1" s="140"/>
      <c r="EHO1" s="140"/>
      <c r="EHP1" s="140"/>
      <c r="EHQ1" s="140"/>
      <c r="EHR1" s="140"/>
      <c r="EHS1" s="140"/>
      <c r="EHT1" s="140"/>
      <c r="EHU1" s="140"/>
      <c r="EHV1" s="140"/>
      <c r="EHW1" s="140"/>
      <c r="EHX1" s="140"/>
      <c r="EHY1" s="140"/>
      <c r="EHZ1" s="140"/>
      <c r="EIA1" s="140"/>
      <c r="EIB1" s="140"/>
      <c r="EIC1" s="140"/>
      <c r="EID1" s="140"/>
      <c r="EIE1" s="140"/>
      <c r="EIF1" s="140"/>
      <c r="EIG1" s="140"/>
      <c r="EIH1" s="140"/>
      <c r="EII1" s="140"/>
      <c r="EIJ1" s="140"/>
      <c r="EIK1" s="140"/>
      <c r="EIL1" s="140"/>
      <c r="EIM1" s="140"/>
      <c r="EIN1" s="140"/>
      <c r="EIO1" s="140"/>
      <c r="EIP1" s="140"/>
      <c r="EIQ1" s="140"/>
      <c r="EIR1" s="140"/>
      <c r="EIS1" s="140"/>
      <c r="EIT1" s="140"/>
      <c r="EIU1" s="140"/>
      <c r="EIV1" s="140"/>
      <c r="EIW1" s="140"/>
      <c r="EIX1" s="140"/>
      <c r="EIY1" s="140"/>
      <c r="EIZ1" s="140"/>
      <c r="EJA1" s="140"/>
      <c r="EJB1" s="140"/>
      <c r="EJC1" s="140"/>
      <c r="EJD1" s="140"/>
      <c r="EJE1" s="140"/>
      <c r="EJF1" s="140"/>
      <c r="EJG1" s="140"/>
      <c r="EJH1" s="140"/>
      <c r="EJI1" s="140"/>
      <c r="EJJ1" s="140"/>
      <c r="EJK1" s="140"/>
      <c r="EJL1" s="140"/>
      <c r="EJM1" s="140"/>
      <c r="EJN1" s="140"/>
      <c r="EJO1" s="140"/>
      <c r="EJP1" s="140"/>
      <c r="EJQ1" s="140"/>
      <c r="EJR1" s="140"/>
      <c r="EJS1" s="140"/>
      <c r="EJT1" s="140"/>
      <c r="EJU1" s="140"/>
      <c r="EJV1" s="140"/>
      <c r="EJW1" s="140"/>
      <c r="EJX1" s="140"/>
      <c r="EJY1" s="140"/>
      <c r="EJZ1" s="140"/>
      <c r="EKA1" s="140"/>
      <c r="EKB1" s="140"/>
      <c r="EKC1" s="140"/>
      <c r="EKD1" s="140"/>
      <c r="EKE1" s="140"/>
      <c r="EKF1" s="140"/>
      <c r="EKG1" s="140"/>
      <c r="EKH1" s="140"/>
      <c r="EKI1" s="140"/>
      <c r="EKJ1" s="140"/>
      <c r="EKK1" s="140"/>
      <c r="EKL1" s="140"/>
      <c r="EKM1" s="140"/>
      <c r="EKN1" s="140"/>
      <c r="EKO1" s="140"/>
      <c r="EKP1" s="140"/>
      <c r="EKQ1" s="140"/>
      <c r="EKR1" s="140"/>
      <c r="EKS1" s="140"/>
      <c r="EKT1" s="140"/>
      <c r="EKU1" s="140"/>
      <c r="EKV1" s="140"/>
      <c r="EKW1" s="140"/>
      <c r="EKX1" s="140"/>
      <c r="EKY1" s="140"/>
      <c r="EKZ1" s="140"/>
      <c r="ELA1" s="140"/>
      <c r="ELB1" s="140"/>
      <c r="ELC1" s="140"/>
      <c r="ELD1" s="140"/>
      <c r="ELE1" s="140"/>
      <c r="ELF1" s="140"/>
      <c r="ELG1" s="140"/>
      <c r="ELH1" s="140"/>
      <c r="ELI1" s="140"/>
      <c r="ELJ1" s="140"/>
      <c r="ELK1" s="140"/>
      <c r="ELL1" s="140"/>
      <c r="ELM1" s="140"/>
      <c r="ELN1" s="140"/>
      <c r="ELO1" s="140"/>
      <c r="ELP1" s="140"/>
      <c r="ELQ1" s="140"/>
      <c r="ELR1" s="140"/>
      <c r="ELS1" s="140"/>
      <c r="ELT1" s="140"/>
      <c r="ELU1" s="140"/>
      <c r="ELV1" s="140"/>
      <c r="ELW1" s="140"/>
      <c r="ELX1" s="140"/>
      <c r="ELY1" s="140"/>
      <c r="ELZ1" s="140"/>
      <c r="EMA1" s="140"/>
      <c r="EMB1" s="140"/>
      <c r="EMC1" s="140"/>
      <c r="EMD1" s="140"/>
      <c r="EME1" s="140"/>
      <c r="EMF1" s="140"/>
      <c r="EMG1" s="140"/>
      <c r="EMH1" s="140"/>
      <c r="EMI1" s="140"/>
      <c r="EMJ1" s="140"/>
      <c r="EMK1" s="140"/>
      <c r="EML1" s="140"/>
      <c r="EMM1" s="140"/>
      <c r="EMN1" s="140"/>
      <c r="EMO1" s="140"/>
      <c r="EMP1" s="140"/>
      <c r="EMQ1" s="140"/>
      <c r="EMR1" s="140"/>
      <c r="EMS1" s="140"/>
      <c r="EMT1" s="140"/>
      <c r="EMU1" s="140"/>
      <c r="EMV1" s="140"/>
      <c r="EMW1" s="140"/>
      <c r="EMX1" s="140"/>
      <c r="EMY1" s="140"/>
      <c r="EMZ1" s="140"/>
      <c r="ENA1" s="140"/>
      <c r="ENB1" s="140"/>
      <c r="ENC1" s="140"/>
      <c r="END1" s="140"/>
      <c r="ENE1" s="140"/>
      <c r="ENF1" s="140"/>
      <c r="ENG1" s="140"/>
      <c r="ENH1" s="140"/>
      <c r="ENI1" s="140"/>
      <c r="ENJ1" s="140"/>
      <c r="ENK1" s="140"/>
      <c r="ENL1" s="140"/>
      <c r="ENM1" s="140"/>
      <c r="ENN1" s="140"/>
      <c r="ENO1" s="140"/>
      <c r="ENP1" s="140"/>
      <c r="ENQ1" s="140"/>
      <c r="ENR1" s="140"/>
      <c r="ENS1" s="140"/>
      <c r="ENT1" s="140"/>
      <c r="ENU1" s="140"/>
      <c r="ENV1" s="140"/>
      <c r="ENW1" s="140"/>
      <c r="ENX1" s="140"/>
      <c r="ENY1" s="140"/>
      <c r="ENZ1" s="140"/>
      <c r="EOA1" s="140"/>
      <c r="EOB1" s="140"/>
      <c r="EOC1" s="140"/>
      <c r="EOD1" s="140"/>
      <c r="EOE1" s="140"/>
      <c r="EOF1" s="140"/>
      <c r="EOG1" s="140"/>
      <c r="EOH1" s="140"/>
      <c r="EOI1" s="140"/>
      <c r="EOJ1" s="140"/>
      <c r="EOK1" s="140"/>
      <c r="EOL1" s="140"/>
      <c r="EOM1" s="140"/>
      <c r="EON1" s="140"/>
      <c r="EOO1" s="140"/>
      <c r="EOP1" s="140"/>
      <c r="EOQ1" s="140"/>
      <c r="EOR1" s="140"/>
      <c r="EOS1" s="140"/>
      <c r="EOT1" s="140"/>
      <c r="EOU1" s="140"/>
      <c r="EOV1" s="140"/>
      <c r="EOW1" s="140"/>
      <c r="EOX1" s="140"/>
      <c r="EOY1" s="140"/>
      <c r="EOZ1" s="140"/>
      <c r="EPA1" s="140"/>
      <c r="EPB1" s="140"/>
      <c r="EPC1" s="140"/>
      <c r="EPD1" s="140"/>
      <c r="EPE1" s="140"/>
      <c r="EPF1" s="140"/>
      <c r="EPG1" s="140"/>
      <c r="EPH1" s="140"/>
      <c r="EPI1" s="140"/>
      <c r="EPJ1" s="140"/>
      <c r="EPK1" s="140"/>
      <c r="EPL1" s="140"/>
      <c r="EPM1" s="140"/>
      <c r="EPN1" s="140"/>
      <c r="EPO1" s="140"/>
      <c r="EPP1" s="140"/>
      <c r="EPQ1" s="140"/>
      <c r="EPR1" s="140"/>
      <c r="EPS1" s="140"/>
      <c r="EPT1" s="140"/>
      <c r="EPU1" s="140"/>
      <c r="EPV1" s="140"/>
      <c r="EPW1" s="140"/>
      <c r="EPX1" s="140"/>
      <c r="EPY1" s="140"/>
      <c r="EPZ1" s="140"/>
      <c r="EQA1" s="140"/>
      <c r="EQB1" s="140"/>
      <c r="EQC1" s="140"/>
      <c r="EQD1" s="140"/>
      <c r="EQE1" s="140"/>
      <c r="EQF1" s="140"/>
      <c r="EQG1" s="140"/>
      <c r="EQH1" s="140"/>
      <c r="EQI1" s="140"/>
      <c r="EQJ1" s="140"/>
      <c r="EQK1" s="140"/>
      <c r="EQL1" s="140"/>
      <c r="EQM1" s="140"/>
      <c r="EQN1" s="140"/>
      <c r="EQO1" s="140"/>
      <c r="EQP1" s="140"/>
      <c r="EQQ1" s="140"/>
      <c r="EQR1" s="140"/>
      <c r="EQS1" s="140"/>
      <c r="EQT1" s="140"/>
      <c r="EQU1" s="140"/>
      <c r="EQV1" s="140"/>
      <c r="EQW1" s="140"/>
      <c r="EQX1" s="140"/>
      <c r="EQY1" s="140"/>
      <c r="EQZ1" s="140"/>
      <c r="ERA1" s="140"/>
      <c r="ERB1" s="140"/>
      <c r="ERC1" s="140"/>
      <c r="ERD1" s="140"/>
      <c r="ERE1" s="140"/>
      <c r="ERF1" s="140"/>
      <c r="ERG1" s="140"/>
      <c r="ERH1" s="140"/>
      <c r="ERI1" s="140"/>
      <c r="ERJ1" s="140"/>
      <c r="ERK1" s="140"/>
      <c r="ERL1" s="140"/>
      <c r="ERM1" s="140"/>
      <c r="ERN1" s="140"/>
      <c r="ERO1" s="140"/>
      <c r="ERP1" s="140"/>
      <c r="ERQ1" s="140"/>
      <c r="ERR1" s="140"/>
      <c r="ERS1" s="140"/>
      <c r="ERT1" s="140"/>
      <c r="ERU1" s="140"/>
      <c r="ERV1" s="140"/>
      <c r="ERW1" s="140"/>
      <c r="ERX1" s="140"/>
      <c r="ERY1" s="140"/>
      <c r="ERZ1" s="140"/>
      <c r="ESA1" s="140"/>
      <c r="ESB1" s="140"/>
      <c r="ESC1" s="140"/>
      <c r="ESD1" s="140"/>
      <c r="ESE1" s="140"/>
      <c r="ESF1" s="140"/>
      <c r="ESG1" s="140"/>
      <c r="ESH1" s="140"/>
      <c r="ESI1" s="140"/>
      <c r="ESJ1" s="140"/>
      <c r="ESK1" s="140"/>
      <c r="ESL1" s="140"/>
      <c r="ESM1" s="140"/>
      <c r="ESN1" s="140"/>
      <c r="ESO1" s="140"/>
      <c r="ESP1" s="140"/>
      <c r="ESQ1" s="140"/>
      <c r="ESR1" s="140"/>
      <c r="ESS1" s="140"/>
      <c r="EST1" s="140"/>
      <c r="ESU1" s="140"/>
      <c r="ESV1" s="140"/>
      <c r="ESW1" s="140"/>
      <c r="ESX1" s="140"/>
      <c r="ESY1" s="140"/>
      <c r="ESZ1" s="140"/>
      <c r="ETA1" s="140"/>
      <c r="ETB1" s="140"/>
      <c r="ETC1" s="140"/>
      <c r="ETD1" s="140"/>
      <c r="ETE1" s="140"/>
      <c r="ETF1" s="140"/>
      <c r="ETG1" s="140"/>
      <c r="ETH1" s="140"/>
      <c r="ETI1" s="140"/>
      <c r="ETJ1" s="140"/>
      <c r="ETK1" s="140"/>
      <c r="ETL1" s="140"/>
      <c r="ETM1" s="140"/>
      <c r="ETN1" s="140"/>
      <c r="ETO1" s="140"/>
      <c r="ETP1" s="140"/>
      <c r="ETQ1" s="140"/>
      <c r="ETR1" s="140"/>
      <c r="ETS1" s="140"/>
      <c r="ETT1" s="140"/>
      <c r="ETU1" s="140"/>
      <c r="ETV1" s="140"/>
      <c r="ETW1" s="140"/>
      <c r="ETX1" s="140"/>
      <c r="ETY1" s="140"/>
      <c r="ETZ1" s="140"/>
      <c r="EUA1" s="140"/>
      <c r="EUB1" s="140"/>
      <c r="EUC1" s="140"/>
      <c r="EUD1" s="140"/>
      <c r="EUE1" s="140"/>
      <c r="EUF1" s="140"/>
      <c r="EUG1" s="140"/>
      <c r="EUH1" s="140"/>
      <c r="EUI1" s="140"/>
      <c r="EUJ1" s="140"/>
      <c r="EUK1" s="140"/>
      <c r="EUL1" s="140"/>
      <c r="EUM1" s="140"/>
      <c r="EUN1" s="140"/>
      <c r="EUO1" s="140"/>
      <c r="EUP1" s="140"/>
      <c r="EUQ1" s="140"/>
      <c r="EUR1" s="140"/>
      <c r="EUS1" s="140"/>
      <c r="EUT1" s="140"/>
      <c r="EUU1" s="140"/>
      <c r="EUV1" s="140"/>
      <c r="EUW1" s="140"/>
      <c r="EUX1" s="140"/>
      <c r="EUY1" s="140"/>
      <c r="EUZ1" s="140"/>
      <c r="EVA1" s="140"/>
      <c r="EVB1" s="140"/>
      <c r="EVC1" s="140"/>
      <c r="EVD1" s="140"/>
      <c r="EVE1" s="140"/>
      <c r="EVF1" s="140"/>
      <c r="EVG1" s="140"/>
      <c r="EVH1" s="140"/>
      <c r="EVI1" s="140"/>
      <c r="EVJ1" s="140"/>
      <c r="EVK1" s="140"/>
      <c r="EVL1" s="140"/>
      <c r="EVM1" s="140"/>
      <c r="EVN1" s="140"/>
      <c r="EVO1" s="140"/>
      <c r="EVP1" s="140"/>
      <c r="EVQ1" s="140"/>
      <c r="EVR1" s="140"/>
      <c r="EVS1" s="140"/>
      <c r="EVT1" s="140"/>
      <c r="EVU1" s="140"/>
      <c r="EVV1" s="140"/>
      <c r="EVW1" s="140"/>
      <c r="EVX1" s="140"/>
      <c r="EVY1" s="140"/>
      <c r="EVZ1" s="140"/>
      <c r="EWA1" s="140"/>
      <c r="EWB1" s="140"/>
      <c r="EWC1" s="140"/>
      <c r="EWD1" s="140"/>
      <c r="EWE1" s="140"/>
      <c r="EWF1" s="140"/>
      <c r="EWG1" s="140"/>
      <c r="EWH1" s="140"/>
      <c r="EWI1" s="140"/>
      <c r="EWJ1" s="140"/>
      <c r="EWK1" s="140"/>
      <c r="EWL1" s="140"/>
      <c r="EWM1" s="140"/>
      <c r="EWN1" s="140"/>
      <c r="EWO1" s="140"/>
      <c r="EWP1" s="140"/>
      <c r="EWQ1" s="140"/>
      <c r="EWR1" s="140"/>
      <c r="EWS1" s="140"/>
      <c r="EWT1" s="140"/>
      <c r="EWU1" s="140"/>
      <c r="EWV1" s="140"/>
      <c r="EWW1" s="140"/>
      <c r="EWX1" s="140"/>
      <c r="EWY1" s="140"/>
      <c r="EWZ1" s="140"/>
      <c r="EXA1" s="140"/>
      <c r="EXB1" s="140"/>
      <c r="EXC1" s="140"/>
      <c r="EXD1" s="140"/>
      <c r="EXE1" s="140"/>
      <c r="EXF1" s="140"/>
      <c r="EXG1" s="140"/>
      <c r="EXH1" s="140"/>
      <c r="EXI1" s="140"/>
      <c r="EXJ1" s="140"/>
      <c r="EXK1" s="140"/>
      <c r="EXL1" s="140"/>
      <c r="EXM1" s="140"/>
      <c r="EXN1" s="140"/>
      <c r="EXO1" s="140"/>
      <c r="EXP1" s="140"/>
      <c r="EXQ1" s="140"/>
      <c r="EXR1" s="140"/>
      <c r="EXS1" s="140"/>
      <c r="EXT1" s="140"/>
      <c r="EXU1" s="140"/>
      <c r="EXV1" s="140"/>
      <c r="EXW1" s="140"/>
      <c r="EXX1" s="140"/>
      <c r="EXY1" s="140"/>
      <c r="EXZ1" s="140"/>
      <c r="EYA1" s="140"/>
      <c r="EYB1" s="140"/>
      <c r="EYC1" s="140"/>
      <c r="EYD1" s="140"/>
      <c r="EYE1" s="140"/>
      <c r="EYF1" s="140"/>
      <c r="EYG1" s="140"/>
      <c r="EYH1" s="140"/>
      <c r="EYI1" s="140"/>
      <c r="EYJ1" s="140"/>
      <c r="EYK1" s="140"/>
      <c r="EYL1" s="140"/>
      <c r="EYM1" s="140"/>
      <c r="EYN1" s="140"/>
      <c r="EYO1" s="140"/>
      <c r="EYP1" s="140"/>
      <c r="EYQ1" s="140"/>
      <c r="EYR1" s="140"/>
      <c r="EYS1" s="140"/>
      <c r="EYT1" s="140"/>
      <c r="EYU1" s="140"/>
      <c r="EYV1" s="140"/>
      <c r="EYW1" s="140"/>
      <c r="EYX1" s="140"/>
      <c r="EYY1" s="140"/>
      <c r="EYZ1" s="140"/>
      <c r="EZA1" s="140"/>
      <c r="EZB1" s="140"/>
      <c r="EZC1" s="140"/>
      <c r="EZD1" s="140"/>
      <c r="EZE1" s="140"/>
      <c r="EZF1" s="140"/>
      <c r="EZG1" s="140"/>
      <c r="EZH1" s="140"/>
      <c r="EZI1" s="140"/>
      <c r="EZJ1" s="140"/>
      <c r="EZK1" s="140"/>
      <c r="EZL1" s="140"/>
      <c r="EZM1" s="140"/>
      <c r="EZN1" s="140"/>
      <c r="EZO1" s="140"/>
      <c r="EZP1" s="140"/>
      <c r="EZQ1" s="140"/>
      <c r="EZR1" s="140"/>
      <c r="EZS1" s="140"/>
      <c r="EZT1" s="140"/>
      <c r="EZU1" s="140"/>
      <c r="EZV1" s="140"/>
      <c r="EZW1" s="140"/>
      <c r="EZX1" s="140"/>
      <c r="EZY1" s="140"/>
      <c r="EZZ1" s="140"/>
      <c r="FAA1" s="140"/>
      <c r="FAB1" s="140"/>
      <c r="FAC1" s="140"/>
      <c r="FAD1" s="140"/>
      <c r="FAE1" s="140"/>
      <c r="FAF1" s="140"/>
      <c r="FAG1" s="140"/>
      <c r="FAH1" s="140"/>
      <c r="FAI1" s="140"/>
      <c r="FAJ1" s="140"/>
      <c r="FAK1" s="140"/>
      <c r="FAL1" s="140"/>
      <c r="FAM1" s="140"/>
      <c r="FAN1" s="140"/>
      <c r="FAO1" s="140"/>
      <c r="FAP1" s="140"/>
      <c r="FAQ1" s="140"/>
      <c r="FAR1" s="140"/>
      <c r="FAS1" s="140"/>
      <c r="FAT1" s="140"/>
      <c r="FAU1" s="140"/>
      <c r="FAV1" s="140"/>
      <c r="FAW1" s="140"/>
      <c r="FAX1" s="140"/>
      <c r="FAY1" s="140"/>
      <c r="FAZ1" s="140"/>
      <c r="FBA1" s="140"/>
      <c r="FBB1" s="140"/>
      <c r="FBC1" s="140"/>
      <c r="FBD1" s="140"/>
      <c r="FBE1" s="140"/>
      <c r="FBF1" s="140"/>
      <c r="FBG1" s="140"/>
      <c r="FBH1" s="140"/>
      <c r="FBI1" s="140"/>
      <c r="FBJ1" s="140"/>
      <c r="FBK1" s="140"/>
      <c r="FBL1" s="140"/>
      <c r="FBM1" s="140"/>
      <c r="FBN1" s="140"/>
      <c r="FBO1" s="140"/>
      <c r="FBP1" s="140"/>
      <c r="FBQ1" s="140"/>
      <c r="FBR1" s="140"/>
      <c r="FBS1" s="140"/>
      <c r="FBT1" s="140"/>
      <c r="FBU1" s="140"/>
      <c r="FBV1" s="140"/>
      <c r="FBW1" s="140"/>
      <c r="FBX1" s="140"/>
      <c r="FBY1" s="140"/>
      <c r="FBZ1" s="140"/>
      <c r="FCA1" s="140"/>
      <c r="FCB1" s="140"/>
      <c r="FCC1" s="140"/>
      <c r="FCD1" s="140"/>
      <c r="FCE1" s="140"/>
      <c r="FCF1" s="140"/>
      <c r="FCG1" s="140"/>
      <c r="FCH1" s="140"/>
      <c r="FCI1" s="140"/>
      <c r="FCJ1" s="140"/>
      <c r="FCK1" s="140"/>
      <c r="FCL1" s="140"/>
      <c r="FCM1" s="140"/>
      <c r="FCN1" s="140"/>
      <c r="FCO1" s="140"/>
      <c r="FCP1" s="140"/>
      <c r="FCQ1" s="140"/>
      <c r="FCR1" s="140"/>
      <c r="FCS1" s="140"/>
      <c r="FCT1" s="140"/>
      <c r="FCU1" s="140"/>
      <c r="FCV1" s="140"/>
      <c r="FCW1" s="140"/>
      <c r="FCX1" s="140"/>
      <c r="FCY1" s="140"/>
      <c r="FCZ1" s="140"/>
      <c r="FDA1" s="140"/>
      <c r="FDB1" s="140"/>
      <c r="FDC1" s="140"/>
      <c r="FDD1" s="140"/>
      <c r="FDE1" s="140"/>
      <c r="FDF1" s="140"/>
      <c r="FDG1" s="140"/>
      <c r="FDH1" s="140"/>
      <c r="FDI1" s="140"/>
      <c r="FDJ1" s="140"/>
      <c r="FDK1" s="140"/>
      <c r="FDL1" s="140"/>
      <c r="FDM1" s="140"/>
      <c r="FDN1" s="140"/>
      <c r="FDO1" s="140"/>
      <c r="FDP1" s="140"/>
      <c r="FDQ1" s="140"/>
      <c r="FDR1" s="140"/>
      <c r="FDS1" s="140"/>
      <c r="FDT1" s="140"/>
      <c r="FDU1" s="140"/>
      <c r="FDV1" s="140"/>
      <c r="FDW1" s="140"/>
      <c r="FDX1" s="140"/>
      <c r="FDY1" s="140"/>
      <c r="FDZ1" s="140"/>
      <c r="FEA1" s="140"/>
      <c r="FEB1" s="140"/>
      <c r="FEC1" s="140"/>
      <c r="FED1" s="140"/>
      <c r="FEE1" s="140"/>
      <c r="FEF1" s="140"/>
      <c r="FEG1" s="140"/>
      <c r="FEH1" s="140"/>
      <c r="FEI1" s="140"/>
      <c r="FEJ1" s="140"/>
      <c r="FEK1" s="140"/>
      <c r="FEL1" s="140"/>
      <c r="FEM1" s="140"/>
      <c r="FEN1" s="140"/>
      <c r="FEO1" s="140"/>
      <c r="FEP1" s="140"/>
      <c r="FEQ1" s="140"/>
      <c r="FER1" s="140"/>
      <c r="FES1" s="140"/>
      <c r="FET1" s="140"/>
      <c r="FEU1" s="140"/>
      <c r="FEV1" s="140"/>
      <c r="FEW1" s="140"/>
      <c r="FEX1" s="140"/>
      <c r="FEY1" s="140"/>
      <c r="FEZ1" s="140"/>
      <c r="FFA1" s="140"/>
      <c r="FFB1" s="140"/>
      <c r="FFC1" s="140"/>
      <c r="FFD1" s="140"/>
      <c r="FFE1" s="140"/>
      <c r="FFF1" s="140"/>
      <c r="FFG1" s="140"/>
      <c r="FFH1" s="140"/>
      <c r="FFI1" s="140"/>
      <c r="FFJ1" s="140"/>
      <c r="FFK1" s="140"/>
      <c r="FFL1" s="140"/>
      <c r="FFM1" s="140"/>
      <c r="FFN1" s="140"/>
      <c r="FFO1" s="140"/>
      <c r="FFP1" s="140"/>
      <c r="FFQ1" s="140"/>
      <c r="FFR1" s="140"/>
      <c r="FFS1" s="140"/>
      <c r="FFT1" s="140"/>
      <c r="FFU1" s="140"/>
      <c r="FFV1" s="140"/>
      <c r="FFW1" s="140"/>
      <c r="FFX1" s="140"/>
      <c r="FFY1" s="140"/>
      <c r="FFZ1" s="140"/>
      <c r="FGA1" s="140"/>
      <c r="FGB1" s="140"/>
      <c r="FGC1" s="140"/>
      <c r="FGD1" s="140"/>
      <c r="FGE1" s="140"/>
      <c r="FGF1" s="140"/>
      <c r="FGG1" s="140"/>
      <c r="FGH1" s="140"/>
      <c r="FGI1" s="140"/>
      <c r="FGJ1" s="140"/>
      <c r="FGK1" s="140"/>
      <c r="FGL1" s="140"/>
      <c r="FGM1" s="140"/>
      <c r="FGN1" s="140"/>
      <c r="FGO1" s="140"/>
      <c r="FGP1" s="140"/>
      <c r="FGQ1" s="140"/>
      <c r="FGR1" s="140"/>
      <c r="FGS1" s="140"/>
      <c r="FGT1" s="140"/>
      <c r="FGU1" s="140"/>
      <c r="FGV1" s="140"/>
      <c r="FGW1" s="140"/>
      <c r="FGX1" s="140"/>
      <c r="FGY1" s="140"/>
      <c r="FGZ1" s="140"/>
      <c r="FHA1" s="140"/>
      <c r="FHB1" s="140"/>
      <c r="FHC1" s="140"/>
      <c r="FHD1" s="140"/>
      <c r="FHE1" s="140"/>
      <c r="FHF1" s="140"/>
      <c r="FHG1" s="140"/>
      <c r="FHH1" s="140"/>
      <c r="FHI1" s="140"/>
      <c r="FHJ1" s="140"/>
      <c r="FHK1" s="140"/>
      <c r="FHL1" s="140"/>
      <c r="FHM1" s="140"/>
      <c r="FHN1" s="140"/>
      <c r="FHO1" s="140"/>
      <c r="FHP1" s="140"/>
      <c r="FHQ1" s="140"/>
      <c r="FHR1" s="140"/>
      <c r="FHS1" s="140"/>
      <c r="FHT1" s="140"/>
      <c r="FHU1" s="140"/>
      <c r="FHV1" s="140"/>
      <c r="FHW1" s="140"/>
      <c r="FHX1" s="140"/>
      <c r="FHY1" s="140"/>
      <c r="FHZ1" s="140"/>
      <c r="FIA1" s="140"/>
      <c r="FIB1" s="140"/>
      <c r="FIC1" s="140"/>
      <c r="FID1" s="140"/>
      <c r="FIE1" s="140"/>
      <c r="FIF1" s="140"/>
      <c r="FIG1" s="140"/>
      <c r="FIH1" s="140"/>
      <c r="FII1" s="140"/>
      <c r="FIJ1" s="140"/>
      <c r="FIK1" s="140"/>
      <c r="FIL1" s="140"/>
      <c r="FIM1" s="140"/>
      <c r="FIN1" s="140"/>
      <c r="FIO1" s="140"/>
      <c r="FIP1" s="140"/>
      <c r="FIQ1" s="140"/>
      <c r="FIR1" s="140"/>
      <c r="FIS1" s="140"/>
      <c r="FIT1" s="140"/>
      <c r="FIU1" s="140"/>
      <c r="FIV1" s="140"/>
      <c r="FIW1" s="140"/>
      <c r="FIX1" s="140"/>
      <c r="FIY1" s="140"/>
      <c r="FIZ1" s="140"/>
      <c r="FJA1" s="140"/>
      <c r="FJB1" s="140"/>
      <c r="FJC1" s="140"/>
      <c r="FJD1" s="140"/>
      <c r="FJE1" s="140"/>
      <c r="FJF1" s="140"/>
      <c r="FJG1" s="140"/>
      <c r="FJH1" s="140"/>
      <c r="FJI1" s="140"/>
      <c r="FJJ1" s="140"/>
      <c r="FJK1" s="140"/>
      <c r="FJL1" s="140"/>
      <c r="FJM1" s="140"/>
      <c r="FJN1" s="140"/>
      <c r="FJO1" s="140"/>
      <c r="FJP1" s="140"/>
      <c r="FJQ1" s="140"/>
      <c r="FJR1" s="140"/>
      <c r="FJS1" s="140"/>
      <c r="FJT1" s="140"/>
      <c r="FJU1" s="140"/>
      <c r="FJV1" s="140"/>
      <c r="FJW1" s="140"/>
      <c r="FJX1" s="140"/>
      <c r="FJY1" s="140"/>
      <c r="FJZ1" s="140"/>
      <c r="FKA1" s="140"/>
      <c r="FKB1" s="140"/>
      <c r="FKC1" s="140"/>
      <c r="FKD1" s="140"/>
      <c r="FKE1" s="140"/>
      <c r="FKF1" s="140"/>
      <c r="FKG1" s="140"/>
      <c r="FKH1" s="140"/>
      <c r="FKI1" s="140"/>
      <c r="FKJ1" s="140"/>
      <c r="FKK1" s="140"/>
      <c r="FKL1" s="140"/>
      <c r="FKM1" s="140"/>
      <c r="FKN1" s="140"/>
      <c r="FKO1" s="140"/>
      <c r="FKP1" s="140"/>
      <c r="FKQ1" s="140"/>
      <c r="FKR1" s="140"/>
      <c r="FKS1" s="140"/>
      <c r="FKT1" s="140"/>
      <c r="FKU1" s="140"/>
      <c r="FKV1" s="140"/>
      <c r="FKW1" s="140"/>
      <c r="FKX1" s="140"/>
      <c r="FKY1" s="140"/>
      <c r="FKZ1" s="140"/>
      <c r="FLA1" s="140"/>
      <c r="FLB1" s="140"/>
      <c r="FLC1" s="140"/>
      <c r="FLD1" s="140"/>
      <c r="FLE1" s="140"/>
      <c r="FLF1" s="140"/>
      <c r="FLG1" s="140"/>
      <c r="FLH1" s="140"/>
      <c r="FLI1" s="140"/>
      <c r="FLJ1" s="140"/>
      <c r="FLK1" s="140"/>
      <c r="FLL1" s="140"/>
      <c r="FLM1" s="140"/>
      <c r="FLN1" s="140"/>
      <c r="FLO1" s="140"/>
      <c r="FLP1" s="140"/>
      <c r="FLQ1" s="140"/>
      <c r="FLR1" s="140"/>
      <c r="FLS1" s="140"/>
      <c r="FLT1" s="140"/>
      <c r="FLU1" s="140"/>
      <c r="FLV1" s="140"/>
      <c r="FLW1" s="140"/>
      <c r="FLX1" s="140"/>
      <c r="FLY1" s="140"/>
      <c r="FLZ1" s="140"/>
      <c r="FMA1" s="140"/>
      <c r="FMB1" s="140"/>
      <c r="FMC1" s="140"/>
      <c r="FMD1" s="140"/>
      <c r="FME1" s="140"/>
      <c r="FMF1" s="140"/>
      <c r="FMG1" s="140"/>
      <c r="FMH1" s="140"/>
      <c r="FMI1" s="140"/>
      <c r="FMJ1" s="140"/>
      <c r="FMK1" s="140"/>
      <c r="FML1" s="140"/>
      <c r="FMM1" s="140"/>
      <c r="FMN1" s="140"/>
      <c r="FMO1" s="140"/>
      <c r="FMP1" s="140"/>
      <c r="FMQ1" s="140"/>
      <c r="FMR1" s="140"/>
      <c r="FMS1" s="140"/>
      <c r="FMT1" s="140"/>
      <c r="FMU1" s="140"/>
      <c r="FMV1" s="140"/>
      <c r="FMW1" s="140"/>
      <c r="FMX1" s="140"/>
      <c r="FMY1" s="140"/>
      <c r="FMZ1" s="140"/>
      <c r="FNA1" s="140"/>
      <c r="FNB1" s="140"/>
      <c r="FNC1" s="140"/>
      <c r="FND1" s="140"/>
      <c r="FNE1" s="140"/>
      <c r="FNF1" s="140"/>
      <c r="FNG1" s="140"/>
      <c r="FNH1" s="140"/>
      <c r="FNI1" s="140"/>
      <c r="FNJ1" s="140"/>
      <c r="FNK1" s="140"/>
      <c r="FNL1" s="140"/>
      <c r="FNM1" s="140"/>
      <c r="FNN1" s="140"/>
      <c r="FNO1" s="140"/>
      <c r="FNP1" s="140"/>
      <c r="FNQ1" s="140"/>
      <c r="FNR1" s="140"/>
      <c r="FNS1" s="140"/>
      <c r="FNT1" s="140"/>
      <c r="FNU1" s="140"/>
      <c r="FNV1" s="140"/>
      <c r="FNW1" s="140"/>
      <c r="FNX1" s="140"/>
      <c r="FNY1" s="140"/>
      <c r="FNZ1" s="140"/>
      <c r="FOA1" s="140"/>
      <c r="FOB1" s="140"/>
      <c r="FOC1" s="140"/>
      <c r="FOD1" s="140"/>
      <c r="FOE1" s="140"/>
      <c r="FOF1" s="140"/>
      <c r="FOG1" s="140"/>
      <c r="FOH1" s="140"/>
      <c r="FOI1" s="140"/>
      <c r="FOJ1" s="140"/>
      <c r="FOK1" s="140"/>
      <c r="FOL1" s="140"/>
      <c r="FOM1" s="140"/>
      <c r="FON1" s="140"/>
      <c r="FOO1" s="140"/>
      <c r="FOP1" s="140"/>
      <c r="FOQ1" s="140"/>
      <c r="FOR1" s="140"/>
      <c r="FOS1" s="140"/>
      <c r="FOT1" s="140"/>
      <c r="FOU1" s="140"/>
      <c r="FOV1" s="140"/>
      <c r="FOW1" s="140"/>
      <c r="FOX1" s="140"/>
      <c r="FOY1" s="140"/>
      <c r="FOZ1" s="140"/>
      <c r="FPA1" s="140"/>
      <c r="FPB1" s="140"/>
      <c r="FPC1" s="140"/>
      <c r="FPD1" s="140"/>
      <c r="FPE1" s="140"/>
      <c r="FPF1" s="140"/>
      <c r="FPG1" s="140"/>
      <c r="FPH1" s="140"/>
      <c r="FPI1" s="140"/>
      <c r="FPJ1" s="140"/>
      <c r="FPK1" s="140"/>
      <c r="FPL1" s="140"/>
      <c r="FPM1" s="140"/>
      <c r="FPN1" s="140"/>
      <c r="FPO1" s="140"/>
      <c r="FPP1" s="140"/>
      <c r="FPQ1" s="140"/>
      <c r="FPR1" s="140"/>
      <c r="FPS1" s="140"/>
      <c r="FPT1" s="140"/>
      <c r="FPU1" s="140"/>
      <c r="FPV1" s="140"/>
      <c r="FPW1" s="140"/>
      <c r="FPX1" s="140"/>
      <c r="FPY1" s="140"/>
      <c r="FPZ1" s="140"/>
      <c r="FQA1" s="140"/>
      <c r="FQB1" s="140"/>
      <c r="FQC1" s="140"/>
      <c r="FQD1" s="140"/>
      <c r="FQE1" s="140"/>
      <c r="FQF1" s="140"/>
      <c r="FQG1" s="140"/>
      <c r="FQH1" s="140"/>
      <c r="FQI1" s="140"/>
      <c r="FQJ1" s="140"/>
      <c r="FQK1" s="140"/>
      <c r="FQL1" s="140"/>
      <c r="FQM1" s="140"/>
      <c r="FQN1" s="140"/>
      <c r="FQO1" s="140"/>
      <c r="FQP1" s="140"/>
      <c r="FQQ1" s="140"/>
      <c r="FQR1" s="140"/>
      <c r="FQS1" s="140"/>
      <c r="FQT1" s="140"/>
      <c r="FQU1" s="140"/>
      <c r="FQV1" s="140"/>
      <c r="FQW1" s="140"/>
      <c r="FQX1" s="140"/>
      <c r="FQY1" s="140"/>
      <c r="FQZ1" s="140"/>
      <c r="FRA1" s="140"/>
      <c r="FRB1" s="140"/>
      <c r="FRC1" s="140"/>
      <c r="FRD1" s="140"/>
      <c r="FRE1" s="140"/>
      <c r="FRF1" s="140"/>
      <c r="FRG1" s="140"/>
      <c r="FRH1" s="140"/>
      <c r="FRI1" s="140"/>
      <c r="FRJ1" s="140"/>
      <c r="FRK1" s="140"/>
      <c r="FRL1" s="140"/>
      <c r="FRM1" s="140"/>
      <c r="FRN1" s="140"/>
      <c r="FRO1" s="140"/>
      <c r="FRP1" s="140"/>
      <c r="FRQ1" s="140"/>
      <c r="FRR1" s="140"/>
      <c r="FRS1" s="140"/>
      <c r="FRT1" s="140"/>
      <c r="FRU1" s="140"/>
      <c r="FRV1" s="140"/>
      <c r="FRW1" s="140"/>
      <c r="FRX1" s="140"/>
      <c r="FRY1" s="140"/>
      <c r="FRZ1" s="140"/>
      <c r="FSA1" s="140"/>
      <c r="FSB1" s="140"/>
      <c r="FSC1" s="140"/>
      <c r="FSD1" s="140"/>
      <c r="FSE1" s="140"/>
      <c r="FSF1" s="140"/>
      <c r="FSG1" s="140"/>
      <c r="FSH1" s="140"/>
      <c r="FSI1" s="140"/>
      <c r="FSJ1" s="140"/>
      <c r="FSK1" s="140"/>
      <c r="FSL1" s="140"/>
      <c r="FSM1" s="140"/>
      <c r="FSN1" s="140"/>
      <c r="FSO1" s="140"/>
      <c r="FSP1" s="140"/>
      <c r="FSQ1" s="140"/>
      <c r="FSR1" s="140"/>
      <c r="FSS1" s="140"/>
      <c r="FST1" s="140"/>
      <c r="FSU1" s="140"/>
      <c r="FSV1" s="140"/>
      <c r="FSW1" s="140"/>
      <c r="FSX1" s="140"/>
      <c r="FSY1" s="140"/>
      <c r="FSZ1" s="140"/>
      <c r="FTA1" s="140"/>
      <c r="FTB1" s="140"/>
      <c r="FTC1" s="140"/>
      <c r="FTD1" s="140"/>
      <c r="FTE1" s="140"/>
      <c r="FTF1" s="140"/>
      <c r="FTG1" s="140"/>
      <c r="FTH1" s="140"/>
      <c r="FTI1" s="140"/>
      <c r="FTJ1" s="140"/>
      <c r="FTK1" s="140"/>
      <c r="FTL1" s="140"/>
      <c r="FTM1" s="140"/>
      <c r="FTN1" s="140"/>
      <c r="FTO1" s="140"/>
      <c r="FTP1" s="140"/>
      <c r="FTQ1" s="140"/>
      <c r="FTR1" s="140"/>
      <c r="FTS1" s="140"/>
      <c r="FTT1" s="140"/>
      <c r="FTU1" s="140"/>
      <c r="FTV1" s="140"/>
      <c r="FTW1" s="140"/>
      <c r="FTX1" s="140"/>
      <c r="FTY1" s="140"/>
      <c r="FTZ1" s="140"/>
      <c r="FUA1" s="140"/>
      <c r="FUB1" s="140"/>
      <c r="FUC1" s="140"/>
      <c r="FUD1" s="140"/>
      <c r="FUE1" s="140"/>
      <c r="FUF1" s="140"/>
      <c r="FUG1" s="140"/>
      <c r="FUH1" s="140"/>
      <c r="FUI1" s="140"/>
      <c r="FUJ1" s="140"/>
      <c r="FUK1" s="140"/>
      <c r="FUL1" s="140"/>
      <c r="FUM1" s="140"/>
      <c r="FUN1" s="140"/>
      <c r="FUO1" s="140"/>
      <c r="FUP1" s="140"/>
      <c r="FUQ1" s="140"/>
      <c r="FUR1" s="140"/>
      <c r="FUS1" s="140"/>
      <c r="FUT1" s="140"/>
      <c r="FUU1" s="140"/>
      <c r="FUV1" s="140"/>
      <c r="FUW1" s="140"/>
      <c r="FUX1" s="140"/>
      <c r="FUY1" s="140"/>
      <c r="FUZ1" s="140"/>
      <c r="FVA1" s="140"/>
      <c r="FVB1" s="140"/>
      <c r="FVC1" s="140"/>
      <c r="FVD1" s="140"/>
      <c r="FVE1" s="140"/>
      <c r="FVF1" s="140"/>
      <c r="FVG1" s="140"/>
      <c r="FVH1" s="140"/>
      <c r="FVI1" s="140"/>
      <c r="FVJ1" s="140"/>
      <c r="FVK1" s="140"/>
      <c r="FVL1" s="140"/>
      <c r="FVM1" s="140"/>
      <c r="FVN1" s="140"/>
      <c r="FVO1" s="140"/>
      <c r="FVP1" s="140"/>
      <c r="FVQ1" s="140"/>
      <c r="FVR1" s="140"/>
      <c r="FVS1" s="140"/>
      <c r="FVT1" s="140"/>
      <c r="FVU1" s="140"/>
      <c r="FVV1" s="140"/>
      <c r="FVW1" s="140"/>
      <c r="FVX1" s="140"/>
      <c r="FVY1" s="140"/>
      <c r="FVZ1" s="140"/>
      <c r="FWA1" s="140"/>
      <c r="FWB1" s="140"/>
      <c r="FWC1" s="140"/>
      <c r="FWD1" s="140"/>
      <c r="FWE1" s="140"/>
      <c r="FWF1" s="140"/>
      <c r="FWG1" s="140"/>
      <c r="FWH1" s="140"/>
      <c r="FWI1" s="140"/>
      <c r="FWJ1" s="140"/>
      <c r="FWK1" s="140"/>
      <c r="FWL1" s="140"/>
      <c r="FWM1" s="140"/>
      <c r="FWN1" s="140"/>
      <c r="FWO1" s="140"/>
      <c r="FWP1" s="140"/>
      <c r="FWQ1" s="140"/>
      <c r="FWR1" s="140"/>
      <c r="FWS1" s="140"/>
      <c r="FWT1" s="140"/>
      <c r="FWU1" s="140"/>
      <c r="FWV1" s="140"/>
      <c r="FWW1" s="140"/>
      <c r="FWX1" s="140"/>
      <c r="FWY1" s="140"/>
      <c r="FWZ1" s="140"/>
      <c r="FXA1" s="140"/>
      <c r="FXB1" s="140"/>
      <c r="FXC1" s="140"/>
      <c r="FXD1" s="140"/>
      <c r="FXE1" s="140"/>
      <c r="FXF1" s="140"/>
      <c r="FXG1" s="140"/>
      <c r="FXH1" s="140"/>
      <c r="FXI1" s="140"/>
      <c r="FXJ1" s="140"/>
      <c r="FXK1" s="140"/>
      <c r="FXL1" s="140"/>
      <c r="FXM1" s="140"/>
      <c r="FXN1" s="140"/>
      <c r="FXO1" s="140"/>
      <c r="FXP1" s="140"/>
      <c r="FXQ1" s="140"/>
      <c r="FXR1" s="140"/>
      <c r="FXS1" s="140"/>
      <c r="FXT1" s="140"/>
      <c r="FXU1" s="140"/>
      <c r="FXV1" s="140"/>
      <c r="FXW1" s="140"/>
      <c r="FXX1" s="140"/>
      <c r="FXY1" s="140"/>
      <c r="FXZ1" s="140"/>
      <c r="FYA1" s="140"/>
      <c r="FYB1" s="140"/>
      <c r="FYC1" s="140"/>
      <c r="FYD1" s="140"/>
      <c r="FYE1" s="140"/>
      <c r="FYF1" s="140"/>
      <c r="FYG1" s="140"/>
      <c r="FYH1" s="140"/>
      <c r="FYI1" s="140"/>
      <c r="FYJ1" s="140"/>
      <c r="FYK1" s="140"/>
      <c r="FYL1" s="140"/>
      <c r="FYM1" s="140"/>
      <c r="FYN1" s="140"/>
      <c r="FYO1" s="140"/>
      <c r="FYP1" s="140"/>
      <c r="FYQ1" s="140"/>
      <c r="FYR1" s="140"/>
      <c r="FYS1" s="140"/>
      <c r="FYT1" s="140"/>
      <c r="FYU1" s="140"/>
      <c r="FYV1" s="140"/>
      <c r="FYW1" s="140"/>
      <c r="FYX1" s="140"/>
      <c r="FYY1" s="140"/>
      <c r="FYZ1" s="140"/>
      <c r="FZA1" s="140"/>
      <c r="FZB1" s="140"/>
      <c r="FZC1" s="140"/>
      <c r="FZD1" s="140"/>
      <c r="FZE1" s="140"/>
      <c r="FZF1" s="140"/>
      <c r="FZG1" s="140"/>
      <c r="FZH1" s="140"/>
      <c r="FZI1" s="140"/>
      <c r="FZJ1" s="140"/>
      <c r="FZK1" s="140"/>
      <c r="FZL1" s="140"/>
      <c r="FZM1" s="140"/>
      <c r="FZN1" s="140"/>
      <c r="FZO1" s="140"/>
      <c r="FZP1" s="140"/>
      <c r="FZQ1" s="140"/>
      <c r="FZR1" s="140"/>
      <c r="FZS1" s="140"/>
      <c r="FZT1" s="140"/>
      <c r="FZU1" s="140"/>
      <c r="FZV1" s="140"/>
      <c r="FZW1" s="140"/>
      <c r="FZX1" s="140"/>
      <c r="FZY1" s="140"/>
      <c r="FZZ1" s="140"/>
      <c r="GAA1" s="140"/>
      <c r="GAB1" s="140"/>
      <c r="GAC1" s="140"/>
      <c r="GAD1" s="140"/>
      <c r="GAE1" s="140"/>
      <c r="GAF1" s="140"/>
      <c r="GAG1" s="140"/>
      <c r="GAH1" s="140"/>
      <c r="GAI1" s="140"/>
      <c r="GAJ1" s="140"/>
      <c r="GAK1" s="140"/>
      <c r="GAL1" s="140"/>
      <c r="GAM1" s="140"/>
      <c r="GAN1" s="140"/>
      <c r="GAO1" s="140"/>
      <c r="GAP1" s="140"/>
      <c r="GAQ1" s="140"/>
      <c r="GAR1" s="140"/>
      <c r="GAS1" s="140"/>
      <c r="GAT1" s="140"/>
      <c r="GAU1" s="140"/>
      <c r="GAV1" s="140"/>
      <c r="GAW1" s="140"/>
      <c r="GAX1" s="140"/>
      <c r="GAY1" s="140"/>
      <c r="GAZ1" s="140"/>
      <c r="GBA1" s="140"/>
      <c r="GBB1" s="140"/>
      <c r="GBC1" s="140"/>
      <c r="GBD1" s="140"/>
      <c r="GBE1" s="140"/>
      <c r="GBF1" s="140"/>
      <c r="GBG1" s="140"/>
      <c r="GBH1" s="140"/>
      <c r="GBI1" s="140"/>
      <c r="GBJ1" s="140"/>
      <c r="GBK1" s="140"/>
      <c r="GBL1" s="140"/>
      <c r="GBM1" s="140"/>
      <c r="GBN1" s="140"/>
      <c r="GBO1" s="140"/>
      <c r="GBP1" s="140"/>
      <c r="GBQ1" s="140"/>
      <c r="GBR1" s="140"/>
      <c r="GBS1" s="140"/>
      <c r="GBT1" s="140"/>
      <c r="GBU1" s="140"/>
      <c r="GBV1" s="140"/>
      <c r="GBW1" s="140"/>
      <c r="GBX1" s="140"/>
      <c r="GBY1" s="140"/>
      <c r="GBZ1" s="140"/>
      <c r="GCA1" s="140"/>
      <c r="GCB1" s="140"/>
      <c r="GCC1" s="140"/>
      <c r="GCD1" s="140"/>
      <c r="GCE1" s="140"/>
      <c r="GCF1" s="140"/>
      <c r="GCG1" s="140"/>
      <c r="GCH1" s="140"/>
      <c r="GCI1" s="140"/>
      <c r="GCJ1" s="140"/>
      <c r="GCK1" s="140"/>
      <c r="GCL1" s="140"/>
      <c r="GCM1" s="140"/>
      <c r="GCN1" s="140"/>
      <c r="GCO1" s="140"/>
      <c r="GCP1" s="140"/>
      <c r="GCQ1" s="140"/>
      <c r="GCR1" s="140"/>
      <c r="GCS1" s="140"/>
      <c r="GCT1" s="140"/>
      <c r="GCU1" s="140"/>
      <c r="GCV1" s="140"/>
      <c r="GCW1" s="140"/>
      <c r="GCX1" s="140"/>
      <c r="GCY1" s="140"/>
      <c r="GCZ1" s="140"/>
      <c r="GDA1" s="140"/>
      <c r="GDB1" s="140"/>
      <c r="GDC1" s="140"/>
      <c r="GDD1" s="140"/>
      <c r="GDE1" s="140"/>
      <c r="GDF1" s="140"/>
      <c r="GDG1" s="140"/>
      <c r="GDH1" s="140"/>
      <c r="GDI1" s="140"/>
      <c r="GDJ1" s="140"/>
      <c r="GDK1" s="140"/>
      <c r="GDL1" s="140"/>
      <c r="GDM1" s="140"/>
      <c r="GDN1" s="140"/>
      <c r="GDO1" s="140"/>
      <c r="GDP1" s="140"/>
      <c r="GDQ1" s="140"/>
      <c r="GDR1" s="140"/>
      <c r="GDS1" s="140"/>
      <c r="GDT1" s="140"/>
      <c r="GDU1" s="140"/>
      <c r="GDV1" s="140"/>
      <c r="GDW1" s="140"/>
      <c r="GDX1" s="140"/>
      <c r="GDY1" s="140"/>
      <c r="GDZ1" s="140"/>
      <c r="GEA1" s="140"/>
      <c r="GEB1" s="140"/>
      <c r="GEC1" s="140"/>
      <c r="GED1" s="140"/>
      <c r="GEE1" s="140"/>
      <c r="GEF1" s="140"/>
      <c r="GEG1" s="140"/>
      <c r="GEH1" s="140"/>
      <c r="GEI1" s="140"/>
      <c r="GEJ1" s="140"/>
      <c r="GEK1" s="140"/>
      <c r="GEL1" s="140"/>
      <c r="GEM1" s="140"/>
      <c r="GEN1" s="140"/>
      <c r="GEO1" s="140"/>
      <c r="GEP1" s="140"/>
      <c r="GEQ1" s="140"/>
      <c r="GER1" s="140"/>
      <c r="GES1" s="140"/>
      <c r="GET1" s="140"/>
      <c r="GEU1" s="140"/>
      <c r="GEV1" s="140"/>
      <c r="GEW1" s="140"/>
      <c r="GEX1" s="140"/>
      <c r="GEY1" s="140"/>
      <c r="GEZ1" s="140"/>
      <c r="GFA1" s="140"/>
      <c r="GFB1" s="140"/>
      <c r="GFC1" s="140"/>
      <c r="GFD1" s="140"/>
      <c r="GFE1" s="140"/>
      <c r="GFF1" s="140"/>
      <c r="GFG1" s="140"/>
      <c r="GFH1" s="140"/>
      <c r="GFI1" s="140"/>
      <c r="GFJ1" s="140"/>
      <c r="GFK1" s="140"/>
      <c r="GFL1" s="140"/>
      <c r="GFM1" s="140"/>
      <c r="GFN1" s="140"/>
      <c r="GFO1" s="140"/>
      <c r="GFP1" s="140"/>
      <c r="GFQ1" s="140"/>
      <c r="GFR1" s="140"/>
      <c r="GFS1" s="140"/>
      <c r="GFT1" s="140"/>
      <c r="GFU1" s="140"/>
      <c r="GFV1" s="140"/>
      <c r="GFW1" s="140"/>
      <c r="GFX1" s="140"/>
      <c r="GFY1" s="140"/>
      <c r="GFZ1" s="140"/>
      <c r="GGA1" s="140"/>
      <c r="GGB1" s="140"/>
      <c r="GGC1" s="140"/>
      <c r="GGD1" s="140"/>
      <c r="GGE1" s="140"/>
      <c r="GGF1" s="140"/>
      <c r="GGG1" s="140"/>
      <c r="GGH1" s="140"/>
      <c r="GGI1" s="140"/>
      <c r="GGJ1" s="140"/>
      <c r="GGK1" s="140"/>
      <c r="GGL1" s="140"/>
      <c r="GGM1" s="140"/>
      <c r="GGN1" s="140"/>
      <c r="GGO1" s="140"/>
      <c r="GGP1" s="140"/>
      <c r="GGQ1" s="140"/>
      <c r="GGR1" s="140"/>
      <c r="GGS1" s="140"/>
      <c r="GGT1" s="140"/>
      <c r="GGU1" s="140"/>
      <c r="GGV1" s="140"/>
      <c r="GGW1" s="140"/>
      <c r="GGX1" s="140"/>
      <c r="GGY1" s="140"/>
      <c r="GGZ1" s="140"/>
      <c r="GHA1" s="140"/>
      <c r="GHB1" s="140"/>
      <c r="GHC1" s="140"/>
      <c r="GHD1" s="140"/>
      <c r="GHE1" s="140"/>
      <c r="GHF1" s="140"/>
      <c r="GHG1" s="140"/>
      <c r="GHH1" s="140"/>
      <c r="GHI1" s="140"/>
      <c r="GHJ1" s="140"/>
      <c r="GHK1" s="140"/>
      <c r="GHL1" s="140"/>
      <c r="GHM1" s="140"/>
      <c r="GHN1" s="140"/>
      <c r="GHO1" s="140"/>
      <c r="GHP1" s="140"/>
      <c r="GHQ1" s="140"/>
      <c r="GHR1" s="140"/>
      <c r="GHS1" s="140"/>
      <c r="GHT1" s="140"/>
      <c r="GHU1" s="140"/>
      <c r="GHV1" s="140"/>
      <c r="GHW1" s="140"/>
      <c r="GHX1" s="140"/>
      <c r="GHY1" s="140"/>
      <c r="GHZ1" s="140"/>
      <c r="GIA1" s="140"/>
      <c r="GIB1" s="140"/>
      <c r="GIC1" s="140"/>
      <c r="GID1" s="140"/>
      <c r="GIE1" s="140"/>
      <c r="GIF1" s="140"/>
      <c r="GIG1" s="140"/>
      <c r="GIH1" s="140"/>
      <c r="GII1" s="140"/>
      <c r="GIJ1" s="140"/>
      <c r="GIK1" s="140"/>
      <c r="GIL1" s="140"/>
      <c r="GIM1" s="140"/>
      <c r="GIN1" s="140"/>
      <c r="GIO1" s="140"/>
      <c r="GIP1" s="140"/>
      <c r="GIQ1" s="140"/>
      <c r="GIR1" s="140"/>
      <c r="GIS1" s="140"/>
      <c r="GIT1" s="140"/>
      <c r="GIU1" s="140"/>
      <c r="GIV1" s="140"/>
      <c r="GIW1" s="140"/>
      <c r="GIX1" s="140"/>
      <c r="GIY1" s="140"/>
      <c r="GIZ1" s="140"/>
      <c r="GJA1" s="140"/>
      <c r="GJB1" s="140"/>
      <c r="GJC1" s="140"/>
      <c r="GJD1" s="140"/>
      <c r="GJE1" s="140"/>
      <c r="GJF1" s="140"/>
      <c r="GJG1" s="140"/>
      <c r="GJH1" s="140"/>
      <c r="GJI1" s="140"/>
      <c r="GJJ1" s="140"/>
      <c r="GJK1" s="140"/>
      <c r="GJL1" s="140"/>
      <c r="GJM1" s="140"/>
      <c r="GJN1" s="140"/>
      <c r="GJO1" s="140"/>
      <c r="GJP1" s="140"/>
      <c r="GJQ1" s="140"/>
      <c r="GJR1" s="140"/>
      <c r="GJS1" s="140"/>
      <c r="GJT1" s="140"/>
      <c r="GJU1" s="140"/>
      <c r="GJV1" s="140"/>
      <c r="GJW1" s="140"/>
      <c r="GJX1" s="140"/>
      <c r="GJY1" s="140"/>
      <c r="GJZ1" s="140"/>
      <c r="GKA1" s="140"/>
      <c r="GKB1" s="140"/>
      <c r="GKC1" s="140"/>
      <c r="GKD1" s="140"/>
      <c r="GKE1" s="140"/>
      <c r="GKF1" s="140"/>
      <c r="GKG1" s="140"/>
      <c r="GKH1" s="140"/>
      <c r="GKI1" s="140"/>
      <c r="GKJ1" s="140"/>
      <c r="GKK1" s="140"/>
      <c r="GKL1" s="140"/>
      <c r="GKM1" s="140"/>
      <c r="GKN1" s="140"/>
      <c r="GKO1" s="140"/>
      <c r="GKP1" s="140"/>
      <c r="GKQ1" s="140"/>
      <c r="GKR1" s="140"/>
      <c r="GKS1" s="140"/>
      <c r="GKT1" s="140"/>
      <c r="GKU1" s="140"/>
      <c r="GKV1" s="140"/>
      <c r="GKW1" s="140"/>
      <c r="GKX1" s="140"/>
      <c r="GKY1" s="140"/>
      <c r="GKZ1" s="140"/>
      <c r="GLA1" s="140"/>
      <c r="GLB1" s="140"/>
      <c r="GLC1" s="140"/>
      <c r="GLD1" s="140"/>
      <c r="GLE1" s="140"/>
      <c r="GLF1" s="140"/>
      <c r="GLG1" s="140"/>
      <c r="GLH1" s="140"/>
      <c r="GLI1" s="140"/>
      <c r="GLJ1" s="140"/>
      <c r="GLK1" s="140"/>
      <c r="GLL1" s="140"/>
      <c r="GLM1" s="140"/>
      <c r="GLN1" s="140"/>
      <c r="GLO1" s="140"/>
      <c r="GLP1" s="140"/>
      <c r="GLQ1" s="140"/>
      <c r="GLR1" s="140"/>
      <c r="GLS1" s="140"/>
      <c r="GLT1" s="140"/>
      <c r="GLU1" s="140"/>
      <c r="GLV1" s="140"/>
      <c r="GLW1" s="140"/>
      <c r="GLX1" s="140"/>
      <c r="GLY1" s="140"/>
      <c r="GLZ1" s="140"/>
      <c r="GMA1" s="140"/>
      <c r="GMB1" s="140"/>
      <c r="GMC1" s="140"/>
      <c r="GMD1" s="140"/>
      <c r="GME1" s="140"/>
      <c r="GMF1" s="140"/>
      <c r="GMG1" s="140"/>
      <c r="GMH1" s="140"/>
      <c r="GMI1" s="140"/>
      <c r="GMJ1" s="140"/>
      <c r="GMK1" s="140"/>
      <c r="GML1" s="140"/>
      <c r="GMM1" s="140"/>
      <c r="GMN1" s="140"/>
      <c r="GMO1" s="140"/>
      <c r="GMP1" s="140"/>
      <c r="GMQ1" s="140"/>
      <c r="GMR1" s="140"/>
      <c r="GMS1" s="140"/>
      <c r="GMT1" s="140"/>
      <c r="GMU1" s="140"/>
      <c r="GMV1" s="140"/>
      <c r="GMW1" s="140"/>
      <c r="GMX1" s="140"/>
      <c r="GMY1" s="140"/>
      <c r="GMZ1" s="140"/>
      <c r="GNA1" s="140"/>
      <c r="GNB1" s="140"/>
      <c r="GNC1" s="140"/>
      <c r="GND1" s="140"/>
      <c r="GNE1" s="140"/>
      <c r="GNF1" s="140"/>
      <c r="GNG1" s="140"/>
      <c r="GNH1" s="140"/>
      <c r="GNI1" s="140"/>
      <c r="GNJ1" s="140"/>
      <c r="GNK1" s="140"/>
      <c r="GNL1" s="140"/>
      <c r="GNM1" s="140"/>
      <c r="GNN1" s="140"/>
      <c r="GNO1" s="140"/>
      <c r="GNP1" s="140"/>
      <c r="GNQ1" s="140"/>
      <c r="GNR1" s="140"/>
      <c r="GNS1" s="140"/>
      <c r="GNT1" s="140"/>
      <c r="GNU1" s="140"/>
      <c r="GNV1" s="140"/>
      <c r="GNW1" s="140"/>
      <c r="GNX1" s="140"/>
      <c r="GNY1" s="140"/>
      <c r="GNZ1" s="140"/>
      <c r="GOA1" s="140"/>
      <c r="GOB1" s="140"/>
      <c r="GOC1" s="140"/>
      <c r="GOD1" s="140"/>
      <c r="GOE1" s="140"/>
      <c r="GOF1" s="140"/>
      <c r="GOG1" s="140"/>
      <c r="GOH1" s="140"/>
      <c r="GOI1" s="140"/>
      <c r="GOJ1" s="140"/>
      <c r="GOK1" s="140"/>
      <c r="GOL1" s="140"/>
      <c r="GOM1" s="140"/>
      <c r="GON1" s="140"/>
      <c r="GOO1" s="140"/>
      <c r="GOP1" s="140"/>
      <c r="GOQ1" s="140"/>
      <c r="GOR1" s="140"/>
      <c r="GOS1" s="140"/>
      <c r="GOT1" s="140"/>
      <c r="GOU1" s="140"/>
      <c r="GOV1" s="140"/>
      <c r="GOW1" s="140"/>
      <c r="GOX1" s="140"/>
      <c r="GOY1" s="140"/>
      <c r="GOZ1" s="140"/>
      <c r="GPA1" s="140"/>
      <c r="GPB1" s="140"/>
      <c r="GPC1" s="140"/>
      <c r="GPD1" s="140"/>
      <c r="GPE1" s="140"/>
      <c r="GPF1" s="140"/>
      <c r="GPG1" s="140"/>
      <c r="GPH1" s="140"/>
      <c r="GPI1" s="140"/>
      <c r="GPJ1" s="140"/>
      <c r="GPK1" s="140"/>
      <c r="GPL1" s="140"/>
      <c r="GPM1" s="140"/>
      <c r="GPN1" s="140"/>
      <c r="GPO1" s="140"/>
      <c r="GPP1" s="140"/>
      <c r="GPQ1" s="140"/>
      <c r="GPR1" s="140"/>
      <c r="GPS1" s="140"/>
      <c r="GPT1" s="140"/>
      <c r="GPU1" s="140"/>
      <c r="GPV1" s="140"/>
      <c r="GPW1" s="140"/>
      <c r="GPX1" s="140"/>
      <c r="GPY1" s="140"/>
      <c r="GPZ1" s="140"/>
      <c r="GQA1" s="140"/>
      <c r="GQB1" s="140"/>
      <c r="GQC1" s="140"/>
      <c r="GQD1" s="140"/>
      <c r="GQE1" s="140"/>
      <c r="GQF1" s="140"/>
      <c r="GQG1" s="140"/>
      <c r="GQH1" s="140"/>
      <c r="GQI1" s="140"/>
      <c r="GQJ1" s="140"/>
      <c r="GQK1" s="140"/>
      <c r="GQL1" s="140"/>
      <c r="GQM1" s="140"/>
      <c r="GQN1" s="140"/>
      <c r="GQO1" s="140"/>
      <c r="GQP1" s="140"/>
      <c r="GQQ1" s="140"/>
      <c r="GQR1" s="140"/>
      <c r="GQS1" s="140"/>
      <c r="GQT1" s="140"/>
      <c r="GQU1" s="140"/>
      <c r="GQV1" s="140"/>
      <c r="GQW1" s="140"/>
      <c r="GQX1" s="140"/>
      <c r="GQY1" s="140"/>
      <c r="GQZ1" s="140"/>
      <c r="GRA1" s="140"/>
      <c r="GRB1" s="140"/>
      <c r="GRC1" s="140"/>
      <c r="GRD1" s="140"/>
      <c r="GRE1" s="140"/>
      <c r="GRF1" s="140"/>
      <c r="GRG1" s="140"/>
      <c r="GRH1" s="140"/>
      <c r="GRI1" s="140"/>
      <c r="GRJ1" s="140"/>
      <c r="GRK1" s="140"/>
      <c r="GRL1" s="140"/>
      <c r="GRM1" s="140"/>
      <c r="GRN1" s="140"/>
      <c r="GRO1" s="140"/>
      <c r="GRP1" s="140"/>
      <c r="GRQ1" s="140"/>
      <c r="GRR1" s="140"/>
      <c r="GRS1" s="140"/>
      <c r="GRT1" s="140"/>
      <c r="GRU1" s="140"/>
      <c r="GRV1" s="140"/>
      <c r="GRW1" s="140"/>
      <c r="GRX1" s="140"/>
      <c r="GRY1" s="140"/>
      <c r="GRZ1" s="140"/>
      <c r="GSA1" s="140"/>
      <c r="GSB1" s="140"/>
      <c r="GSC1" s="140"/>
      <c r="GSD1" s="140"/>
      <c r="GSE1" s="140"/>
      <c r="GSF1" s="140"/>
      <c r="GSG1" s="140"/>
      <c r="GSH1" s="140"/>
      <c r="GSI1" s="140"/>
      <c r="GSJ1" s="140"/>
      <c r="GSK1" s="140"/>
      <c r="GSL1" s="140"/>
      <c r="GSM1" s="140"/>
      <c r="GSN1" s="140"/>
      <c r="GSO1" s="140"/>
      <c r="GSP1" s="140"/>
      <c r="GSQ1" s="140"/>
      <c r="GSR1" s="140"/>
      <c r="GSS1" s="140"/>
      <c r="GST1" s="140"/>
      <c r="GSU1" s="140"/>
      <c r="GSV1" s="140"/>
      <c r="GSW1" s="140"/>
      <c r="GSX1" s="140"/>
      <c r="GSY1" s="140"/>
      <c r="GSZ1" s="140"/>
      <c r="GTA1" s="140"/>
      <c r="GTB1" s="140"/>
      <c r="GTC1" s="140"/>
      <c r="GTD1" s="140"/>
      <c r="GTE1" s="140"/>
      <c r="GTF1" s="140"/>
      <c r="GTG1" s="140"/>
      <c r="GTH1" s="140"/>
      <c r="GTI1" s="140"/>
      <c r="GTJ1" s="140"/>
      <c r="GTK1" s="140"/>
      <c r="GTL1" s="140"/>
      <c r="GTM1" s="140"/>
      <c r="GTN1" s="140"/>
      <c r="GTO1" s="140"/>
      <c r="GTP1" s="140"/>
      <c r="GTQ1" s="140"/>
      <c r="GTR1" s="140"/>
      <c r="GTS1" s="140"/>
      <c r="GTT1" s="140"/>
      <c r="GTU1" s="140"/>
      <c r="GTV1" s="140"/>
      <c r="GTW1" s="140"/>
      <c r="GTX1" s="140"/>
      <c r="GTY1" s="140"/>
      <c r="GTZ1" s="140"/>
      <c r="GUA1" s="140"/>
      <c r="GUB1" s="140"/>
      <c r="GUC1" s="140"/>
      <c r="GUD1" s="140"/>
      <c r="GUE1" s="140"/>
      <c r="GUF1" s="140"/>
      <c r="GUG1" s="140"/>
      <c r="GUH1" s="140"/>
      <c r="GUI1" s="140"/>
      <c r="GUJ1" s="140"/>
      <c r="GUK1" s="140"/>
      <c r="GUL1" s="140"/>
      <c r="GUM1" s="140"/>
      <c r="GUN1" s="140"/>
      <c r="GUO1" s="140"/>
      <c r="GUP1" s="140"/>
      <c r="GUQ1" s="140"/>
      <c r="GUR1" s="140"/>
      <c r="GUS1" s="140"/>
      <c r="GUT1" s="140"/>
      <c r="GUU1" s="140"/>
      <c r="GUV1" s="140"/>
      <c r="GUW1" s="140"/>
      <c r="GUX1" s="140"/>
      <c r="GUY1" s="140"/>
      <c r="GUZ1" s="140"/>
      <c r="GVA1" s="140"/>
      <c r="GVB1" s="140"/>
      <c r="GVC1" s="140"/>
      <c r="GVD1" s="140"/>
      <c r="GVE1" s="140"/>
      <c r="GVF1" s="140"/>
      <c r="GVG1" s="140"/>
      <c r="GVH1" s="140"/>
      <c r="GVI1" s="140"/>
      <c r="GVJ1" s="140"/>
      <c r="GVK1" s="140"/>
      <c r="GVL1" s="140"/>
      <c r="GVM1" s="140"/>
      <c r="GVN1" s="140"/>
      <c r="GVO1" s="140"/>
      <c r="GVP1" s="140"/>
      <c r="GVQ1" s="140"/>
      <c r="GVR1" s="140"/>
      <c r="GVS1" s="140"/>
      <c r="GVT1" s="140"/>
      <c r="GVU1" s="140"/>
      <c r="GVV1" s="140"/>
      <c r="GVW1" s="140"/>
      <c r="GVX1" s="140"/>
      <c r="GVY1" s="140"/>
      <c r="GVZ1" s="140"/>
      <c r="GWA1" s="140"/>
      <c r="GWB1" s="140"/>
      <c r="GWC1" s="140"/>
      <c r="GWD1" s="140"/>
      <c r="GWE1" s="140"/>
      <c r="GWF1" s="140"/>
      <c r="GWG1" s="140"/>
      <c r="GWH1" s="140"/>
      <c r="GWI1" s="140"/>
      <c r="GWJ1" s="140"/>
      <c r="GWK1" s="140"/>
      <c r="GWL1" s="140"/>
      <c r="GWM1" s="140"/>
      <c r="GWN1" s="140"/>
      <c r="GWO1" s="140"/>
      <c r="GWP1" s="140"/>
      <c r="GWQ1" s="140"/>
      <c r="GWR1" s="140"/>
      <c r="GWS1" s="140"/>
      <c r="GWT1" s="140"/>
      <c r="GWU1" s="140"/>
      <c r="GWV1" s="140"/>
      <c r="GWW1" s="140"/>
      <c r="GWX1" s="140"/>
      <c r="GWY1" s="140"/>
      <c r="GWZ1" s="140"/>
      <c r="GXA1" s="140"/>
      <c r="GXB1" s="140"/>
      <c r="GXC1" s="140"/>
      <c r="GXD1" s="140"/>
      <c r="GXE1" s="140"/>
      <c r="GXF1" s="140"/>
      <c r="GXG1" s="140"/>
      <c r="GXH1" s="140"/>
      <c r="GXI1" s="140"/>
      <c r="GXJ1" s="140"/>
      <c r="GXK1" s="140"/>
      <c r="GXL1" s="140"/>
      <c r="GXM1" s="140"/>
      <c r="GXN1" s="140"/>
      <c r="GXO1" s="140"/>
      <c r="GXP1" s="140"/>
      <c r="GXQ1" s="140"/>
      <c r="GXR1" s="140"/>
      <c r="GXS1" s="140"/>
      <c r="GXT1" s="140"/>
      <c r="GXU1" s="140"/>
      <c r="GXV1" s="140"/>
      <c r="GXW1" s="140"/>
      <c r="GXX1" s="140"/>
      <c r="GXY1" s="140"/>
      <c r="GXZ1" s="140"/>
      <c r="GYA1" s="140"/>
      <c r="GYB1" s="140"/>
      <c r="GYC1" s="140"/>
      <c r="GYD1" s="140"/>
      <c r="GYE1" s="140"/>
      <c r="GYF1" s="140"/>
      <c r="GYG1" s="140"/>
      <c r="GYH1" s="140"/>
      <c r="GYI1" s="140"/>
      <c r="GYJ1" s="140"/>
      <c r="GYK1" s="140"/>
      <c r="GYL1" s="140"/>
      <c r="GYM1" s="140"/>
      <c r="GYN1" s="140"/>
      <c r="GYO1" s="140"/>
      <c r="GYP1" s="140"/>
      <c r="GYQ1" s="140"/>
      <c r="GYR1" s="140"/>
      <c r="GYS1" s="140"/>
      <c r="GYT1" s="140"/>
      <c r="GYU1" s="140"/>
      <c r="GYV1" s="140"/>
      <c r="GYW1" s="140"/>
      <c r="GYX1" s="140"/>
      <c r="GYY1" s="140"/>
      <c r="GYZ1" s="140"/>
      <c r="GZA1" s="140"/>
      <c r="GZB1" s="140"/>
      <c r="GZC1" s="140"/>
      <c r="GZD1" s="140"/>
      <c r="GZE1" s="140"/>
      <c r="GZF1" s="140"/>
      <c r="GZG1" s="140"/>
      <c r="GZH1" s="140"/>
      <c r="GZI1" s="140"/>
      <c r="GZJ1" s="140"/>
      <c r="GZK1" s="140"/>
      <c r="GZL1" s="140"/>
      <c r="GZM1" s="140"/>
      <c r="GZN1" s="140"/>
      <c r="GZO1" s="140"/>
      <c r="GZP1" s="140"/>
      <c r="GZQ1" s="140"/>
      <c r="GZR1" s="140"/>
      <c r="GZS1" s="140"/>
      <c r="GZT1" s="140"/>
      <c r="GZU1" s="140"/>
      <c r="GZV1" s="140"/>
      <c r="GZW1" s="140"/>
      <c r="GZX1" s="140"/>
      <c r="GZY1" s="140"/>
      <c r="GZZ1" s="140"/>
      <c r="HAA1" s="140"/>
      <c r="HAB1" s="140"/>
      <c r="HAC1" s="140"/>
      <c r="HAD1" s="140"/>
      <c r="HAE1" s="140"/>
      <c r="HAF1" s="140"/>
      <c r="HAG1" s="140"/>
      <c r="HAH1" s="140"/>
      <c r="HAI1" s="140"/>
      <c r="HAJ1" s="140"/>
      <c r="HAK1" s="140"/>
      <c r="HAL1" s="140"/>
      <c r="HAM1" s="140"/>
      <c r="HAN1" s="140"/>
      <c r="HAO1" s="140"/>
      <c r="HAP1" s="140"/>
      <c r="HAQ1" s="140"/>
      <c r="HAR1" s="140"/>
      <c r="HAS1" s="140"/>
      <c r="HAT1" s="140"/>
      <c r="HAU1" s="140"/>
      <c r="HAV1" s="140"/>
      <c r="HAW1" s="140"/>
      <c r="HAX1" s="140"/>
      <c r="HAY1" s="140"/>
      <c r="HAZ1" s="140"/>
      <c r="HBA1" s="140"/>
      <c r="HBB1" s="140"/>
      <c r="HBC1" s="140"/>
      <c r="HBD1" s="140"/>
      <c r="HBE1" s="140"/>
      <c r="HBF1" s="140"/>
      <c r="HBG1" s="140"/>
      <c r="HBH1" s="140"/>
      <c r="HBI1" s="140"/>
      <c r="HBJ1" s="140"/>
      <c r="HBK1" s="140"/>
      <c r="HBL1" s="140"/>
      <c r="HBM1" s="140"/>
      <c r="HBN1" s="140"/>
      <c r="HBO1" s="140"/>
      <c r="HBP1" s="140"/>
      <c r="HBQ1" s="140"/>
      <c r="HBR1" s="140"/>
      <c r="HBS1" s="140"/>
      <c r="HBT1" s="140"/>
      <c r="HBU1" s="140"/>
      <c r="HBV1" s="140"/>
      <c r="HBW1" s="140"/>
      <c r="HBX1" s="140"/>
      <c r="HBY1" s="140"/>
      <c r="HBZ1" s="140"/>
      <c r="HCA1" s="140"/>
      <c r="HCB1" s="140"/>
      <c r="HCC1" s="140"/>
      <c r="HCD1" s="140"/>
      <c r="HCE1" s="140"/>
      <c r="HCF1" s="140"/>
      <c r="HCG1" s="140"/>
      <c r="HCH1" s="140"/>
      <c r="HCI1" s="140"/>
      <c r="HCJ1" s="140"/>
      <c r="HCK1" s="140"/>
      <c r="HCL1" s="140"/>
      <c r="HCM1" s="140"/>
      <c r="HCN1" s="140"/>
      <c r="HCO1" s="140"/>
      <c r="HCP1" s="140"/>
      <c r="HCQ1" s="140"/>
      <c r="HCR1" s="140"/>
      <c r="HCS1" s="140"/>
      <c r="HCT1" s="140"/>
      <c r="HCU1" s="140"/>
      <c r="HCV1" s="140"/>
      <c r="HCW1" s="140"/>
      <c r="HCX1" s="140"/>
      <c r="HCY1" s="140"/>
      <c r="HCZ1" s="140"/>
      <c r="HDA1" s="140"/>
      <c r="HDB1" s="140"/>
      <c r="HDC1" s="140"/>
      <c r="HDD1" s="140"/>
      <c r="HDE1" s="140"/>
      <c r="HDF1" s="140"/>
      <c r="HDG1" s="140"/>
      <c r="HDH1" s="140"/>
      <c r="HDI1" s="140"/>
      <c r="HDJ1" s="140"/>
      <c r="HDK1" s="140"/>
      <c r="HDL1" s="140"/>
      <c r="HDM1" s="140"/>
      <c r="HDN1" s="140"/>
      <c r="HDO1" s="140"/>
      <c r="HDP1" s="140"/>
      <c r="HDQ1" s="140"/>
      <c r="HDR1" s="140"/>
      <c r="HDS1" s="140"/>
      <c r="HDT1" s="140"/>
      <c r="HDU1" s="140"/>
      <c r="HDV1" s="140"/>
      <c r="HDW1" s="140"/>
      <c r="HDX1" s="140"/>
      <c r="HDY1" s="140"/>
      <c r="HDZ1" s="140"/>
      <c r="HEA1" s="140"/>
      <c r="HEB1" s="140"/>
      <c r="HEC1" s="140"/>
      <c r="HED1" s="140"/>
      <c r="HEE1" s="140"/>
      <c r="HEF1" s="140"/>
      <c r="HEG1" s="140"/>
      <c r="HEH1" s="140"/>
      <c r="HEI1" s="140"/>
      <c r="HEJ1" s="140"/>
      <c r="HEK1" s="140"/>
      <c r="HEL1" s="140"/>
      <c r="HEM1" s="140"/>
      <c r="HEN1" s="140"/>
      <c r="HEO1" s="140"/>
      <c r="HEP1" s="140"/>
      <c r="HEQ1" s="140"/>
      <c r="HER1" s="140"/>
      <c r="HES1" s="140"/>
      <c r="HET1" s="140"/>
      <c r="HEU1" s="140"/>
      <c r="HEV1" s="140"/>
      <c r="HEW1" s="140"/>
      <c r="HEX1" s="140"/>
      <c r="HEY1" s="140"/>
      <c r="HEZ1" s="140"/>
      <c r="HFA1" s="140"/>
      <c r="HFB1" s="140"/>
      <c r="HFC1" s="140"/>
      <c r="HFD1" s="140"/>
      <c r="HFE1" s="140"/>
      <c r="HFF1" s="140"/>
      <c r="HFG1" s="140"/>
      <c r="HFH1" s="140"/>
      <c r="HFI1" s="140"/>
      <c r="HFJ1" s="140"/>
      <c r="HFK1" s="140"/>
      <c r="HFL1" s="140"/>
      <c r="HFM1" s="140"/>
      <c r="HFN1" s="140"/>
      <c r="HFO1" s="140"/>
      <c r="HFP1" s="140"/>
      <c r="HFQ1" s="140"/>
      <c r="HFR1" s="140"/>
      <c r="HFS1" s="140"/>
      <c r="HFT1" s="140"/>
      <c r="HFU1" s="140"/>
      <c r="HFV1" s="140"/>
      <c r="HFW1" s="140"/>
      <c r="HFX1" s="140"/>
      <c r="HFY1" s="140"/>
      <c r="HFZ1" s="140"/>
      <c r="HGA1" s="140"/>
      <c r="HGB1" s="140"/>
      <c r="HGC1" s="140"/>
      <c r="HGD1" s="140"/>
      <c r="HGE1" s="140"/>
      <c r="HGF1" s="140"/>
      <c r="HGG1" s="140"/>
      <c r="HGH1" s="140"/>
      <c r="HGI1" s="140"/>
      <c r="HGJ1" s="140"/>
      <c r="HGK1" s="140"/>
      <c r="HGL1" s="140"/>
      <c r="HGM1" s="140"/>
      <c r="HGN1" s="140"/>
      <c r="HGO1" s="140"/>
      <c r="HGP1" s="140"/>
      <c r="HGQ1" s="140"/>
      <c r="HGR1" s="140"/>
      <c r="HGS1" s="140"/>
      <c r="HGT1" s="140"/>
      <c r="HGU1" s="140"/>
      <c r="HGV1" s="140"/>
      <c r="HGW1" s="140"/>
      <c r="HGX1" s="140"/>
      <c r="HGY1" s="140"/>
      <c r="HGZ1" s="140"/>
      <c r="HHA1" s="140"/>
      <c r="HHB1" s="140"/>
      <c r="HHC1" s="140"/>
      <c r="HHD1" s="140"/>
      <c r="HHE1" s="140"/>
      <c r="HHF1" s="140"/>
      <c r="HHG1" s="140"/>
      <c r="HHH1" s="140"/>
      <c r="HHI1" s="140"/>
      <c r="HHJ1" s="140"/>
      <c r="HHK1" s="140"/>
      <c r="HHL1" s="140"/>
      <c r="HHM1" s="140"/>
      <c r="HHN1" s="140"/>
      <c r="HHO1" s="140"/>
      <c r="HHP1" s="140"/>
      <c r="HHQ1" s="140"/>
      <c r="HHR1" s="140"/>
      <c r="HHS1" s="140"/>
      <c r="HHT1" s="140"/>
      <c r="HHU1" s="140"/>
      <c r="HHV1" s="140"/>
      <c r="HHW1" s="140"/>
      <c r="HHX1" s="140"/>
      <c r="HHY1" s="140"/>
      <c r="HHZ1" s="140"/>
      <c r="HIA1" s="140"/>
      <c r="HIB1" s="140"/>
      <c r="HIC1" s="140"/>
      <c r="HID1" s="140"/>
      <c r="HIE1" s="140"/>
      <c r="HIF1" s="140"/>
      <c r="HIG1" s="140"/>
      <c r="HIH1" s="140"/>
      <c r="HII1" s="140"/>
      <c r="HIJ1" s="140"/>
      <c r="HIK1" s="140"/>
      <c r="HIL1" s="140"/>
      <c r="HIM1" s="140"/>
      <c r="HIN1" s="140"/>
      <c r="HIO1" s="140"/>
      <c r="HIP1" s="140"/>
      <c r="HIQ1" s="140"/>
      <c r="HIR1" s="140"/>
      <c r="HIS1" s="140"/>
      <c r="HIT1" s="140"/>
      <c r="HIU1" s="140"/>
      <c r="HIV1" s="140"/>
      <c r="HIW1" s="140"/>
      <c r="HIX1" s="140"/>
      <c r="HIY1" s="140"/>
      <c r="HIZ1" s="140"/>
      <c r="HJA1" s="140"/>
      <c r="HJB1" s="140"/>
      <c r="HJC1" s="140"/>
      <c r="HJD1" s="140"/>
      <c r="HJE1" s="140"/>
      <c r="HJF1" s="140"/>
      <c r="HJG1" s="140"/>
      <c r="HJH1" s="140"/>
      <c r="HJI1" s="140"/>
      <c r="HJJ1" s="140"/>
      <c r="HJK1" s="140"/>
      <c r="HJL1" s="140"/>
      <c r="HJM1" s="140"/>
      <c r="HJN1" s="140"/>
      <c r="HJO1" s="140"/>
      <c r="HJP1" s="140"/>
      <c r="HJQ1" s="140"/>
      <c r="HJR1" s="140"/>
      <c r="HJS1" s="140"/>
      <c r="HJT1" s="140"/>
      <c r="HJU1" s="140"/>
      <c r="HJV1" s="140"/>
      <c r="HJW1" s="140"/>
      <c r="HJX1" s="140"/>
      <c r="HJY1" s="140"/>
      <c r="HJZ1" s="140"/>
      <c r="HKA1" s="140"/>
      <c r="HKB1" s="140"/>
      <c r="HKC1" s="140"/>
      <c r="HKD1" s="140"/>
      <c r="HKE1" s="140"/>
      <c r="HKF1" s="140"/>
      <c r="HKG1" s="140"/>
      <c r="HKH1" s="140"/>
      <c r="HKI1" s="140"/>
      <c r="HKJ1" s="140"/>
      <c r="HKK1" s="140"/>
      <c r="HKL1" s="140"/>
      <c r="HKM1" s="140"/>
      <c r="HKN1" s="140"/>
      <c r="HKO1" s="140"/>
      <c r="HKP1" s="140"/>
      <c r="HKQ1" s="140"/>
      <c r="HKR1" s="140"/>
      <c r="HKS1" s="140"/>
      <c r="HKT1" s="140"/>
      <c r="HKU1" s="140"/>
      <c r="HKV1" s="140"/>
      <c r="HKW1" s="140"/>
      <c r="HKX1" s="140"/>
      <c r="HKY1" s="140"/>
      <c r="HKZ1" s="140"/>
      <c r="HLA1" s="140"/>
      <c r="HLB1" s="140"/>
      <c r="HLC1" s="140"/>
      <c r="HLD1" s="140"/>
      <c r="HLE1" s="140"/>
      <c r="HLF1" s="140"/>
      <c r="HLG1" s="140"/>
      <c r="HLH1" s="140"/>
      <c r="HLI1" s="140"/>
      <c r="HLJ1" s="140"/>
      <c r="HLK1" s="140"/>
      <c r="HLL1" s="140"/>
      <c r="HLM1" s="140"/>
      <c r="HLN1" s="140"/>
      <c r="HLO1" s="140"/>
      <c r="HLP1" s="140"/>
      <c r="HLQ1" s="140"/>
      <c r="HLR1" s="140"/>
      <c r="HLS1" s="140"/>
      <c r="HLT1" s="140"/>
      <c r="HLU1" s="140"/>
      <c r="HLV1" s="140"/>
      <c r="HLW1" s="140"/>
      <c r="HLX1" s="140"/>
      <c r="HLY1" s="140"/>
      <c r="HLZ1" s="140"/>
      <c r="HMA1" s="140"/>
      <c r="HMB1" s="140"/>
      <c r="HMC1" s="140"/>
      <c r="HMD1" s="140"/>
      <c r="HME1" s="140"/>
      <c r="HMF1" s="140"/>
      <c r="HMG1" s="140"/>
      <c r="HMH1" s="140"/>
      <c r="HMI1" s="140"/>
      <c r="HMJ1" s="140"/>
      <c r="HMK1" s="140"/>
      <c r="HML1" s="140"/>
      <c r="HMM1" s="140"/>
      <c r="HMN1" s="140"/>
      <c r="HMO1" s="140"/>
      <c r="HMP1" s="140"/>
      <c r="HMQ1" s="140"/>
      <c r="HMR1" s="140"/>
      <c r="HMS1" s="140"/>
      <c r="HMT1" s="140"/>
      <c r="HMU1" s="140"/>
      <c r="HMV1" s="140"/>
      <c r="HMW1" s="140"/>
      <c r="HMX1" s="140"/>
      <c r="HMY1" s="140"/>
      <c r="HMZ1" s="140"/>
      <c r="HNA1" s="140"/>
      <c r="HNB1" s="140"/>
      <c r="HNC1" s="140"/>
      <c r="HND1" s="140"/>
      <c r="HNE1" s="140"/>
      <c r="HNF1" s="140"/>
      <c r="HNG1" s="140"/>
      <c r="HNH1" s="140"/>
      <c r="HNI1" s="140"/>
      <c r="HNJ1" s="140"/>
      <c r="HNK1" s="140"/>
      <c r="HNL1" s="140"/>
      <c r="HNM1" s="140"/>
      <c r="HNN1" s="140"/>
      <c r="HNO1" s="140"/>
      <c r="HNP1" s="140"/>
      <c r="HNQ1" s="140"/>
      <c r="HNR1" s="140"/>
      <c r="HNS1" s="140"/>
      <c r="HNT1" s="140"/>
      <c r="HNU1" s="140"/>
      <c r="HNV1" s="140"/>
      <c r="HNW1" s="140"/>
      <c r="HNX1" s="140"/>
      <c r="HNY1" s="140"/>
      <c r="HNZ1" s="140"/>
      <c r="HOA1" s="140"/>
      <c r="HOB1" s="140"/>
      <c r="HOC1" s="140"/>
      <c r="HOD1" s="140"/>
      <c r="HOE1" s="140"/>
      <c r="HOF1" s="140"/>
      <c r="HOG1" s="140"/>
      <c r="HOH1" s="140"/>
      <c r="HOI1" s="140"/>
      <c r="HOJ1" s="140"/>
      <c r="HOK1" s="140"/>
      <c r="HOL1" s="140"/>
      <c r="HOM1" s="140"/>
      <c r="HON1" s="140"/>
      <c r="HOO1" s="140"/>
      <c r="HOP1" s="140"/>
      <c r="HOQ1" s="140"/>
      <c r="HOR1" s="140"/>
      <c r="HOS1" s="140"/>
      <c r="HOT1" s="140"/>
      <c r="HOU1" s="140"/>
      <c r="HOV1" s="140"/>
      <c r="HOW1" s="140"/>
      <c r="HOX1" s="140"/>
      <c r="HOY1" s="140"/>
      <c r="HOZ1" s="140"/>
      <c r="HPA1" s="140"/>
      <c r="HPB1" s="140"/>
      <c r="HPC1" s="140"/>
      <c r="HPD1" s="140"/>
      <c r="HPE1" s="140"/>
      <c r="HPF1" s="140"/>
      <c r="HPG1" s="140"/>
      <c r="HPH1" s="140"/>
      <c r="HPI1" s="140"/>
      <c r="HPJ1" s="140"/>
      <c r="HPK1" s="140"/>
      <c r="HPL1" s="140"/>
      <c r="HPM1" s="140"/>
      <c r="HPN1" s="140"/>
      <c r="HPO1" s="140"/>
      <c r="HPP1" s="140"/>
      <c r="HPQ1" s="140"/>
      <c r="HPR1" s="140"/>
      <c r="HPS1" s="140"/>
      <c r="HPT1" s="140"/>
      <c r="HPU1" s="140"/>
      <c r="HPV1" s="140"/>
      <c r="HPW1" s="140"/>
      <c r="HPX1" s="140"/>
      <c r="HPY1" s="140"/>
      <c r="HPZ1" s="140"/>
      <c r="HQA1" s="140"/>
      <c r="HQB1" s="140"/>
      <c r="HQC1" s="140"/>
      <c r="HQD1" s="140"/>
      <c r="HQE1" s="140"/>
      <c r="HQF1" s="140"/>
      <c r="HQG1" s="140"/>
      <c r="HQH1" s="140"/>
      <c r="HQI1" s="140"/>
      <c r="HQJ1" s="140"/>
      <c r="HQK1" s="140"/>
      <c r="HQL1" s="140"/>
      <c r="HQM1" s="140"/>
      <c r="HQN1" s="140"/>
      <c r="HQO1" s="140"/>
      <c r="HQP1" s="140"/>
      <c r="HQQ1" s="140"/>
      <c r="HQR1" s="140"/>
      <c r="HQS1" s="140"/>
      <c r="HQT1" s="140"/>
      <c r="HQU1" s="140"/>
      <c r="HQV1" s="140"/>
      <c r="HQW1" s="140"/>
      <c r="HQX1" s="140"/>
      <c r="HQY1" s="140"/>
      <c r="HQZ1" s="140"/>
      <c r="HRA1" s="140"/>
      <c r="HRB1" s="140"/>
      <c r="HRC1" s="140"/>
      <c r="HRD1" s="140"/>
      <c r="HRE1" s="140"/>
      <c r="HRF1" s="140"/>
      <c r="HRG1" s="140"/>
      <c r="HRH1" s="140"/>
      <c r="HRI1" s="140"/>
      <c r="HRJ1" s="140"/>
      <c r="HRK1" s="140"/>
      <c r="HRL1" s="140"/>
      <c r="HRM1" s="140"/>
      <c r="HRN1" s="140"/>
      <c r="HRO1" s="140"/>
      <c r="HRP1" s="140"/>
      <c r="HRQ1" s="140"/>
      <c r="HRR1" s="140"/>
      <c r="HRS1" s="140"/>
      <c r="HRT1" s="140"/>
      <c r="HRU1" s="140"/>
      <c r="HRV1" s="140"/>
      <c r="HRW1" s="140"/>
      <c r="HRX1" s="140"/>
      <c r="HRY1" s="140"/>
      <c r="HRZ1" s="140"/>
      <c r="HSA1" s="140"/>
      <c r="HSB1" s="140"/>
      <c r="HSC1" s="140"/>
      <c r="HSD1" s="140"/>
      <c r="HSE1" s="140"/>
      <c r="HSF1" s="140"/>
      <c r="HSG1" s="140"/>
      <c r="HSH1" s="140"/>
      <c r="HSI1" s="140"/>
      <c r="HSJ1" s="140"/>
      <c r="HSK1" s="140"/>
      <c r="HSL1" s="140"/>
      <c r="HSM1" s="140"/>
      <c r="HSN1" s="140"/>
      <c r="HSO1" s="140"/>
      <c r="HSP1" s="140"/>
      <c r="HSQ1" s="140"/>
      <c r="HSR1" s="140"/>
      <c r="HSS1" s="140"/>
      <c r="HST1" s="140"/>
      <c r="HSU1" s="140"/>
      <c r="HSV1" s="140"/>
      <c r="HSW1" s="140"/>
      <c r="HSX1" s="140"/>
      <c r="HSY1" s="140"/>
      <c r="HSZ1" s="140"/>
      <c r="HTA1" s="140"/>
      <c r="HTB1" s="140"/>
      <c r="HTC1" s="140"/>
      <c r="HTD1" s="140"/>
      <c r="HTE1" s="140"/>
      <c r="HTF1" s="140"/>
      <c r="HTG1" s="140"/>
      <c r="HTH1" s="140"/>
      <c r="HTI1" s="140"/>
      <c r="HTJ1" s="140"/>
      <c r="HTK1" s="140"/>
      <c r="HTL1" s="140"/>
      <c r="HTM1" s="140"/>
      <c r="HTN1" s="140"/>
      <c r="HTO1" s="140"/>
      <c r="HTP1" s="140"/>
      <c r="HTQ1" s="140"/>
      <c r="HTR1" s="140"/>
      <c r="HTS1" s="140"/>
      <c r="HTT1" s="140"/>
      <c r="HTU1" s="140"/>
      <c r="HTV1" s="140"/>
      <c r="HTW1" s="140"/>
      <c r="HTX1" s="140"/>
      <c r="HTY1" s="140"/>
      <c r="HTZ1" s="140"/>
      <c r="HUA1" s="140"/>
      <c r="HUB1" s="140"/>
      <c r="HUC1" s="140"/>
      <c r="HUD1" s="140"/>
      <c r="HUE1" s="140"/>
      <c r="HUF1" s="140"/>
      <c r="HUG1" s="140"/>
      <c r="HUH1" s="140"/>
      <c r="HUI1" s="140"/>
      <c r="HUJ1" s="140"/>
      <c r="HUK1" s="140"/>
      <c r="HUL1" s="140"/>
      <c r="HUM1" s="140"/>
      <c r="HUN1" s="140"/>
      <c r="HUO1" s="140"/>
      <c r="HUP1" s="140"/>
      <c r="HUQ1" s="140"/>
      <c r="HUR1" s="140"/>
      <c r="HUS1" s="140"/>
      <c r="HUT1" s="140"/>
      <c r="HUU1" s="140"/>
      <c r="HUV1" s="140"/>
      <c r="HUW1" s="140"/>
      <c r="HUX1" s="140"/>
      <c r="HUY1" s="140"/>
      <c r="HUZ1" s="140"/>
      <c r="HVA1" s="140"/>
      <c r="HVB1" s="140"/>
      <c r="HVC1" s="140"/>
      <c r="HVD1" s="140"/>
      <c r="HVE1" s="140"/>
      <c r="HVF1" s="140"/>
      <c r="HVG1" s="140"/>
      <c r="HVH1" s="140"/>
      <c r="HVI1" s="140"/>
      <c r="HVJ1" s="140"/>
      <c r="HVK1" s="140"/>
      <c r="HVL1" s="140"/>
      <c r="HVM1" s="140"/>
      <c r="HVN1" s="140"/>
      <c r="HVO1" s="140"/>
      <c r="HVP1" s="140"/>
      <c r="HVQ1" s="140"/>
      <c r="HVR1" s="140"/>
      <c r="HVS1" s="140"/>
      <c r="HVT1" s="140"/>
      <c r="HVU1" s="140"/>
      <c r="HVV1" s="140"/>
      <c r="HVW1" s="140"/>
      <c r="HVX1" s="140"/>
      <c r="HVY1" s="140"/>
      <c r="HVZ1" s="140"/>
      <c r="HWA1" s="140"/>
      <c r="HWB1" s="140"/>
      <c r="HWC1" s="140"/>
      <c r="HWD1" s="140"/>
      <c r="HWE1" s="140"/>
      <c r="HWF1" s="140"/>
      <c r="HWG1" s="140"/>
      <c r="HWH1" s="140"/>
      <c r="HWI1" s="140"/>
      <c r="HWJ1" s="140"/>
      <c r="HWK1" s="140"/>
      <c r="HWL1" s="140"/>
      <c r="HWM1" s="140"/>
      <c r="HWN1" s="140"/>
      <c r="HWO1" s="140"/>
      <c r="HWP1" s="140"/>
      <c r="HWQ1" s="140"/>
      <c r="HWR1" s="140"/>
      <c r="HWS1" s="140"/>
      <c r="HWT1" s="140"/>
      <c r="HWU1" s="140"/>
      <c r="HWV1" s="140"/>
      <c r="HWW1" s="140"/>
      <c r="HWX1" s="140"/>
      <c r="HWY1" s="140"/>
      <c r="HWZ1" s="140"/>
      <c r="HXA1" s="140"/>
      <c r="HXB1" s="140"/>
      <c r="HXC1" s="140"/>
      <c r="HXD1" s="140"/>
      <c r="HXE1" s="140"/>
      <c r="HXF1" s="140"/>
      <c r="HXG1" s="140"/>
      <c r="HXH1" s="140"/>
      <c r="HXI1" s="140"/>
      <c r="HXJ1" s="140"/>
      <c r="HXK1" s="140"/>
      <c r="HXL1" s="140"/>
      <c r="HXM1" s="140"/>
      <c r="HXN1" s="140"/>
      <c r="HXO1" s="140"/>
      <c r="HXP1" s="140"/>
      <c r="HXQ1" s="140"/>
      <c r="HXR1" s="140"/>
      <c r="HXS1" s="140"/>
      <c r="HXT1" s="140"/>
      <c r="HXU1" s="140"/>
      <c r="HXV1" s="140"/>
      <c r="HXW1" s="140"/>
      <c r="HXX1" s="140"/>
      <c r="HXY1" s="140"/>
      <c r="HXZ1" s="140"/>
      <c r="HYA1" s="140"/>
      <c r="HYB1" s="140"/>
      <c r="HYC1" s="140"/>
      <c r="HYD1" s="140"/>
      <c r="HYE1" s="140"/>
      <c r="HYF1" s="140"/>
      <c r="HYG1" s="140"/>
      <c r="HYH1" s="140"/>
      <c r="HYI1" s="140"/>
      <c r="HYJ1" s="140"/>
      <c r="HYK1" s="140"/>
      <c r="HYL1" s="140"/>
      <c r="HYM1" s="140"/>
      <c r="HYN1" s="140"/>
      <c r="HYO1" s="140"/>
      <c r="HYP1" s="140"/>
      <c r="HYQ1" s="140"/>
      <c r="HYR1" s="140"/>
      <c r="HYS1" s="140"/>
      <c r="HYT1" s="140"/>
      <c r="HYU1" s="140"/>
      <c r="HYV1" s="140"/>
      <c r="HYW1" s="140"/>
      <c r="HYX1" s="140"/>
      <c r="HYY1" s="140"/>
      <c r="HYZ1" s="140"/>
      <c r="HZA1" s="140"/>
      <c r="HZB1" s="140"/>
      <c r="HZC1" s="140"/>
      <c r="HZD1" s="140"/>
      <c r="HZE1" s="140"/>
      <c r="HZF1" s="140"/>
      <c r="HZG1" s="140"/>
      <c r="HZH1" s="140"/>
      <c r="HZI1" s="140"/>
      <c r="HZJ1" s="140"/>
      <c r="HZK1" s="140"/>
      <c r="HZL1" s="140"/>
      <c r="HZM1" s="140"/>
      <c r="HZN1" s="140"/>
      <c r="HZO1" s="140"/>
      <c r="HZP1" s="140"/>
      <c r="HZQ1" s="140"/>
      <c r="HZR1" s="140"/>
      <c r="HZS1" s="140"/>
      <c r="HZT1" s="140"/>
      <c r="HZU1" s="140"/>
      <c r="HZV1" s="140"/>
      <c r="HZW1" s="140"/>
      <c r="HZX1" s="140"/>
      <c r="HZY1" s="140"/>
      <c r="HZZ1" s="140"/>
      <c r="IAA1" s="140"/>
      <c r="IAB1" s="140"/>
      <c r="IAC1" s="140"/>
      <c r="IAD1" s="140"/>
      <c r="IAE1" s="140"/>
      <c r="IAF1" s="140"/>
      <c r="IAG1" s="140"/>
      <c r="IAH1" s="140"/>
      <c r="IAI1" s="140"/>
      <c r="IAJ1" s="140"/>
      <c r="IAK1" s="140"/>
      <c r="IAL1" s="140"/>
      <c r="IAM1" s="140"/>
      <c r="IAN1" s="140"/>
      <c r="IAO1" s="140"/>
      <c r="IAP1" s="140"/>
      <c r="IAQ1" s="140"/>
      <c r="IAR1" s="140"/>
      <c r="IAS1" s="140"/>
      <c r="IAT1" s="140"/>
      <c r="IAU1" s="140"/>
      <c r="IAV1" s="140"/>
      <c r="IAW1" s="140"/>
      <c r="IAX1" s="140"/>
      <c r="IAY1" s="140"/>
      <c r="IAZ1" s="140"/>
      <c r="IBA1" s="140"/>
      <c r="IBB1" s="140"/>
      <c r="IBC1" s="140"/>
      <c r="IBD1" s="140"/>
      <c r="IBE1" s="140"/>
      <c r="IBF1" s="140"/>
      <c r="IBG1" s="140"/>
      <c r="IBH1" s="140"/>
      <c r="IBI1" s="140"/>
      <c r="IBJ1" s="140"/>
      <c r="IBK1" s="140"/>
      <c r="IBL1" s="140"/>
      <c r="IBM1" s="140"/>
      <c r="IBN1" s="140"/>
      <c r="IBO1" s="140"/>
      <c r="IBP1" s="140"/>
      <c r="IBQ1" s="140"/>
      <c r="IBR1" s="140"/>
      <c r="IBS1" s="140"/>
      <c r="IBT1" s="140"/>
      <c r="IBU1" s="140"/>
      <c r="IBV1" s="140"/>
      <c r="IBW1" s="140"/>
      <c r="IBX1" s="140"/>
      <c r="IBY1" s="140"/>
      <c r="IBZ1" s="140"/>
      <c r="ICA1" s="140"/>
      <c r="ICB1" s="140"/>
      <c r="ICC1" s="140"/>
      <c r="ICD1" s="140"/>
      <c r="ICE1" s="140"/>
      <c r="ICF1" s="140"/>
      <c r="ICG1" s="140"/>
      <c r="ICH1" s="140"/>
      <c r="ICI1" s="140"/>
      <c r="ICJ1" s="140"/>
      <c r="ICK1" s="140"/>
      <c r="ICL1" s="140"/>
      <c r="ICM1" s="140"/>
      <c r="ICN1" s="140"/>
      <c r="ICO1" s="140"/>
      <c r="ICP1" s="140"/>
      <c r="ICQ1" s="140"/>
      <c r="ICR1" s="140"/>
      <c r="ICS1" s="140"/>
      <c r="ICT1" s="140"/>
      <c r="ICU1" s="140"/>
      <c r="ICV1" s="140"/>
      <c r="ICW1" s="140"/>
      <c r="ICX1" s="140"/>
      <c r="ICY1" s="140"/>
      <c r="ICZ1" s="140"/>
      <c r="IDA1" s="140"/>
      <c r="IDB1" s="140"/>
      <c r="IDC1" s="140"/>
      <c r="IDD1" s="140"/>
      <c r="IDE1" s="140"/>
      <c r="IDF1" s="140"/>
      <c r="IDG1" s="140"/>
      <c r="IDH1" s="140"/>
      <c r="IDI1" s="140"/>
      <c r="IDJ1" s="140"/>
      <c r="IDK1" s="140"/>
      <c r="IDL1" s="140"/>
      <c r="IDM1" s="140"/>
      <c r="IDN1" s="140"/>
      <c r="IDO1" s="140"/>
      <c r="IDP1" s="140"/>
      <c r="IDQ1" s="140"/>
      <c r="IDR1" s="140"/>
      <c r="IDS1" s="140"/>
      <c r="IDT1" s="140"/>
      <c r="IDU1" s="140"/>
      <c r="IDV1" s="140"/>
      <c r="IDW1" s="140"/>
      <c r="IDX1" s="140"/>
      <c r="IDY1" s="140"/>
      <c r="IDZ1" s="140"/>
      <c r="IEA1" s="140"/>
      <c r="IEB1" s="140"/>
      <c r="IEC1" s="140"/>
      <c r="IED1" s="140"/>
      <c r="IEE1" s="140"/>
      <c r="IEF1" s="140"/>
      <c r="IEG1" s="140"/>
      <c r="IEH1" s="140"/>
      <c r="IEI1" s="140"/>
      <c r="IEJ1" s="140"/>
      <c r="IEK1" s="140"/>
      <c r="IEL1" s="140"/>
      <c r="IEM1" s="140"/>
      <c r="IEN1" s="140"/>
      <c r="IEO1" s="140"/>
      <c r="IEP1" s="140"/>
      <c r="IEQ1" s="140"/>
      <c r="IER1" s="140"/>
      <c r="IES1" s="140"/>
      <c r="IET1" s="140"/>
      <c r="IEU1" s="140"/>
      <c r="IEV1" s="140"/>
      <c r="IEW1" s="140"/>
      <c r="IEX1" s="140"/>
      <c r="IEY1" s="140"/>
      <c r="IEZ1" s="140"/>
      <c r="IFA1" s="140"/>
      <c r="IFB1" s="140"/>
      <c r="IFC1" s="140"/>
      <c r="IFD1" s="140"/>
      <c r="IFE1" s="140"/>
      <c r="IFF1" s="140"/>
      <c r="IFG1" s="140"/>
      <c r="IFH1" s="140"/>
      <c r="IFI1" s="140"/>
      <c r="IFJ1" s="140"/>
      <c r="IFK1" s="140"/>
      <c r="IFL1" s="140"/>
      <c r="IFM1" s="140"/>
      <c r="IFN1" s="140"/>
      <c r="IFO1" s="140"/>
      <c r="IFP1" s="140"/>
      <c r="IFQ1" s="140"/>
      <c r="IFR1" s="140"/>
      <c r="IFS1" s="140"/>
      <c r="IFT1" s="140"/>
      <c r="IFU1" s="140"/>
      <c r="IFV1" s="140"/>
      <c r="IFW1" s="140"/>
      <c r="IFX1" s="140"/>
      <c r="IFY1" s="140"/>
      <c r="IFZ1" s="140"/>
      <c r="IGA1" s="140"/>
      <c r="IGB1" s="140"/>
      <c r="IGC1" s="140"/>
      <c r="IGD1" s="140"/>
      <c r="IGE1" s="140"/>
      <c r="IGF1" s="140"/>
      <c r="IGG1" s="140"/>
      <c r="IGH1" s="140"/>
      <c r="IGI1" s="140"/>
      <c r="IGJ1" s="140"/>
      <c r="IGK1" s="140"/>
      <c r="IGL1" s="140"/>
      <c r="IGM1" s="140"/>
      <c r="IGN1" s="140"/>
      <c r="IGO1" s="140"/>
      <c r="IGP1" s="140"/>
      <c r="IGQ1" s="140"/>
      <c r="IGR1" s="140"/>
      <c r="IGS1" s="140"/>
      <c r="IGT1" s="140"/>
      <c r="IGU1" s="140"/>
      <c r="IGV1" s="140"/>
      <c r="IGW1" s="140"/>
      <c r="IGX1" s="140"/>
      <c r="IGY1" s="140"/>
      <c r="IGZ1" s="140"/>
      <c r="IHA1" s="140"/>
      <c r="IHB1" s="140"/>
      <c r="IHC1" s="140"/>
      <c r="IHD1" s="140"/>
      <c r="IHE1" s="140"/>
      <c r="IHF1" s="140"/>
      <c r="IHG1" s="140"/>
      <c r="IHH1" s="140"/>
      <c r="IHI1" s="140"/>
      <c r="IHJ1" s="140"/>
      <c r="IHK1" s="140"/>
      <c r="IHL1" s="140"/>
      <c r="IHM1" s="140"/>
      <c r="IHN1" s="140"/>
      <c r="IHO1" s="140"/>
      <c r="IHP1" s="140"/>
      <c r="IHQ1" s="140"/>
      <c r="IHR1" s="140"/>
      <c r="IHS1" s="140"/>
      <c r="IHT1" s="140"/>
      <c r="IHU1" s="140"/>
      <c r="IHV1" s="140"/>
      <c r="IHW1" s="140"/>
      <c r="IHX1" s="140"/>
      <c r="IHY1" s="140"/>
      <c r="IHZ1" s="140"/>
      <c r="IIA1" s="140"/>
      <c r="IIB1" s="140"/>
      <c r="IIC1" s="140"/>
      <c r="IID1" s="140"/>
      <c r="IIE1" s="140"/>
      <c r="IIF1" s="140"/>
      <c r="IIG1" s="140"/>
      <c r="IIH1" s="140"/>
      <c r="III1" s="140"/>
      <c r="IIJ1" s="140"/>
      <c r="IIK1" s="140"/>
      <c r="IIL1" s="140"/>
      <c r="IIM1" s="140"/>
      <c r="IIN1" s="140"/>
      <c r="IIO1" s="140"/>
      <c r="IIP1" s="140"/>
      <c r="IIQ1" s="140"/>
      <c r="IIR1" s="140"/>
      <c r="IIS1" s="140"/>
      <c r="IIT1" s="140"/>
      <c r="IIU1" s="140"/>
      <c r="IIV1" s="140"/>
      <c r="IIW1" s="140"/>
      <c r="IIX1" s="140"/>
      <c r="IIY1" s="140"/>
      <c r="IIZ1" s="140"/>
      <c r="IJA1" s="140"/>
      <c r="IJB1" s="140"/>
      <c r="IJC1" s="140"/>
      <c r="IJD1" s="140"/>
      <c r="IJE1" s="140"/>
      <c r="IJF1" s="140"/>
      <c r="IJG1" s="140"/>
      <c r="IJH1" s="140"/>
      <c r="IJI1" s="140"/>
      <c r="IJJ1" s="140"/>
      <c r="IJK1" s="140"/>
      <c r="IJL1" s="140"/>
      <c r="IJM1" s="140"/>
      <c r="IJN1" s="140"/>
      <c r="IJO1" s="140"/>
      <c r="IJP1" s="140"/>
      <c r="IJQ1" s="140"/>
      <c r="IJR1" s="140"/>
      <c r="IJS1" s="140"/>
      <c r="IJT1" s="140"/>
      <c r="IJU1" s="140"/>
      <c r="IJV1" s="140"/>
      <c r="IJW1" s="140"/>
      <c r="IJX1" s="140"/>
      <c r="IJY1" s="140"/>
      <c r="IJZ1" s="140"/>
      <c r="IKA1" s="140"/>
      <c r="IKB1" s="140"/>
      <c r="IKC1" s="140"/>
      <c r="IKD1" s="140"/>
      <c r="IKE1" s="140"/>
      <c r="IKF1" s="140"/>
      <c r="IKG1" s="140"/>
      <c r="IKH1" s="140"/>
      <c r="IKI1" s="140"/>
      <c r="IKJ1" s="140"/>
      <c r="IKK1" s="140"/>
      <c r="IKL1" s="140"/>
      <c r="IKM1" s="140"/>
      <c r="IKN1" s="140"/>
      <c r="IKO1" s="140"/>
      <c r="IKP1" s="140"/>
      <c r="IKQ1" s="140"/>
      <c r="IKR1" s="140"/>
      <c r="IKS1" s="140"/>
      <c r="IKT1" s="140"/>
      <c r="IKU1" s="140"/>
      <c r="IKV1" s="140"/>
      <c r="IKW1" s="140"/>
      <c r="IKX1" s="140"/>
      <c r="IKY1" s="140"/>
      <c r="IKZ1" s="140"/>
      <c r="ILA1" s="140"/>
      <c r="ILB1" s="140"/>
      <c r="ILC1" s="140"/>
      <c r="ILD1" s="140"/>
      <c r="ILE1" s="140"/>
      <c r="ILF1" s="140"/>
      <c r="ILG1" s="140"/>
      <c r="ILH1" s="140"/>
      <c r="ILI1" s="140"/>
      <c r="ILJ1" s="140"/>
      <c r="ILK1" s="140"/>
      <c r="ILL1" s="140"/>
      <c r="ILM1" s="140"/>
      <c r="ILN1" s="140"/>
      <c r="ILO1" s="140"/>
      <c r="ILP1" s="140"/>
      <c r="ILQ1" s="140"/>
      <c r="ILR1" s="140"/>
      <c r="ILS1" s="140"/>
      <c r="ILT1" s="140"/>
      <c r="ILU1" s="140"/>
      <c r="ILV1" s="140"/>
      <c r="ILW1" s="140"/>
      <c r="ILX1" s="140"/>
      <c r="ILY1" s="140"/>
      <c r="ILZ1" s="140"/>
      <c r="IMA1" s="140"/>
      <c r="IMB1" s="140"/>
      <c r="IMC1" s="140"/>
      <c r="IMD1" s="140"/>
      <c r="IME1" s="140"/>
      <c r="IMF1" s="140"/>
      <c r="IMG1" s="140"/>
      <c r="IMH1" s="140"/>
      <c r="IMI1" s="140"/>
      <c r="IMJ1" s="140"/>
      <c r="IMK1" s="140"/>
      <c r="IML1" s="140"/>
      <c r="IMM1" s="140"/>
      <c r="IMN1" s="140"/>
      <c r="IMO1" s="140"/>
      <c r="IMP1" s="140"/>
      <c r="IMQ1" s="140"/>
      <c r="IMR1" s="140"/>
      <c r="IMS1" s="140"/>
      <c r="IMT1" s="140"/>
      <c r="IMU1" s="140"/>
      <c r="IMV1" s="140"/>
      <c r="IMW1" s="140"/>
      <c r="IMX1" s="140"/>
      <c r="IMY1" s="140"/>
      <c r="IMZ1" s="140"/>
      <c r="INA1" s="140"/>
      <c r="INB1" s="140"/>
      <c r="INC1" s="140"/>
      <c r="IND1" s="140"/>
      <c r="INE1" s="140"/>
      <c r="INF1" s="140"/>
      <c r="ING1" s="140"/>
      <c r="INH1" s="140"/>
      <c r="INI1" s="140"/>
      <c r="INJ1" s="140"/>
      <c r="INK1" s="140"/>
      <c r="INL1" s="140"/>
      <c r="INM1" s="140"/>
      <c r="INN1" s="140"/>
      <c r="INO1" s="140"/>
      <c r="INP1" s="140"/>
      <c r="INQ1" s="140"/>
      <c r="INR1" s="140"/>
      <c r="INS1" s="140"/>
      <c r="INT1" s="140"/>
      <c r="INU1" s="140"/>
      <c r="INV1" s="140"/>
      <c r="INW1" s="140"/>
      <c r="INX1" s="140"/>
      <c r="INY1" s="140"/>
      <c r="INZ1" s="140"/>
      <c r="IOA1" s="140"/>
      <c r="IOB1" s="140"/>
      <c r="IOC1" s="140"/>
      <c r="IOD1" s="140"/>
      <c r="IOE1" s="140"/>
      <c r="IOF1" s="140"/>
      <c r="IOG1" s="140"/>
      <c r="IOH1" s="140"/>
      <c r="IOI1" s="140"/>
      <c r="IOJ1" s="140"/>
      <c r="IOK1" s="140"/>
      <c r="IOL1" s="140"/>
      <c r="IOM1" s="140"/>
      <c r="ION1" s="140"/>
      <c r="IOO1" s="140"/>
      <c r="IOP1" s="140"/>
      <c r="IOQ1" s="140"/>
      <c r="IOR1" s="140"/>
      <c r="IOS1" s="140"/>
      <c r="IOT1" s="140"/>
      <c r="IOU1" s="140"/>
      <c r="IOV1" s="140"/>
      <c r="IOW1" s="140"/>
      <c r="IOX1" s="140"/>
      <c r="IOY1" s="140"/>
      <c r="IOZ1" s="140"/>
      <c r="IPA1" s="140"/>
      <c r="IPB1" s="140"/>
      <c r="IPC1" s="140"/>
      <c r="IPD1" s="140"/>
      <c r="IPE1" s="140"/>
      <c r="IPF1" s="140"/>
      <c r="IPG1" s="140"/>
      <c r="IPH1" s="140"/>
      <c r="IPI1" s="140"/>
      <c r="IPJ1" s="140"/>
      <c r="IPK1" s="140"/>
      <c r="IPL1" s="140"/>
      <c r="IPM1" s="140"/>
      <c r="IPN1" s="140"/>
      <c r="IPO1" s="140"/>
      <c r="IPP1" s="140"/>
      <c r="IPQ1" s="140"/>
      <c r="IPR1" s="140"/>
      <c r="IPS1" s="140"/>
      <c r="IPT1" s="140"/>
      <c r="IPU1" s="140"/>
      <c r="IPV1" s="140"/>
      <c r="IPW1" s="140"/>
      <c r="IPX1" s="140"/>
      <c r="IPY1" s="140"/>
      <c r="IPZ1" s="140"/>
      <c r="IQA1" s="140"/>
      <c r="IQB1" s="140"/>
      <c r="IQC1" s="140"/>
      <c r="IQD1" s="140"/>
      <c r="IQE1" s="140"/>
      <c r="IQF1" s="140"/>
      <c r="IQG1" s="140"/>
      <c r="IQH1" s="140"/>
      <c r="IQI1" s="140"/>
      <c r="IQJ1" s="140"/>
      <c r="IQK1" s="140"/>
      <c r="IQL1" s="140"/>
      <c r="IQM1" s="140"/>
      <c r="IQN1" s="140"/>
      <c r="IQO1" s="140"/>
      <c r="IQP1" s="140"/>
      <c r="IQQ1" s="140"/>
      <c r="IQR1" s="140"/>
      <c r="IQS1" s="140"/>
      <c r="IQT1" s="140"/>
      <c r="IQU1" s="140"/>
      <c r="IQV1" s="140"/>
      <c r="IQW1" s="140"/>
      <c r="IQX1" s="140"/>
      <c r="IQY1" s="140"/>
      <c r="IQZ1" s="140"/>
      <c r="IRA1" s="140"/>
      <c r="IRB1" s="140"/>
      <c r="IRC1" s="140"/>
      <c r="IRD1" s="140"/>
      <c r="IRE1" s="140"/>
      <c r="IRF1" s="140"/>
      <c r="IRG1" s="140"/>
      <c r="IRH1" s="140"/>
      <c r="IRI1" s="140"/>
      <c r="IRJ1" s="140"/>
      <c r="IRK1" s="140"/>
      <c r="IRL1" s="140"/>
      <c r="IRM1" s="140"/>
      <c r="IRN1" s="140"/>
      <c r="IRO1" s="140"/>
      <c r="IRP1" s="140"/>
      <c r="IRQ1" s="140"/>
      <c r="IRR1" s="140"/>
      <c r="IRS1" s="140"/>
      <c r="IRT1" s="140"/>
      <c r="IRU1" s="140"/>
      <c r="IRV1" s="140"/>
      <c r="IRW1" s="140"/>
      <c r="IRX1" s="140"/>
      <c r="IRY1" s="140"/>
      <c r="IRZ1" s="140"/>
      <c r="ISA1" s="140"/>
      <c r="ISB1" s="140"/>
      <c r="ISC1" s="140"/>
      <c r="ISD1" s="140"/>
      <c r="ISE1" s="140"/>
      <c r="ISF1" s="140"/>
      <c r="ISG1" s="140"/>
      <c r="ISH1" s="140"/>
      <c r="ISI1" s="140"/>
      <c r="ISJ1" s="140"/>
      <c r="ISK1" s="140"/>
      <c r="ISL1" s="140"/>
      <c r="ISM1" s="140"/>
      <c r="ISN1" s="140"/>
      <c r="ISO1" s="140"/>
      <c r="ISP1" s="140"/>
      <c r="ISQ1" s="140"/>
      <c r="ISR1" s="140"/>
      <c r="ISS1" s="140"/>
      <c r="IST1" s="140"/>
      <c r="ISU1" s="140"/>
      <c r="ISV1" s="140"/>
      <c r="ISW1" s="140"/>
      <c r="ISX1" s="140"/>
      <c r="ISY1" s="140"/>
      <c r="ISZ1" s="140"/>
      <c r="ITA1" s="140"/>
      <c r="ITB1" s="140"/>
      <c r="ITC1" s="140"/>
      <c r="ITD1" s="140"/>
      <c r="ITE1" s="140"/>
      <c r="ITF1" s="140"/>
      <c r="ITG1" s="140"/>
      <c r="ITH1" s="140"/>
      <c r="ITI1" s="140"/>
      <c r="ITJ1" s="140"/>
      <c r="ITK1" s="140"/>
      <c r="ITL1" s="140"/>
      <c r="ITM1" s="140"/>
      <c r="ITN1" s="140"/>
      <c r="ITO1" s="140"/>
      <c r="ITP1" s="140"/>
      <c r="ITQ1" s="140"/>
      <c r="ITR1" s="140"/>
      <c r="ITS1" s="140"/>
      <c r="ITT1" s="140"/>
      <c r="ITU1" s="140"/>
      <c r="ITV1" s="140"/>
      <c r="ITW1" s="140"/>
      <c r="ITX1" s="140"/>
      <c r="ITY1" s="140"/>
      <c r="ITZ1" s="140"/>
      <c r="IUA1" s="140"/>
      <c r="IUB1" s="140"/>
      <c r="IUC1" s="140"/>
      <c r="IUD1" s="140"/>
      <c r="IUE1" s="140"/>
      <c r="IUF1" s="140"/>
      <c r="IUG1" s="140"/>
      <c r="IUH1" s="140"/>
      <c r="IUI1" s="140"/>
      <c r="IUJ1" s="140"/>
      <c r="IUK1" s="140"/>
      <c r="IUL1" s="140"/>
      <c r="IUM1" s="140"/>
      <c r="IUN1" s="140"/>
      <c r="IUO1" s="140"/>
      <c r="IUP1" s="140"/>
      <c r="IUQ1" s="140"/>
      <c r="IUR1" s="140"/>
      <c r="IUS1" s="140"/>
      <c r="IUT1" s="140"/>
      <c r="IUU1" s="140"/>
      <c r="IUV1" s="140"/>
      <c r="IUW1" s="140"/>
      <c r="IUX1" s="140"/>
      <c r="IUY1" s="140"/>
      <c r="IUZ1" s="140"/>
      <c r="IVA1" s="140"/>
      <c r="IVB1" s="140"/>
      <c r="IVC1" s="140"/>
      <c r="IVD1" s="140"/>
      <c r="IVE1" s="140"/>
      <c r="IVF1" s="140"/>
      <c r="IVG1" s="140"/>
      <c r="IVH1" s="140"/>
      <c r="IVI1" s="140"/>
      <c r="IVJ1" s="140"/>
      <c r="IVK1" s="140"/>
      <c r="IVL1" s="140"/>
      <c r="IVM1" s="140"/>
      <c r="IVN1" s="140"/>
      <c r="IVO1" s="140"/>
      <c r="IVP1" s="140"/>
      <c r="IVQ1" s="140"/>
      <c r="IVR1" s="140"/>
      <c r="IVS1" s="140"/>
      <c r="IVT1" s="140"/>
      <c r="IVU1" s="140"/>
      <c r="IVV1" s="140"/>
      <c r="IVW1" s="140"/>
      <c r="IVX1" s="140"/>
      <c r="IVY1" s="140"/>
      <c r="IVZ1" s="140"/>
      <c r="IWA1" s="140"/>
      <c r="IWB1" s="140"/>
      <c r="IWC1" s="140"/>
      <c r="IWD1" s="140"/>
      <c r="IWE1" s="140"/>
      <c r="IWF1" s="140"/>
      <c r="IWG1" s="140"/>
      <c r="IWH1" s="140"/>
      <c r="IWI1" s="140"/>
      <c r="IWJ1" s="140"/>
      <c r="IWK1" s="140"/>
      <c r="IWL1" s="140"/>
      <c r="IWM1" s="140"/>
      <c r="IWN1" s="140"/>
      <c r="IWO1" s="140"/>
      <c r="IWP1" s="140"/>
      <c r="IWQ1" s="140"/>
      <c r="IWR1" s="140"/>
      <c r="IWS1" s="140"/>
      <c r="IWT1" s="140"/>
      <c r="IWU1" s="140"/>
      <c r="IWV1" s="140"/>
      <c r="IWW1" s="140"/>
      <c r="IWX1" s="140"/>
      <c r="IWY1" s="140"/>
      <c r="IWZ1" s="140"/>
      <c r="IXA1" s="140"/>
      <c r="IXB1" s="140"/>
      <c r="IXC1" s="140"/>
      <c r="IXD1" s="140"/>
      <c r="IXE1" s="140"/>
      <c r="IXF1" s="140"/>
      <c r="IXG1" s="140"/>
      <c r="IXH1" s="140"/>
      <c r="IXI1" s="140"/>
      <c r="IXJ1" s="140"/>
      <c r="IXK1" s="140"/>
      <c r="IXL1" s="140"/>
      <c r="IXM1" s="140"/>
      <c r="IXN1" s="140"/>
      <c r="IXO1" s="140"/>
      <c r="IXP1" s="140"/>
      <c r="IXQ1" s="140"/>
      <c r="IXR1" s="140"/>
      <c r="IXS1" s="140"/>
      <c r="IXT1" s="140"/>
      <c r="IXU1" s="140"/>
      <c r="IXV1" s="140"/>
      <c r="IXW1" s="140"/>
      <c r="IXX1" s="140"/>
      <c r="IXY1" s="140"/>
      <c r="IXZ1" s="140"/>
      <c r="IYA1" s="140"/>
      <c r="IYB1" s="140"/>
      <c r="IYC1" s="140"/>
      <c r="IYD1" s="140"/>
      <c r="IYE1" s="140"/>
      <c r="IYF1" s="140"/>
      <c r="IYG1" s="140"/>
      <c r="IYH1" s="140"/>
      <c r="IYI1" s="140"/>
      <c r="IYJ1" s="140"/>
      <c r="IYK1" s="140"/>
      <c r="IYL1" s="140"/>
      <c r="IYM1" s="140"/>
      <c r="IYN1" s="140"/>
      <c r="IYO1" s="140"/>
      <c r="IYP1" s="140"/>
      <c r="IYQ1" s="140"/>
      <c r="IYR1" s="140"/>
      <c r="IYS1" s="140"/>
      <c r="IYT1" s="140"/>
      <c r="IYU1" s="140"/>
      <c r="IYV1" s="140"/>
      <c r="IYW1" s="140"/>
      <c r="IYX1" s="140"/>
      <c r="IYY1" s="140"/>
      <c r="IYZ1" s="140"/>
      <c r="IZA1" s="140"/>
      <c r="IZB1" s="140"/>
      <c r="IZC1" s="140"/>
      <c r="IZD1" s="140"/>
      <c r="IZE1" s="140"/>
      <c r="IZF1" s="140"/>
      <c r="IZG1" s="140"/>
      <c r="IZH1" s="140"/>
      <c r="IZI1" s="140"/>
      <c r="IZJ1" s="140"/>
      <c r="IZK1" s="140"/>
      <c r="IZL1" s="140"/>
      <c r="IZM1" s="140"/>
      <c r="IZN1" s="140"/>
      <c r="IZO1" s="140"/>
      <c r="IZP1" s="140"/>
      <c r="IZQ1" s="140"/>
      <c r="IZR1" s="140"/>
      <c r="IZS1" s="140"/>
      <c r="IZT1" s="140"/>
      <c r="IZU1" s="140"/>
      <c r="IZV1" s="140"/>
      <c r="IZW1" s="140"/>
      <c r="IZX1" s="140"/>
      <c r="IZY1" s="140"/>
      <c r="IZZ1" s="140"/>
      <c r="JAA1" s="140"/>
      <c r="JAB1" s="140"/>
      <c r="JAC1" s="140"/>
      <c r="JAD1" s="140"/>
      <c r="JAE1" s="140"/>
      <c r="JAF1" s="140"/>
      <c r="JAG1" s="140"/>
      <c r="JAH1" s="140"/>
      <c r="JAI1" s="140"/>
      <c r="JAJ1" s="140"/>
      <c r="JAK1" s="140"/>
      <c r="JAL1" s="140"/>
      <c r="JAM1" s="140"/>
      <c r="JAN1" s="140"/>
      <c r="JAO1" s="140"/>
      <c r="JAP1" s="140"/>
      <c r="JAQ1" s="140"/>
      <c r="JAR1" s="140"/>
      <c r="JAS1" s="140"/>
      <c r="JAT1" s="140"/>
      <c r="JAU1" s="140"/>
      <c r="JAV1" s="140"/>
      <c r="JAW1" s="140"/>
      <c r="JAX1" s="140"/>
      <c r="JAY1" s="140"/>
      <c r="JAZ1" s="140"/>
      <c r="JBA1" s="140"/>
      <c r="JBB1" s="140"/>
      <c r="JBC1" s="140"/>
      <c r="JBD1" s="140"/>
      <c r="JBE1" s="140"/>
      <c r="JBF1" s="140"/>
      <c r="JBG1" s="140"/>
      <c r="JBH1" s="140"/>
      <c r="JBI1" s="140"/>
      <c r="JBJ1" s="140"/>
      <c r="JBK1" s="140"/>
      <c r="JBL1" s="140"/>
      <c r="JBM1" s="140"/>
      <c r="JBN1" s="140"/>
      <c r="JBO1" s="140"/>
      <c r="JBP1" s="140"/>
      <c r="JBQ1" s="140"/>
      <c r="JBR1" s="140"/>
      <c r="JBS1" s="140"/>
      <c r="JBT1" s="140"/>
      <c r="JBU1" s="140"/>
      <c r="JBV1" s="140"/>
      <c r="JBW1" s="140"/>
      <c r="JBX1" s="140"/>
      <c r="JBY1" s="140"/>
      <c r="JBZ1" s="140"/>
      <c r="JCA1" s="140"/>
      <c r="JCB1" s="140"/>
      <c r="JCC1" s="140"/>
      <c r="JCD1" s="140"/>
      <c r="JCE1" s="140"/>
      <c r="JCF1" s="140"/>
      <c r="JCG1" s="140"/>
      <c r="JCH1" s="140"/>
      <c r="JCI1" s="140"/>
      <c r="JCJ1" s="140"/>
      <c r="JCK1" s="140"/>
      <c r="JCL1" s="140"/>
      <c r="JCM1" s="140"/>
      <c r="JCN1" s="140"/>
      <c r="JCO1" s="140"/>
      <c r="JCP1" s="140"/>
      <c r="JCQ1" s="140"/>
      <c r="JCR1" s="140"/>
      <c r="JCS1" s="140"/>
      <c r="JCT1" s="140"/>
      <c r="JCU1" s="140"/>
      <c r="JCV1" s="140"/>
      <c r="JCW1" s="140"/>
      <c r="JCX1" s="140"/>
      <c r="JCY1" s="140"/>
      <c r="JCZ1" s="140"/>
      <c r="JDA1" s="140"/>
      <c r="JDB1" s="140"/>
      <c r="JDC1" s="140"/>
      <c r="JDD1" s="140"/>
      <c r="JDE1" s="140"/>
      <c r="JDF1" s="140"/>
      <c r="JDG1" s="140"/>
      <c r="JDH1" s="140"/>
      <c r="JDI1" s="140"/>
      <c r="JDJ1" s="140"/>
      <c r="JDK1" s="140"/>
      <c r="JDL1" s="140"/>
      <c r="JDM1" s="140"/>
      <c r="JDN1" s="140"/>
      <c r="JDO1" s="140"/>
      <c r="JDP1" s="140"/>
      <c r="JDQ1" s="140"/>
      <c r="JDR1" s="140"/>
      <c r="JDS1" s="140"/>
      <c r="JDT1" s="140"/>
      <c r="JDU1" s="140"/>
      <c r="JDV1" s="140"/>
      <c r="JDW1" s="140"/>
      <c r="JDX1" s="140"/>
      <c r="JDY1" s="140"/>
      <c r="JDZ1" s="140"/>
      <c r="JEA1" s="140"/>
      <c r="JEB1" s="140"/>
      <c r="JEC1" s="140"/>
      <c r="JED1" s="140"/>
      <c r="JEE1" s="140"/>
      <c r="JEF1" s="140"/>
      <c r="JEG1" s="140"/>
      <c r="JEH1" s="140"/>
      <c r="JEI1" s="140"/>
      <c r="JEJ1" s="140"/>
      <c r="JEK1" s="140"/>
      <c r="JEL1" s="140"/>
      <c r="JEM1" s="140"/>
      <c r="JEN1" s="140"/>
      <c r="JEO1" s="140"/>
      <c r="JEP1" s="140"/>
      <c r="JEQ1" s="140"/>
      <c r="JER1" s="140"/>
      <c r="JES1" s="140"/>
      <c r="JET1" s="140"/>
      <c r="JEU1" s="140"/>
      <c r="JEV1" s="140"/>
      <c r="JEW1" s="140"/>
      <c r="JEX1" s="140"/>
      <c r="JEY1" s="140"/>
      <c r="JEZ1" s="140"/>
      <c r="JFA1" s="140"/>
      <c r="JFB1" s="140"/>
      <c r="JFC1" s="140"/>
      <c r="JFD1" s="140"/>
      <c r="JFE1" s="140"/>
      <c r="JFF1" s="140"/>
      <c r="JFG1" s="140"/>
      <c r="JFH1" s="140"/>
      <c r="JFI1" s="140"/>
      <c r="JFJ1" s="140"/>
      <c r="JFK1" s="140"/>
      <c r="JFL1" s="140"/>
      <c r="JFM1" s="140"/>
      <c r="JFN1" s="140"/>
      <c r="JFO1" s="140"/>
      <c r="JFP1" s="140"/>
      <c r="JFQ1" s="140"/>
      <c r="JFR1" s="140"/>
      <c r="JFS1" s="140"/>
      <c r="JFT1" s="140"/>
      <c r="JFU1" s="140"/>
      <c r="JFV1" s="140"/>
      <c r="JFW1" s="140"/>
      <c r="JFX1" s="140"/>
      <c r="JFY1" s="140"/>
      <c r="JFZ1" s="140"/>
      <c r="JGA1" s="140"/>
      <c r="JGB1" s="140"/>
      <c r="JGC1" s="140"/>
      <c r="JGD1" s="140"/>
      <c r="JGE1" s="140"/>
      <c r="JGF1" s="140"/>
      <c r="JGG1" s="140"/>
      <c r="JGH1" s="140"/>
      <c r="JGI1" s="140"/>
      <c r="JGJ1" s="140"/>
      <c r="JGK1" s="140"/>
      <c r="JGL1" s="140"/>
      <c r="JGM1" s="140"/>
      <c r="JGN1" s="140"/>
      <c r="JGO1" s="140"/>
      <c r="JGP1" s="140"/>
      <c r="JGQ1" s="140"/>
      <c r="JGR1" s="140"/>
      <c r="JGS1" s="140"/>
      <c r="JGT1" s="140"/>
      <c r="JGU1" s="140"/>
      <c r="JGV1" s="140"/>
      <c r="JGW1" s="140"/>
      <c r="JGX1" s="140"/>
      <c r="JGY1" s="140"/>
      <c r="JGZ1" s="140"/>
      <c r="JHA1" s="140"/>
      <c r="JHB1" s="140"/>
      <c r="JHC1" s="140"/>
      <c r="JHD1" s="140"/>
      <c r="JHE1" s="140"/>
      <c r="JHF1" s="140"/>
      <c r="JHG1" s="140"/>
      <c r="JHH1" s="140"/>
      <c r="JHI1" s="140"/>
      <c r="JHJ1" s="140"/>
      <c r="JHK1" s="140"/>
      <c r="JHL1" s="140"/>
      <c r="JHM1" s="140"/>
      <c r="JHN1" s="140"/>
      <c r="JHO1" s="140"/>
      <c r="JHP1" s="140"/>
      <c r="JHQ1" s="140"/>
      <c r="JHR1" s="140"/>
      <c r="JHS1" s="140"/>
      <c r="JHT1" s="140"/>
      <c r="JHU1" s="140"/>
      <c r="JHV1" s="140"/>
      <c r="JHW1" s="140"/>
      <c r="JHX1" s="140"/>
      <c r="JHY1" s="140"/>
      <c r="JHZ1" s="140"/>
      <c r="JIA1" s="140"/>
      <c r="JIB1" s="140"/>
      <c r="JIC1" s="140"/>
      <c r="JID1" s="140"/>
      <c r="JIE1" s="140"/>
      <c r="JIF1" s="140"/>
      <c r="JIG1" s="140"/>
      <c r="JIH1" s="140"/>
      <c r="JII1" s="140"/>
      <c r="JIJ1" s="140"/>
      <c r="JIK1" s="140"/>
      <c r="JIL1" s="140"/>
      <c r="JIM1" s="140"/>
      <c r="JIN1" s="140"/>
      <c r="JIO1" s="140"/>
      <c r="JIP1" s="140"/>
      <c r="JIQ1" s="140"/>
      <c r="JIR1" s="140"/>
      <c r="JIS1" s="140"/>
      <c r="JIT1" s="140"/>
      <c r="JIU1" s="140"/>
      <c r="JIV1" s="140"/>
      <c r="JIW1" s="140"/>
      <c r="JIX1" s="140"/>
      <c r="JIY1" s="140"/>
      <c r="JIZ1" s="140"/>
      <c r="JJA1" s="140"/>
      <c r="JJB1" s="140"/>
      <c r="JJC1" s="140"/>
      <c r="JJD1" s="140"/>
      <c r="JJE1" s="140"/>
      <c r="JJF1" s="140"/>
      <c r="JJG1" s="140"/>
      <c r="JJH1" s="140"/>
      <c r="JJI1" s="140"/>
      <c r="JJJ1" s="140"/>
      <c r="JJK1" s="140"/>
      <c r="JJL1" s="140"/>
      <c r="JJM1" s="140"/>
      <c r="JJN1" s="140"/>
      <c r="JJO1" s="140"/>
      <c r="JJP1" s="140"/>
      <c r="JJQ1" s="140"/>
      <c r="JJR1" s="140"/>
      <c r="JJS1" s="140"/>
      <c r="JJT1" s="140"/>
      <c r="JJU1" s="140"/>
      <c r="JJV1" s="140"/>
      <c r="JJW1" s="140"/>
      <c r="JJX1" s="140"/>
      <c r="JJY1" s="140"/>
      <c r="JJZ1" s="140"/>
      <c r="JKA1" s="140"/>
      <c r="JKB1" s="140"/>
      <c r="JKC1" s="140"/>
      <c r="JKD1" s="140"/>
      <c r="JKE1" s="140"/>
      <c r="JKF1" s="140"/>
      <c r="JKG1" s="140"/>
      <c r="JKH1" s="140"/>
      <c r="JKI1" s="140"/>
      <c r="JKJ1" s="140"/>
      <c r="JKK1" s="140"/>
      <c r="JKL1" s="140"/>
      <c r="JKM1" s="140"/>
      <c r="JKN1" s="140"/>
      <c r="JKO1" s="140"/>
      <c r="JKP1" s="140"/>
      <c r="JKQ1" s="140"/>
      <c r="JKR1" s="140"/>
      <c r="JKS1" s="140"/>
      <c r="JKT1" s="140"/>
      <c r="JKU1" s="140"/>
      <c r="JKV1" s="140"/>
      <c r="JKW1" s="140"/>
      <c r="JKX1" s="140"/>
      <c r="JKY1" s="140"/>
      <c r="JKZ1" s="140"/>
      <c r="JLA1" s="140"/>
      <c r="JLB1" s="140"/>
      <c r="JLC1" s="140"/>
      <c r="JLD1" s="140"/>
      <c r="JLE1" s="140"/>
      <c r="JLF1" s="140"/>
      <c r="JLG1" s="140"/>
      <c r="JLH1" s="140"/>
      <c r="JLI1" s="140"/>
      <c r="JLJ1" s="140"/>
      <c r="JLK1" s="140"/>
      <c r="JLL1" s="140"/>
      <c r="JLM1" s="140"/>
      <c r="JLN1" s="140"/>
      <c r="JLO1" s="140"/>
      <c r="JLP1" s="140"/>
      <c r="JLQ1" s="140"/>
      <c r="JLR1" s="140"/>
      <c r="JLS1" s="140"/>
      <c r="JLT1" s="140"/>
      <c r="JLU1" s="140"/>
      <c r="JLV1" s="140"/>
      <c r="JLW1" s="140"/>
      <c r="JLX1" s="140"/>
      <c r="JLY1" s="140"/>
      <c r="JLZ1" s="140"/>
      <c r="JMA1" s="140"/>
      <c r="JMB1" s="140"/>
      <c r="JMC1" s="140"/>
      <c r="JMD1" s="140"/>
      <c r="JME1" s="140"/>
      <c r="JMF1" s="140"/>
      <c r="JMG1" s="140"/>
      <c r="JMH1" s="140"/>
      <c r="JMI1" s="140"/>
      <c r="JMJ1" s="140"/>
      <c r="JMK1" s="140"/>
      <c r="JML1" s="140"/>
      <c r="JMM1" s="140"/>
      <c r="JMN1" s="140"/>
      <c r="JMO1" s="140"/>
      <c r="JMP1" s="140"/>
      <c r="JMQ1" s="140"/>
      <c r="JMR1" s="140"/>
      <c r="JMS1" s="140"/>
      <c r="JMT1" s="140"/>
      <c r="JMU1" s="140"/>
      <c r="JMV1" s="140"/>
      <c r="JMW1" s="140"/>
      <c r="JMX1" s="140"/>
      <c r="JMY1" s="140"/>
      <c r="JMZ1" s="140"/>
      <c r="JNA1" s="140"/>
      <c r="JNB1" s="140"/>
      <c r="JNC1" s="140"/>
      <c r="JND1" s="140"/>
      <c r="JNE1" s="140"/>
      <c r="JNF1" s="140"/>
      <c r="JNG1" s="140"/>
      <c r="JNH1" s="140"/>
      <c r="JNI1" s="140"/>
      <c r="JNJ1" s="140"/>
      <c r="JNK1" s="140"/>
      <c r="JNL1" s="140"/>
      <c r="JNM1" s="140"/>
      <c r="JNN1" s="140"/>
      <c r="JNO1" s="140"/>
      <c r="JNP1" s="140"/>
      <c r="JNQ1" s="140"/>
      <c r="JNR1" s="140"/>
      <c r="JNS1" s="140"/>
      <c r="JNT1" s="140"/>
      <c r="JNU1" s="140"/>
      <c r="JNV1" s="140"/>
      <c r="JNW1" s="140"/>
      <c r="JNX1" s="140"/>
      <c r="JNY1" s="140"/>
      <c r="JNZ1" s="140"/>
      <c r="JOA1" s="140"/>
      <c r="JOB1" s="140"/>
      <c r="JOC1" s="140"/>
      <c r="JOD1" s="140"/>
      <c r="JOE1" s="140"/>
      <c r="JOF1" s="140"/>
      <c r="JOG1" s="140"/>
      <c r="JOH1" s="140"/>
      <c r="JOI1" s="140"/>
      <c r="JOJ1" s="140"/>
      <c r="JOK1" s="140"/>
      <c r="JOL1" s="140"/>
      <c r="JOM1" s="140"/>
      <c r="JON1" s="140"/>
      <c r="JOO1" s="140"/>
      <c r="JOP1" s="140"/>
      <c r="JOQ1" s="140"/>
      <c r="JOR1" s="140"/>
      <c r="JOS1" s="140"/>
      <c r="JOT1" s="140"/>
      <c r="JOU1" s="140"/>
      <c r="JOV1" s="140"/>
      <c r="JOW1" s="140"/>
      <c r="JOX1" s="140"/>
      <c r="JOY1" s="140"/>
      <c r="JOZ1" s="140"/>
      <c r="JPA1" s="140"/>
      <c r="JPB1" s="140"/>
      <c r="JPC1" s="140"/>
      <c r="JPD1" s="140"/>
      <c r="JPE1" s="140"/>
      <c r="JPF1" s="140"/>
      <c r="JPG1" s="140"/>
      <c r="JPH1" s="140"/>
      <c r="JPI1" s="140"/>
      <c r="JPJ1" s="140"/>
      <c r="JPK1" s="140"/>
      <c r="JPL1" s="140"/>
      <c r="JPM1" s="140"/>
      <c r="JPN1" s="140"/>
      <c r="JPO1" s="140"/>
      <c r="JPP1" s="140"/>
      <c r="JPQ1" s="140"/>
      <c r="JPR1" s="140"/>
      <c r="JPS1" s="140"/>
      <c r="JPT1" s="140"/>
      <c r="JPU1" s="140"/>
      <c r="JPV1" s="140"/>
      <c r="JPW1" s="140"/>
      <c r="JPX1" s="140"/>
      <c r="JPY1" s="140"/>
      <c r="JPZ1" s="140"/>
      <c r="JQA1" s="140"/>
      <c r="JQB1" s="140"/>
      <c r="JQC1" s="140"/>
      <c r="JQD1" s="140"/>
      <c r="JQE1" s="140"/>
      <c r="JQF1" s="140"/>
      <c r="JQG1" s="140"/>
      <c r="JQH1" s="140"/>
      <c r="JQI1" s="140"/>
      <c r="JQJ1" s="140"/>
      <c r="JQK1" s="140"/>
      <c r="JQL1" s="140"/>
      <c r="JQM1" s="140"/>
      <c r="JQN1" s="140"/>
      <c r="JQO1" s="140"/>
      <c r="JQP1" s="140"/>
      <c r="JQQ1" s="140"/>
      <c r="JQR1" s="140"/>
      <c r="JQS1" s="140"/>
      <c r="JQT1" s="140"/>
      <c r="JQU1" s="140"/>
      <c r="JQV1" s="140"/>
      <c r="JQW1" s="140"/>
      <c r="JQX1" s="140"/>
      <c r="JQY1" s="140"/>
      <c r="JQZ1" s="140"/>
      <c r="JRA1" s="140"/>
      <c r="JRB1" s="140"/>
      <c r="JRC1" s="140"/>
      <c r="JRD1" s="140"/>
      <c r="JRE1" s="140"/>
      <c r="JRF1" s="140"/>
      <c r="JRG1" s="140"/>
      <c r="JRH1" s="140"/>
      <c r="JRI1" s="140"/>
      <c r="JRJ1" s="140"/>
      <c r="JRK1" s="140"/>
      <c r="JRL1" s="140"/>
      <c r="JRM1" s="140"/>
      <c r="JRN1" s="140"/>
      <c r="JRO1" s="140"/>
      <c r="JRP1" s="140"/>
      <c r="JRQ1" s="140"/>
      <c r="JRR1" s="140"/>
      <c r="JRS1" s="140"/>
      <c r="JRT1" s="140"/>
      <c r="JRU1" s="140"/>
      <c r="JRV1" s="140"/>
      <c r="JRW1" s="140"/>
      <c r="JRX1" s="140"/>
      <c r="JRY1" s="140"/>
      <c r="JRZ1" s="140"/>
      <c r="JSA1" s="140"/>
      <c r="JSB1" s="140"/>
      <c r="JSC1" s="140"/>
      <c r="JSD1" s="140"/>
      <c r="JSE1" s="140"/>
      <c r="JSF1" s="140"/>
      <c r="JSG1" s="140"/>
      <c r="JSH1" s="140"/>
      <c r="JSI1" s="140"/>
      <c r="JSJ1" s="140"/>
      <c r="JSK1" s="140"/>
      <c r="JSL1" s="140"/>
      <c r="JSM1" s="140"/>
      <c r="JSN1" s="140"/>
      <c r="JSO1" s="140"/>
      <c r="JSP1" s="140"/>
      <c r="JSQ1" s="140"/>
      <c r="JSR1" s="140"/>
      <c r="JSS1" s="140"/>
      <c r="JST1" s="140"/>
      <c r="JSU1" s="140"/>
      <c r="JSV1" s="140"/>
      <c r="JSW1" s="140"/>
      <c r="JSX1" s="140"/>
      <c r="JSY1" s="140"/>
      <c r="JSZ1" s="140"/>
      <c r="JTA1" s="140"/>
      <c r="JTB1" s="140"/>
      <c r="JTC1" s="140"/>
      <c r="JTD1" s="140"/>
      <c r="JTE1" s="140"/>
      <c r="JTF1" s="140"/>
      <c r="JTG1" s="140"/>
      <c r="JTH1" s="140"/>
      <c r="JTI1" s="140"/>
      <c r="JTJ1" s="140"/>
      <c r="JTK1" s="140"/>
      <c r="JTL1" s="140"/>
      <c r="JTM1" s="140"/>
      <c r="JTN1" s="140"/>
      <c r="JTO1" s="140"/>
      <c r="JTP1" s="140"/>
      <c r="JTQ1" s="140"/>
      <c r="JTR1" s="140"/>
      <c r="JTS1" s="140"/>
      <c r="JTT1" s="140"/>
      <c r="JTU1" s="140"/>
      <c r="JTV1" s="140"/>
      <c r="JTW1" s="140"/>
      <c r="JTX1" s="140"/>
      <c r="JTY1" s="140"/>
      <c r="JTZ1" s="140"/>
      <c r="JUA1" s="140"/>
      <c r="JUB1" s="140"/>
      <c r="JUC1" s="140"/>
      <c r="JUD1" s="140"/>
      <c r="JUE1" s="140"/>
      <c r="JUF1" s="140"/>
      <c r="JUG1" s="140"/>
      <c r="JUH1" s="140"/>
      <c r="JUI1" s="140"/>
      <c r="JUJ1" s="140"/>
      <c r="JUK1" s="140"/>
      <c r="JUL1" s="140"/>
      <c r="JUM1" s="140"/>
      <c r="JUN1" s="140"/>
      <c r="JUO1" s="140"/>
      <c r="JUP1" s="140"/>
      <c r="JUQ1" s="140"/>
      <c r="JUR1" s="140"/>
      <c r="JUS1" s="140"/>
      <c r="JUT1" s="140"/>
      <c r="JUU1" s="140"/>
      <c r="JUV1" s="140"/>
      <c r="JUW1" s="140"/>
      <c r="JUX1" s="140"/>
      <c r="JUY1" s="140"/>
      <c r="JUZ1" s="140"/>
      <c r="JVA1" s="140"/>
      <c r="JVB1" s="140"/>
      <c r="JVC1" s="140"/>
      <c r="JVD1" s="140"/>
      <c r="JVE1" s="140"/>
      <c r="JVF1" s="140"/>
      <c r="JVG1" s="140"/>
      <c r="JVH1" s="140"/>
      <c r="JVI1" s="140"/>
      <c r="JVJ1" s="140"/>
      <c r="JVK1" s="140"/>
      <c r="JVL1" s="140"/>
      <c r="JVM1" s="140"/>
      <c r="JVN1" s="140"/>
      <c r="JVO1" s="140"/>
      <c r="JVP1" s="140"/>
      <c r="JVQ1" s="140"/>
      <c r="JVR1" s="140"/>
      <c r="JVS1" s="140"/>
      <c r="JVT1" s="140"/>
      <c r="JVU1" s="140"/>
      <c r="JVV1" s="140"/>
      <c r="JVW1" s="140"/>
      <c r="JVX1" s="140"/>
      <c r="JVY1" s="140"/>
      <c r="JVZ1" s="140"/>
      <c r="JWA1" s="140"/>
      <c r="JWB1" s="140"/>
      <c r="JWC1" s="140"/>
      <c r="JWD1" s="140"/>
      <c r="JWE1" s="140"/>
      <c r="JWF1" s="140"/>
      <c r="JWG1" s="140"/>
      <c r="JWH1" s="140"/>
      <c r="JWI1" s="140"/>
      <c r="JWJ1" s="140"/>
      <c r="JWK1" s="140"/>
      <c r="JWL1" s="140"/>
      <c r="JWM1" s="140"/>
      <c r="JWN1" s="140"/>
      <c r="JWO1" s="140"/>
      <c r="JWP1" s="140"/>
      <c r="JWQ1" s="140"/>
      <c r="JWR1" s="140"/>
      <c r="JWS1" s="140"/>
      <c r="JWT1" s="140"/>
      <c r="JWU1" s="140"/>
      <c r="JWV1" s="140"/>
      <c r="JWW1" s="140"/>
      <c r="JWX1" s="140"/>
      <c r="JWY1" s="140"/>
      <c r="JWZ1" s="140"/>
      <c r="JXA1" s="140"/>
      <c r="JXB1" s="140"/>
      <c r="JXC1" s="140"/>
      <c r="JXD1" s="140"/>
      <c r="JXE1" s="140"/>
      <c r="JXF1" s="140"/>
      <c r="JXG1" s="140"/>
      <c r="JXH1" s="140"/>
      <c r="JXI1" s="140"/>
      <c r="JXJ1" s="140"/>
      <c r="JXK1" s="140"/>
      <c r="JXL1" s="140"/>
      <c r="JXM1" s="140"/>
      <c r="JXN1" s="140"/>
      <c r="JXO1" s="140"/>
      <c r="JXP1" s="140"/>
      <c r="JXQ1" s="140"/>
      <c r="JXR1" s="140"/>
      <c r="JXS1" s="140"/>
      <c r="JXT1" s="140"/>
      <c r="JXU1" s="140"/>
      <c r="JXV1" s="140"/>
      <c r="JXW1" s="140"/>
      <c r="JXX1" s="140"/>
      <c r="JXY1" s="140"/>
      <c r="JXZ1" s="140"/>
      <c r="JYA1" s="140"/>
      <c r="JYB1" s="140"/>
      <c r="JYC1" s="140"/>
      <c r="JYD1" s="140"/>
      <c r="JYE1" s="140"/>
      <c r="JYF1" s="140"/>
      <c r="JYG1" s="140"/>
      <c r="JYH1" s="140"/>
      <c r="JYI1" s="140"/>
      <c r="JYJ1" s="140"/>
      <c r="JYK1" s="140"/>
      <c r="JYL1" s="140"/>
      <c r="JYM1" s="140"/>
      <c r="JYN1" s="140"/>
      <c r="JYO1" s="140"/>
      <c r="JYP1" s="140"/>
      <c r="JYQ1" s="140"/>
      <c r="JYR1" s="140"/>
      <c r="JYS1" s="140"/>
      <c r="JYT1" s="140"/>
      <c r="JYU1" s="140"/>
      <c r="JYV1" s="140"/>
      <c r="JYW1" s="140"/>
      <c r="JYX1" s="140"/>
      <c r="JYY1" s="140"/>
      <c r="JYZ1" s="140"/>
      <c r="JZA1" s="140"/>
      <c r="JZB1" s="140"/>
      <c r="JZC1" s="140"/>
      <c r="JZD1" s="140"/>
      <c r="JZE1" s="140"/>
      <c r="JZF1" s="140"/>
      <c r="JZG1" s="140"/>
      <c r="JZH1" s="140"/>
      <c r="JZI1" s="140"/>
      <c r="JZJ1" s="140"/>
      <c r="JZK1" s="140"/>
      <c r="JZL1" s="140"/>
      <c r="JZM1" s="140"/>
      <c r="JZN1" s="140"/>
      <c r="JZO1" s="140"/>
      <c r="JZP1" s="140"/>
      <c r="JZQ1" s="140"/>
      <c r="JZR1" s="140"/>
      <c r="JZS1" s="140"/>
      <c r="JZT1" s="140"/>
      <c r="JZU1" s="140"/>
      <c r="JZV1" s="140"/>
      <c r="JZW1" s="140"/>
      <c r="JZX1" s="140"/>
      <c r="JZY1" s="140"/>
      <c r="JZZ1" s="140"/>
      <c r="KAA1" s="140"/>
      <c r="KAB1" s="140"/>
      <c r="KAC1" s="140"/>
      <c r="KAD1" s="140"/>
      <c r="KAE1" s="140"/>
      <c r="KAF1" s="140"/>
      <c r="KAG1" s="140"/>
      <c r="KAH1" s="140"/>
      <c r="KAI1" s="140"/>
      <c r="KAJ1" s="140"/>
      <c r="KAK1" s="140"/>
      <c r="KAL1" s="140"/>
      <c r="KAM1" s="140"/>
      <c r="KAN1" s="140"/>
      <c r="KAO1" s="140"/>
      <c r="KAP1" s="140"/>
      <c r="KAQ1" s="140"/>
      <c r="KAR1" s="140"/>
      <c r="KAS1" s="140"/>
      <c r="KAT1" s="140"/>
      <c r="KAU1" s="140"/>
      <c r="KAV1" s="140"/>
      <c r="KAW1" s="140"/>
      <c r="KAX1" s="140"/>
      <c r="KAY1" s="140"/>
      <c r="KAZ1" s="140"/>
      <c r="KBA1" s="140"/>
      <c r="KBB1" s="140"/>
      <c r="KBC1" s="140"/>
      <c r="KBD1" s="140"/>
      <c r="KBE1" s="140"/>
      <c r="KBF1" s="140"/>
      <c r="KBG1" s="140"/>
      <c r="KBH1" s="140"/>
      <c r="KBI1" s="140"/>
      <c r="KBJ1" s="140"/>
      <c r="KBK1" s="140"/>
      <c r="KBL1" s="140"/>
      <c r="KBM1" s="140"/>
      <c r="KBN1" s="140"/>
      <c r="KBO1" s="140"/>
      <c r="KBP1" s="140"/>
      <c r="KBQ1" s="140"/>
      <c r="KBR1" s="140"/>
      <c r="KBS1" s="140"/>
      <c r="KBT1" s="140"/>
      <c r="KBU1" s="140"/>
      <c r="KBV1" s="140"/>
      <c r="KBW1" s="140"/>
      <c r="KBX1" s="140"/>
      <c r="KBY1" s="140"/>
      <c r="KBZ1" s="140"/>
      <c r="KCA1" s="140"/>
      <c r="KCB1" s="140"/>
      <c r="KCC1" s="140"/>
      <c r="KCD1" s="140"/>
      <c r="KCE1" s="140"/>
      <c r="KCF1" s="140"/>
      <c r="KCG1" s="140"/>
      <c r="KCH1" s="140"/>
      <c r="KCI1" s="140"/>
      <c r="KCJ1" s="140"/>
      <c r="KCK1" s="140"/>
      <c r="KCL1" s="140"/>
      <c r="KCM1" s="140"/>
      <c r="KCN1" s="140"/>
      <c r="KCO1" s="140"/>
      <c r="KCP1" s="140"/>
      <c r="KCQ1" s="140"/>
      <c r="KCR1" s="140"/>
      <c r="KCS1" s="140"/>
      <c r="KCT1" s="140"/>
      <c r="KCU1" s="140"/>
      <c r="KCV1" s="140"/>
      <c r="KCW1" s="140"/>
      <c r="KCX1" s="140"/>
      <c r="KCY1" s="140"/>
      <c r="KCZ1" s="140"/>
      <c r="KDA1" s="140"/>
      <c r="KDB1" s="140"/>
      <c r="KDC1" s="140"/>
      <c r="KDD1" s="140"/>
      <c r="KDE1" s="140"/>
      <c r="KDF1" s="140"/>
      <c r="KDG1" s="140"/>
      <c r="KDH1" s="140"/>
      <c r="KDI1" s="140"/>
      <c r="KDJ1" s="140"/>
      <c r="KDK1" s="140"/>
      <c r="KDL1" s="140"/>
      <c r="KDM1" s="140"/>
      <c r="KDN1" s="140"/>
      <c r="KDO1" s="140"/>
      <c r="KDP1" s="140"/>
      <c r="KDQ1" s="140"/>
      <c r="KDR1" s="140"/>
      <c r="KDS1" s="140"/>
      <c r="KDT1" s="140"/>
      <c r="KDU1" s="140"/>
      <c r="KDV1" s="140"/>
      <c r="KDW1" s="140"/>
      <c r="KDX1" s="140"/>
      <c r="KDY1" s="140"/>
      <c r="KDZ1" s="140"/>
      <c r="KEA1" s="140"/>
      <c r="KEB1" s="140"/>
      <c r="KEC1" s="140"/>
      <c r="KED1" s="140"/>
      <c r="KEE1" s="140"/>
      <c r="KEF1" s="140"/>
      <c r="KEG1" s="140"/>
      <c r="KEH1" s="140"/>
      <c r="KEI1" s="140"/>
      <c r="KEJ1" s="140"/>
      <c r="KEK1" s="140"/>
      <c r="KEL1" s="140"/>
      <c r="KEM1" s="140"/>
      <c r="KEN1" s="140"/>
      <c r="KEO1" s="140"/>
      <c r="KEP1" s="140"/>
      <c r="KEQ1" s="140"/>
      <c r="KER1" s="140"/>
      <c r="KES1" s="140"/>
      <c r="KET1" s="140"/>
      <c r="KEU1" s="140"/>
      <c r="KEV1" s="140"/>
      <c r="KEW1" s="140"/>
      <c r="KEX1" s="140"/>
      <c r="KEY1" s="140"/>
      <c r="KEZ1" s="140"/>
      <c r="KFA1" s="140"/>
      <c r="KFB1" s="140"/>
      <c r="KFC1" s="140"/>
      <c r="KFD1" s="140"/>
      <c r="KFE1" s="140"/>
      <c r="KFF1" s="140"/>
      <c r="KFG1" s="140"/>
      <c r="KFH1" s="140"/>
      <c r="KFI1" s="140"/>
      <c r="KFJ1" s="140"/>
      <c r="KFK1" s="140"/>
      <c r="KFL1" s="140"/>
      <c r="KFM1" s="140"/>
      <c r="KFN1" s="140"/>
      <c r="KFO1" s="140"/>
      <c r="KFP1" s="140"/>
      <c r="KFQ1" s="140"/>
      <c r="KFR1" s="140"/>
      <c r="KFS1" s="140"/>
      <c r="KFT1" s="140"/>
      <c r="KFU1" s="140"/>
      <c r="KFV1" s="140"/>
      <c r="KFW1" s="140"/>
      <c r="KFX1" s="140"/>
      <c r="KFY1" s="140"/>
      <c r="KFZ1" s="140"/>
      <c r="KGA1" s="140"/>
      <c r="KGB1" s="140"/>
      <c r="KGC1" s="140"/>
      <c r="KGD1" s="140"/>
      <c r="KGE1" s="140"/>
      <c r="KGF1" s="140"/>
      <c r="KGG1" s="140"/>
      <c r="KGH1" s="140"/>
      <c r="KGI1" s="140"/>
      <c r="KGJ1" s="140"/>
      <c r="KGK1" s="140"/>
      <c r="KGL1" s="140"/>
      <c r="KGM1" s="140"/>
      <c r="KGN1" s="140"/>
      <c r="KGO1" s="140"/>
      <c r="KGP1" s="140"/>
      <c r="KGQ1" s="140"/>
      <c r="KGR1" s="140"/>
      <c r="KGS1" s="140"/>
      <c r="KGT1" s="140"/>
      <c r="KGU1" s="140"/>
      <c r="KGV1" s="140"/>
      <c r="KGW1" s="140"/>
      <c r="KGX1" s="140"/>
      <c r="KGY1" s="140"/>
      <c r="KGZ1" s="140"/>
      <c r="KHA1" s="140"/>
      <c r="KHB1" s="140"/>
      <c r="KHC1" s="140"/>
      <c r="KHD1" s="140"/>
      <c r="KHE1" s="140"/>
      <c r="KHF1" s="140"/>
      <c r="KHG1" s="140"/>
      <c r="KHH1" s="140"/>
      <c r="KHI1" s="140"/>
      <c r="KHJ1" s="140"/>
      <c r="KHK1" s="140"/>
      <c r="KHL1" s="140"/>
      <c r="KHM1" s="140"/>
      <c r="KHN1" s="140"/>
      <c r="KHO1" s="140"/>
      <c r="KHP1" s="140"/>
      <c r="KHQ1" s="140"/>
      <c r="KHR1" s="140"/>
      <c r="KHS1" s="140"/>
      <c r="KHT1" s="140"/>
      <c r="KHU1" s="140"/>
      <c r="KHV1" s="140"/>
      <c r="KHW1" s="140"/>
      <c r="KHX1" s="140"/>
      <c r="KHY1" s="140"/>
      <c r="KHZ1" s="140"/>
      <c r="KIA1" s="140"/>
      <c r="KIB1" s="140"/>
      <c r="KIC1" s="140"/>
      <c r="KID1" s="140"/>
      <c r="KIE1" s="140"/>
      <c r="KIF1" s="140"/>
      <c r="KIG1" s="140"/>
      <c r="KIH1" s="140"/>
      <c r="KII1" s="140"/>
      <c r="KIJ1" s="140"/>
      <c r="KIK1" s="140"/>
      <c r="KIL1" s="140"/>
      <c r="KIM1" s="140"/>
      <c r="KIN1" s="140"/>
      <c r="KIO1" s="140"/>
      <c r="KIP1" s="140"/>
      <c r="KIQ1" s="140"/>
      <c r="KIR1" s="140"/>
      <c r="KIS1" s="140"/>
      <c r="KIT1" s="140"/>
      <c r="KIU1" s="140"/>
      <c r="KIV1" s="140"/>
      <c r="KIW1" s="140"/>
      <c r="KIX1" s="140"/>
      <c r="KIY1" s="140"/>
      <c r="KIZ1" s="140"/>
      <c r="KJA1" s="140"/>
      <c r="KJB1" s="140"/>
      <c r="KJC1" s="140"/>
      <c r="KJD1" s="140"/>
      <c r="KJE1" s="140"/>
      <c r="KJF1" s="140"/>
      <c r="KJG1" s="140"/>
      <c r="KJH1" s="140"/>
      <c r="KJI1" s="140"/>
      <c r="KJJ1" s="140"/>
      <c r="KJK1" s="140"/>
      <c r="KJL1" s="140"/>
      <c r="KJM1" s="140"/>
      <c r="KJN1" s="140"/>
      <c r="KJO1" s="140"/>
      <c r="KJP1" s="140"/>
      <c r="KJQ1" s="140"/>
      <c r="KJR1" s="140"/>
      <c r="KJS1" s="140"/>
      <c r="KJT1" s="140"/>
      <c r="KJU1" s="140"/>
      <c r="KJV1" s="140"/>
      <c r="KJW1" s="140"/>
      <c r="KJX1" s="140"/>
      <c r="KJY1" s="140"/>
      <c r="KJZ1" s="140"/>
      <c r="KKA1" s="140"/>
      <c r="KKB1" s="140"/>
      <c r="KKC1" s="140"/>
      <c r="KKD1" s="140"/>
      <c r="KKE1" s="140"/>
      <c r="KKF1" s="140"/>
      <c r="KKG1" s="140"/>
      <c r="KKH1" s="140"/>
      <c r="KKI1" s="140"/>
      <c r="KKJ1" s="140"/>
      <c r="KKK1" s="140"/>
      <c r="KKL1" s="140"/>
      <c r="KKM1" s="140"/>
      <c r="KKN1" s="140"/>
      <c r="KKO1" s="140"/>
      <c r="KKP1" s="140"/>
      <c r="KKQ1" s="140"/>
      <c r="KKR1" s="140"/>
      <c r="KKS1" s="140"/>
      <c r="KKT1" s="140"/>
      <c r="KKU1" s="140"/>
      <c r="KKV1" s="140"/>
      <c r="KKW1" s="140"/>
      <c r="KKX1" s="140"/>
      <c r="KKY1" s="140"/>
      <c r="KKZ1" s="140"/>
      <c r="KLA1" s="140"/>
      <c r="KLB1" s="140"/>
      <c r="KLC1" s="140"/>
      <c r="KLD1" s="140"/>
      <c r="KLE1" s="140"/>
      <c r="KLF1" s="140"/>
      <c r="KLG1" s="140"/>
      <c r="KLH1" s="140"/>
      <c r="KLI1" s="140"/>
      <c r="KLJ1" s="140"/>
      <c r="KLK1" s="140"/>
      <c r="KLL1" s="140"/>
      <c r="KLM1" s="140"/>
      <c r="KLN1" s="140"/>
      <c r="KLO1" s="140"/>
      <c r="KLP1" s="140"/>
      <c r="KLQ1" s="140"/>
      <c r="KLR1" s="140"/>
      <c r="KLS1" s="140"/>
      <c r="KLT1" s="140"/>
      <c r="KLU1" s="140"/>
      <c r="KLV1" s="140"/>
      <c r="KLW1" s="140"/>
      <c r="KLX1" s="140"/>
      <c r="KLY1" s="140"/>
      <c r="KLZ1" s="140"/>
      <c r="KMA1" s="140"/>
      <c r="KMB1" s="140"/>
      <c r="KMC1" s="140"/>
      <c r="KMD1" s="140"/>
      <c r="KME1" s="140"/>
      <c r="KMF1" s="140"/>
      <c r="KMG1" s="140"/>
      <c r="KMH1" s="140"/>
      <c r="KMI1" s="140"/>
      <c r="KMJ1" s="140"/>
      <c r="KMK1" s="140"/>
      <c r="KML1" s="140"/>
      <c r="KMM1" s="140"/>
      <c r="KMN1" s="140"/>
      <c r="KMO1" s="140"/>
      <c r="KMP1" s="140"/>
      <c r="KMQ1" s="140"/>
      <c r="KMR1" s="140"/>
      <c r="KMS1" s="140"/>
      <c r="KMT1" s="140"/>
      <c r="KMU1" s="140"/>
      <c r="KMV1" s="140"/>
      <c r="KMW1" s="140"/>
      <c r="KMX1" s="140"/>
      <c r="KMY1" s="140"/>
      <c r="KMZ1" s="140"/>
      <c r="KNA1" s="140"/>
      <c r="KNB1" s="140"/>
      <c r="KNC1" s="140"/>
      <c r="KND1" s="140"/>
      <c r="KNE1" s="140"/>
      <c r="KNF1" s="140"/>
      <c r="KNG1" s="140"/>
      <c r="KNH1" s="140"/>
      <c r="KNI1" s="140"/>
      <c r="KNJ1" s="140"/>
      <c r="KNK1" s="140"/>
      <c r="KNL1" s="140"/>
      <c r="KNM1" s="140"/>
      <c r="KNN1" s="140"/>
      <c r="KNO1" s="140"/>
      <c r="KNP1" s="140"/>
      <c r="KNQ1" s="140"/>
      <c r="KNR1" s="140"/>
      <c r="KNS1" s="140"/>
      <c r="KNT1" s="140"/>
      <c r="KNU1" s="140"/>
      <c r="KNV1" s="140"/>
      <c r="KNW1" s="140"/>
      <c r="KNX1" s="140"/>
      <c r="KNY1" s="140"/>
      <c r="KNZ1" s="140"/>
      <c r="KOA1" s="140"/>
      <c r="KOB1" s="140"/>
      <c r="KOC1" s="140"/>
      <c r="KOD1" s="140"/>
      <c r="KOE1" s="140"/>
      <c r="KOF1" s="140"/>
      <c r="KOG1" s="140"/>
      <c r="KOH1" s="140"/>
      <c r="KOI1" s="140"/>
      <c r="KOJ1" s="140"/>
      <c r="KOK1" s="140"/>
      <c r="KOL1" s="140"/>
      <c r="KOM1" s="140"/>
      <c r="KON1" s="140"/>
      <c r="KOO1" s="140"/>
      <c r="KOP1" s="140"/>
      <c r="KOQ1" s="140"/>
      <c r="KOR1" s="140"/>
      <c r="KOS1" s="140"/>
      <c r="KOT1" s="140"/>
      <c r="KOU1" s="140"/>
      <c r="KOV1" s="140"/>
      <c r="KOW1" s="140"/>
      <c r="KOX1" s="140"/>
      <c r="KOY1" s="140"/>
      <c r="KOZ1" s="140"/>
      <c r="KPA1" s="140"/>
      <c r="KPB1" s="140"/>
      <c r="KPC1" s="140"/>
      <c r="KPD1" s="140"/>
      <c r="KPE1" s="140"/>
      <c r="KPF1" s="140"/>
      <c r="KPG1" s="140"/>
      <c r="KPH1" s="140"/>
      <c r="KPI1" s="140"/>
      <c r="KPJ1" s="140"/>
      <c r="KPK1" s="140"/>
      <c r="KPL1" s="140"/>
      <c r="KPM1" s="140"/>
      <c r="KPN1" s="140"/>
      <c r="KPO1" s="140"/>
      <c r="KPP1" s="140"/>
      <c r="KPQ1" s="140"/>
      <c r="KPR1" s="140"/>
      <c r="KPS1" s="140"/>
      <c r="KPT1" s="140"/>
      <c r="KPU1" s="140"/>
      <c r="KPV1" s="140"/>
      <c r="KPW1" s="140"/>
      <c r="KPX1" s="140"/>
      <c r="KPY1" s="140"/>
      <c r="KPZ1" s="140"/>
      <c r="KQA1" s="140"/>
      <c r="KQB1" s="140"/>
      <c r="KQC1" s="140"/>
      <c r="KQD1" s="140"/>
      <c r="KQE1" s="140"/>
      <c r="KQF1" s="140"/>
      <c r="KQG1" s="140"/>
      <c r="KQH1" s="140"/>
      <c r="KQI1" s="140"/>
      <c r="KQJ1" s="140"/>
      <c r="KQK1" s="140"/>
      <c r="KQL1" s="140"/>
      <c r="KQM1" s="140"/>
      <c r="KQN1" s="140"/>
      <c r="KQO1" s="140"/>
      <c r="KQP1" s="140"/>
      <c r="KQQ1" s="140"/>
      <c r="KQR1" s="140"/>
      <c r="KQS1" s="140"/>
      <c r="KQT1" s="140"/>
      <c r="KQU1" s="140"/>
      <c r="KQV1" s="140"/>
      <c r="KQW1" s="140"/>
      <c r="KQX1" s="140"/>
      <c r="KQY1" s="140"/>
      <c r="KQZ1" s="140"/>
      <c r="KRA1" s="140"/>
      <c r="KRB1" s="140"/>
      <c r="KRC1" s="140"/>
      <c r="KRD1" s="140"/>
      <c r="KRE1" s="140"/>
      <c r="KRF1" s="140"/>
      <c r="KRG1" s="140"/>
      <c r="KRH1" s="140"/>
      <c r="KRI1" s="140"/>
      <c r="KRJ1" s="140"/>
      <c r="KRK1" s="140"/>
      <c r="KRL1" s="140"/>
      <c r="KRM1" s="140"/>
      <c r="KRN1" s="140"/>
      <c r="KRO1" s="140"/>
      <c r="KRP1" s="140"/>
      <c r="KRQ1" s="140"/>
      <c r="KRR1" s="140"/>
      <c r="KRS1" s="140"/>
      <c r="KRT1" s="140"/>
      <c r="KRU1" s="140"/>
      <c r="KRV1" s="140"/>
      <c r="KRW1" s="140"/>
      <c r="KRX1" s="140"/>
      <c r="KRY1" s="140"/>
      <c r="KRZ1" s="140"/>
      <c r="KSA1" s="140"/>
      <c r="KSB1" s="140"/>
      <c r="KSC1" s="140"/>
      <c r="KSD1" s="140"/>
      <c r="KSE1" s="140"/>
      <c r="KSF1" s="140"/>
      <c r="KSG1" s="140"/>
      <c r="KSH1" s="140"/>
      <c r="KSI1" s="140"/>
      <c r="KSJ1" s="140"/>
      <c r="KSK1" s="140"/>
      <c r="KSL1" s="140"/>
      <c r="KSM1" s="140"/>
      <c r="KSN1" s="140"/>
      <c r="KSO1" s="140"/>
      <c r="KSP1" s="140"/>
      <c r="KSQ1" s="140"/>
      <c r="KSR1" s="140"/>
      <c r="KSS1" s="140"/>
      <c r="KST1" s="140"/>
      <c r="KSU1" s="140"/>
      <c r="KSV1" s="140"/>
      <c r="KSW1" s="140"/>
      <c r="KSX1" s="140"/>
      <c r="KSY1" s="140"/>
      <c r="KSZ1" s="140"/>
      <c r="KTA1" s="140"/>
      <c r="KTB1" s="140"/>
      <c r="KTC1" s="140"/>
      <c r="KTD1" s="140"/>
      <c r="KTE1" s="140"/>
      <c r="KTF1" s="140"/>
      <c r="KTG1" s="140"/>
      <c r="KTH1" s="140"/>
      <c r="KTI1" s="140"/>
      <c r="KTJ1" s="140"/>
      <c r="KTK1" s="140"/>
      <c r="KTL1" s="140"/>
      <c r="KTM1" s="140"/>
      <c r="KTN1" s="140"/>
      <c r="KTO1" s="140"/>
      <c r="KTP1" s="140"/>
      <c r="KTQ1" s="140"/>
      <c r="KTR1" s="140"/>
      <c r="KTS1" s="140"/>
      <c r="KTT1" s="140"/>
      <c r="KTU1" s="140"/>
      <c r="KTV1" s="140"/>
      <c r="KTW1" s="140"/>
      <c r="KTX1" s="140"/>
      <c r="KTY1" s="140"/>
      <c r="KTZ1" s="140"/>
      <c r="KUA1" s="140"/>
      <c r="KUB1" s="140"/>
      <c r="KUC1" s="140"/>
      <c r="KUD1" s="140"/>
      <c r="KUE1" s="140"/>
      <c r="KUF1" s="140"/>
      <c r="KUG1" s="140"/>
      <c r="KUH1" s="140"/>
      <c r="KUI1" s="140"/>
      <c r="KUJ1" s="140"/>
      <c r="KUK1" s="140"/>
      <c r="KUL1" s="140"/>
      <c r="KUM1" s="140"/>
      <c r="KUN1" s="140"/>
      <c r="KUO1" s="140"/>
      <c r="KUP1" s="140"/>
      <c r="KUQ1" s="140"/>
      <c r="KUR1" s="140"/>
      <c r="KUS1" s="140"/>
      <c r="KUT1" s="140"/>
      <c r="KUU1" s="140"/>
      <c r="KUV1" s="140"/>
      <c r="KUW1" s="140"/>
      <c r="KUX1" s="140"/>
      <c r="KUY1" s="140"/>
      <c r="KUZ1" s="140"/>
      <c r="KVA1" s="140"/>
      <c r="KVB1" s="140"/>
      <c r="KVC1" s="140"/>
      <c r="KVD1" s="140"/>
      <c r="KVE1" s="140"/>
      <c r="KVF1" s="140"/>
      <c r="KVG1" s="140"/>
      <c r="KVH1" s="140"/>
      <c r="KVI1" s="140"/>
      <c r="KVJ1" s="140"/>
      <c r="KVK1" s="140"/>
      <c r="KVL1" s="140"/>
      <c r="KVM1" s="140"/>
      <c r="KVN1" s="140"/>
      <c r="KVO1" s="140"/>
      <c r="KVP1" s="140"/>
      <c r="KVQ1" s="140"/>
      <c r="KVR1" s="140"/>
      <c r="KVS1" s="140"/>
      <c r="KVT1" s="140"/>
      <c r="KVU1" s="140"/>
      <c r="KVV1" s="140"/>
      <c r="KVW1" s="140"/>
      <c r="KVX1" s="140"/>
      <c r="KVY1" s="140"/>
      <c r="KVZ1" s="140"/>
      <c r="KWA1" s="140"/>
      <c r="KWB1" s="140"/>
      <c r="KWC1" s="140"/>
      <c r="KWD1" s="140"/>
      <c r="KWE1" s="140"/>
      <c r="KWF1" s="140"/>
      <c r="KWG1" s="140"/>
      <c r="KWH1" s="140"/>
      <c r="KWI1" s="140"/>
      <c r="KWJ1" s="140"/>
      <c r="KWK1" s="140"/>
      <c r="KWL1" s="140"/>
      <c r="KWM1" s="140"/>
      <c r="KWN1" s="140"/>
      <c r="KWO1" s="140"/>
      <c r="KWP1" s="140"/>
      <c r="KWQ1" s="140"/>
      <c r="KWR1" s="140"/>
      <c r="KWS1" s="140"/>
      <c r="KWT1" s="140"/>
      <c r="KWU1" s="140"/>
      <c r="KWV1" s="140"/>
      <c r="KWW1" s="140"/>
      <c r="KWX1" s="140"/>
      <c r="KWY1" s="140"/>
      <c r="KWZ1" s="140"/>
      <c r="KXA1" s="140"/>
      <c r="KXB1" s="140"/>
      <c r="KXC1" s="140"/>
      <c r="KXD1" s="140"/>
      <c r="KXE1" s="140"/>
      <c r="KXF1" s="140"/>
      <c r="KXG1" s="140"/>
      <c r="KXH1" s="140"/>
      <c r="KXI1" s="140"/>
      <c r="KXJ1" s="140"/>
      <c r="KXK1" s="140"/>
      <c r="KXL1" s="140"/>
      <c r="KXM1" s="140"/>
      <c r="KXN1" s="140"/>
      <c r="KXO1" s="140"/>
      <c r="KXP1" s="140"/>
      <c r="KXQ1" s="140"/>
      <c r="KXR1" s="140"/>
      <c r="KXS1" s="140"/>
      <c r="KXT1" s="140"/>
      <c r="KXU1" s="140"/>
      <c r="KXV1" s="140"/>
      <c r="KXW1" s="140"/>
      <c r="KXX1" s="140"/>
      <c r="KXY1" s="140"/>
      <c r="KXZ1" s="140"/>
      <c r="KYA1" s="140"/>
      <c r="KYB1" s="140"/>
      <c r="KYC1" s="140"/>
      <c r="KYD1" s="140"/>
      <c r="KYE1" s="140"/>
      <c r="KYF1" s="140"/>
      <c r="KYG1" s="140"/>
      <c r="KYH1" s="140"/>
      <c r="KYI1" s="140"/>
      <c r="KYJ1" s="140"/>
      <c r="KYK1" s="140"/>
      <c r="KYL1" s="140"/>
      <c r="KYM1" s="140"/>
      <c r="KYN1" s="140"/>
      <c r="KYO1" s="140"/>
      <c r="KYP1" s="140"/>
      <c r="KYQ1" s="140"/>
      <c r="KYR1" s="140"/>
      <c r="KYS1" s="140"/>
      <c r="KYT1" s="140"/>
      <c r="KYU1" s="140"/>
      <c r="KYV1" s="140"/>
      <c r="KYW1" s="140"/>
      <c r="KYX1" s="140"/>
      <c r="KYY1" s="140"/>
      <c r="KYZ1" s="140"/>
      <c r="KZA1" s="140"/>
      <c r="KZB1" s="140"/>
      <c r="KZC1" s="140"/>
      <c r="KZD1" s="140"/>
      <c r="KZE1" s="140"/>
      <c r="KZF1" s="140"/>
      <c r="KZG1" s="140"/>
      <c r="KZH1" s="140"/>
      <c r="KZI1" s="140"/>
      <c r="KZJ1" s="140"/>
      <c r="KZK1" s="140"/>
      <c r="KZL1" s="140"/>
      <c r="KZM1" s="140"/>
      <c r="KZN1" s="140"/>
      <c r="KZO1" s="140"/>
      <c r="KZP1" s="140"/>
      <c r="KZQ1" s="140"/>
      <c r="KZR1" s="140"/>
      <c r="KZS1" s="140"/>
      <c r="KZT1" s="140"/>
      <c r="KZU1" s="140"/>
      <c r="KZV1" s="140"/>
      <c r="KZW1" s="140"/>
      <c r="KZX1" s="140"/>
      <c r="KZY1" s="140"/>
      <c r="KZZ1" s="140"/>
      <c r="LAA1" s="140"/>
      <c r="LAB1" s="140"/>
      <c r="LAC1" s="140"/>
      <c r="LAD1" s="140"/>
      <c r="LAE1" s="140"/>
      <c r="LAF1" s="140"/>
      <c r="LAG1" s="140"/>
      <c r="LAH1" s="140"/>
      <c r="LAI1" s="140"/>
      <c r="LAJ1" s="140"/>
      <c r="LAK1" s="140"/>
      <c r="LAL1" s="140"/>
      <c r="LAM1" s="140"/>
      <c r="LAN1" s="140"/>
      <c r="LAO1" s="140"/>
      <c r="LAP1" s="140"/>
      <c r="LAQ1" s="140"/>
      <c r="LAR1" s="140"/>
      <c r="LAS1" s="140"/>
      <c r="LAT1" s="140"/>
      <c r="LAU1" s="140"/>
      <c r="LAV1" s="140"/>
      <c r="LAW1" s="140"/>
      <c r="LAX1" s="140"/>
      <c r="LAY1" s="140"/>
      <c r="LAZ1" s="140"/>
      <c r="LBA1" s="140"/>
      <c r="LBB1" s="140"/>
      <c r="LBC1" s="140"/>
      <c r="LBD1" s="140"/>
      <c r="LBE1" s="140"/>
      <c r="LBF1" s="140"/>
      <c r="LBG1" s="140"/>
      <c r="LBH1" s="140"/>
      <c r="LBI1" s="140"/>
      <c r="LBJ1" s="140"/>
      <c r="LBK1" s="140"/>
      <c r="LBL1" s="140"/>
      <c r="LBM1" s="140"/>
      <c r="LBN1" s="140"/>
      <c r="LBO1" s="140"/>
      <c r="LBP1" s="140"/>
      <c r="LBQ1" s="140"/>
      <c r="LBR1" s="140"/>
      <c r="LBS1" s="140"/>
      <c r="LBT1" s="140"/>
      <c r="LBU1" s="140"/>
      <c r="LBV1" s="140"/>
      <c r="LBW1" s="140"/>
      <c r="LBX1" s="140"/>
      <c r="LBY1" s="140"/>
      <c r="LBZ1" s="140"/>
      <c r="LCA1" s="140"/>
      <c r="LCB1" s="140"/>
      <c r="LCC1" s="140"/>
      <c r="LCD1" s="140"/>
      <c r="LCE1" s="140"/>
      <c r="LCF1" s="140"/>
      <c r="LCG1" s="140"/>
      <c r="LCH1" s="140"/>
      <c r="LCI1" s="140"/>
      <c r="LCJ1" s="140"/>
      <c r="LCK1" s="140"/>
      <c r="LCL1" s="140"/>
      <c r="LCM1" s="140"/>
      <c r="LCN1" s="140"/>
      <c r="LCO1" s="140"/>
      <c r="LCP1" s="140"/>
      <c r="LCQ1" s="140"/>
      <c r="LCR1" s="140"/>
      <c r="LCS1" s="140"/>
      <c r="LCT1" s="140"/>
      <c r="LCU1" s="140"/>
      <c r="LCV1" s="140"/>
      <c r="LCW1" s="140"/>
      <c r="LCX1" s="140"/>
      <c r="LCY1" s="140"/>
      <c r="LCZ1" s="140"/>
      <c r="LDA1" s="140"/>
      <c r="LDB1" s="140"/>
      <c r="LDC1" s="140"/>
      <c r="LDD1" s="140"/>
      <c r="LDE1" s="140"/>
      <c r="LDF1" s="140"/>
      <c r="LDG1" s="140"/>
      <c r="LDH1" s="140"/>
      <c r="LDI1" s="140"/>
      <c r="LDJ1" s="140"/>
      <c r="LDK1" s="140"/>
      <c r="LDL1" s="140"/>
      <c r="LDM1" s="140"/>
      <c r="LDN1" s="140"/>
      <c r="LDO1" s="140"/>
      <c r="LDP1" s="140"/>
      <c r="LDQ1" s="140"/>
      <c r="LDR1" s="140"/>
      <c r="LDS1" s="140"/>
      <c r="LDT1" s="140"/>
      <c r="LDU1" s="140"/>
      <c r="LDV1" s="140"/>
      <c r="LDW1" s="140"/>
      <c r="LDX1" s="140"/>
      <c r="LDY1" s="140"/>
      <c r="LDZ1" s="140"/>
      <c r="LEA1" s="140"/>
      <c r="LEB1" s="140"/>
      <c r="LEC1" s="140"/>
      <c r="LED1" s="140"/>
      <c r="LEE1" s="140"/>
      <c r="LEF1" s="140"/>
      <c r="LEG1" s="140"/>
      <c r="LEH1" s="140"/>
      <c r="LEI1" s="140"/>
      <c r="LEJ1" s="140"/>
      <c r="LEK1" s="140"/>
      <c r="LEL1" s="140"/>
      <c r="LEM1" s="140"/>
      <c r="LEN1" s="140"/>
      <c r="LEO1" s="140"/>
      <c r="LEP1" s="140"/>
      <c r="LEQ1" s="140"/>
      <c r="LER1" s="140"/>
      <c r="LES1" s="140"/>
      <c r="LET1" s="140"/>
      <c r="LEU1" s="140"/>
      <c r="LEV1" s="140"/>
      <c r="LEW1" s="140"/>
      <c r="LEX1" s="140"/>
      <c r="LEY1" s="140"/>
      <c r="LEZ1" s="140"/>
      <c r="LFA1" s="140"/>
      <c r="LFB1" s="140"/>
      <c r="LFC1" s="140"/>
      <c r="LFD1" s="140"/>
      <c r="LFE1" s="140"/>
      <c r="LFF1" s="140"/>
      <c r="LFG1" s="140"/>
      <c r="LFH1" s="140"/>
      <c r="LFI1" s="140"/>
      <c r="LFJ1" s="140"/>
      <c r="LFK1" s="140"/>
      <c r="LFL1" s="140"/>
      <c r="LFM1" s="140"/>
      <c r="LFN1" s="140"/>
      <c r="LFO1" s="140"/>
      <c r="LFP1" s="140"/>
      <c r="LFQ1" s="140"/>
      <c r="LFR1" s="140"/>
      <c r="LFS1" s="140"/>
      <c r="LFT1" s="140"/>
      <c r="LFU1" s="140"/>
      <c r="LFV1" s="140"/>
      <c r="LFW1" s="140"/>
      <c r="LFX1" s="140"/>
      <c r="LFY1" s="140"/>
      <c r="LFZ1" s="140"/>
      <c r="LGA1" s="140"/>
      <c r="LGB1" s="140"/>
      <c r="LGC1" s="140"/>
      <c r="LGD1" s="140"/>
      <c r="LGE1" s="140"/>
      <c r="LGF1" s="140"/>
      <c r="LGG1" s="140"/>
      <c r="LGH1" s="140"/>
      <c r="LGI1" s="140"/>
      <c r="LGJ1" s="140"/>
      <c r="LGK1" s="140"/>
      <c r="LGL1" s="140"/>
      <c r="LGM1" s="140"/>
      <c r="LGN1" s="140"/>
      <c r="LGO1" s="140"/>
      <c r="LGP1" s="140"/>
      <c r="LGQ1" s="140"/>
      <c r="LGR1" s="140"/>
      <c r="LGS1" s="140"/>
      <c r="LGT1" s="140"/>
      <c r="LGU1" s="140"/>
      <c r="LGV1" s="140"/>
      <c r="LGW1" s="140"/>
      <c r="LGX1" s="140"/>
      <c r="LGY1" s="140"/>
      <c r="LGZ1" s="140"/>
      <c r="LHA1" s="140"/>
      <c r="LHB1" s="140"/>
      <c r="LHC1" s="140"/>
      <c r="LHD1" s="140"/>
      <c r="LHE1" s="140"/>
      <c r="LHF1" s="140"/>
      <c r="LHG1" s="140"/>
      <c r="LHH1" s="140"/>
      <c r="LHI1" s="140"/>
      <c r="LHJ1" s="140"/>
      <c r="LHK1" s="140"/>
      <c r="LHL1" s="140"/>
      <c r="LHM1" s="140"/>
      <c r="LHN1" s="140"/>
      <c r="LHO1" s="140"/>
      <c r="LHP1" s="140"/>
      <c r="LHQ1" s="140"/>
      <c r="LHR1" s="140"/>
      <c r="LHS1" s="140"/>
      <c r="LHT1" s="140"/>
      <c r="LHU1" s="140"/>
      <c r="LHV1" s="140"/>
      <c r="LHW1" s="140"/>
      <c r="LHX1" s="140"/>
      <c r="LHY1" s="140"/>
      <c r="LHZ1" s="140"/>
      <c r="LIA1" s="140"/>
      <c r="LIB1" s="140"/>
      <c r="LIC1" s="140"/>
      <c r="LID1" s="140"/>
      <c r="LIE1" s="140"/>
      <c r="LIF1" s="140"/>
      <c r="LIG1" s="140"/>
      <c r="LIH1" s="140"/>
      <c r="LII1" s="140"/>
      <c r="LIJ1" s="140"/>
      <c r="LIK1" s="140"/>
      <c r="LIL1" s="140"/>
      <c r="LIM1" s="140"/>
      <c r="LIN1" s="140"/>
      <c r="LIO1" s="140"/>
      <c r="LIP1" s="140"/>
      <c r="LIQ1" s="140"/>
      <c r="LIR1" s="140"/>
      <c r="LIS1" s="140"/>
      <c r="LIT1" s="140"/>
      <c r="LIU1" s="140"/>
      <c r="LIV1" s="140"/>
      <c r="LIW1" s="140"/>
      <c r="LIX1" s="140"/>
      <c r="LIY1" s="140"/>
      <c r="LIZ1" s="140"/>
      <c r="LJA1" s="140"/>
      <c r="LJB1" s="140"/>
      <c r="LJC1" s="140"/>
      <c r="LJD1" s="140"/>
      <c r="LJE1" s="140"/>
      <c r="LJF1" s="140"/>
      <c r="LJG1" s="140"/>
      <c r="LJH1" s="140"/>
      <c r="LJI1" s="140"/>
      <c r="LJJ1" s="140"/>
      <c r="LJK1" s="140"/>
      <c r="LJL1" s="140"/>
      <c r="LJM1" s="140"/>
      <c r="LJN1" s="140"/>
      <c r="LJO1" s="140"/>
      <c r="LJP1" s="140"/>
      <c r="LJQ1" s="140"/>
      <c r="LJR1" s="140"/>
      <c r="LJS1" s="140"/>
      <c r="LJT1" s="140"/>
      <c r="LJU1" s="140"/>
      <c r="LJV1" s="140"/>
      <c r="LJW1" s="140"/>
      <c r="LJX1" s="140"/>
      <c r="LJY1" s="140"/>
      <c r="LJZ1" s="140"/>
      <c r="LKA1" s="140"/>
      <c r="LKB1" s="140"/>
      <c r="LKC1" s="140"/>
      <c r="LKD1" s="140"/>
      <c r="LKE1" s="140"/>
      <c r="LKF1" s="140"/>
      <c r="LKG1" s="140"/>
      <c r="LKH1" s="140"/>
      <c r="LKI1" s="140"/>
      <c r="LKJ1" s="140"/>
      <c r="LKK1" s="140"/>
      <c r="LKL1" s="140"/>
      <c r="LKM1" s="140"/>
      <c r="LKN1" s="140"/>
      <c r="LKO1" s="140"/>
      <c r="LKP1" s="140"/>
      <c r="LKQ1" s="140"/>
      <c r="LKR1" s="140"/>
      <c r="LKS1" s="140"/>
      <c r="LKT1" s="140"/>
      <c r="LKU1" s="140"/>
      <c r="LKV1" s="140"/>
      <c r="LKW1" s="140"/>
      <c r="LKX1" s="140"/>
      <c r="LKY1" s="140"/>
      <c r="LKZ1" s="140"/>
      <c r="LLA1" s="140"/>
      <c r="LLB1" s="140"/>
      <c r="LLC1" s="140"/>
      <c r="LLD1" s="140"/>
      <c r="LLE1" s="140"/>
      <c r="LLF1" s="140"/>
      <c r="LLG1" s="140"/>
      <c r="LLH1" s="140"/>
      <c r="LLI1" s="140"/>
      <c r="LLJ1" s="140"/>
      <c r="LLK1" s="140"/>
      <c r="LLL1" s="140"/>
      <c r="LLM1" s="140"/>
      <c r="LLN1" s="140"/>
      <c r="LLO1" s="140"/>
      <c r="LLP1" s="140"/>
      <c r="LLQ1" s="140"/>
      <c r="LLR1" s="140"/>
      <c r="LLS1" s="140"/>
      <c r="LLT1" s="140"/>
      <c r="LLU1" s="140"/>
      <c r="LLV1" s="140"/>
      <c r="LLW1" s="140"/>
      <c r="LLX1" s="140"/>
      <c r="LLY1" s="140"/>
      <c r="LLZ1" s="140"/>
      <c r="LMA1" s="140"/>
      <c r="LMB1" s="140"/>
      <c r="LMC1" s="140"/>
      <c r="LMD1" s="140"/>
      <c r="LME1" s="140"/>
      <c r="LMF1" s="140"/>
      <c r="LMG1" s="140"/>
      <c r="LMH1" s="140"/>
      <c r="LMI1" s="140"/>
      <c r="LMJ1" s="140"/>
      <c r="LMK1" s="140"/>
      <c r="LML1" s="140"/>
      <c r="LMM1" s="140"/>
      <c r="LMN1" s="140"/>
      <c r="LMO1" s="140"/>
      <c r="LMP1" s="140"/>
      <c r="LMQ1" s="140"/>
      <c r="LMR1" s="140"/>
      <c r="LMS1" s="140"/>
      <c r="LMT1" s="140"/>
      <c r="LMU1" s="140"/>
      <c r="LMV1" s="140"/>
      <c r="LMW1" s="140"/>
      <c r="LMX1" s="140"/>
      <c r="LMY1" s="140"/>
      <c r="LMZ1" s="140"/>
      <c r="LNA1" s="140"/>
      <c r="LNB1" s="140"/>
      <c r="LNC1" s="140"/>
      <c r="LND1" s="140"/>
      <c r="LNE1" s="140"/>
      <c r="LNF1" s="140"/>
      <c r="LNG1" s="140"/>
      <c r="LNH1" s="140"/>
      <c r="LNI1" s="140"/>
      <c r="LNJ1" s="140"/>
      <c r="LNK1" s="140"/>
      <c r="LNL1" s="140"/>
      <c r="LNM1" s="140"/>
      <c r="LNN1" s="140"/>
      <c r="LNO1" s="140"/>
      <c r="LNP1" s="140"/>
      <c r="LNQ1" s="140"/>
      <c r="LNR1" s="140"/>
      <c r="LNS1" s="140"/>
      <c r="LNT1" s="140"/>
      <c r="LNU1" s="140"/>
      <c r="LNV1" s="140"/>
      <c r="LNW1" s="140"/>
      <c r="LNX1" s="140"/>
      <c r="LNY1" s="140"/>
      <c r="LNZ1" s="140"/>
      <c r="LOA1" s="140"/>
      <c r="LOB1" s="140"/>
      <c r="LOC1" s="140"/>
      <c r="LOD1" s="140"/>
      <c r="LOE1" s="140"/>
      <c r="LOF1" s="140"/>
      <c r="LOG1" s="140"/>
      <c r="LOH1" s="140"/>
      <c r="LOI1" s="140"/>
      <c r="LOJ1" s="140"/>
      <c r="LOK1" s="140"/>
      <c r="LOL1" s="140"/>
      <c r="LOM1" s="140"/>
      <c r="LON1" s="140"/>
      <c r="LOO1" s="140"/>
      <c r="LOP1" s="140"/>
      <c r="LOQ1" s="140"/>
      <c r="LOR1" s="140"/>
      <c r="LOS1" s="140"/>
      <c r="LOT1" s="140"/>
      <c r="LOU1" s="140"/>
      <c r="LOV1" s="140"/>
      <c r="LOW1" s="140"/>
      <c r="LOX1" s="140"/>
      <c r="LOY1" s="140"/>
      <c r="LOZ1" s="140"/>
      <c r="LPA1" s="140"/>
      <c r="LPB1" s="140"/>
      <c r="LPC1" s="140"/>
      <c r="LPD1" s="140"/>
      <c r="LPE1" s="140"/>
      <c r="LPF1" s="140"/>
      <c r="LPG1" s="140"/>
      <c r="LPH1" s="140"/>
      <c r="LPI1" s="140"/>
      <c r="LPJ1" s="140"/>
      <c r="LPK1" s="140"/>
      <c r="LPL1" s="140"/>
      <c r="LPM1" s="140"/>
      <c r="LPN1" s="140"/>
      <c r="LPO1" s="140"/>
      <c r="LPP1" s="140"/>
      <c r="LPQ1" s="140"/>
      <c r="LPR1" s="140"/>
      <c r="LPS1" s="140"/>
      <c r="LPT1" s="140"/>
      <c r="LPU1" s="140"/>
      <c r="LPV1" s="140"/>
      <c r="LPW1" s="140"/>
      <c r="LPX1" s="140"/>
      <c r="LPY1" s="140"/>
      <c r="LPZ1" s="140"/>
      <c r="LQA1" s="140"/>
      <c r="LQB1" s="140"/>
      <c r="LQC1" s="140"/>
      <c r="LQD1" s="140"/>
      <c r="LQE1" s="140"/>
      <c r="LQF1" s="140"/>
      <c r="LQG1" s="140"/>
      <c r="LQH1" s="140"/>
      <c r="LQI1" s="140"/>
      <c r="LQJ1" s="140"/>
      <c r="LQK1" s="140"/>
      <c r="LQL1" s="140"/>
      <c r="LQM1" s="140"/>
      <c r="LQN1" s="140"/>
      <c r="LQO1" s="140"/>
      <c r="LQP1" s="140"/>
      <c r="LQQ1" s="140"/>
      <c r="LQR1" s="140"/>
      <c r="LQS1" s="140"/>
      <c r="LQT1" s="140"/>
      <c r="LQU1" s="140"/>
      <c r="LQV1" s="140"/>
      <c r="LQW1" s="140"/>
      <c r="LQX1" s="140"/>
      <c r="LQY1" s="140"/>
      <c r="LQZ1" s="140"/>
      <c r="LRA1" s="140"/>
      <c r="LRB1" s="140"/>
      <c r="LRC1" s="140"/>
      <c r="LRD1" s="140"/>
      <c r="LRE1" s="140"/>
      <c r="LRF1" s="140"/>
      <c r="LRG1" s="140"/>
      <c r="LRH1" s="140"/>
      <c r="LRI1" s="140"/>
      <c r="LRJ1" s="140"/>
      <c r="LRK1" s="140"/>
      <c r="LRL1" s="140"/>
      <c r="LRM1" s="140"/>
      <c r="LRN1" s="140"/>
      <c r="LRO1" s="140"/>
      <c r="LRP1" s="140"/>
      <c r="LRQ1" s="140"/>
      <c r="LRR1" s="140"/>
      <c r="LRS1" s="140"/>
      <c r="LRT1" s="140"/>
      <c r="LRU1" s="140"/>
      <c r="LRV1" s="140"/>
      <c r="LRW1" s="140"/>
      <c r="LRX1" s="140"/>
      <c r="LRY1" s="140"/>
      <c r="LRZ1" s="140"/>
      <c r="LSA1" s="140"/>
      <c r="LSB1" s="140"/>
      <c r="LSC1" s="140"/>
      <c r="LSD1" s="140"/>
      <c r="LSE1" s="140"/>
      <c r="LSF1" s="140"/>
      <c r="LSG1" s="140"/>
      <c r="LSH1" s="140"/>
      <c r="LSI1" s="140"/>
      <c r="LSJ1" s="140"/>
      <c r="LSK1" s="140"/>
      <c r="LSL1" s="140"/>
      <c r="LSM1" s="140"/>
      <c r="LSN1" s="140"/>
      <c r="LSO1" s="140"/>
      <c r="LSP1" s="140"/>
      <c r="LSQ1" s="140"/>
      <c r="LSR1" s="140"/>
      <c r="LSS1" s="140"/>
      <c r="LST1" s="140"/>
      <c r="LSU1" s="140"/>
      <c r="LSV1" s="140"/>
      <c r="LSW1" s="140"/>
      <c r="LSX1" s="140"/>
      <c r="LSY1" s="140"/>
      <c r="LSZ1" s="140"/>
      <c r="LTA1" s="140"/>
      <c r="LTB1" s="140"/>
      <c r="LTC1" s="140"/>
      <c r="LTD1" s="140"/>
      <c r="LTE1" s="140"/>
      <c r="LTF1" s="140"/>
      <c r="LTG1" s="140"/>
      <c r="LTH1" s="140"/>
      <c r="LTI1" s="140"/>
      <c r="LTJ1" s="140"/>
      <c r="LTK1" s="140"/>
      <c r="LTL1" s="140"/>
      <c r="LTM1" s="140"/>
      <c r="LTN1" s="140"/>
      <c r="LTO1" s="140"/>
      <c r="LTP1" s="140"/>
      <c r="LTQ1" s="140"/>
      <c r="LTR1" s="140"/>
      <c r="LTS1" s="140"/>
      <c r="LTT1" s="140"/>
      <c r="LTU1" s="140"/>
      <c r="LTV1" s="140"/>
      <c r="LTW1" s="140"/>
      <c r="LTX1" s="140"/>
      <c r="LTY1" s="140"/>
      <c r="LTZ1" s="140"/>
      <c r="LUA1" s="140"/>
      <c r="LUB1" s="140"/>
      <c r="LUC1" s="140"/>
      <c r="LUD1" s="140"/>
      <c r="LUE1" s="140"/>
      <c r="LUF1" s="140"/>
      <c r="LUG1" s="140"/>
      <c r="LUH1" s="140"/>
      <c r="LUI1" s="140"/>
      <c r="LUJ1" s="140"/>
      <c r="LUK1" s="140"/>
      <c r="LUL1" s="140"/>
      <c r="LUM1" s="140"/>
      <c r="LUN1" s="140"/>
      <c r="LUO1" s="140"/>
      <c r="LUP1" s="140"/>
      <c r="LUQ1" s="140"/>
      <c r="LUR1" s="140"/>
      <c r="LUS1" s="140"/>
      <c r="LUT1" s="140"/>
      <c r="LUU1" s="140"/>
      <c r="LUV1" s="140"/>
      <c r="LUW1" s="140"/>
      <c r="LUX1" s="140"/>
      <c r="LUY1" s="140"/>
      <c r="LUZ1" s="140"/>
      <c r="LVA1" s="140"/>
      <c r="LVB1" s="140"/>
      <c r="LVC1" s="140"/>
      <c r="LVD1" s="140"/>
      <c r="LVE1" s="140"/>
      <c r="LVF1" s="140"/>
      <c r="LVG1" s="140"/>
      <c r="LVH1" s="140"/>
      <c r="LVI1" s="140"/>
      <c r="LVJ1" s="140"/>
      <c r="LVK1" s="140"/>
      <c r="LVL1" s="140"/>
      <c r="LVM1" s="140"/>
      <c r="LVN1" s="140"/>
      <c r="LVO1" s="140"/>
      <c r="LVP1" s="140"/>
      <c r="LVQ1" s="140"/>
      <c r="LVR1" s="140"/>
      <c r="LVS1" s="140"/>
      <c r="LVT1" s="140"/>
      <c r="LVU1" s="140"/>
      <c r="LVV1" s="140"/>
      <c r="LVW1" s="140"/>
      <c r="LVX1" s="140"/>
      <c r="LVY1" s="140"/>
      <c r="LVZ1" s="140"/>
      <c r="LWA1" s="140"/>
      <c r="LWB1" s="140"/>
      <c r="LWC1" s="140"/>
      <c r="LWD1" s="140"/>
      <c r="LWE1" s="140"/>
      <c r="LWF1" s="140"/>
      <c r="LWG1" s="140"/>
      <c r="LWH1" s="140"/>
      <c r="LWI1" s="140"/>
      <c r="LWJ1" s="140"/>
      <c r="LWK1" s="140"/>
      <c r="LWL1" s="140"/>
      <c r="LWM1" s="140"/>
      <c r="LWN1" s="140"/>
      <c r="LWO1" s="140"/>
      <c r="LWP1" s="140"/>
      <c r="LWQ1" s="140"/>
      <c r="LWR1" s="140"/>
      <c r="LWS1" s="140"/>
      <c r="LWT1" s="140"/>
      <c r="LWU1" s="140"/>
      <c r="LWV1" s="140"/>
      <c r="LWW1" s="140"/>
      <c r="LWX1" s="140"/>
      <c r="LWY1" s="140"/>
      <c r="LWZ1" s="140"/>
      <c r="LXA1" s="140"/>
      <c r="LXB1" s="140"/>
      <c r="LXC1" s="140"/>
      <c r="LXD1" s="140"/>
      <c r="LXE1" s="140"/>
      <c r="LXF1" s="140"/>
      <c r="LXG1" s="140"/>
      <c r="LXH1" s="140"/>
      <c r="LXI1" s="140"/>
      <c r="LXJ1" s="140"/>
      <c r="LXK1" s="140"/>
      <c r="LXL1" s="140"/>
      <c r="LXM1" s="140"/>
      <c r="LXN1" s="140"/>
      <c r="LXO1" s="140"/>
      <c r="LXP1" s="140"/>
      <c r="LXQ1" s="140"/>
      <c r="LXR1" s="140"/>
      <c r="LXS1" s="140"/>
      <c r="LXT1" s="140"/>
      <c r="LXU1" s="140"/>
      <c r="LXV1" s="140"/>
      <c r="LXW1" s="140"/>
      <c r="LXX1" s="140"/>
      <c r="LXY1" s="140"/>
      <c r="LXZ1" s="140"/>
      <c r="LYA1" s="140"/>
      <c r="LYB1" s="140"/>
      <c r="LYC1" s="140"/>
      <c r="LYD1" s="140"/>
      <c r="LYE1" s="140"/>
      <c r="LYF1" s="140"/>
      <c r="LYG1" s="140"/>
      <c r="LYH1" s="140"/>
      <c r="LYI1" s="140"/>
      <c r="LYJ1" s="140"/>
      <c r="LYK1" s="140"/>
      <c r="LYL1" s="140"/>
      <c r="LYM1" s="140"/>
      <c r="LYN1" s="140"/>
      <c r="LYO1" s="140"/>
      <c r="LYP1" s="140"/>
      <c r="LYQ1" s="140"/>
      <c r="LYR1" s="140"/>
      <c r="LYS1" s="140"/>
      <c r="LYT1" s="140"/>
      <c r="LYU1" s="140"/>
      <c r="LYV1" s="140"/>
      <c r="LYW1" s="140"/>
      <c r="LYX1" s="140"/>
      <c r="LYY1" s="140"/>
      <c r="LYZ1" s="140"/>
      <c r="LZA1" s="140"/>
      <c r="LZB1" s="140"/>
      <c r="LZC1" s="140"/>
      <c r="LZD1" s="140"/>
      <c r="LZE1" s="140"/>
      <c r="LZF1" s="140"/>
      <c r="LZG1" s="140"/>
      <c r="LZH1" s="140"/>
      <c r="LZI1" s="140"/>
      <c r="LZJ1" s="140"/>
      <c r="LZK1" s="140"/>
      <c r="LZL1" s="140"/>
      <c r="LZM1" s="140"/>
      <c r="LZN1" s="140"/>
      <c r="LZO1" s="140"/>
      <c r="LZP1" s="140"/>
      <c r="LZQ1" s="140"/>
      <c r="LZR1" s="140"/>
      <c r="LZS1" s="140"/>
      <c r="LZT1" s="140"/>
      <c r="LZU1" s="140"/>
      <c r="LZV1" s="140"/>
      <c r="LZW1" s="140"/>
      <c r="LZX1" s="140"/>
      <c r="LZY1" s="140"/>
      <c r="LZZ1" s="140"/>
      <c r="MAA1" s="140"/>
      <c r="MAB1" s="140"/>
      <c r="MAC1" s="140"/>
      <c r="MAD1" s="140"/>
      <c r="MAE1" s="140"/>
      <c r="MAF1" s="140"/>
      <c r="MAG1" s="140"/>
      <c r="MAH1" s="140"/>
      <c r="MAI1" s="140"/>
      <c r="MAJ1" s="140"/>
      <c r="MAK1" s="140"/>
      <c r="MAL1" s="140"/>
      <c r="MAM1" s="140"/>
      <c r="MAN1" s="140"/>
      <c r="MAO1" s="140"/>
      <c r="MAP1" s="140"/>
      <c r="MAQ1" s="140"/>
      <c r="MAR1" s="140"/>
      <c r="MAS1" s="140"/>
      <c r="MAT1" s="140"/>
      <c r="MAU1" s="140"/>
      <c r="MAV1" s="140"/>
      <c r="MAW1" s="140"/>
      <c r="MAX1" s="140"/>
      <c r="MAY1" s="140"/>
      <c r="MAZ1" s="140"/>
      <c r="MBA1" s="140"/>
      <c r="MBB1" s="140"/>
      <c r="MBC1" s="140"/>
      <c r="MBD1" s="140"/>
      <c r="MBE1" s="140"/>
      <c r="MBF1" s="140"/>
      <c r="MBG1" s="140"/>
      <c r="MBH1" s="140"/>
      <c r="MBI1" s="140"/>
      <c r="MBJ1" s="140"/>
      <c r="MBK1" s="140"/>
      <c r="MBL1" s="140"/>
      <c r="MBM1" s="140"/>
      <c r="MBN1" s="140"/>
      <c r="MBO1" s="140"/>
      <c r="MBP1" s="140"/>
      <c r="MBQ1" s="140"/>
      <c r="MBR1" s="140"/>
      <c r="MBS1" s="140"/>
      <c r="MBT1" s="140"/>
      <c r="MBU1" s="140"/>
      <c r="MBV1" s="140"/>
      <c r="MBW1" s="140"/>
      <c r="MBX1" s="140"/>
      <c r="MBY1" s="140"/>
      <c r="MBZ1" s="140"/>
      <c r="MCA1" s="140"/>
      <c r="MCB1" s="140"/>
      <c r="MCC1" s="140"/>
      <c r="MCD1" s="140"/>
      <c r="MCE1" s="140"/>
      <c r="MCF1" s="140"/>
      <c r="MCG1" s="140"/>
      <c r="MCH1" s="140"/>
      <c r="MCI1" s="140"/>
      <c r="MCJ1" s="140"/>
      <c r="MCK1" s="140"/>
      <c r="MCL1" s="140"/>
      <c r="MCM1" s="140"/>
      <c r="MCN1" s="140"/>
      <c r="MCO1" s="140"/>
      <c r="MCP1" s="140"/>
      <c r="MCQ1" s="140"/>
      <c r="MCR1" s="140"/>
      <c r="MCS1" s="140"/>
      <c r="MCT1" s="140"/>
      <c r="MCU1" s="140"/>
      <c r="MCV1" s="140"/>
      <c r="MCW1" s="140"/>
      <c r="MCX1" s="140"/>
      <c r="MCY1" s="140"/>
      <c r="MCZ1" s="140"/>
      <c r="MDA1" s="140"/>
      <c r="MDB1" s="140"/>
      <c r="MDC1" s="140"/>
      <c r="MDD1" s="140"/>
      <c r="MDE1" s="140"/>
      <c r="MDF1" s="140"/>
      <c r="MDG1" s="140"/>
      <c r="MDH1" s="140"/>
      <c r="MDI1" s="140"/>
      <c r="MDJ1" s="140"/>
      <c r="MDK1" s="140"/>
      <c r="MDL1" s="140"/>
      <c r="MDM1" s="140"/>
      <c r="MDN1" s="140"/>
      <c r="MDO1" s="140"/>
      <c r="MDP1" s="140"/>
      <c r="MDQ1" s="140"/>
      <c r="MDR1" s="140"/>
      <c r="MDS1" s="140"/>
      <c r="MDT1" s="140"/>
      <c r="MDU1" s="140"/>
      <c r="MDV1" s="140"/>
      <c r="MDW1" s="140"/>
      <c r="MDX1" s="140"/>
      <c r="MDY1" s="140"/>
      <c r="MDZ1" s="140"/>
      <c r="MEA1" s="140"/>
      <c r="MEB1" s="140"/>
      <c r="MEC1" s="140"/>
      <c r="MED1" s="140"/>
      <c r="MEE1" s="140"/>
      <c r="MEF1" s="140"/>
      <c r="MEG1" s="140"/>
      <c r="MEH1" s="140"/>
      <c r="MEI1" s="140"/>
      <c r="MEJ1" s="140"/>
      <c r="MEK1" s="140"/>
      <c r="MEL1" s="140"/>
      <c r="MEM1" s="140"/>
      <c r="MEN1" s="140"/>
      <c r="MEO1" s="140"/>
      <c r="MEP1" s="140"/>
      <c r="MEQ1" s="140"/>
      <c r="MER1" s="140"/>
      <c r="MES1" s="140"/>
      <c r="MET1" s="140"/>
      <c r="MEU1" s="140"/>
      <c r="MEV1" s="140"/>
      <c r="MEW1" s="140"/>
      <c r="MEX1" s="140"/>
      <c r="MEY1" s="140"/>
      <c r="MEZ1" s="140"/>
      <c r="MFA1" s="140"/>
      <c r="MFB1" s="140"/>
      <c r="MFC1" s="140"/>
      <c r="MFD1" s="140"/>
      <c r="MFE1" s="140"/>
      <c r="MFF1" s="140"/>
      <c r="MFG1" s="140"/>
      <c r="MFH1" s="140"/>
      <c r="MFI1" s="140"/>
      <c r="MFJ1" s="140"/>
      <c r="MFK1" s="140"/>
      <c r="MFL1" s="140"/>
      <c r="MFM1" s="140"/>
      <c r="MFN1" s="140"/>
      <c r="MFO1" s="140"/>
      <c r="MFP1" s="140"/>
      <c r="MFQ1" s="140"/>
      <c r="MFR1" s="140"/>
      <c r="MFS1" s="140"/>
      <c r="MFT1" s="140"/>
      <c r="MFU1" s="140"/>
      <c r="MFV1" s="140"/>
      <c r="MFW1" s="140"/>
      <c r="MFX1" s="140"/>
      <c r="MFY1" s="140"/>
      <c r="MFZ1" s="140"/>
      <c r="MGA1" s="140"/>
      <c r="MGB1" s="140"/>
      <c r="MGC1" s="140"/>
      <c r="MGD1" s="140"/>
      <c r="MGE1" s="140"/>
      <c r="MGF1" s="140"/>
      <c r="MGG1" s="140"/>
      <c r="MGH1" s="140"/>
      <c r="MGI1" s="140"/>
      <c r="MGJ1" s="140"/>
      <c r="MGK1" s="140"/>
      <c r="MGL1" s="140"/>
      <c r="MGM1" s="140"/>
      <c r="MGN1" s="140"/>
      <c r="MGO1" s="140"/>
      <c r="MGP1" s="140"/>
      <c r="MGQ1" s="140"/>
      <c r="MGR1" s="140"/>
      <c r="MGS1" s="140"/>
      <c r="MGT1" s="140"/>
      <c r="MGU1" s="140"/>
      <c r="MGV1" s="140"/>
      <c r="MGW1" s="140"/>
      <c r="MGX1" s="140"/>
      <c r="MGY1" s="140"/>
      <c r="MGZ1" s="140"/>
      <c r="MHA1" s="140"/>
      <c r="MHB1" s="140"/>
      <c r="MHC1" s="140"/>
      <c r="MHD1" s="140"/>
      <c r="MHE1" s="140"/>
      <c r="MHF1" s="140"/>
      <c r="MHG1" s="140"/>
      <c r="MHH1" s="140"/>
      <c r="MHI1" s="140"/>
      <c r="MHJ1" s="140"/>
      <c r="MHK1" s="140"/>
      <c r="MHL1" s="140"/>
      <c r="MHM1" s="140"/>
      <c r="MHN1" s="140"/>
      <c r="MHO1" s="140"/>
      <c r="MHP1" s="140"/>
      <c r="MHQ1" s="140"/>
      <c r="MHR1" s="140"/>
      <c r="MHS1" s="140"/>
      <c r="MHT1" s="140"/>
      <c r="MHU1" s="140"/>
      <c r="MHV1" s="140"/>
      <c r="MHW1" s="140"/>
      <c r="MHX1" s="140"/>
      <c r="MHY1" s="140"/>
      <c r="MHZ1" s="140"/>
      <c r="MIA1" s="140"/>
      <c r="MIB1" s="140"/>
      <c r="MIC1" s="140"/>
      <c r="MID1" s="140"/>
      <c r="MIE1" s="140"/>
      <c r="MIF1" s="140"/>
      <c r="MIG1" s="140"/>
      <c r="MIH1" s="140"/>
      <c r="MII1" s="140"/>
      <c r="MIJ1" s="140"/>
      <c r="MIK1" s="140"/>
      <c r="MIL1" s="140"/>
      <c r="MIM1" s="140"/>
      <c r="MIN1" s="140"/>
      <c r="MIO1" s="140"/>
      <c r="MIP1" s="140"/>
      <c r="MIQ1" s="140"/>
      <c r="MIR1" s="140"/>
      <c r="MIS1" s="140"/>
      <c r="MIT1" s="140"/>
      <c r="MIU1" s="140"/>
      <c r="MIV1" s="140"/>
      <c r="MIW1" s="140"/>
      <c r="MIX1" s="140"/>
      <c r="MIY1" s="140"/>
      <c r="MIZ1" s="140"/>
      <c r="MJA1" s="140"/>
      <c r="MJB1" s="140"/>
      <c r="MJC1" s="140"/>
      <c r="MJD1" s="140"/>
      <c r="MJE1" s="140"/>
      <c r="MJF1" s="140"/>
      <c r="MJG1" s="140"/>
      <c r="MJH1" s="140"/>
      <c r="MJI1" s="140"/>
      <c r="MJJ1" s="140"/>
      <c r="MJK1" s="140"/>
      <c r="MJL1" s="140"/>
      <c r="MJM1" s="140"/>
      <c r="MJN1" s="140"/>
      <c r="MJO1" s="140"/>
      <c r="MJP1" s="140"/>
      <c r="MJQ1" s="140"/>
      <c r="MJR1" s="140"/>
      <c r="MJS1" s="140"/>
      <c r="MJT1" s="140"/>
      <c r="MJU1" s="140"/>
      <c r="MJV1" s="140"/>
      <c r="MJW1" s="140"/>
      <c r="MJX1" s="140"/>
      <c r="MJY1" s="140"/>
      <c r="MJZ1" s="140"/>
      <c r="MKA1" s="140"/>
      <c r="MKB1" s="140"/>
      <c r="MKC1" s="140"/>
      <c r="MKD1" s="140"/>
      <c r="MKE1" s="140"/>
      <c r="MKF1" s="140"/>
      <c r="MKG1" s="140"/>
      <c r="MKH1" s="140"/>
      <c r="MKI1" s="140"/>
      <c r="MKJ1" s="140"/>
      <c r="MKK1" s="140"/>
      <c r="MKL1" s="140"/>
      <c r="MKM1" s="140"/>
      <c r="MKN1" s="140"/>
      <c r="MKO1" s="140"/>
      <c r="MKP1" s="140"/>
      <c r="MKQ1" s="140"/>
      <c r="MKR1" s="140"/>
      <c r="MKS1" s="140"/>
      <c r="MKT1" s="140"/>
      <c r="MKU1" s="140"/>
      <c r="MKV1" s="140"/>
      <c r="MKW1" s="140"/>
      <c r="MKX1" s="140"/>
      <c r="MKY1" s="140"/>
      <c r="MKZ1" s="140"/>
      <c r="MLA1" s="140"/>
      <c r="MLB1" s="140"/>
      <c r="MLC1" s="140"/>
      <c r="MLD1" s="140"/>
      <c r="MLE1" s="140"/>
      <c r="MLF1" s="140"/>
      <c r="MLG1" s="140"/>
      <c r="MLH1" s="140"/>
      <c r="MLI1" s="140"/>
      <c r="MLJ1" s="140"/>
      <c r="MLK1" s="140"/>
      <c r="MLL1" s="140"/>
      <c r="MLM1" s="140"/>
      <c r="MLN1" s="140"/>
      <c r="MLO1" s="140"/>
      <c r="MLP1" s="140"/>
      <c r="MLQ1" s="140"/>
      <c r="MLR1" s="140"/>
      <c r="MLS1" s="140"/>
      <c r="MLT1" s="140"/>
      <c r="MLU1" s="140"/>
      <c r="MLV1" s="140"/>
      <c r="MLW1" s="140"/>
      <c r="MLX1" s="140"/>
      <c r="MLY1" s="140"/>
      <c r="MLZ1" s="140"/>
      <c r="MMA1" s="140"/>
      <c r="MMB1" s="140"/>
      <c r="MMC1" s="140"/>
      <c r="MMD1" s="140"/>
      <c r="MME1" s="140"/>
      <c r="MMF1" s="140"/>
      <c r="MMG1" s="140"/>
      <c r="MMH1" s="140"/>
      <c r="MMI1" s="140"/>
      <c r="MMJ1" s="140"/>
      <c r="MMK1" s="140"/>
      <c r="MML1" s="140"/>
      <c r="MMM1" s="140"/>
      <c r="MMN1" s="140"/>
      <c r="MMO1" s="140"/>
      <c r="MMP1" s="140"/>
      <c r="MMQ1" s="140"/>
      <c r="MMR1" s="140"/>
      <c r="MMS1" s="140"/>
      <c r="MMT1" s="140"/>
      <c r="MMU1" s="140"/>
      <c r="MMV1" s="140"/>
      <c r="MMW1" s="140"/>
      <c r="MMX1" s="140"/>
      <c r="MMY1" s="140"/>
      <c r="MMZ1" s="140"/>
      <c r="MNA1" s="140"/>
      <c r="MNB1" s="140"/>
      <c r="MNC1" s="140"/>
      <c r="MND1" s="140"/>
      <c r="MNE1" s="140"/>
      <c r="MNF1" s="140"/>
      <c r="MNG1" s="140"/>
      <c r="MNH1" s="140"/>
      <c r="MNI1" s="140"/>
      <c r="MNJ1" s="140"/>
      <c r="MNK1" s="140"/>
      <c r="MNL1" s="140"/>
      <c r="MNM1" s="140"/>
      <c r="MNN1" s="140"/>
      <c r="MNO1" s="140"/>
      <c r="MNP1" s="140"/>
      <c r="MNQ1" s="140"/>
      <c r="MNR1" s="140"/>
      <c r="MNS1" s="140"/>
      <c r="MNT1" s="140"/>
      <c r="MNU1" s="140"/>
      <c r="MNV1" s="140"/>
      <c r="MNW1" s="140"/>
      <c r="MNX1" s="140"/>
      <c r="MNY1" s="140"/>
      <c r="MNZ1" s="140"/>
      <c r="MOA1" s="140"/>
      <c r="MOB1" s="140"/>
      <c r="MOC1" s="140"/>
      <c r="MOD1" s="140"/>
      <c r="MOE1" s="140"/>
      <c r="MOF1" s="140"/>
      <c r="MOG1" s="140"/>
      <c r="MOH1" s="140"/>
      <c r="MOI1" s="140"/>
      <c r="MOJ1" s="140"/>
      <c r="MOK1" s="140"/>
      <c r="MOL1" s="140"/>
      <c r="MOM1" s="140"/>
      <c r="MON1" s="140"/>
      <c r="MOO1" s="140"/>
      <c r="MOP1" s="140"/>
      <c r="MOQ1" s="140"/>
      <c r="MOR1" s="140"/>
      <c r="MOS1" s="140"/>
      <c r="MOT1" s="140"/>
      <c r="MOU1" s="140"/>
      <c r="MOV1" s="140"/>
      <c r="MOW1" s="140"/>
      <c r="MOX1" s="140"/>
      <c r="MOY1" s="140"/>
      <c r="MOZ1" s="140"/>
      <c r="MPA1" s="140"/>
      <c r="MPB1" s="140"/>
      <c r="MPC1" s="140"/>
      <c r="MPD1" s="140"/>
      <c r="MPE1" s="140"/>
      <c r="MPF1" s="140"/>
      <c r="MPG1" s="140"/>
      <c r="MPH1" s="140"/>
      <c r="MPI1" s="140"/>
      <c r="MPJ1" s="140"/>
      <c r="MPK1" s="140"/>
      <c r="MPL1" s="140"/>
      <c r="MPM1" s="140"/>
      <c r="MPN1" s="140"/>
      <c r="MPO1" s="140"/>
      <c r="MPP1" s="140"/>
      <c r="MPQ1" s="140"/>
      <c r="MPR1" s="140"/>
      <c r="MPS1" s="140"/>
      <c r="MPT1" s="140"/>
      <c r="MPU1" s="140"/>
      <c r="MPV1" s="140"/>
      <c r="MPW1" s="140"/>
      <c r="MPX1" s="140"/>
      <c r="MPY1" s="140"/>
      <c r="MPZ1" s="140"/>
      <c r="MQA1" s="140"/>
      <c r="MQB1" s="140"/>
      <c r="MQC1" s="140"/>
      <c r="MQD1" s="140"/>
      <c r="MQE1" s="140"/>
      <c r="MQF1" s="140"/>
      <c r="MQG1" s="140"/>
      <c r="MQH1" s="140"/>
      <c r="MQI1" s="140"/>
      <c r="MQJ1" s="140"/>
      <c r="MQK1" s="140"/>
      <c r="MQL1" s="140"/>
      <c r="MQM1" s="140"/>
      <c r="MQN1" s="140"/>
      <c r="MQO1" s="140"/>
      <c r="MQP1" s="140"/>
      <c r="MQQ1" s="140"/>
      <c r="MQR1" s="140"/>
      <c r="MQS1" s="140"/>
      <c r="MQT1" s="140"/>
      <c r="MQU1" s="140"/>
      <c r="MQV1" s="140"/>
      <c r="MQW1" s="140"/>
      <c r="MQX1" s="140"/>
      <c r="MQY1" s="140"/>
      <c r="MQZ1" s="140"/>
      <c r="MRA1" s="140"/>
      <c r="MRB1" s="140"/>
      <c r="MRC1" s="140"/>
      <c r="MRD1" s="140"/>
      <c r="MRE1" s="140"/>
      <c r="MRF1" s="140"/>
      <c r="MRG1" s="140"/>
      <c r="MRH1" s="140"/>
      <c r="MRI1" s="140"/>
      <c r="MRJ1" s="140"/>
      <c r="MRK1" s="140"/>
      <c r="MRL1" s="140"/>
      <c r="MRM1" s="140"/>
      <c r="MRN1" s="140"/>
      <c r="MRO1" s="140"/>
      <c r="MRP1" s="140"/>
      <c r="MRQ1" s="140"/>
      <c r="MRR1" s="140"/>
      <c r="MRS1" s="140"/>
      <c r="MRT1" s="140"/>
      <c r="MRU1" s="140"/>
      <c r="MRV1" s="140"/>
      <c r="MRW1" s="140"/>
      <c r="MRX1" s="140"/>
      <c r="MRY1" s="140"/>
      <c r="MRZ1" s="140"/>
      <c r="MSA1" s="140"/>
      <c r="MSB1" s="140"/>
      <c r="MSC1" s="140"/>
      <c r="MSD1" s="140"/>
      <c r="MSE1" s="140"/>
      <c r="MSF1" s="140"/>
      <c r="MSG1" s="140"/>
      <c r="MSH1" s="140"/>
      <c r="MSI1" s="140"/>
      <c r="MSJ1" s="140"/>
      <c r="MSK1" s="140"/>
      <c r="MSL1" s="140"/>
      <c r="MSM1" s="140"/>
      <c r="MSN1" s="140"/>
      <c r="MSO1" s="140"/>
      <c r="MSP1" s="140"/>
      <c r="MSQ1" s="140"/>
      <c r="MSR1" s="140"/>
      <c r="MSS1" s="140"/>
      <c r="MST1" s="140"/>
      <c r="MSU1" s="140"/>
      <c r="MSV1" s="140"/>
      <c r="MSW1" s="140"/>
      <c r="MSX1" s="140"/>
      <c r="MSY1" s="140"/>
      <c r="MSZ1" s="140"/>
      <c r="MTA1" s="140"/>
      <c r="MTB1" s="140"/>
      <c r="MTC1" s="140"/>
      <c r="MTD1" s="140"/>
      <c r="MTE1" s="140"/>
      <c r="MTF1" s="140"/>
      <c r="MTG1" s="140"/>
      <c r="MTH1" s="140"/>
      <c r="MTI1" s="140"/>
      <c r="MTJ1" s="140"/>
      <c r="MTK1" s="140"/>
      <c r="MTL1" s="140"/>
      <c r="MTM1" s="140"/>
      <c r="MTN1" s="140"/>
      <c r="MTO1" s="140"/>
      <c r="MTP1" s="140"/>
      <c r="MTQ1" s="140"/>
      <c r="MTR1" s="140"/>
      <c r="MTS1" s="140"/>
      <c r="MTT1" s="140"/>
      <c r="MTU1" s="140"/>
      <c r="MTV1" s="140"/>
      <c r="MTW1" s="140"/>
      <c r="MTX1" s="140"/>
      <c r="MTY1" s="140"/>
      <c r="MTZ1" s="140"/>
      <c r="MUA1" s="140"/>
      <c r="MUB1" s="140"/>
      <c r="MUC1" s="140"/>
      <c r="MUD1" s="140"/>
      <c r="MUE1" s="140"/>
      <c r="MUF1" s="140"/>
      <c r="MUG1" s="140"/>
      <c r="MUH1" s="140"/>
      <c r="MUI1" s="140"/>
      <c r="MUJ1" s="140"/>
      <c r="MUK1" s="140"/>
      <c r="MUL1" s="140"/>
      <c r="MUM1" s="140"/>
      <c r="MUN1" s="140"/>
      <c r="MUO1" s="140"/>
      <c r="MUP1" s="140"/>
      <c r="MUQ1" s="140"/>
      <c r="MUR1" s="140"/>
      <c r="MUS1" s="140"/>
      <c r="MUT1" s="140"/>
      <c r="MUU1" s="140"/>
      <c r="MUV1" s="140"/>
      <c r="MUW1" s="140"/>
      <c r="MUX1" s="140"/>
      <c r="MUY1" s="140"/>
      <c r="MUZ1" s="140"/>
      <c r="MVA1" s="140"/>
      <c r="MVB1" s="140"/>
      <c r="MVC1" s="140"/>
      <c r="MVD1" s="140"/>
      <c r="MVE1" s="140"/>
      <c r="MVF1" s="140"/>
      <c r="MVG1" s="140"/>
      <c r="MVH1" s="140"/>
      <c r="MVI1" s="140"/>
      <c r="MVJ1" s="140"/>
      <c r="MVK1" s="140"/>
      <c r="MVL1" s="140"/>
      <c r="MVM1" s="140"/>
      <c r="MVN1" s="140"/>
      <c r="MVO1" s="140"/>
      <c r="MVP1" s="140"/>
      <c r="MVQ1" s="140"/>
      <c r="MVR1" s="140"/>
      <c r="MVS1" s="140"/>
      <c r="MVT1" s="140"/>
      <c r="MVU1" s="140"/>
      <c r="MVV1" s="140"/>
      <c r="MVW1" s="140"/>
      <c r="MVX1" s="140"/>
      <c r="MVY1" s="140"/>
      <c r="MVZ1" s="140"/>
      <c r="MWA1" s="140"/>
      <c r="MWB1" s="140"/>
      <c r="MWC1" s="140"/>
      <c r="MWD1" s="140"/>
      <c r="MWE1" s="140"/>
      <c r="MWF1" s="140"/>
      <c r="MWG1" s="140"/>
      <c r="MWH1" s="140"/>
      <c r="MWI1" s="140"/>
      <c r="MWJ1" s="140"/>
      <c r="MWK1" s="140"/>
      <c r="MWL1" s="140"/>
      <c r="MWM1" s="140"/>
      <c r="MWN1" s="140"/>
      <c r="MWO1" s="140"/>
      <c r="MWP1" s="140"/>
      <c r="MWQ1" s="140"/>
      <c r="MWR1" s="140"/>
      <c r="MWS1" s="140"/>
      <c r="MWT1" s="140"/>
      <c r="MWU1" s="140"/>
      <c r="MWV1" s="140"/>
      <c r="MWW1" s="140"/>
      <c r="MWX1" s="140"/>
      <c r="MWY1" s="140"/>
      <c r="MWZ1" s="140"/>
      <c r="MXA1" s="140"/>
      <c r="MXB1" s="140"/>
      <c r="MXC1" s="140"/>
      <c r="MXD1" s="140"/>
      <c r="MXE1" s="140"/>
      <c r="MXF1" s="140"/>
      <c r="MXG1" s="140"/>
      <c r="MXH1" s="140"/>
      <c r="MXI1" s="140"/>
      <c r="MXJ1" s="140"/>
      <c r="MXK1" s="140"/>
      <c r="MXL1" s="140"/>
      <c r="MXM1" s="140"/>
      <c r="MXN1" s="140"/>
      <c r="MXO1" s="140"/>
      <c r="MXP1" s="140"/>
      <c r="MXQ1" s="140"/>
      <c r="MXR1" s="140"/>
      <c r="MXS1" s="140"/>
      <c r="MXT1" s="140"/>
      <c r="MXU1" s="140"/>
      <c r="MXV1" s="140"/>
      <c r="MXW1" s="140"/>
      <c r="MXX1" s="140"/>
      <c r="MXY1" s="140"/>
      <c r="MXZ1" s="140"/>
      <c r="MYA1" s="140"/>
      <c r="MYB1" s="140"/>
      <c r="MYC1" s="140"/>
      <c r="MYD1" s="140"/>
      <c r="MYE1" s="140"/>
      <c r="MYF1" s="140"/>
      <c r="MYG1" s="140"/>
      <c r="MYH1" s="140"/>
      <c r="MYI1" s="140"/>
      <c r="MYJ1" s="140"/>
      <c r="MYK1" s="140"/>
      <c r="MYL1" s="140"/>
      <c r="MYM1" s="140"/>
      <c r="MYN1" s="140"/>
      <c r="MYO1" s="140"/>
      <c r="MYP1" s="140"/>
      <c r="MYQ1" s="140"/>
      <c r="MYR1" s="140"/>
      <c r="MYS1" s="140"/>
      <c r="MYT1" s="140"/>
      <c r="MYU1" s="140"/>
      <c r="MYV1" s="140"/>
      <c r="MYW1" s="140"/>
      <c r="MYX1" s="140"/>
      <c r="MYY1" s="140"/>
      <c r="MYZ1" s="140"/>
      <c r="MZA1" s="140"/>
      <c r="MZB1" s="140"/>
      <c r="MZC1" s="140"/>
      <c r="MZD1" s="140"/>
      <c r="MZE1" s="140"/>
      <c r="MZF1" s="140"/>
      <c r="MZG1" s="140"/>
      <c r="MZH1" s="140"/>
      <c r="MZI1" s="140"/>
      <c r="MZJ1" s="140"/>
      <c r="MZK1" s="140"/>
      <c r="MZL1" s="140"/>
      <c r="MZM1" s="140"/>
      <c r="MZN1" s="140"/>
      <c r="MZO1" s="140"/>
      <c r="MZP1" s="140"/>
      <c r="MZQ1" s="140"/>
      <c r="MZR1" s="140"/>
      <c r="MZS1" s="140"/>
      <c r="MZT1" s="140"/>
      <c r="MZU1" s="140"/>
      <c r="MZV1" s="140"/>
      <c r="MZW1" s="140"/>
      <c r="MZX1" s="140"/>
      <c r="MZY1" s="140"/>
      <c r="MZZ1" s="140"/>
      <c r="NAA1" s="140"/>
      <c r="NAB1" s="140"/>
      <c r="NAC1" s="140"/>
      <c r="NAD1" s="140"/>
      <c r="NAE1" s="140"/>
      <c r="NAF1" s="140"/>
      <c r="NAG1" s="140"/>
      <c r="NAH1" s="140"/>
      <c r="NAI1" s="140"/>
      <c r="NAJ1" s="140"/>
      <c r="NAK1" s="140"/>
      <c r="NAL1" s="140"/>
      <c r="NAM1" s="140"/>
      <c r="NAN1" s="140"/>
      <c r="NAO1" s="140"/>
      <c r="NAP1" s="140"/>
      <c r="NAQ1" s="140"/>
      <c r="NAR1" s="140"/>
      <c r="NAS1" s="140"/>
      <c r="NAT1" s="140"/>
      <c r="NAU1" s="140"/>
      <c r="NAV1" s="140"/>
      <c r="NAW1" s="140"/>
      <c r="NAX1" s="140"/>
      <c r="NAY1" s="140"/>
      <c r="NAZ1" s="140"/>
      <c r="NBA1" s="140"/>
      <c r="NBB1" s="140"/>
      <c r="NBC1" s="140"/>
      <c r="NBD1" s="140"/>
      <c r="NBE1" s="140"/>
      <c r="NBF1" s="140"/>
      <c r="NBG1" s="140"/>
      <c r="NBH1" s="140"/>
      <c r="NBI1" s="140"/>
      <c r="NBJ1" s="140"/>
      <c r="NBK1" s="140"/>
      <c r="NBL1" s="140"/>
      <c r="NBM1" s="140"/>
      <c r="NBN1" s="140"/>
      <c r="NBO1" s="140"/>
      <c r="NBP1" s="140"/>
      <c r="NBQ1" s="140"/>
      <c r="NBR1" s="140"/>
      <c r="NBS1" s="140"/>
      <c r="NBT1" s="140"/>
      <c r="NBU1" s="140"/>
      <c r="NBV1" s="140"/>
      <c r="NBW1" s="140"/>
      <c r="NBX1" s="140"/>
      <c r="NBY1" s="140"/>
      <c r="NBZ1" s="140"/>
      <c r="NCA1" s="140"/>
      <c r="NCB1" s="140"/>
      <c r="NCC1" s="140"/>
      <c r="NCD1" s="140"/>
      <c r="NCE1" s="140"/>
      <c r="NCF1" s="140"/>
      <c r="NCG1" s="140"/>
      <c r="NCH1" s="140"/>
      <c r="NCI1" s="140"/>
      <c r="NCJ1" s="140"/>
      <c r="NCK1" s="140"/>
      <c r="NCL1" s="140"/>
      <c r="NCM1" s="140"/>
      <c r="NCN1" s="140"/>
      <c r="NCO1" s="140"/>
      <c r="NCP1" s="140"/>
      <c r="NCQ1" s="140"/>
      <c r="NCR1" s="140"/>
      <c r="NCS1" s="140"/>
      <c r="NCT1" s="140"/>
      <c r="NCU1" s="140"/>
      <c r="NCV1" s="140"/>
      <c r="NCW1" s="140"/>
      <c r="NCX1" s="140"/>
      <c r="NCY1" s="140"/>
      <c r="NCZ1" s="140"/>
      <c r="NDA1" s="140"/>
      <c r="NDB1" s="140"/>
      <c r="NDC1" s="140"/>
      <c r="NDD1" s="140"/>
      <c r="NDE1" s="140"/>
      <c r="NDF1" s="140"/>
      <c r="NDG1" s="140"/>
      <c r="NDH1" s="140"/>
      <c r="NDI1" s="140"/>
      <c r="NDJ1" s="140"/>
      <c r="NDK1" s="140"/>
      <c r="NDL1" s="140"/>
      <c r="NDM1" s="140"/>
      <c r="NDN1" s="140"/>
      <c r="NDO1" s="140"/>
      <c r="NDP1" s="140"/>
      <c r="NDQ1" s="140"/>
      <c r="NDR1" s="140"/>
      <c r="NDS1" s="140"/>
      <c r="NDT1" s="140"/>
      <c r="NDU1" s="140"/>
      <c r="NDV1" s="140"/>
      <c r="NDW1" s="140"/>
      <c r="NDX1" s="140"/>
      <c r="NDY1" s="140"/>
      <c r="NDZ1" s="140"/>
      <c r="NEA1" s="140"/>
      <c r="NEB1" s="140"/>
      <c r="NEC1" s="140"/>
      <c r="NED1" s="140"/>
      <c r="NEE1" s="140"/>
      <c r="NEF1" s="140"/>
      <c r="NEG1" s="140"/>
      <c r="NEH1" s="140"/>
      <c r="NEI1" s="140"/>
      <c r="NEJ1" s="140"/>
      <c r="NEK1" s="140"/>
      <c r="NEL1" s="140"/>
      <c r="NEM1" s="140"/>
      <c r="NEN1" s="140"/>
      <c r="NEO1" s="140"/>
      <c r="NEP1" s="140"/>
      <c r="NEQ1" s="140"/>
      <c r="NER1" s="140"/>
      <c r="NES1" s="140"/>
      <c r="NET1" s="140"/>
      <c r="NEU1" s="140"/>
      <c r="NEV1" s="140"/>
      <c r="NEW1" s="140"/>
      <c r="NEX1" s="140"/>
      <c r="NEY1" s="140"/>
      <c r="NEZ1" s="140"/>
      <c r="NFA1" s="140"/>
      <c r="NFB1" s="140"/>
      <c r="NFC1" s="140"/>
      <c r="NFD1" s="140"/>
      <c r="NFE1" s="140"/>
      <c r="NFF1" s="140"/>
      <c r="NFG1" s="140"/>
      <c r="NFH1" s="140"/>
      <c r="NFI1" s="140"/>
      <c r="NFJ1" s="140"/>
      <c r="NFK1" s="140"/>
      <c r="NFL1" s="140"/>
      <c r="NFM1" s="140"/>
      <c r="NFN1" s="140"/>
      <c r="NFO1" s="140"/>
      <c r="NFP1" s="140"/>
      <c r="NFQ1" s="140"/>
      <c r="NFR1" s="140"/>
      <c r="NFS1" s="140"/>
      <c r="NFT1" s="140"/>
      <c r="NFU1" s="140"/>
      <c r="NFV1" s="140"/>
      <c r="NFW1" s="140"/>
      <c r="NFX1" s="140"/>
      <c r="NFY1" s="140"/>
      <c r="NFZ1" s="140"/>
      <c r="NGA1" s="140"/>
      <c r="NGB1" s="140"/>
      <c r="NGC1" s="140"/>
      <c r="NGD1" s="140"/>
      <c r="NGE1" s="140"/>
      <c r="NGF1" s="140"/>
      <c r="NGG1" s="140"/>
      <c r="NGH1" s="140"/>
      <c r="NGI1" s="140"/>
      <c r="NGJ1" s="140"/>
      <c r="NGK1" s="140"/>
      <c r="NGL1" s="140"/>
      <c r="NGM1" s="140"/>
      <c r="NGN1" s="140"/>
      <c r="NGO1" s="140"/>
      <c r="NGP1" s="140"/>
      <c r="NGQ1" s="140"/>
      <c r="NGR1" s="140"/>
      <c r="NGS1" s="140"/>
      <c r="NGT1" s="140"/>
      <c r="NGU1" s="140"/>
      <c r="NGV1" s="140"/>
      <c r="NGW1" s="140"/>
      <c r="NGX1" s="140"/>
      <c r="NGY1" s="140"/>
      <c r="NGZ1" s="140"/>
      <c r="NHA1" s="140"/>
      <c r="NHB1" s="140"/>
      <c r="NHC1" s="140"/>
      <c r="NHD1" s="140"/>
      <c r="NHE1" s="140"/>
      <c r="NHF1" s="140"/>
      <c r="NHG1" s="140"/>
      <c r="NHH1" s="140"/>
      <c r="NHI1" s="140"/>
      <c r="NHJ1" s="140"/>
      <c r="NHK1" s="140"/>
      <c r="NHL1" s="140"/>
      <c r="NHM1" s="140"/>
      <c r="NHN1" s="140"/>
      <c r="NHO1" s="140"/>
      <c r="NHP1" s="140"/>
      <c r="NHQ1" s="140"/>
      <c r="NHR1" s="140"/>
      <c r="NHS1" s="140"/>
      <c r="NHT1" s="140"/>
      <c r="NHU1" s="140"/>
      <c r="NHV1" s="140"/>
      <c r="NHW1" s="140"/>
      <c r="NHX1" s="140"/>
      <c r="NHY1" s="140"/>
      <c r="NHZ1" s="140"/>
      <c r="NIA1" s="140"/>
      <c r="NIB1" s="140"/>
      <c r="NIC1" s="140"/>
      <c r="NID1" s="140"/>
      <c r="NIE1" s="140"/>
      <c r="NIF1" s="140"/>
      <c r="NIG1" s="140"/>
      <c r="NIH1" s="140"/>
      <c r="NII1" s="140"/>
      <c r="NIJ1" s="140"/>
      <c r="NIK1" s="140"/>
      <c r="NIL1" s="140"/>
      <c r="NIM1" s="140"/>
      <c r="NIN1" s="140"/>
      <c r="NIO1" s="140"/>
      <c r="NIP1" s="140"/>
      <c r="NIQ1" s="140"/>
      <c r="NIR1" s="140"/>
      <c r="NIS1" s="140"/>
      <c r="NIT1" s="140"/>
      <c r="NIU1" s="140"/>
      <c r="NIV1" s="140"/>
      <c r="NIW1" s="140"/>
      <c r="NIX1" s="140"/>
      <c r="NIY1" s="140"/>
      <c r="NIZ1" s="140"/>
      <c r="NJA1" s="140"/>
      <c r="NJB1" s="140"/>
      <c r="NJC1" s="140"/>
      <c r="NJD1" s="140"/>
      <c r="NJE1" s="140"/>
      <c r="NJF1" s="140"/>
      <c r="NJG1" s="140"/>
      <c r="NJH1" s="140"/>
      <c r="NJI1" s="140"/>
      <c r="NJJ1" s="140"/>
      <c r="NJK1" s="140"/>
      <c r="NJL1" s="140"/>
      <c r="NJM1" s="140"/>
      <c r="NJN1" s="140"/>
      <c r="NJO1" s="140"/>
      <c r="NJP1" s="140"/>
      <c r="NJQ1" s="140"/>
      <c r="NJR1" s="140"/>
      <c r="NJS1" s="140"/>
      <c r="NJT1" s="140"/>
      <c r="NJU1" s="140"/>
      <c r="NJV1" s="140"/>
      <c r="NJW1" s="140"/>
      <c r="NJX1" s="140"/>
      <c r="NJY1" s="140"/>
      <c r="NJZ1" s="140"/>
      <c r="NKA1" s="140"/>
      <c r="NKB1" s="140"/>
      <c r="NKC1" s="140"/>
      <c r="NKD1" s="140"/>
      <c r="NKE1" s="140"/>
      <c r="NKF1" s="140"/>
      <c r="NKG1" s="140"/>
      <c r="NKH1" s="140"/>
      <c r="NKI1" s="140"/>
      <c r="NKJ1" s="140"/>
      <c r="NKK1" s="140"/>
      <c r="NKL1" s="140"/>
      <c r="NKM1" s="140"/>
      <c r="NKN1" s="140"/>
      <c r="NKO1" s="140"/>
      <c r="NKP1" s="140"/>
      <c r="NKQ1" s="140"/>
      <c r="NKR1" s="140"/>
      <c r="NKS1" s="140"/>
      <c r="NKT1" s="140"/>
      <c r="NKU1" s="140"/>
      <c r="NKV1" s="140"/>
      <c r="NKW1" s="140"/>
      <c r="NKX1" s="140"/>
      <c r="NKY1" s="140"/>
      <c r="NKZ1" s="140"/>
      <c r="NLA1" s="140"/>
      <c r="NLB1" s="140"/>
      <c r="NLC1" s="140"/>
      <c r="NLD1" s="140"/>
      <c r="NLE1" s="140"/>
      <c r="NLF1" s="140"/>
      <c r="NLG1" s="140"/>
      <c r="NLH1" s="140"/>
      <c r="NLI1" s="140"/>
      <c r="NLJ1" s="140"/>
      <c r="NLK1" s="140"/>
      <c r="NLL1" s="140"/>
      <c r="NLM1" s="140"/>
      <c r="NLN1" s="140"/>
      <c r="NLO1" s="140"/>
      <c r="NLP1" s="140"/>
      <c r="NLQ1" s="140"/>
      <c r="NLR1" s="140"/>
      <c r="NLS1" s="140"/>
      <c r="NLT1" s="140"/>
      <c r="NLU1" s="140"/>
      <c r="NLV1" s="140"/>
      <c r="NLW1" s="140"/>
      <c r="NLX1" s="140"/>
      <c r="NLY1" s="140"/>
      <c r="NLZ1" s="140"/>
      <c r="NMA1" s="140"/>
      <c r="NMB1" s="140"/>
      <c r="NMC1" s="140"/>
      <c r="NMD1" s="140"/>
      <c r="NME1" s="140"/>
      <c r="NMF1" s="140"/>
      <c r="NMG1" s="140"/>
      <c r="NMH1" s="140"/>
      <c r="NMI1" s="140"/>
      <c r="NMJ1" s="140"/>
      <c r="NMK1" s="140"/>
      <c r="NML1" s="140"/>
      <c r="NMM1" s="140"/>
      <c r="NMN1" s="140"/>
      <c r="NMO1" s="140"/>
      <c r="NMP1" s="140"/>
      <c r="NMQ1" s="140"/>
      <c r="NMR1" s="140"/>
      <c r="NMS1" s="140"/>
      <c r="NMT1" s="140"/>
      <c r="NMU1" s="140"/>
      <c r="NMV1" s="140"/>
      <c r="NMW1" s="140"/>
      <c r="NMX1" s="140"/>
      <c r="NMY1" s="140"/>
      <c r="NMZ1" s="140"/>
      <c r="NNA1" s="140"/>
      <c r="NNB1" s="140"/>
      <c r="NNC1" s="140"/>
      <c r="NND1" s="140"/>
      <c r="NNE1" s="140"/>
      <c r="NNF1" s="140"/>
      <c r="NNG1" s="140"/>
      <c r="NNH1" s="140"/>
      <c r="NNI1" s="140"/>
      <c r="NNJ1" s="140"/>
      <c r="NNK1" s="140"/>
      <c r="NNL1" s="140"/>
      <c r="NNM1" s="140"/>
      <c r="NNN1" s="140"/>
      <c r="NNO1" s="140"/>
      <c r="NNP1" s="140"/>
      <c r="NNQ1" s="140"/>
      <c r="NNR1" s="140"/>
      <c r="NNS1" s="140"/>
      <c r="NNT1" s="140"/>
      <c r="NNU1" s="140"/>
      <c r="NNV1" s="140"/>
      <c r="NNW1" s="140"/>
      <c r="NNX1" s="140"/>
      <c r="NNY1" s="140"/>
      <c r="NNZ1" s="140"/>
      <c r="NOA1" s="140"/>
      <c r="NOB1" s="140"/>
      <c r="NOC1" s="140"/>
      <c r="NOD1" s="140"/>
      <c r="NOE1" s="140"/>
      <c r="NOF1" s="140"/>
      <c r="NOG1" s="140"/>
      <c r="NOH1" s="140"/>
      <c r="NOI1" s="140"/>
      <c r="NOJ1" s="140"/>
      <c r="NOK1" s="140"/>
      <c r="NOL1" s="140"/>
      <c r="NOM1" s="140"/>
      <c r="NON1" s="140"/>
      <c r="NOO1" s="140"/>
      <c r="NOP1" s="140"/>
      <c r="NOQ1" s="140"/>
      <c r="NOR1" s="140"/>
      <c r="NOS1" s="140"/>
      <c r="NOT1" s="140"/>
      <c r="NOU1" s="140"/>
      <c r="NOV1" s="140"/>
      <c r="NOW1" s="140"/>
      <c r="NOX1" s="140"/>
      <c r="NOY1" s="140"/>
      <c r="NOZ1" s="140"/>
      <c r="NPA1" s="140"/>
      <c r="NPB1" s="140"/>
      <c r="NPC1" s="140"/>
      <c r="NPD1" s="140"/>
      <c r="NPE1" s="140"/>
      <c r="NPF1" s="140"/>
      <c r="NPG1" s="140"/>
      <c r="NPH1" s="140"/>
      <c r="NPI1" s="140"/>
      <c r="NPJ1" s="140"/>
      <c r="NPK1" s="140"/>
      <c r="NPL1" s="140"/>
      <c r="NPM1" s="140"/>
      <c r="NPN1" s="140"/>
      <c r="NPO1" s="140"/>
      <c r="NPP1" s="140"/>
      <c r="NPQ1" s="140"/>
      <c r="NPR1" s="140"/>
      <c r="NPS1" s="140"/>
      <c r="NPT1" s="140"/>
      <c r="NPU1" s="140"/>
      <c r="NPV1" s="140"/>
      <c r="NPW1" s="140"/>
      <c r="NPX1" s="140"/>
      <c r="NPY1" s="140"/>
      <c r="NPZ1" s="140"/>
      <c r="NQA1" s="140"/>
      <c r="NQB1" s="140"/>
      <c r="NQC1" s="140"/>
      <c r="NQD1" s="140"/>
      <c r="NQE1" s="140"/>
      <c r="NQF1" s="140"/>
      <c r="NQG1" s="140"/>
      <c r="NQH1" s="140"/>
      <c r="NQI1" s="140"/>
      <c r="NQJ1" s="140"/>
      <c r="NQK1" s="140"/>
      <c r="NQL1" s="140"/>
      <c r="NQM1" s="140"/>
      <c r="NQN1" s="140"/>
      <c r="NQO1" s="140"/>
      <c r="NQP1" s="140"/>
      <c r="NQQ1" s="140"/>
      <c r="NQR1" s="140"/>
      <c r="NQS1" s="140"/>
      <c r="NQT1" s="140"/>
      <c r="NQU1" s="140"/>
      <c r="NQV1" s="140"/>
      <c r="NQW1" s="140"/>
      <c r="NQX1" s="140"/>
      <c r="NQY1" s="140"/>
      <c r="NQZ1" s="140"/>
      <c r="NRA1" s="140"/>
      <c r="NRB1" s="140"/>
      <c r="NRC1" s="140"/>
      <c r="NRD1" s="140"/>
      <c r="NRE1" s="140"/>
      <c r="NRF1" s="140"/>
      <c r="NRG1" s="140"/>
      <c r="NRH1" s="140"/>
      <c r="NRI1" s="140"/>
      <c r="NRJ1" s="140"/>
      <c r="NRK1" s="140"/>
      <c r="NRL1" s="140"/>
      <c r="NRM1" s="140"/>
      <c r="NRN1" s="140"/>
      <c r="NRO1" s="140"/>
      <c r="NRP1" s="140"/>
      <c r="NRQ1" s="140"/>
      <c r="NRR1" s="140"/>
      <c r="NRS1" s="140"/>
      <c r="NRT1" s="140"/>
      <c r="NRU1" s="140"/>
      <c r="NRV1" s="140"/>
      <c r="NRW1" s="140"/>
      <c r="NRX1" s="140"/>
      <c r="NRY1" s="140"/>
      <c r="NRZ1" s="140"/>
      <c r="NSA1" s="140"/>
      <c r="NSB1" s="140"/>
      <c r="NSC1" s="140"/>
      <c r="NSD1" s="140"/>
      <c r="NSE1" s="140"/>
      <c r="NSF1" s="140"/>
      <c r="NSG1" s="140"/>
      <c r="NSH1" s="140"/>
      <c r="NSI1" s="140"/>
      <c r="NSJ1" s="140"/>
      <c r="NSK1" s="140"/>
      <c r="NSL1" s="140"/>
      <c r="NSM1" s="140"/>
      <c r="NSN1" s="140"/>
      <c r="NSO1" s="140"/>
      <c r="NSP1" s="140"/>
      <c r="NSQ1" s="140"/>
      <c r="NSR1" s="140"/>
      <c r="NSS1" s="140"/>
      <c r="NST1" s="140"/>
      <c r="NSU1" s="140"/>
      <c r="NSV1" s="140"/>
      <c r="NSW1" s="140"/>
      <c r="NSX1" s="140"/>
      <c r="NSY1" s="140"/>
      <c r="NSZ1" s="140"/>
      <c r="NTA1" s="140"/>
      <c r="NTB1" s="140"/>
      <c r="NTC1" s="140"/>
      <c r="NTD1" s="140"/>
      <c r="NTE1" s="140"/>
      <c r="NTF1" s="140"/>
      <c r="NTG1" s="140"/>
      <c r="NTH1" s="140"/>
      <c r="NTI1" s="140"/>
      <c r="NTJ1" s="140"/>
      <c r="NTK1" s="140"/>
      <c r="NTL1" s="140"/>
      <c r="NTM1" s="140"/>
      <c r="NTN1" s="140"/>
      <c r="NTO1" s="140"/>
      <c r="NTP1" s="140"/>
      <c r="NTQ1" s="140"/>
      <c r="NTR1" s="140"/>
      <c r="NTS1" s="140"/>
      <c r="NTT1" s="140"/>
      <c r="NTU1" s="140"/>
      <c r="NTV1" s="140"/>
      <c r="NTW1" s="140"/>
      <c r="NTX1" s="140"/>
      <c r="NTY1" s="140"/>
      <c r="NTZ1" s="140"/>
      <c r="NUA1" s="140"/>
      <c r="NUB1" s="140"/>
      <c r="NUC1" s="140"/>
      <c r="NUD1" s="140"/>
      <c r="NUE1" s="140"/>
      <c r="NUF1" s="140"/>
      <c r="NUG1" s="140"/>
      <c r="NUH1" s="140"/>
      <c r="NUI1" s="140"/>
      <c r="NUJ1" s="140"/>
      <c r="NUK1" s="140"/>
      <c r="NUL1" s="140"/>
      <c r="NUM1" s="140"/>
      <c r="NUN1" s="140"/>
      <c r="NUO1" s="140"/>
      <c r="NUP1" s="140"/>
      <c r="NUQ1" s="140"/>
      <c r="NUR1" s="140"/>
      <c r="NUS1" s="140"/>
      <c r="NUT1" s="140"/>
      <c r="NUU1" s="140"/>
      <c r="NUV1" s="140"/>
      <c r="NUW1" s="140"/>
      <c r="NUX1" s="140"/>
      <c r="NUY1" s="140"/>
      <c r="NUZ1" s="140"/>
      <c r="NVA1" s="140"/>
      <c r="NVB1" s="140"/>
      <c r="NVC1" s="140"/>
      <c r="NVD1" s="140"/>
      <c r="NVE1" s="140"/>
      <c r="NVF1" s="140"/>
      <c r="NVG1" s="140"/>
      <c r="NVH1" s="140"/>
      <c r="NVI1" s="140"/>
      <c r="NVJ1" s="140"/>
      <c r="NVK1" s="140"/>
      <c r="NVL1" s="140"/>
      <c r="NVM1" s="140"/>
      <c r="NVN1" s="140"/>
      <c r="NVO1" s="140"/>
      <c r="NVP1" s="140"/>
      <c r="NVQ1" s="140"/>
      <c r="NVR1" s="140"/>
      <c r="NVS1" s="140"/>
      <c r="NVT1" s="140"/>
      <c r="NVU1" s="140"/>
      <c r="NVV1" s="140"/>
      <c r="NVW1" s="140"/>
      <c r="NVX1" s="140"/>
      <c r="NVY1" s="140"/>
      <c r="NVZ1" s="140"/>
      <c r="NWA1" s="140"/>
      <c r="NWB1" s="140"/>
      <c r="NWC1" s="140"/>
      <c r="NWD1" s="140"/>
      <c r="NWE1" s="140"/>
      <c r="NWF1" s="140"/>
      <c r="NWG1" s="140"/>
      <c r="NWH1" s="140"/>
      <c r="NWI1" s="140"/>
      <c r="NWJ1" s="140"/>
      <c r="NWK1" s="140"/>
      <c r="NWL1" s="140"/>
      <c r="NWM1" s="140"/>
      <c r="NWN1" s="140"/>
      <c r="NWO1" s="140"/>
      <c r="NWP1" s="140"/>
      <c r="NWQ1" s="140"/>
      <c r="NWR1" s="140"/>
      <c r="NWS1" s="140"/>
      <c r="NWT1" s="140"/>
      <c r="NWU1" s="140"/>
      <c r="NWV1" s="140"/>
      <c r="NWW1" s="140"/>
      <c r="NWX1" s="140"/>
      <c r="NWY1" s="140"/>
      <c r="NWZ1" s="140"/>
      <c r="NXA1" s="140"/>
      <c r="NXB1" s="140"/>
      <c r="NXC1" s="140"/>
      <c r="NXD1" s="140"/>
      <c r="NXE1" s="140"/>
      <c r="NXF1" s="140"/>
      <c r="NXG1" s="140"/>
      <c r="NXH1" s="140"/>
      <c r="NXI1" s="140"/>
      <c r="NXJ1" s="140"/>
      <c r="NXK1" s="140"/>
      <c r="NXL1" s="140"/>
      <c r="NXM1" s="140"/>
      <c r="NXN1" s="140"/>
      <c r="NXO1" s="140"/>
      <c r="NXP1" s="140"/>
      <c r="NXQ1" s="140"/>
      <c r="NXR1" s="140"/>
      <c r="NXS1" s="140"/>
      <c r="NXT1" s="140"/>
      <c r="NXU1" s="140"/>
      <c r="NXV1" s="140"/>
      <c r="NXW1" s="140"/>
      <c r="NXX1" s="140"/>
      <c r="NXY1" s="140"/>
      <c r="NXZ1" s="140"/>
      <c r="NYA1" s="140"/>
      <c r="NYB1" s="140"/>
      <c r="NYC1" s="140"/>
      <c r="NYD1" s="140"/>
      <c r="NYE1" s="140"/>
      <c r="NYF1" s="140"/>
      <c r="NYG1" s="140"/>
      <c r="NYH1" s="140"/>
      <c r="NYI1" s="140"/>
      <c r="NYJ1" s="140"/>
      <c r="NYK1" s="140"/>
      <c r="NYL1" s="140"/>
      <c r="NYM1" s="140"/>
      <c r="NYN1" s="140"/>
      <c r="NYO1" s="140"/>
      <c r="NYP1" s="140"/>
      <c r="NYQ1" s="140"/>
      <c r="NYR1" s="140"/>
      <c r="NYS1" s="140"/>
      <c r="NYT1" s="140"/>
      <c r="NYU1" s="140"/>
      <c r="NYV1" s="140"/>
      <c r="NYW1" s="140"/>
      <c r="NYX1" s="140"/>
      <c r="NYY1" s="140"/>
      <c r="NYZ1" s="140"/>
      <c r="NZA1" s="140"/>
      <c r="NZB1" s="140"/>
      <c r="NZC1" s="140"/>
      <c r="NZD1" s="140"/>
      <c r="NZE1" s="140"/>
      <c r="NZF1" s="140"/>
      <c r="NZG1" s="140"/>
      <c r="NZH1" s="140"/>
      <c r="NZI1" s="140"/>
      <c r="NZJ1" s="140"/>
      <c r="NZK1" s="140"/>
      <c r="NZL1" s="140"/>
      <c r="NZM1" s="140"/>
      <c r="NZN1" s="140"/>
      <c r="NZO1" s="140"/>
      <c r="NZP1" s="140"/>
      <c r="NZQ1" s="140"/>
      <c r="NZR1" s="140"/>
      <c r="NZS1" s="140"/>
      <c r="NZT1" s="140"/>
      <c r="NZU1" s="140"/>
      <c r="NZV1" s="140"/>
      <c r="NZW1" s="140"/>
      <c r="NZX1" s="140"/>
      <c r="NZY1" s="140"/>
      <c r="NZZ1" s="140"/>
      <c r="OAA1" s="140"/>
      <c r="OAB1" s="140"/>
      <c r="OAC1" s="140"/>
      <c r="OAD1" s="140"/>
      <c r="OAE1" s="140"/>
      <c r="OAF1" s="140"/>
      <c r="OAG1" s="140"/>
      <c r="OAH1" s="140"/>
      <c r="OAI1" s="140"/>
      <c r="OAJ1" s="140"/>
      <c r="OAK1" s="140"/>
      <c r="OAL1" s="140"/>
      <c r="OAM1" s="140"/>
      <c r="OAN1" s="140"/>
      <c r="OAO1" s="140"/>
      <c r="OAP1" s="140"/>
      <c r="OAQ1" s="140"/>
      <c r="OAR1" s="140"/>
      <c r="OAS1" s="140"/>
      <c r="OAT1" s="140"/>
      <c r="OAU1" s="140"/>
      <c r="OAV1" s="140"/>
      <c r="OAW1" s="140"/>
      <c r="OAX1" s="140"/>
      <c r="OAY1" s="140"/>
      <c r="OAZ1" s="140"/>
      <c r="OBA1" s="140"/>
      <c r="OBB1" s="140"/>
      <c r="OBC1" s="140"/>
      <c r="OBD1" s="140"/>
      <c r="OBE1" s="140"/>
      <c r="OBF1" s="140"/>
      <c r="OBG1" s="140"/>
      <c r="OBH1" s="140"/>
      <c r="OBI1" s="140"/>
      <c r="OBJ1" s="140"/>
      <c r="OBK1" s="140"/>
      <c r="OBL1" s="140"/>
      <c r="OBM1" s="140"/>
      <c r="OBN1" s="140"/>
      <c r="OBO1" s="140"/>
      <c r="OBP1" s="140"/>
      <c r="OBQ1" s="140"/>
      <c r="OBR1" s="140"/>
      <c r="OBS1" s="140"/>
      <c r="OBT1" s="140"/>
      <c r="OBU1" s="140"/>
      <c r="OBV1" s="140"/>
      <c r="OBW1" s="140"/>
      <c r="OBX1" s="140"/>
      <c r="OBY1" s="140"/>
      <c r="OBZ1" s="140"/>
      <c r="OCA1" s="140"/>
      <c r="OCB1" s="140"/>
      <c r="OCC1" s="140"/>
      <c r="OCD1" s="140"/>
      <c r="OCE1" s="140"/>
      <c r="OCF1" s="140"/>
      <c r="OCG1" s="140"/>
      <c r="OCH1" s="140"/>
      <c r="OCI1" s="140"/>
      <c r="OCJ1" s="140"/>
      <c r="OCK1" s="140"/>
      <c r="OCL1" s="140"/>
      <c r="OCM1" s="140"/>
      <c r="OCN1" s="140"/>
      <c r="OCO1" s="140"/>
      <c r="OCP1" s="140"/>
      <c r="OCQ1" s="140"/>
      <c r="OCR1" s="140"/>
      <c r="OCS1" s="140"/>
      <c r="OCT1" s="140"/>
      <c r="OCU1" s="140"/>
      <c r="OCV1" s="140"/>
      <c r="OCW1" s="140"/>
      <c r="OCX1" s="140"/>
      <c r="OCY1" s="140"/>
      <c r="OCZ1" s="140"/>
      <c r="ODA1" s="140"/>
      <c r="ODB1" s="140"/>
      <c r="ODC1" s="140"/>
      <c r="ODD1" s="140"/>
      <c r="ODE1" s="140"/>
      <c r="ODF1" s="140"/>
      <c r="ODG1" s="140"/>
      <c r="ODH1" s="140"/>
      <c r="ODI1" s="140"/>
      <c r="ODJ1" s="140"/>
      <c r="ODK1" s="140"/>
      <c r="ODL1" s="140"/>
      <c r="ODM1" s="140"/>
      <c r="ODN1" s="140"/>
      <c r="ODO1" s="140"/>
      <c r="ODP1" s="140"/>
      <c r="ODQ1" s="140"/>
      <c r="ODR1" s="140"/>
      <c r="ODS1" s="140"/>
      <c r="ODT1" s="140"/>
      <c r="ODU1" s="140"/>
      <c r="ODV1" s="140"/>
      <c r="ODW1" s="140"/>
      <c r="ODX1" s="140"/>
      <c r="ODY1" s="140"/>
      <c r="ODZ1" s="140"/>
      <c r="OEA1" s="140"/>
      <c r="OEB1" s="140"/>
      <c r="OEC1" s="140"/>
      <c r="OED1" s="140"/>
      <c r="OEE1" s="140"/>
      <c r="OEF1" s="140"/>
      <c r="OEG1" s="140"/>
      <c r="OEH1" s="140"/>
      <c r="OEI1" s="140"/>
      <c r="OEJ1" s="140"/>
      <c r="OEK1" s="140"/>
      <c r="OEL1" s="140"/>
      <c r="OEM1" s="140"/>
      <c r="OEN1" s="140"/>
      <c r="OEO1" s="140"/>
      <c r="OEP1" s="140"/>
      <c r="OEQ1" s="140"/>
      <c r="OER1" s="140"/>
      <c r="OES1" s="140"/>
      <c r="OET1" s="140"/>
      <c r="OEU1" s="140"/>
      <c r="OEV1" s="140"/>
      <c r="OEW1" s="140"/>
      <c r="OEX1" s="140"/>
      <c r="OEY1" s="140"/>
      <c r="OEZ1" s="140"/>
      <c r="OFA1" s="140"/>
      <c r="OFB1" s="140"/>
      <c r="OFC1" s="140"/>
      <c r="OFD1" s="140"/>
      <c r="OFE1" s="140"/>
      <c r="OFF1" s="140"/>
      <c r="OFG1" s="140"/>
      <c r="OFH1" s="140"/>
      <c r="OFI1" s="140"/>
      <c r="OFJ1" s="140"/>
      <c r="OFK1" s="140"/>
      <c r="OFL1" s="140"/>
      <c r="OFM1" s="140"/>
      <c r="OFN1" s="140"/>
      <c r="OFO1" s="140"/>
      <c r="OFP1" s="140"/>
      <c r="OFQ1" s="140"/>
      <c r="OFR1" s="140"/>
      <c r="OFS1" s="140"/>
      <c r="OFT1" s="140"/>
      <c r="OFU1" s="140"/>
      <c r="OFV1" s="140"/>
      <c r="OFW1" s="140"/>
      <c r="OFX1" s="140"/>
      <c r="OFY1" s="140"/>
      <c r="OFZ1" s="140"/>
      <c r="OGA1" s="140"/>
      <c r="OGB1" s="140"/>
      <c r="OGC1" s="140"/>
      <c r="OGD1" s="140"/>
      <c r="OGE1" s="140"/>
      <c r="OGF1" s="140"/>
      <c r="OGG1" s="140"/>
      <c r="OGH1" s="140"/>
      <c r="OGI1" s="140"/>
      <c r="OGJ1" s="140"/>
      <c r="OGK1" s="140"/>
      <c r="OGL1" s="140"/>
      <c r="OGM1" s="140"/>
      <c r="OGN1" s="140"/>
      <c r="OGO1" s="140"/>
      <c r="OGP1" s="140"/>
      <c r="OGQ1" s="140"/>
      <c r="OGR1" s="140"/>
      <c r="OGS1" s="140"/>
      <c r="OGT1" s="140"/>
      <c r="OGU1" s="140"/>
      <c r="OGV1" s="140"/>
      <c r="OGW1" s="140"/>
      <c r="OGX1" s="140"/>
      <c r="OGY1" s="140"/>
      <c r="OGZ1" s="140"/>
      <c r="OHA1" s="140"/>
      <c r="OHB1" s="140"/>
      <c r="OHC1" s="140"/>
      <c r="OHD1" s="140"/>
      <c r="OHE1" s="140"/>
      <c r="OHF1" s="140"/>
      <c r="OHG1" s="140"/>
      <c r="OHH1" s="140"/>
      <c r="OHI1" s="140"/>
      <c r="OHJ1" s="140"/>
      <c r="OHK1" s="140"/>
      <c r="OHL1" s="140"/>
      <c r="OHM1" s="140"/>
      <c r="OHN1" s="140"/>
      <c r="OHO1" s="140"/>
      <c r="OHP1" s="140"/>
      <c r="OHQ1" s="140"/>
      <c r="OHR1" s="140"/>
      <c r="OHS1" s="140"/>
      <c r="OHT1" s="140"/>
      <c r="OHU1" s="140"/>
      <c r="OHV1" s="140"/>
      <c r="OHW1" s="140"/>
      <c r="OHX1" s="140"/>
      <c r="OHY1" s="140"/>
      <c r="OHZ1" s="140"/>
      <c r="OIA1" s="140"/>
      <c r="OIB1" s="140"/>
      <c r="OIC1" s="140"/>
      <c r="OID1" s="140"/>
      <c r="OIE1" s="140"/>
      <c r="OIF1" s="140"/>
      <c r="OIG1" s="140"/>
      <c r="OIH1" s="140"/>
      <c r="OII1" s="140"/>
      <c r="OIJ1" s="140"/>
      <c r="OIK1" s="140"/>
      <c r="OIL1" s="140"/>
      <c r="OIM1" s="140"/>
      <c r="OIN1" s="140"/>
      <c r="OIO1" s="140"/>
      <c r="OIP1" s="140"/>
      <c r="OIQ1" s="140"/>
      <c r="OIR1" s="140"/>
      <c r="OIS1" s="140"/>
      <c r="OIT1" s="140"/>
      <c r="OIU1" s="140"/>
      <c r="OIV1" s="140"/>
      <c r="OIW1" s="140"/>
      <c r="OIX1" s="140"/>
      <c r="OIY1" s="140"/>
      <c r="OIZ1" s="140"/>
      <c r="OJA1" s="140"/>
      <c r="OJB1" s="140"/>
      <c r="OJC1" s="140"/>
      <c r="OJD1" s="140"/>
      <c r="OJE1" s="140"/>
      <c r="OJF1" s="140"/>
      <c r="OJG1" s="140"/>
      <c r="OJH1" s="140"/>
      <c r="OJI1" s="140"/>
      <c r="OJJ1" s="140"/>
      <c r="OJK1" s="140"/>
      <c r="OJL1" s="140"/>
      <c r="OJM1" s="140"/>
      <c r="OJN1" s="140"/>
      <c r="OJO1" s="140"/>
      <c r="OJP1" s="140"/>
      <c r="OJQ1" s="140"/>
      <c r="OJR1" s="140"/>
      <c r="OJS1" s="140"/>
      <c r="OJT1" s="140"/>
      <c r="OJU1" s="140"/>
      <c r="OJV1" s="140"/>
      <c r="OJW1" s="140"/>
      <c r="OJX1" s="140"/>
      <c r="OJY1" s="140"/>
      <c r="OJZ1" s="140"/>
      <c r="OKA1" s="140"/>
      <c r="OKB1" s="140"/>
      <c r="OKC1" s="140"/>
      <c r="OKD1" s="140"/>
      <c r="OKE1" s="140"/>
      <c r="OKF1" s="140"/>
      <c r="OKG1" s="140"/>
      <c r="OKH1" s="140"/>
      <c r="OKI1" s="140"/>
      <c r="OKJ1" s="140"/>
      <c r="OKK1" s="140"/>
      <c r="OKL1" s="140"/>
      <c r="OKM1" s="140"/>
      <c r="OKN1" s="140"/>
      <c r="OKO1" s="140"/>
      <c r="OKP1" s="140"/>
      <c r="OKQ1" s="140"/>
      <c r="OKR1" s="140"/>
      <c r="OKS1" s="140"/>
      <c r="OKT1" s="140"/>
      <c r="OKU1" s="140"/>
      <c r="OKV1" s="140"/>
      <c r="OKW1" s="140"/>
      <c r="OKX1" s="140"/>
      <c r="OKY1" s="140"/>
      <c r="OKZ1" s="140"/>
      <c r="OLA1" s="140"/>
      <c r="OLB1" s="140"/>
      <c r="OLC1" s="140"/>
      <c r="OLD1" s="140"/>
      <c r="OLE1" s="140"/>
      <c r="OLF1" s="140"/>
      <c r="OLG1" s="140"/>
      <c r="OLH1" s="140"/>
      <c r="OLI1" s="140"/>
      <c r="OLJ1" s="140"/>
      <c r="OLK1" s="140"/>
      <c r="OLL1" s="140"/>
      <c r="OLM1" s="140"/>
      <c r="OLN1" s="140"/>
      <c r="OLO1" s="140"/>
      <c r="OLP1" s="140"/>
      <c r="OLQ1" s="140"/>
      <c r="OLR1" s="140"/>
      <c r="OLS1" s="140"/>
      <c r="OLT1" s="140"/>
      <c r="OLU1" s="140"/>
      <c r="OLV1" s="140"/>
      <c r="OLW1" s="140"/>
      <c r="OLX1" s="140"/>
      <c r="OLY1" s="140"/>
      <c r="OLZ1" s="140"/>
      <c r="OMA1" s="140"/>
      <c r="OMB1" s="140"/>
      <c r="OMC1" s="140"/>
      <c r="OMD1" s="140"/>
      <c r="OME1" s="140"/>
      <c r="OMF1" s="140"/>
      <c r="OMG1" s="140"/>
      <c r="OMH1" s="140"/>
      <c r="OMI1" s="140"/>
      <c r="OMJ1" s="140"/>
      <c r="OMK1" s="140"/>
      <c r="OML1" s="140"/>
      <c r="OMM1" s="140"/>
      <c r="OMN1" s="140"/>
      <c r="OMO1" s="140"/>
      <c r="OMP1" s="140"/>
      <c r="OMQ1" s="140"/>
      <c r="OMR1" s="140"/>
      <c r="OMS1" s="140"/>
      <c r="OMT1" s="140"/>
      <c r="OMU1" s="140"/>
      <c r="OMV1" s="140"/>
      <c r="OMW1" s="140"/>
      <c r="OMX1" s="140"/>
      <c r="OMY1" s="140"/>
      <c r="OMZ1" s="140"/>
      <c r="ONA1" s="140"/>
      <c r="ONB1" s="140"/>
      <c r="ONC1" s="140"/>
      <c r="OND1" s="140"/>
      <c r="ONE1" s="140"/>
      <c r="ONF1" s="140"/>
      <c r="ONG1" s="140"/>
      <c r="ONH1" s="140"/>
      <c r="ONI1" s="140"/>
      <c r="ONJ1" s="140"/>
      <c r="ONK1" s="140"/>
      <c r="ONL1" s="140"/>
      <c r="ONM1" s="140"/>
      <c r="ONN1" s="140"/>
      <c r="ONO1" s="140"/>
      <c r="ONP1" s="140"/>
      <c r="ONQ1" s="140"/>
      <c r="ONR1" s="140"/>
      <c r="ONS1" s="140"/>
      <c r="ONT1" s="140"/>
      <c r="ONU1" s="140"/>
      <c r="ONV1" s="140"/>
      <c r="ONW1" s="140"/>
      <c r="ONX1" s="140"/>
      <c r="ONY1" s="140"/>
      <c r="ONZ1" s="140"/>
      <c r="OOA1" s="140"/>
      <c r="OOB1" s="140"/>
      <c r="OOC1" s="140"/>
      <c r="OOD1" s="140"/>
      <c r="OOE1" s="140"/>
      <c r="OOF1" s="140"/>
      <c r="OOG1" s="140"/>
      <c r="OOH1" s="140"/>
      <c r="OOI1" s="140"/>
      <c r="OOJ1" s="140"/>
      <c r="OOK1" s="140"/>
      <c r="OOL1" s="140"/>
      <c r="OOM1" s="140"/>
      <c r="OON1" s="140"/>
      <c r="OOO1" s="140"/>
      <c r="OOP1" s="140"/>
      <c r="OOQ1" s="140"/>
      <c r="OOR1" s="140"/>
      <c r="OOS1" s="140"/>
      <c r="OOT1" s="140"/>
      <c r="OOU1" s="140"/>
      <c r="OOV1" s="140"/>
      <c r="OOW1" s="140"/>
      <c r="OOX1" s="140"/>
      <c r="OOY1" s="140"/>
      <c r="OOZ1" s="140"/>
      <c r="OPA1" s="140"/>
      <c r="OPB1" s="140"/>
      <c r="OPC1" s="140"/>
      <c r="OPD1" s="140"/>
      <c r="OPE1" s="140"/>
      <c r="OPF1" s="140"/>
      <c r="OPG1" s="140"/>
      <c r="OPH1" s="140"/>
      <c r="OPI1" s="140"/>
      <c r="OPJ1" s="140"/>
      <c r="OPK1" s="140"/>
      <c r="OPL1" s="140"/>
      <c r="OPM1" s="140"/>
      <c r="OPN1" s="140"/>
      <c r="OPO1" s="140"/>
      <c r="OPP1" s="140"/>
      <c r="OPQ1" s="140"/>
      <c r="OPR1" s="140"/>
      <c r="OPS1" s="140"/>
      <c r="OPT1" s="140"/>
      <c r="OPU1" s="140"/>
      <c r="OPV1" s="140"/>
      <c r="OPW1" s="140"/>
      <c r="OPX1" s="140"/>
      <c r="OPY1" s="140"/>
      <c r="OPZ1" s="140"/>
      <c r="OQA1" s="140"/>
      <c r="OQB1" s="140"/>
      <c r="OQC1" s="140"/>
      <c r="OQD1" s="140"/>
      <c r="OQE1" s="140"/>
      <c r="OQF1" s="140"/>
      <c r="OQG1" s="140"/>
      <c r="OQH1" s="140"/>
      <c r="OQI1" s="140"/>
      <c r="OQJ1" s="140"/>
      <c r="OQK1" s="140"/>
      <c r="OQL1" s="140"/>
      <c r="OQM1" s="140"/>
      <c r="OQN1" s="140"/>
      <c r="OQO1" s="140"/>
      <c r="OQP1" s="140"/>
      <c r="OQQ1" s="140"/>
      <c r="OQR1" s="140"/>
      <c r="OQS1" s="140"/>
      <c r="OQT1" s="140"/>
      <c r="OQU1" s="140"/>
      <c r="OQV1" s="140"/>
      <c r="OQW1" s="140"/>
      <c r="OQX1" s="140"/>
      <c r="OQY1" s="140"/>
      <c r="OQZ1" s="140"/>
      <c r="ORA1" s="140"/>
      <c r="ORB1" s="140"/>
      <c r="ORC1" s="140"/>
      <c r="ORD1" s="140"/>
      <c r="ORE1" s="140"/>
      <c r="ORF1" s="140"/>
      <c r="ORG1" s="140"/>
      <c r="ORH1" s="140"/>
      <c r="ORI1" s="140"/>
      <c r="ORJ1" s="140"/>
      <c r="ORK1" s="140"/>
      <c r="ORL1" s="140"/>
      <c r="ORM1" s="140"/>
      <c r="ORN1" s="140"/>
      <c r="ORO1" s="140"/>
      <c r="ORP1" s="140"/>
      <c r="ORQ1" s="140"/>
      <c r="ORR1" s="140"/>
      <c r="ORS1" s="140"/>
      <c r="ORT1" s="140"/>
      <c r="ORU1" s="140"/>
      <c r="ORV1" s="140"/>
      <c r="ORW1" s="140"/>
      <c r="ORX1" s="140"/>
      <c r="ORY1" s="140"/>
      <c r="ORZ1" s="140"/>
      <c r="OSA1" s="140"/>
      <c r="OSB1" s="140"/>
      <c r="OSC1" s="140"/>
      <c r="OSD1" s="140"/>
      <c r="OSE1" s="140"/>
      <c r="OSF1" s="140"/>
      <c r="OSG1" s="140"/>
      <c r="OSH1" s="140"/>
      <c r="OSI1" s="140"/>
      <c r="OSJ1" s="140"/>
      <c r="OSK1" s="140"/>
      <c r="OSL1" s="140"/>
      <c r="OSM1" s="140"/>
      <c r="OSN1" s="140"/>
      <c r="OSO1" s="140"/>
      <c r="OSP1" s="140"/>
      <c r="OSQ1" s="140"/>
      <c r="OSR1" s="140"/>
      <c r="OSS1" s="140"/>
      <c r="OST1" s="140"/>
      <c r="OSU1" s="140"/>
      <c r="OSV1" s="140"/>
      <c r="OSW1" s="140"/>
      <c r="OSX1" s="140"/>
      <c r="OSY1" s="140"/>
      <c r="OSZ1" s="140"/>
      <c r="OTA1" s="140"/>
      <c r="OTB1" s="140"/>
      <c r="OTC1" s="140"/>
      <c r="OTD1" s="140"/>
      <c r="OTE1" s="140"/>
      <c r="OTF1" s="140"/>
      <c r="OTG1" s="140"/>
      <c r="OTH1" s="140"/>
      <c r="OTI1" s="140"/>
      <c r="OTJ1" s="140"/>
      <c r="OTK1" s="140"/>
      <c r="OTL1" s="140"/>
      <c r="OTM1" s="140"/>
      <c r="OTN1" s="140"/>
      <c r="OTO1" s="140"/>
      <c r="OTP1" s="140"/>
      <c r="OTQ1" s="140"/>
      <c r="OTR1" s="140"/>
      <c r="OTS1" s="140"/>
      <c r="OTT1" s="140"/>
      <c r="OTU1" s="140"/>
      <c r="OTV1" s="140"/>
      <c r="OTW1" s="140"/>
      <c r="OTX1" s="140"/>
      <c r="OTY1" s="140"/>
      <c r="OTZ1" s="140"/>
      <c r="OUA1" s="140"/>
      <c r="OUB1" s="140"/>
      <c r="OUC1" s="140"/>
      <c r="OUD1" s="140"/>
      <c r="OUE1" s="140"/>
      <c r="OUF1" s="140"/>
      <c r="OUG1" s="140"/>
      <c r="OUH1" s="140"/>
      <c r="OUI1" s="140"/>
      <c r="OUJ1" s="140"/>
      <c r="OUK1" s="140"/>
      <c r="OUL1" s="140"/>
      <c r="OUM1" s="140"/>
      <c r="OUN1" s="140"/>
      <c r="OUO1" s="140"/>
      <c r="OUP1" s="140"/>
      <c r="OUQ1" s="140"/>
      <c r="OUR1" s="140"/>
      <c r="OUS1" s="140"/>
      <c r="OUT1" s="140"/>
      <c r="OUU1" s="140"/>
      <c r="OUV1" s="140"/>
      <c r="OUW1" s="140"/>
      <c r="OUX1" s="140"/>
      <c r="OUY1" s="140"/>
      <c r="OUZ1" s="140"/>
      <c r="OVA1" s="140"/>
      <c r="OVB1" s="140"/>
      <c r="OVC1" s="140"/>
      <c r="OVD1" s="140"/>
      <c r="OVE1" s="140"/>
      <c r="OVF1" s="140"/>
      <c r="OVG1" s="140"/>
      <c r="OVH1" s="140"/>
      <c r="OVI1" s="140"/>
      <c r="OVJ1" s="140"/>
      <c r="OVK1" s="140"/>
      <c r="OVL1" s="140"/>
      <c r="OVM1" s="140"/>
      <c r="OVN1" s="140"/>
      <c r="OVO1" s="140"/>
      <c r="OVP1" s="140"/>
      <c r="OVQ1" s="140"/>
      <c r="OVR1" s="140"/>
      <c r="OVS1" s="140"/>
      <c r="OVT1" s="140"/>
      <c r="OVU1" s="140"/>
      <c r="OVV1" s="140"/>
      <c r="OVW1" s="140"/>
      <c r="OVX1" s="140"/>
      <c r="OVY1" s="140"/>
      <c r="OVZ1" s="140"/>
      <c r="OWA1" s="140"/>
      <c r="OWB1" s="140"/>
      <c r="OWC1" s="140"/>
      <c r="OWD1" s="140"/>
      <c r="OWE1" s="140"/>
      <c r="OWF1" s="140"/>
      <c r="OWG1" s="140"/>
      <c r="OWH1" s="140"/>
      <c r="OWI1" s="140"/>
      <c r="OWJ1" s="140"/>
      <c r="OWK1" s="140"/>
      <c r="OWL1" s="140"/>
      <c r="OWM1" s="140"/>
      <c r="OWN1" s="140"/>
      <c r="OWO1" s="140"/>
      <c r="OWP1" s="140"/>
      <c r="OWQ1" s="140"/>
      <c r="OWR1" s="140"/>
      <c r="OWS1" s="140"/>
      <c r="OWT1" s="140"/>
      <c r="OWU1" s="140"/>
      <c r="OWV1" s="140"/>
      <c r="OWW1" s="140"/>
      <c r="OWX1" s="140"/>
      <c r="OWY1" s="140"/>
      <c r="OWZ1" s="140"/>
      <c r="OXA1" s="140"/>
      <c r="OXB1" s="140"/>
      <c r="OXC1" s="140"/>
      <c r="OXD1" s="140"/>
      <c r="OXE1" s="140"/>
      <c r="OXF1" s="140"/>
      <c r="OXG1" s="140"/>
      <c r="OXH1" s="140"/>
      <c r="OXI1" s="140"/>
      <c r="OXJ1" s="140"/>
      <c r="OXK1" s="140"/>
      <c r="OXL1" s="140"/>
      <c r="OXM1" s="140"/>
      <c r="OXN1" s="140"/>
      <c r="OXO1" s="140"/>
      <c r="OXP1" s="140"/>
      <c r="OXQ1" s="140"/>
      <c r="OXR1" s="140"/>
      <c r="OXS1" s="140"/>
      <c r="OXT1" s="140"/>
      <c r="OXU1" s="140"/>
      <c r="OXV1" s="140"/>
      <c r="OXW1" s="140"/>
      <c r="OXX1" s="140"/>
      <c r="OXY1" s="140"/>
      <c r="OXZ1" s="140"/>
      <c r="OYA1" s="140"/>
      <c r="OYB1" s="140"/>
      <c r="OYC1" s="140"/>
      <c r="OYD1" s="140"/>
      <c r="OYE1" s="140"/>
      <c r="OYF1" s="140"/>
      <c r="OYG1" s="140"/>
      <c r="OYH1" s="140"/>
      <c r="OYI1" s="140"/>
      <c r="OYJ1" s="140"/>
      <c r="OYK1" s="140"/>
      <c r="OYL1" s="140"/>
      <c r="OYM1" s="140"/>
      <c r="OYN1" s="140"/>
      <c r="OYO1" s="140"/>
      <c r="OYP1" s="140"/>
      <c r="OYQ1" s="140"/>
      <c r="OYR1" s="140"/>
      <c r="OYS1" s="140"/>
      <c r="OYT1" s="140"/>
      <c r="OYU1" s="140"/>
      <c r="OYV1" s="140"/>
      <c r="OYW1" s="140"/>
      <c r="OYX1" s="140"/>
      <c r="OYY1" s="140"/>
      <c r="OYZ1" s="140"/>
      <c r="OZA1" s="140"/>
      <c r="OZB1" s="140"/>
      <c r="OZC1" s="140"/>
      <c r="OZD1" s="140"/>
      <c r="OZE1" s="140"/>
      <c r="OZF1" s="140"/>
      <c r="OZG1" s="140"/>
      <c r="OZH1" s="140"/>
      <c r="OZI1" s="140"/>
      <c r="OZJ1" s="140"/>
      <c r="OZK1" s="140"/>
      <c r="OZL1" s="140"/>
      <c r="OZM1" s="140"/>
      <c r="OZN1" s="140"/>
      <c r="OZO1" s="140"/>
      <c r="OZP1" s="140"/>
      <c r="OZQ1" s="140"/>
      <c r="OZR1" s="140"/>
      <c r="OZS1" s="140"/>
      <c r="OZT1" s="140"/>
      <c r="OZU1" s="140"/>
      <c r="OZV1" s="140"/>
      <c r="OZW1" s="140"/>
      <c r="OZX1" s="140"/>
      <c r="OZY1" s="140"/>
      <c r="OZZ1" s="140"/>
      <c r="PAA1" s="140"/>
      <c r="PAB1" s="140"/>
      <c r="PAC1" s="140"/>
      <c r="PAD1" s="140"/>
      <c r="PAE1" s="140"/>
      <c r="PAF1" s="140"/>
      <c r="PAG1" s="140"/>
      <c r="PAH1" s="140"/>
      <c r="PAI1" s="140"/>
      <c r="PAJ1" s="140"/>
      <c r="PAK1" s="140"/>
      <c r="PAL1" s="140"/>
      <c r="PAM1" s="140"/>
      <c r="PAN1" s="140"/>
      <c r="PAO1" s="140"/>
      <c r="PAP1" s="140"/>
      <c r="PAQ1" s="140"/>
      <c r="PAR1" s="140"/>
      <c r="PAS1" s="140"/>
      <c r="PAT1" s="140"/>
      <c r="PAU1" s="140"/>
      <c r="PAV1" s="140"/>
      <c r="PAW1" s="140"/>
      <c r="PAX1" s="140"/>
      <c r="PAY1" s="140"/>
      <c r="PAZ1" s="140"/>
      <c r="PBA1" s="140"/>
      <c r="PBB1" s="140"/>
      <c r="PBC1" s="140"/>
      <c r="PBD1" s="140"/>
      <c r="PBE1" s="140"/>
      <c r="PBF1" s="140"/>
      <c r="PBG1" s="140"/>
      <c r="PBH1" s="140"/>
      <c r="PBI1" s="140"/>
      <c r="PBJ1" s="140"/>
      <c r="PBK1" s="140"/>
      <c r="PBL1" s="140"/>
      <c r="PBM1" s="140"/>
      <c r="PBN1" s="140"/>
      <c r="PBO1" s="140"/>
      <c r="PBP1" s="140"/>
      <c r="PBQ1" s="140"/>
      <c r="PBR1" s="140"/>
      <c r="PBS1" s="140"/>
      <c r="PBT1" s="140"/>
      <c r="PBU1" s="140"/>
      <c r="PBV1" s="140"/>
      <c r="PBW1" s="140"/>
      <c r="PBX1" s="140"/>
      <c r="PBY1" s="140"/>
      <c r="PBZ1" s="140"/>
      <c r="PCA1" s="140"/>
      <c r="PCB1" s="140"/>
      <c r="PCC1" s="140"/>
      <c r="PCD1" s="140"/>
      <c r="PCE1" s="140"/>
      <c r="PCF1" s="140"/>
      <c r="PCG1" s="140"/>
      <c r="PCH1" s="140"/>
      <c r="PCI1" s="140"/>
      <c r="PCJ1" s="140"/>
      <c r="PCK1" s="140"/>
      <c r="PCL1" s="140"/>
      <c r="PCM1" s="140"/>
      <c r="PCN1" s="140"/>
      <c r="PCO1" s="140"/>
      <c r="PCP1" s="140"/>
      <c r="PCQ1" s="140"/>
      <c r="PCR1" s="140"/>
      <c r="PCS1" s="140"/>
      <c r="PCT1" s="140"/>
      <c r="PCU1" s="140"/>
      <c r="PCV1" s="140"/>
      <c r="PCW1" s="140"/>
      <c r="PCX1" s="140"/>
      <c r="PCY1" s="140"/>
      <c r="PCZ1" s="140"/>
      <c r="PDA1" s="140"/>
      <c r="PDB1" s="140"/>
      <c r="PDC1" s="140"/>
      <c r="PDD1" s="140"/>
      <c r="PDE1" s="140"/>
      <c r="PDF1" s="140"/>
      <c r="PDG1" s="140"/>
      <c r="PDH1" s="140"/>
      <c r="PDI1" s="140"/>
      <c r="PDJ1" s="140"/>
      <c r="PDK1" s="140"/>
      <c r="PDL1" s="140"/>
      <c r="PDM1" s="140"/>
      <c r="PDN1" s="140"/>
      <c r="PDO1" s="140"/>
      <c r="PDP1" s="140"/>
      <c r="PDQ1" s="140"/>
      <c r="PDR1" s="140"/>
      <c r="PDS1" s="140"/>
      <c r="PDT1" s="140"/>
      <c r="PDU1" s="140"/>
      <c r="PDV1" s="140"/>
      <c r="PDW1" s="140"/>
      <c r="PDX1" s="140"/>
      <c r="PDY1" s="140"/>
      <c r="PDZ1" s="140"/>
      <c r="PEA1" s="140"/>
      <c r="PEB1" s="140"/>
      <c r="PEC1" s="140"/>
      <c r="PED1" s="140"/>
      <c r="PEE1" s="140"/>
      <c r="PEF1" s="140"/>
      <c r="PEG1" s="140"/>
      <c r="PEH1" s="140"/>
      <c r="PEI1" s="140"/>
      <c r="PEJ1" s="140"/>
      <c r="PEK1" s="140"/>
      <c r="PEL1" s="140"/>
      <c r="PEM1" s="140"/>
      <c r="PEN1" s="140"/>
      <c r="PEO1" s="140"/>
      <c r="PEP1" s="140"/>
      <c r="PEQ1" s="140"/>
      <c r="PER1" s="140"/>
      <c r="PES1" s="140"/>
      <c r="PET1" s="140"/>
      <c r="PEU1" s="140"/>
      <c r="PEV1" s="140"/>
      <c r="PEW1" s="140"/>
      <c r="PEX1" s="140"/>
      <c r="PEY1" s="140"/>
      <c r="PEZ1" s="140"/>
      <c r="PFA1" s="140"/>
      <c r="PFB1" s="140"/>
      <c r="PFC1" s="140"/>
      <c r="PFD1" s="140"/>
      <c r="PFE1" s="140"/>
      <c r="PFF1" s="140"/>
      <c r="PFG1" s="140"/>
      <c r="PFH1" s="140"/>
      <c r="PFI1" s="140"/>
      <c r="PFJ1" s="140"/>
      <c r="PFK1" s="140"/>
      <c r="PFL1" s="140"/>
      <c r="PFM1" s="140"/>
      <c r="PFN1" s="140"/>
      <c r="PFO1" s="140"/>
      <c r="PFP1" s="140"/>
      <c r="PFQ1" s="140"/>
      <c r="PFR1" s="140"/>
      <c r="PFS1" s="140"/>
      <c r="PFT1" s="140"/>
      <c r="PFU1" s="140"/>
      <c r="PFV1" s="140"/>
      <c r="PFW1" s="140"/>
      <c r="PFX1" s="140"/>
      <c r="PFY1" s="140"/>
      <c r="PFZ1" s="140"/>
      <c r="PGA1" s="140"/>
      <c r="PGB1" s="140"/>
      <c r="PGC1" s="140"/>
      <c r="PGD1" s="140"/>
      <c r="PGE1" s="140"/>
      <c r="PGF1" s="140"/>
      <c r="PGG1" s="140"/>
      <c r="PGH1" s="140"/>
      <c r="PGI1" s="140"/>
      <c r="PGJ1" s="140"/>
      <c r="PGK1" s="140"/>
      <c r="PGL1" s="140"/>
      <c r="PGM1" s="140"/>
      <c r="PGN1" s="140"/>
      <c r="PGO1" s="140"/>
      <c r="PGP1" s="140"/>
      <c r="PGQ1" s="140"/>
      <c r="PGR1" s="140"/>
      <c r="PGS1" s="140"/>
      <c r="PGT1" s="140"/>
      <c r="PGU1" s="140"/>
      <c r="PGV1" s="140"/>
      <c r="PGW1" s="140"/>
      <c r="PGX1" s="140"/>
      <c r="PGY1" s="140"/>
      <c r="PGZ1" s="140"/>
      <c r="PHA1" s="140"/>
      <c r="PHB1" s="140"/>
      <c r="PHC1" s="140"/>
      <c r="PHD1" s="140"/>
      <c r="PHE1" s="140"/>
      <c r="PHF1" s="140"/>
      <c r="PHG1" s="140"/>
      <c r="PHH1" s="140"/>
      <c r="PHI1" s="140"/>
      <c r="PHJ1" s="140"/>
      <c r="PHK1" s="140"/>
      <c r="PHL1" s="140"/>
      <c r="PHM1" s="140"/>
      <c r="PHN1" s="140"/>
      <c r="PHO1" s="140"/>
      <c r="PHP1" s="140"/>
      <c r="PHQ1" s="140"/>
      <c r="PHR1" s="140"/>
      <c r="PHS1" s="140"/>
      <c r="PHT1" s="140"/>
      <c r="PHU1" s="140"/>
      <c r="PHV1" s="140"/>
      <c r="PHW1" s="140"/>
      <c r="PHX1" s="140"/>
      <c r="PHY1" s="140"/>
      <c r="PHZ1" s="140"/>
      <c r="PIA1" s="140"/>
      <c r="PIB1" s="140"/>
      <c r="PIC1" s="140"/>
      <c r="PID1" s="140"/>
      <c r="PIE1" s="140"/>
      <c r="PIF1" s="140"/>
      <c r="PIG1" s="140"/>
      <c r="PIH1" s="140"/>
      <c r="PII1" s="140"/>
      <c r="PIJ1" s="140"/>
      <c r="PIK1" s="140"/>
      <c r="PIL1" s="140"/>
      <c r="PIM1" s="140"/>
      <c r="PIN1" s="140"/>
      <c r="PIO1" s="140"/>
      <c r="PIP1" s="140"/>
      <c r="PIQ1" s="140"/>
      <c r="PIR1" s="140"/>
      <c r="PIS1" s="140"/>
      <c r="PIT1" s="140"/>
      <c r="PIU1" s="140"/>
      <c r="PIV1" s="140"/>
      <c r="PIW1" s="140"/>
      <c r="PIX1" s="140"/>
      <c r="PIY1" s="140"/>
      <c r="PIZ1" s="140"/>
      <c r="PJA1" s="140"/>
      <c r="PJB1" s="140"/>
      <c r="PJC1" s="140"/>
      <c r="PJD1" s="140"/>
      <c r="PJE1" s="140"/>
      <c r="PJF1" s="140"/>
      <c r="PJG1" s="140"/>
      <c r="PJH1" s="140"/>
      <c r="PJI1" s="140"/>
      <c r="PJJ1" s="140"/>
      <c r="PJK1" s="140"/>
      <c r="PJL1" s="140"/>
      <c r="PJM1" s="140"/>
      <c r="PJN1" s="140"/>
      <c r="PJO1" s="140"/>
      <c r="PJP1" s="140"/>
      <c r="PJQ1" s="140"/>
      <c r="PJR1" s="140"/>
      <c r="PJS1" s="140"/>
      <c r="PJT1" s="140"/>
      <c r="PJU1" s="140"/>
      <c r="PJV1" s="140"/>
      <c r="PJW1" s="140"/>
      <c r="PJX1" s="140"/>
      <c r="PJY1" s="140"/>
      <c r="PJZ1" s="140"/>
      <c r="PKA1" s="140"/>
      <c r="PKB1" s="140"/>
      <c r="PKC1" s="140"/>
      <c r="PKD1" s="140"/>
      <c r="PKE1" s="140"/>
      <c r="PKF1" s="140"/>
      <c r="PKG1" s="140"/>
      <c r="PKH1" s="140"/>
      <c r="PKI1" s="140"/>
      <c r="PKJ1" s="140"/>
      <c r="PKK1" s="140"/>
      <c r="PKL1" s="140"/>
      <c r="PKM1" s="140"/>
      <c r="PKN1" s="140"/>
      <c r="PKO1" s="140"/>
      <c r="PKP1" s="140"/>
      <c r="PKQ1" s="140"/>
      <c r="PKR1" s="140"/>
      <c r="PKS1" s="140"/>
      <c r="PKT1" s="140"/>
      <c r="PKU1" s="140"/>
      <c r="PKV1" s="140"/>
      <c r="PKW1" s="140"/>
      <c r="PKX1" s="140"/>
      <c r="PKY1" s="140"/>
      <c r="PKZ1" s="140"/>
      <c r="PLA1" s="140"/>
      <c r="PLB1" s="140"/>
      <c r="PLC1" s="140"/>
      <c r="PLD1" s="140"/>
      <c r="PLE1" s="140"/>
      <c r="PLF1" s="140"/>
      <c r="PLG1" s="140"/>
      <c r="PLH1" s="140"/>
      <c r="PLI1" s="140"/>
      <c r="PLJ1" s="140"/>
      <c r="PLK1" s="140"/>
      <c r="PLL1" s="140"/>
      <c r="PLM1" s="140"/>
      <c r="PLN1" s="140"/>
      <c r="PLO1" s="140"/>
      <c r="PLP1" s="140"/>
      <c r="PLQ1" s="140"/>
      <c r="PLR1" s="140"/>
      <c r="PLS1" s="140"/>
      <c r="PLT1" s="140"/>
      <c r="PLU1" s="140"/>
      <c r="PLV1" s="140"/>
      <c r="PLW1" s="140"/>
      <c r="PLX1" s="140"/>
      <c r="PLY1" s="140"/>
      <c r="PLZ1" s="140"/>
      <c r="PMA1" s="140"/>
      <c r="PMB1" s="140"/>
      <c r="PMC1" s="140"/>
      <c r="PMD1" s="140"/>
      <c r="PME1" s="140"/>
      <c r="PMF1" s="140"/>
      <c r="PMG1" s="140"/>
      <c r="PMH1" s="140"/>
      <c r="PMI1" s="140"/>
      <c r="PMJ1" s="140"/>
      <c r="PMK1" s="140"/>
      <c r="PML1" s="140"/>
      <c r="PMM1" s="140"/>
      <c r="PMN1" s="140"/>
      <c r="PMO1" s="140"/>
      <c r="PMP1" s="140"/>
      <c r="PMQ1" s="140"/>
      <c r="PMR1" s="140"/>
      <c r="PMS1" s="140"/>
      <c r="PMT1" s="140"/>
      <c r="PMU1" s="140"/>
      <c r="PMV1" s="140"/>
      <c r="PMW1" s="140"/>
      <c r="PMX1" s="140"/>
      <c r="PMY1" s="140"/>
      <c r="PMZ1" s="140"/>
      <c r="PNA1" s="140"/>
      <c r="PNB1" s="140"/>
      <c r="PNC1" s="140"/>
      <c r="PND1" s="140"/>
      <c r="PNE1" s="140"/>
      <c r="PNF1" s="140"/>
      <c r="PNG1" s="140"/>
      <c r="PNH1" s="140"/>
      <c r="PNI1" s="140"/>
      <c r="PNJ1" s="140"/>
      <c r="PNK1" s="140"/>
      <c r="PNL1" s="140"/>
      <c r="PNM1" s="140"/>
      <c r="PNN1" s="140"/>
      <c r="PNO1" s="140"/>
      <c r="PNP1" s="140"/>
      <c r="PNQ1" s="140"/>
      <c r="PNR1" s="140"/>
      <c r="PNS1" s="140"/>
      <c r="PNT1" s="140"/>
      <c r="PNU1" s="140"/>
      <c r="PNV1" s="140"/>
      <c r="PNW1" s="140"/>
      <c r="PNX1" s="140"/>
      <c r="PNY1" s="140"/>
      <c r="PNZ1" s="140"/>
      <c r="POA1" s="140"/>
      <c r="POB1" s="140"/>
      <c r="POC1" s="140"/>
      <c r="POD1" s="140"/>
      <c r="POE1" s="140"/>
      <c r="POF1" s="140"/>
      <c r="POG1" s="140"/>
      <c r="POH1" s="140"/>
      <c r="POI1" s="140"/>
      <c r="POJ1" s="140"/>
      <c r="POK1" s="140"/>
      <c r="POL1" s="140"/>
      <c r="POM1" s="140"/>
      <c r="PON1" s="140"/>
      <c r="POO1" s="140"/>
      <c r="POP1" s="140"/>
      <c r="POQ1" s="140"/>
      <c r="POR1" s="140"/>
      <c r="POS1" s="140"/>
      <c r="POT1" s="140"/>
      <c r="POU1" s="140"/>
      <c r="POV1" s="140"/>
      <c r="POW1" s="140"/>
      <c r="POX1" s="140"/>
      <c r="POY1" s="140"/>
      <c r="POZ1" s="140"/>
      <c r="PPA1" s="140"/>
      <c r="PPB1" s="140"/>
      <c r="PPC1" s="140"/>
      <c r="PPD1" s="140"/>
      <c r="PPE1" s="140"/>
      <c r="PPF1" s="140"/>
      <c r="PPG1" s="140"/>
      <c r="PPH1" s="140"/>
      <c r="PPI1" s="140"/>
      <c r="PPJ1" s="140"/>
      <c r="PPK1" s="140"/>
      <c r="PPL1" s="140"/>
      <c r="PPM1" s="140"/>
      <c r="PPN1" s="140"/>
      <c r="PPO1" s="140"/>
      <c r="PPP1" s="140"/>
      <c r="PPQ1" s="140"/>
      <c r="PPR1" s="140"/>
      <c r="PPS1" s="140"/>
      <c r="PPT1" s="140"/>
      <c r="PPU1" s="140"/>
      <c r="PPV1" s="140"/>
      <c r="PPW1" s="140"/>
      <c r="PPX1" s="140"/>
      <c r="PPY1" s="140"/>
      <c r="PPZ1" s="140"/>
      <c r="PQA1" s="140"/>
      <c r="PQB1" s="140"/>
      <c r="PQC1" s="140"/>
      <c r="PQD1" s="140"/>
      <c r="PQE1" s="140"/>
      <c r="PQF1" s="140"/>
      <c r="PQG1" s="140"/>
      <c r="PQH1" s="140"/>
      <c r="PQI1" s="140"/>
      <c r="PQJ1" s="140"/>
      <c r="PQK1" s="140"/>
      <c r="PQL1" s="140"/>
      <c r="PQM1" s="140"/>
      <c r="PQN1" s="140"/>
      <c r="PQO1" s="140"/>
      <c r="PQP1" s="140"/>
      <c r="PQQ1" s="140"/>
      <c r="PQR1" s="140"/>
      <c r="PQS1" s="140"/>
      <c r="PQT1" s="140"/>
      <c r="PQU1" s="140"/>
      <c r="PQV1" s="140"/>
      <c r="PQW1" s="140"/>
      <c r="PQX1" s="140"/>
      <c r="PQY1" s="140"/>
      <c r="PQZ1" s="140"/>
      <c r="PRA1" s="140"/>
      <c r="PRB1" s="140"/>
      <c r="PRC1" s="140"/>
      <c r="PRD1" s="140"/>
      <c r="PRE1" s="140"/>
      <c r="PRF1" s="140"/>
      <c r="PRG1" s="140"/>
      <c r="PRH1" s="140"/>
      <c r="PRI1" s="140"/>
      <c r="PRJ1" s="140"/>
      <c r="PRK1" s="140"/>
      <c r="PRL1" s="140"/>
      <c r="PRM1" s="140"/>
      <c r="PRN1" s="140"/>
      <c r="PRO1" s="140"/>
      <c r="PRP1" s="140"/>
      <c r="PRQ1" s="140"/>
      <c r="PRR1" s="140"/>
      <c r="PRS1" s="140"/>
      <c r="PRT1" s="140"/>
      <c r="PRU1" s="140"/>
      <c r="PRV1" s="140"/>
      <c r="PRW1" s="140"/>
      <c r="PRX1" s="140"/>
      <c r="PRY1" s="140"/>
      <c r="PRZ1" s="140"/>
      <c r="PSA1" s="140"/>
      <c r="PSB1" s="140"/>
      <c r="PSC1" s="140"/>
      <c r="PSD1" s="140"/>
      <c r="PSE1" s="140"/>
      <c r="PSF1" s="140"/>
      <c r="PSG1" s="140"/>
      <c r="PSH1" s="140"/>
      <c r="PSI1" s="140"/>
      <c r="PSJ1" s="140"/>
      <c r="PSK1" s="140"/>
      <c r="PSL1" s="140"/>
      <c r="PSM1" s="140"/>
      <c r="PSN1" s="140"/>
      <c r="PSO1" s="140"/>
      <c r="PSP1" s="140"/>
      <c r="PSQ1" s="140"/>
      <c r="PSR1" s="140"/>
      <c r="PSS1" s="140"/>
      <c r="PST1" s="140"/>
      <c r="PSU1" s="140"/>
      <c r="PSV1" s="140"/>
      <c r="PSW1" s="140"/>
      <c r="PSX1" s="140"/>
      <c r="PSY1" s="140"/>
      <c r="PSZ1" s="140"/>
      <c r="PTA1" s="140"/>
      <c r="PTB1" s="140"/>
      <c r="PTC1" s="140"/>
      <c r="PTD1" s="140"/>
      <c r="PTE1" s="140"/>
      <c r="PTF1" s="140"/>
      <c r="PTG1" s="140"/>
      <c r="PTH1" s="140"/>
      <c r="PTI1" s="140"/>
      <c r="PTJ1" s="140"/>
      <c r="PTK1" s="140"/>
      <c r="PTL1" s="140"/>
      <c r="PTM1" s="140"/>
      <c r="PTN1" s="140"/>
      <c r="PTO1" s="140"/>
      <c r="PTP1" s="140"/>
      <c r="PTQ1" s="140"/>
      <c r="PTR1" s="140"/>
      <c r="PTS1" s="140"/>
      <c r="PTT1" s="140"/>
      <c r="PTU1" s="140"/>
      <c r="PTV1" s="140"/>
      <c r="PTW1" s="140"/>
      <c r="PTX1" s="140"/>
      <c r="PTY1" s="140"/>
      <c r="PTZ1" s="140"/>
      <c r="PUA1" s="140"/>
      <c r="PUB1" s="140"/>
      <c r="PUC1" s="140"/>
      <c r="PUD1" s="140"/>
      <c r="PUE1" s="140"/>
      <c r="PUF1" s="140"/>
      <c r="PUG1" s="140"/>
      <c r="PUH1" s="140"/>
      <c r="PUI1" s="140"/>
      <c r="PUJ1" s="140"/>
      <c r="PUK1" s="140"/>
      <c r="PUL1" s="140"/>
      <c r="PUM1" s="140"/>
      <c r="PUN1" s="140"/>
      <c r="PUO1" s="140"/>
      <c r="PUP1" s="140"/>
      <c r="PUQ1" s="140"/>
      <c r="PUR1" s="140"/>
      <c r="PUS1" s="140"/>
      <c r="PUT1" s="140"/>
      <c r="PUU1" s="140"/>
      <c r="PUV1" s="140"/>
      <c r="PUW1" s="140"/>
      <c r="PUX1" s="140"/>
      <c r="PUY1" s="140"/>
      <c r="PUZ1" s="140"/>
      <c r="PVA1" s="140"/>
      <c r="PVB1" s="140"/>
      <c r="PVC1" s="140"/>
      <c r="PVD1" s="140"/>
      <c r="PVE1" s="140"/>
      <c r="PVF1" s="140"/>
      <c r="PVG1" s="140"/>
      <c r="PVH1" s="140"/>
      <c r="PVI1" s="140"/>
      <c r="PVJ1" s="140"/>
      <c r="PVK1" s="140"/>
      <c r="PVL1" s="140"/>
      <c r="PVM1" s="140"/>
      <c r="PVN1" s="140"/>
      <c r="PVO1" s="140"/>
      <c r="PVP1" s="140"/>
      <c r="PVQ1" s="140"/>
      <c r="PVR1" s="140"/>
      <c r="PVS1" s="140"/>
      <c r="PVT1" s="140"/>
      <c r="PVU1" s="140"/>
      <c r="PVV1" s="140"/>
      <c r="PVW1" s="140"/>
      <c r="PVX1" s="140"/>
      <c r="PVY1" s="140"/>
      <c r="PVZ1" s="140"/>
      <c r="PWA1" s="140"/>
      <c r="PWB1" s="140"/>
      <c r="PWC1" s="140"/>
      <c r="PWD1" s="140"/>
      <c r="PWE1" s="140"/>
      <c r="PWF1" s="140"/>
      <c r="PWG1" s="140"/>
      <c r="PWH1" s="140"/>
      <c r="PWI1" s="140"/>
      <c r="PWJ1" s="140"/>
      <c r="PWK1" s="140"/>
      <c r="PWL1" s="140"/>
      <c r="PWM1" s="140"/>
      <c r="PWN1" s="140"/>
      <c r="PWO1" s="140"/>
      <c r="PWP1" s="140"/>
      <c r="PWQ1" s="140"/>
      <c r="PWR1" s="140"/>
      <c r="PWS1" s="140"/>
      <c r="PWT1" s="140"/>
      <c r="PWU1" s="140"/>
      <c r="PWV1" s="140"/>
      <c r="PWW1" s="140"/>
      <c r="PWX1" s="140"/>
      <c r="PWY1" s="140"/>
      <c r="PWZ1" s="140"/>
      <c r="PXA1" s="140"/>
      <c r="PXB1" s="140"/>
      <c r="PXC1" s="140"/>
      <c r="PXD1" s="140"/>
      <c r="PXE1" s="140"/>
      <c r="PXF1" s="140"/>
      <c r="PXG1" s="140"/>
      <c r="PXH1" s="140"/>
      <c r="PXI1" s="140"/>
      <c r="PXJ1" s="140"/>
      <c r="PXK1" s="140"/>
      <c r="PXL1" s="140"/>
      <c r="PXM1" s="140"/>
      <c r="PXN1" s="140"/>
      <c r="PXO1" s="140"/>
      <c r="PXP1" s="140"/>
      <c r="PXQ1" s="140"/>
      <c r="PXR1" s="140"/>
      <c r="PXS1" s="140"/>
      <c r="PXT1" s="140"/>
      <c r="PXU1" s="140"/>
      <c r="PXV1" s="140"/>
      <c r="PXW1" s="140"/>
      <c r="PXX1" s="140"/>
      <c r="PXY1" s="140"/>
      <c r="PXZ1" s="140"/>
      <c r="PYA1" s="140"/>
      <c r="PYB1" s="140"/>
      <c r="PYC1" s="140"/>
      <c r="PYD1" s="140"/>
      <c r="PYE1" s="140"/>
      <c r="PYF1" s="140"/>
      <c r="PYG1" s="140"/>
      <c r="PYH1" s="140"/>
      <c r="PYI1" s="140"/>
      <c r="PYJ1" s="140"/>
      <c r="PYK1" s="140"/>
      <c r="PYL1" s="140"/>
      <c r="PYM1" s="140"/>
      <c r="PYN1" s="140"/>
      <c r="PYO1" s="140"/>
      <c r="PYP1" s="140"/>
      <c r="PYQ1" s="140"/>
      <c r="PYR1" s="140"/>
      <c r="PYS1" s="140"/>
      <c r="PYT1" s="140"/>
      <c r="PYU1" s="140"/>
      <c r="PYV1" s="140"/>
      <c r="PYW1" s="140"/>
      <c r="PYX1" s="140"/>
      <c r="PYY1" s="140"/>
      <c r="PYZ1" s="140"/>
      <c r="PZA1" s="140"/>
      <c r="PZB1" s="140"/>
      <c r="PZC1" s="140"/>
      <c r="PZD1" s="140"/>
      <c r="PZE1" s="140"/>
      <c r="PZF1" s="140"/>
      <c r="PZG1" s="140"/>
      <c r="PZH1" s="140"/>
      <c r="PZI1" s="140"/>
      <c r="PZJ1" s="140"/>
      <c r="PZK1" s="140"/>
      <c r="PZL1" s="140"/>
      <c r="PZM1" s="140"/>
      <c r="PZN1" s="140"/>
      <c r="PZO1" s="140"/>
      <c r="PZP1" s="140"/>
      <c r="PZQ1" s="140"/>
      <c r="PZR1" s="140"/>
      <c r="PZS1" s="140"/>
      <c r="PZT1" s="140"/>
      <c r="PZU1" s="140"/>
      <c r="PZV1" s="140"/>
      <c r="PZW1" s="140"/>
      <c r="PZX1" s="140"/>
      <c r="PZY1" s="140"/>
      <c r="PZZ1" s="140"/>
      <c r="QAA1" s="140"/>
      <c r="QAB1" s="140"/>
      <c r="QAC1" s="140"/>
      <c r="QAD1" s="140"/>
      <c r="QAE1" s="140"/>
      <c r="QAF1" s="140"/>
      <c r="QAG1" s="140"/>
      <c r="QAH1" s="140"/>
      <c r="QAI1" s="140"/>
      <c r="QAJ1" s="140"/>
      <c r="QAK1" s="140"/>
      <c r="QAL1" s="140"/>
      <c r="QAM1" s="140"/>
      <c r="QAN1" s="140"/>
      <c r="QAO1" s="140"/>
      <c r="QAP1" s="140"/>
      <c r="QAQ1" s="140"/>
      <c r="QAR1" s="140"/>
      <c r="QAS1" s="140"/>
      <c r="QAT1" s="140"/>
      <c r="QAU1" s="140"/>
      <c r="QAV1" s="140"/>
      <c r="QAW1" s="140"/>
      <c r="QAX1" s="140"/>
      <c r="QAY1" s="140"/>
      <c r="QAZ1" s="140"/>
      <c r="QBA1" s="140"/>
      <c r="QBB1" s="140"/>
      <c r="QBC1" s="140"/>
      <c r="QBD1" s="140"/>
      <c r="QBE1" s="140"/>
      <c r="QBF1" s="140"/>
      <c r="QBG1" s="140"/>
      <c r="QBH1" s="140"/>
      <c r="QBI1" s="140"/>
      <c r="QBJ1" s="140"/>
      <c r="QBK1" s="140"/>
      <c r="QBL1" s="140"/>
      <c r="QBM1" s="140"/>
      <c r="QBN1" s="140"/>
      <c r="QBO1" s="140"/>
      <c r="QBP1" s="140"/>
      <c r="QBQ1" s="140"/>
      <c r="QBR1" s="140"/>
      <c r="QBS1" s="140"/>
      <c r="QBT1" s="140"/>
      <c r="QBU1" s="140"/>
      <c r="QBV1" s="140"/>
      <c r="QBW1" s="140"/>
      <c r="QBX1" s="140"/>
      <c r="QBY1" s="140"/>
      <c r="QBZ1" s="140"/>
      <c r="QCA1" s="140"/>
      <c r="QCB1" s="140"/>
      <c r="QCC1" s="140"/>
      <c r="QCD1" s="140"/>
      <c r="QCE1" s="140"/>
      <c r="QCF1" s="140"/>
      <c r="QCG1" s="140"/>
      <c r="QCH1" s="140"/>
      <c r="QCI1" s="140"/>
      <c r="QCJ1" s="140"/>
      <c r="QCK1" s="140"/>
      <c r="QCL1" s="140"/>
      <c r="QCM1" s="140"/>
      <c r="QCN1" s="140"/>
      <c r="QCO1" s="140"/>
      <c r="QCP1" s="140"/>
      <c r="QCQ1" s="140"/>
      <c r="QCR1" s="140"/>
      <c r="QCS1" s="140"/>
      <c r="QCT1" s="140"/>
      <c r="QCU1" s="140"/>
      <c r="QCV1" s="140"/>
      <c r="QCW1" s="140"/>
      <c r="QCX1" s="140"/>
      <c r="QCY1" s="140"/>
      <c r="QCZ1" s="140"/>
      <c r="QDA1" s="140"/>
      <c r="QDB1" s="140"/>
      <c r="QDC1" s="140"/>
      <c r="QDD1" s="140"/>
      <c r="QDE1" s="140"/>
      <c r="QDF1" s="140"/>
      <c r="QDG1" s="140"/>
      <c r="QDH1" s="140"/>
      <c r="QDI1" s="140"/>
      <c r="QDJ1" s="140"/>
      <c r="QDK1" s="140"/>
      <c r="QDL1" s="140"/>
      <c r="QDM1" s="140"/>
      <c r="QDN1" s="140"/>
      <c r="QDO1" s="140"/>
      <c r="QDP1" s="140"/>
      <c r="QDQ1" s="140"/>
      <c r="QDR1" s="140"/>
      <c r="QDS1" s="140"/>
      <c r="QDT1" s="140"/>
      <c r="QDU1" s="140"/>
      <c r="QDV1" s="140"/>
      <c r="QDW1" s="140"/>
      <c r="QDX1" s="140"/>
      <c r="QDY1" s="140"/>
      <c r="QDZ1" s="140"/>
      <c r="QEA1" s="140"/>
      <c r="QEB1" s="140"/>
      <c r="QEC1" s="140"/>
      <c r="QED1" s="140"/>
      <c r="QEE1" s="140"/>
      <c r="QEF1" s="140"/>
      <c r="QEG1" s="140"/>
      <c r="QEH1" s="140"/>
      <c r="QEI1" s="140"/>
      <c r="QEJ1" s="140"/>
      <c r="QEK1" s="140"/>
      <c r="QEL1" s="140"/>
      <c r="QEM1" s="140"/>
      <c r="QEN1" s="140"/>
      <c r="QEO1" s="140"/>
      <c r="QEP1" s="140"/>
      <c r="QEQ1" s="140"/>
      <c r="QER1" s="140"/>
      <c r="QES1" s="140"/>
      <c r="QET1" s="140"/>
      <c r="QEU1" s="140"/>
      <c r="QEV1" s="140"/>
      <c r="QEW1" s="140"/>
      <c r="QEX1" s="140"/>
      <c r="QEY1" s="140"/>
      <c r="QEZ1" s="140"/>
      <c r="QFA1" s="140"/>
      <c r="QFB1" s="140"/>
      <c r="QFC1" s="140"/>
      <c r="QFD1" s="140"/>
      <c r="QFE1" s="140"/>
      <c r="QFF1" s="140"/>
      <c r="QFG1" s="140"/>
      <c r="QFH1" s="140"/>
      <c r="QFI1" s="140"/>
      <c r="QFJ1" s="140"/>
      <c r="QFK1" s="140"/>
      <c r="QFL1" s="140"/>
      <c r="QFM1" s="140"/>
      <c r="QFN1" s="140"/>
      <c r="QFO1" s="140"/>
      <c r="QFP1" s="140"/>
      <c r="QFQ1" s="140"/>
      <c r="QFR1" s="140"/>
      <c r="QFS1" s="140"/>
      <c r="QFT1" s="140"/>
      <c r="QFU1" s="140"/>
      <c r="QFV1" s="140"/>
      <c r="QFW1" s="140"/>
      <c r="QFX1" s="140"/>
      <c r="QFY1" s="140"/>
      <c r="QFZ1" s="140"/>
      <c r="QGA1" s="140"/>
      <c r="QGB1" s="140"/>
      <c r="QGC1" s="140"/>
      <c r="QGD1" s="140"/>
      <c r="QGE1" s="140"/>
      <c r="QGF1" s="140"/>
      <c r="QGG1" s="140"/>
      <c r="QGH1" s="140"/>
      <c r="QGI1" s="140"/>
      <c r="QGJ1" s="140"/>
      <c r="QGK1" s="140"/>
      <c r="QGL1" s="140"/>
      <c r="QGM1" s="140"/>
      <c r="QGN1" s="140"/>
      <c r="QGO1" s="140"/>
      <c r="QGP1" s="140"/>
      <c r="QGQ1" s="140"/>
      <c r="QGR1" s="140"/>
      <c r="QGS1" s="140"/>
      <c r="QGT1" s="140"/>
      <c r="QGU1" s="140"/>
      <c r="QGV1" s="140"/>
      <c r="QGW1" s="140"/>
      <c r="QGX1" s="140"/>
      <c r="QGY1" s="140"/>
      <c r="QGZ1" s="140"/>
      <c r="QHA1" s="140"/>
      <c r="QHB1" s="140"/>
      <c r="QHC1" s="140"/>
      <c r="QHD1" s="140"/>
      <c r="QHE1" s="140"/>
      <c r="QHF1" s="140"/>
      <c r="QHG1" s="140"/>
      <c r="QHH1" s="140"/>
      <c r="QHI1" s="140"/>
      <c r="QHJ1" s="140"/>
      <c r="QHK1" s="140"/>
      <c r="QHL1" s="140"/>
      <c r="QHM1" s="140"/>
      <c r="QHN1" s="140"/>
      <c r="QHO1" s="140"/>
      <c r="QHP1" s="140"/>
      <c r="QHQ1" s="140"/>
      <c r="QHR1" s="140"/>
      <c r="QHS1" s="140"/>
      <c r="QHT1" s="140"/>
      <c r="QHU1" s="140"/>
      <c r="QHV1" s="140"/>
      <c r="QHW1" s="140"/>
      <c r="QHX1" s="140"/>
      <c r="QHY1" s="140"/>
      <c r="QHZ1" s="140"/>
      <c r="QIA1" s="140"/>
      <c r="QIB1" s="140"/>
      <c r="QIC1" s="140"/>
      <c r="QID1" s="140"/>
      <c r="QIE1" s="140"/>
      <c r="QIF1" s="140"/>
      <c r="QIG1" s="140"/>
      <c r="QIH1" s="140"/>
      <c r="QII1" s="140"/>
      <c r="QIJ1" s="140"/>
      <c r="QIK1" s="140"/>
      <c r="QIL1" s="140"/>
      <c r="QIM1" s="140"/>
      <c r="QIN1" s="140"/>
      <c r="QIO1" s="140"/>
      <c r="QIP1" s="140"/>
      <c r="QIQ1" s="140"/>
      <c r="QIR1" s="140"/>
      <c r="QIS1" s="140"/>
      <c r="QIT1" s="140"/>
      <c r="QIU1" s="140"/>
      <c r="QIV1" s="140"/>
      <c r="QIW1" s="140"/>
      <c r="QIX1" s="140"/>
      <c r="QIY1" s="140"/>
      <c r="QIZ1" s="140"/>
      <c r="QJA1" s="140"/>
      <c r="QJB1" s="140"/>
      <c r="QJC1" s="140"/>
      <c r="QJD1" s="140"/>
      <c r="QJE1" s="140"/>
      <c r="QJF1" s="140"/>
      <c r="QJG1" s="140"/>
      <c r="QJH1" s="140"/>
      <c r="QJI1" s="140"/>
      <c r="QJJ1" s="140"/>
      <c r="QJK1" s="140"/>
      <c r="QJL1" s="140"/>
      <c r="QJM1" s="140"/>
      <c r="QJN1" s="140"/>
      <c r="QJO1" s="140"/>
      <c r="QJP1" s="140"/>
      <c r="QJQ1" s="140"/>
      <c r="QJR1" s="140"/>
      <c r="QJS1" s="140"/>
      <c r="QJT1" s="140"/>
      <c r="QJU1" s="140"/>
      <c r="QJV1" s="140"/>
      <c r="QJW1" s="140"/>
      <c r="QJX1" s="140"/>
      <c r="QJY1" s="140"/>
      <c r="QJZ1" s="140"/>
      <c r="QKA1" s="140"/>
      <c r="QKB1" s="140"/>
      <c r="QKC1" s="140"/>
      <c r="QKD1" s="140"/>
      <c r="QKE1" s="140"/>
      <c r="QKF1" s="140"/>
      <c r="QKG1" s="140"/>
      <c r="QKH1" s="140"/>
      <c r="QKI1" s="140"/>
      <c r="QKJ1" s="140"/>
      <c r="QKK1" s="140"/>
      <c r="QKL1" s="140"/>
      <c r="QKM1" s="140"/>
      <c r="QKN1" s="140"/>
      <c r="QKO1" s="140"/>
      <c r="QKP1" s="140"/>
      <c r="QKQ1" s="140"/>
      <c r="QKR1" s="140"/>
      <c r="QKS1" s="140"/>
      <c r="QKT1" s="140"/>
      <c r="QKU1" s="140"/>
      <c r="QKV1" s="140"/>
      <c r="QKW1" s="140"/>
      <c r="QKX1" s="140"/>
      <c r="QKY1" s="140"/>
      <c r="QKZ1" s="140"/>
      <c r="QLA1" s="140"/>
      <c r="QLB1" s="140"/>
      <c r="QLC1" s="140"/>
      <c r="QLD1" s="140"/>
      <c r="QLE1" s="140"/>
      <c r="QLF1" s="140"/>
      <c r="QLG1" s="140"/>
      <c r="QLH1" s="140"/>
      <c r="QLI1" s="140"/>
      <c r="QLJ1" s="140"/>
      <c r="QLK1" s="140"/>
      <c r="QLL1" s="140"/>
      <c r="QLM1" s="140"/>
      <c r="QLN1" s="140"/>
      <c r="QLO1" s="140"/>
      <c r="QLP1" s="140"/>
      <c r="QLQ1" s="140"/>
      <c r="QLR1" s="140"/>
      <c r="QLS1" s="140"/>
      <c r="QLT1" s="140"/>
      <c r="QLU1" s="140"/>
      <c r="QLV1" s="140"/>
      <c r="QLW1" s="140"/>
      <c r="QLX1" s="140"/>
      <c r="QLY1" s="140"/>
      <c r="QLZ1" s="140"/>
      <c r="QMA1" s="140"/>
      <c r="QMB1" s="140"/>
      <c r="QMC1" s="140"/>
      <c r="QMD1" s="140"/>
      <c r="QME1" s="140"/>
      <c r="QMF1" s="140"/>
      <c r="QMG1" s="140"/>
      <c r="QMH1" s="140"/>
      <c r="QMI1" s="140"/>
      <c r="QMJ1" s="140"/>
      <c r="QMK1" s="140"/>
      <c r="QML1" s="140"/>
      <c r="QMM1" s="140"/>
      <c r="QMN1" s="140"/>
      <c r="QMO1" s="140"/>
      <c r="QMP1" s="140"/>
      <c r="QMQ1" s="140"/>
      <c r="QMR1" s="140"/>
      <c r="QMS1" s="140"/>
      <c r="QMT1" s="140"/>
      <c r="QMU1" s="140"/>
      <c r="QMV1" s="140"/>
      <c r="QMW1" s="140"/>
      <c r="QMX1" s="140"/>
      <c r="QMY1" s="140"/>
      <c r="QMZ1" s="140"/>
      <c r="QNA1" s="140"/>
      <c r="QNB1" s="140"/>
      <c r="QNC1" s="140"/>
      <c r="QND1" s="140"/>
      <c r="QNE1" s="140"/>
      <c r="QNF1" s="140"/>
      <c r="QNG1" s="140"/>
      <c r="QNH1" s="140"/>
      <c r="QNI1" s="140"/>
      <c r="QNJ1" s="140"/>
      <c r="QNK1" s="140"/>
      <c r="QNL1" s="140"/>
      <c r="QNM1" s="140"/>
      <c r="QNN1" s="140"/>
      <c r="QNO1" s="140"/>
      <c r="QNP1" s="140"/>
      <c r="QNQ1" s="140"/>
      <c r="QNR1" s="140"/>
      <c r="QNS1" s="140"/>
      <c r="QNT1" s="140"/>
      <c r="QNU1" s="140"/>
      <c r="QNV1" s="140"/>
      <c r="QNW1" s="140"/>
      <c r="QNX1" s="140"/>
      <c r="QNY1" s="140"/>
      <c r="QNZ1" s="140"/>
      <c r="QOA1" s="140"/>
      <c r="QOB1" s="140"/>
      <c r="QOC1" s="140"/>
      <c r="QOD1" s="140"/>
      <c r="QOE1" s="140"/>
      <c r="QOF1" s="140"/>
      <c r="QOG1" s="140"/>
      <c r="QOH1" s="140"/>
      <c r="QOI1" s="140"/>
      <c r="QOJ1" s="140"/>
      <c r="QOK1" s="140"/>
      <c r="QOL1" s="140"/>
      <c r="QOM1" s="140"/>
      <c r="QON1" s="140"/>
      <c r="QOO1" s="140"/>
      <c r="QOP1" s="140"/>
      <c r="QOQ1" s="140"/>
      <c r="QOR1" s="140"/>
      <c r="QOS1" s="140"/>
      <c r="QOT1" s="140"/>
      <c r="QOU1" s="140"/>
      <c r="QOV1" s="140"/>
      <c r="QOW1" s="140"/>
      <c r="QOX1" s="140"/>
      <c r="QOY1" s="140"/>
      <c r="QOZ1" s="140"/>
      <c r="QPA1" s="140"/>
      <c r="QPB1" s="140"/>
      <c r="QPC1" s="140"/>
      <c r="QPD1" s="140"/>
      <c r="QPE1" s="140"/>
      <c r="QPF1" s="140"/>
      <c r="QPG1" s="140"/>
      <c r="QPH1" s="140"/>
      <c r="QPI1" s="140"/>
      <c r="QPJ1" s="140"/>
      <c r="QPK1" s="140"/>
      <c r="QPL1" s="140"/>
      <c r="QPM1" s="140"/>
      <c r="QPN1" s="140"/>
      <c r="QPO1" s="140"/>
      <c r="QPP1" s="140"/>
      <c r="QPQ1" s="140"/>
      <c r="QPR1" s="140"/>
      <c r="QPS1" s="140"/>
      <c r="QPT1" s="140"/>
      <c r="QPU1" s="140"/>
      <c r="QPV1" s="140"/>
      <c r="QPW1" s="140"/>
      <c r="QPX1" s="140"/>
      <c r="QPY1" s="140"/>
      <c r="QPZ1" s="140"/>
      <c r="QQA1" s="140"/>
      <c r="QQB1" s="140"/>
      <c r="QQC1" s="140"/>
      <c r="QQD1" s="140"/>
      <c r="QQE1" s="140"/>
      <c r="QQF1" s="140"/>
      <c r="QQG1" s="140"/>
      <c r="QQH1" s="140"/>
      <c r="QQI1" s="140"/>
      <c r="QQJ1" s="140"/>
      <c r="QQK1" s="140"/>
      <c r="QQL1" s="140"/>
      <c r="QQM1" s="140"/>
      <c r="QQN1" s="140"/>
      <c r="QQO1" s="140"/>
      <c r="QQP1" s="140"/>
      <c r="QQQ1" s="140"/>
      <c r="QQR1" s="140"/>
      <c r="QQS1" s="140"/>
      <c r="QQT1" s="140"/>
      <c r="QQU1" s="140"/>
      <c r="QQV1" s="140"/>
      <c r="QQW1" s="140"/>
      <c r="QQX1" s="140"/>
      <c r="QQY1" s="140"/>
      <c r="QQZ1" s="140"/>
      <c r="QRA1" s="140"/>
      <c r="QRB1" s="140"/>
      <c r="QRC1" s="140"/>
      <c r="QRD1" s="140"/>
      <c r="QRE1" s="140"/>
      <c r="QRF1" s="140"/>
      <c r="QRG1" s="140"/>
      <c r="QRH1" s="140"/>
      <c r="QRI1" s="140"/>
      <c r="QRJ1" s="140"/>
      <c r="QRK1" s="140"/>
      <c r="QRL1" s="140"/>
      <c r="QRM1" s="140"/>
      <c r="QRN1" s="140"/>
      <c r="QRO1" s="140"/>
      <c r="QRP1" s="140"/>
      <c r="QRQ1" s="140"/>
      <c r="QRR1" s="140"/>
      <c r="QRS1" s="140"/>
      <c r="QRT1" s="140"/>
      <c r="QRU1" s="140"/>
      <c r="QRV1" s="140"/>
      <c r="QRW1" s="140"/>
      <c r="QRX1" s="140"/>
      <c r="QRY1" s="140"/>
      <c r="QRZ1" s="140"/>
      <c r="QSA1" s="140"/>
      <c r="QSB1" s="140"/>
      <c r="QSC1" s="140"/>
      <c r="QSD1" s="140"/>
      <c r="QSE1" s="140"/>
      <c r="QSF1" s="140"/>
      <c r="QSG1" s="140"/>
      <c r="QSH1" s="140"/>
      <c r="QSI1" s="140"/>
      <c r="QSJ1" s="140"/>
      <c r="QSK1" s="140"/>
      <c r="QSL1" s="140"/>
      <c r="QSM1" s="140"/>
      <c r="QSN1" s="140"/>
      <c r="QSO1" s="140"/>
      <c r="QSP1" s="140"/>
      <c r="QSQ1" s="140"/>
      <c r="QSR1" s="140"/>
      <c r="QSS1" s="140"/>
      <c r="QST1" s="140"/>
      <c r="QSU1" s="140"/>
      <c r="QSV1" s="140"/>
      <c r="QSW1" s="140"/>
      <c r="QSX1" s="140"/>
      <c r="QSY1" s="140"/>
      <c r="QSZ1" s="140"/>
      <c r="QTA1" s="140"/>
      <c r="QTB1" s="140"/>
      <c r="QTC1" s="140"/>
      <c r="QTD1" s="140"/>
      <c r="QTE1" s="140"/>
      <c r="QTF1" s="140"/>
      <c r="QTG1" s="140"/>
      <c r="QTH1" s="140"/>
      <c r="QTI1" s="140"/>
      <c r="QTJ1" s="140"/>
      <c r="QTK1" s="140"/>
      <c r="QTL1" s="140"/>
      <c r="QTM1" s="140"/>
      <c r="QTN1" s="140"/>
      <c r="QTO1" s="140"/>
      <c r="QTP1" s="140"/>
      <c r="QTQ1" s="140"/>
      <c r="QTR1" s="140"/>
      <c r="QTS1" s="140"/>
      <c r="QTT1" s="140"/>
      <c r="QTU1" s="140"/>
      <c r="QTV1" s="140"/>
      <c r="QTW1" s="140"/>
      <c r="QTX1" s="140"/>
      <c r="QTY1" s="140"/>
      <c r="QTZ1" s="140"/>
      <c r="QUA1" s="140"/>
      <c r="QUB1" s="140"/>
      <c r="QUC1" s="140"/>
      <c r="QUD1" s="140"/>
      <c r="QUE1" s="140"/>
      <c r="QUF1" s="140"/>
      <c r="QUG1" s="140"/>
      <c r="QUH1" s="140"/>
      <c r="QUI1" s="140"/>
      <c r="QUJ1" s="140"/>
      <c r="QUK1" s="140"/>
      <c r="QUL1" s="140"/>
      <c r="QUM1" s="140"/>
      <c r="QUN1" s="140"/>
      <c r="QUO1" s="140"/>
      <c r="QUP1" s="140"/>
      <c r="QUQ1" s="140"/>
      <c r="QUR1" s="140"/>
      <c r="QUS1" s="140"/>
      <c r="QUT1" s="140"/>
      <c r="QUU1" s="140"/>
      <c r="QUV1" s="140"/>
      <c r="QUW1" s="140"/>
      <c r="QUX1" s="140"/>
      <c r="QUY1" s="140"/>
      <c r="QUZ1" s="140"/>
      <c r="QVA1" s="140"/>
      <c r="QVB1" s="140"/>
      <c r="QVC1" s="140"/>
      <c r="QVD1" s="140"/>
      <c r="QVE1" s="140"/>
      <c r="QVF1" s="140"/>
      <c r="QVG1" s="140"/>
      <c r="QVH1" s="140"/>
      <c r="QVI1" s="140"/>
      <c r="QVJ1" s="140"/>
      <c r="QVK1" s="140"/>
      <c r="QVL1" s="140"/>
      <c r="QVM1" s="140"/>
      <c r="QVN1" s="140"/>
      <c r="QVO1" s="140"/>
      <c r="QVP1" s="140"/>
      <c r="QVQ1" s="140"/>
      <c r="QVR1" s="140"/>
      <c r="QVS1" s="140"/>
      <c r="QVT1" s="140"/>
      <c r="QVU1" s="140"/>
      <c r="QVV1" s="140"/>
      <c r="QVW1" s="140"/>
      <c r="QVX1" s="140"/>
      <c r="QVY1" s="140"/>
      <c r="QVZ1" s="140"/>
      <c r="QWA1" s="140"/>
      <c r="QWB1" s="140"/>
      <c r="QWC1" s="140"/>
      <c r="QWD1" s="140"/>
      <c r="QWE1" s="140"/>
      <c r="QWF1" s="140"/>
      <c r="QWG1" s="140"/>
      <c r="QWH1" s="140"/>
      <c r="QWI1" s="140"/>
      <c r="QWJ1" s="140"/>
      <c r="QWK1" s="140"/>
      <c r="QWL1" s="140"/>
      <c r="QWM1" s="140"/>
      <c r="QWN1" s="140"/>
      <c r="QWO1" s="140"/>
      <c r="QWP1" s="140"/>
      <c r="QWQ1" s="140"/>
      <c r="QWR1" s="140"/>
      <c r="QWS1" s="140"/>
      <c r="QWT1" s="140"/>
      <c r="QWU1" s="140"/>
      <c r="QWV1" s="140"/>
      <c r="QWW1" s="140"/>
      <c r="QWX1" s="140"/>
      <c r="QWY1" s="140"/>
      <c r="QWZ1" s="140"/>
      <c r="QXA1" s="140"/>
      <c r="QXB1" s="140"/>
      <c r="QXC1" s="140"/>
      <c r="QXD1" s="140"/>
      <c r="QXE1" s="140"/>
      <c r="QXF1" s="140"/>
      <c r="QXG1" s="140"/>
      <c r="QXH1" s="140"/>
      <c r="QXI1" s="140"/>
      <c r="QXJ1" s="140"/>
      <c r="QXK1" s="140"/>
      <c r="QXL1" s="140"/>
      <c r="QXM1" s="140"/>
      <c r="QXN1" s="140"/>
      <c r="QXO1" s="140"/>
      <c r="QXP1" s="140"/>
      <c r="QXQ1" s="140"/>
      <c r="QXR1" s="140"/>
      <c r="QXS1" s="140"/>
      <c r="QXT1" s="140"/>
      <c r="QXU1" s="140"/>
      <c r="QXV1" s="140"/>
      <c r="QXW1" s="140"/>
      <c r="QXX1" s="140"/>
      <c r="QXY1" s="140"/>
      <c r="QXZ1" s="140"/>
      <c r="QYA1" s="140"/>
      <c r="QYB1" s="140"/>
      <c r="QYC1" s="140"/>
      <c r="QYD1" s="140"/>
      <c r="QYE1" s="140"/>
      <c r="QYF1" s="140"/>
      <c r="QYG1" s="140"/>
      <c r="QYH1" s="140"/>
      <c r="QYI1" s="140"/>
      <c r="QYJ1" s="140"/>
      <c r="QYK1" s="140"/>
      <c r="QYL1" s="140"/>
      <c r="QYM1" s="140"/>
      <c r="QYN1" s="140"/>
      <c r="QYO1" s="140"/>
      <c r="QYP1" s="140"/>
      <c r="QYQ1" s="140"/>
      <c r="QYR1" s="140"/>
      <c r="QYS1" s="140"/>
      <c r="QYT1" s="140"/>
      <c r="QYU1" s="140"/>
      <c r="QYV1" s="140"/>
      <c r="QYW1" s="140"/>
      <c r="QYX1" s="140"/>
      <c r="QYY1" s="140"/>
      <c r="QYZ1" s="140"/>
      <c r="QZA1" s="140"/>
      <c r="QZB1" s="140"/>
      <c r="QZC1" s="140"/>
      <c r="QZD1" s="140"/>
      <c r="QZE1" s="140"/>
      <c r="QZF1" s="140"/>
      <c r="QZG1" s="140"/>
      <c r="QZH1" s="140"/>
      <c r="QZI1" s="140"/>
      <c r="QZJ1" s="140"/>
      <c r="QZK1" s="140"/>
      <c r="QZL1" s="140"/>
      <c r="QZM1" s="140"/>
      <c r="QZN1" s="140"/>
      <c r="QZO1" s="140"/>
      <c r="QZP1" s="140"/>
      <c r="QZQ1" s="140"/>
      <c r="QZR1" s="140"/>
      <c r="QZS1" s="140"/>
      <c r="QZT1" s="140"/>
      <c r="QZU1" s="140"/>
      <c r="QZV1" s="140"/>
      <c r="QZW1" s="140"/>
      <c r="QZX1" s="140"/>
      <c r="QZY1" s="140"/>
      <c r="QZZ1" s="140"/>
      <c r="RAA1" s="140"/>
      <c r="RAB1" s="140"/>
      <c r="RAC1" s="140"/>
      <c r="RAD1" s="140"/>
      <c r="RAE1" s="140"/>
      <c r="RAF1" s="140"/>
      <c r="RAG1" s="140"/>
      <c r="RAH1" s="140"/>
      <c r="RAI1" s="140"/>
      <c r="RAJ1" s="140"/>
      <c r="RAK1" s="140"/>
      <c r="RAL1" s="140"/>
      <c r="RAM1" s="140"/>
      <c r="RAN1" s="140"/>
      <c r="RAO1" s="140"/>
      <c r="RAP1" s="140"/>
      <c r="RAQ1" s="140"/>
      <c r="RAR1" s="140"/>
      <c r="RAS1" s="140"/>
      <c r="RAT1" s="140"/>
      <c r="RAU1" s="140"/>
      <c r="RAV1" s="140"/>
      <c r="RAW1" s="140"/>
      <c r="RAX1" s="140"/>
      <c r="RAY1" s="140"/>
      <c r="RAZ1" s="140"/>
      <c r="RBA1" s="140"/>
      <c r="RBB1" s="140"/>
      <c r="RBC1" s="140"/>
      <c r="RBD1" s="140"/>
      <c r="RBE1" s="140"/>
      <c r="RBF1" s="140"/>
      <c r="RBG1" s="140"/>
      <c r="RBH1" s="140"/>
      <c r="RBI1" s="140"/>
      <c r="RBJ1" s="140"/>
      <c r="RBK1" s="140"/>
      <c r="RBL1" s="140"/>
      <c r="RBM1" s="140"/>
      <c r="RBN1" s="140"/>
      <c r="RBO1" s="140"/>
      <c r="RBP1" s="140"/>
      <c r="RBQ1" s="140"/>
      <c r="RBR1" s="140"/>
      <c r="RBS1" s="140"/>
      <c r="RBT1" s="140"/>
      <c r="RBU1" s="140"/>
      <c r="RBV1" s="140"/>
      <c r="RBW1" s="140"/>
      <c r="RBX1" s="140"/>
      <c r="RBY1" s="140"/>
      <c r="RBZ1" s="140"/>
      <c r="RCA1" s="140"/>
      <c r="RCB1" s="140"/>
      <c r="RCC1" s="140"/>
      <c r="RCD1" s="140"/>
      <c r="RCE1" s="140"/>
      <c r="RCF1" s="140"/>
      <c r="RCG1" s="140"/>
      <c r="RCH1" s="140"/>
      <c r="RCI1" s="140"/>
      <c r="RCJ1" s="140"/>
      <c r="RCK1" s="140"/>
      <c r="RCL1" s="140"/>
      <c r="RCM1" s="140"/>
      <c r="RCN1" s="140"/>
      <c r="RCO1" s="140"/>
      <c r="RCP1" s="140"/>
      <c r="RCQ1" s="140"/>
      <c r="RCR1" s="140"/>
      <c r="RCS1" s="140"/>
      <c r="RCT1" s="140"/>
      <c r="RCU1" s="140"/>
      <c r="RCV1" s="140"/>
      <c r="RCW1" s="140"/>
      <c r="RCX1" s="140"/>
      <c r="RCY1" s="140"/>
      <c r="RCZ1" s="140"/>
      <c r="RDA1" s="140"/>
      <c r="RDB1" s="140"/>
      <c r="RDC1" s="140"/>
      <c r="RDD1" s="140"/>
      <c r="RDE1" s="140"/>
      <c r="RDF1" s="140"/>
      <c r="RDG1" s="140"/>
      <c r="RDH1" s="140"/>
      <c r="RDI1" s="140"/>
      <c r="RDJ1" s="140"/>
      <c r="RDK1" s="140"/>
      <c r="RDL1" s="140"/>
      <c r="RDM1" s="140"/>
      <c r="RDN1" s="140"/>
      <c r="RDO1" s="140"/>
      <c r="RDP1" s="140"/>
      <c r="RDQ1" s="140"/>
      <c r="RDR1" s="140"/>
      <c r="RDS1" s="140"/>
      <c r="RDT1" s="140"/>
      <c r="RDU1" s="140"/>
      <c r="RDV1" s="140"/>
      <c r="RDW1" s="140"/>
      <c r="RDX1" s="140"/>
      <c r="RDY1" s="140"/>
      <c r="RDZ1" s="140"/>
      <c r="REA1" s="140"/>
      <c r="REB1" s="140"/>
      <c r="REC1" s="140"/>
      <c r="RED1" s="140"/>
      <c r="REE1" s="140"/>
      <c r="REF1" s="140"/>
      <c r="REG1" s="140"/>
      <c r="REH1" s="140"/>
      <c r="REI1" s="140"/>
      <c r="REJ1" s="140"/>
      <c r="REK1" s="140"/>
      <c r="REL1" s="140"/>
      <c r="REM1" s="140"/>
      <c r="REN1" s="140"/>
      <c r="REO1" s="140"/>
      <c r="REP1" s="140"/>
      <c r="REQ1" s="140"/>
      <c r="RER1" s="140"/>
      <c r="RES1" s="140"/>
      <c r="RET1" s="140"/>
      <c r="REU1" s="140"/>
      <c r="REV1" s="140"/>
      <c r="REW1" s="140"/>
      <c r="REX1" s="140"/>
      <c r="REY1" s="140"/>
      <c r="REZ1" s="140"/>
      <c r="RFA1" s="140"/>
      <c r="RFB1" s="140"/>
      <c r="RFC1" s="140"/>
      <c r="RFD1" s="140"/>
      <c r="RFE1" s="140"/>
      <c r="RFF1" s="140"/>
      <c r="RFG1" s="140"/>
      <c r="RFH1" s="140"/>
      <c r="RFI1" s="140"/>
      <c r="RFJ1" s="140"/>
      <c r="RFK1" s="140"/>
      <c r="RFL1" s="140"/>
      <c r="RFM1" s="140"/>
      <c r="RFN1" s="140"/>
      <c r="RFO1" s="140"/>
      <c r="RFP1" s="140"/>
      <c r="RFQ1" s="140"/>
      <c r="RFR1" s="140"/>
      <c r="RFS1" s="140"/>
      <c r="RFT1" s="140"/>
      <c r="RFU1" s="140"/>
      <c r="RFV1" s="140"/>
      <c r="RFW1" s="140"/>
      <c r="RFX1" s="140"/>
      <c r="RFY1" s="140"/>
      <c r="RFZ1" s="140"/>
      <c r="RGA1" s="140"/>
      <c r="RGB1" s="140"/>
      <c r="RGC1" s="140"/>
      <c r="RGD1" s="140"/>
      <c r="RGE1" s="140"/>
      <c r="RGF1" s="140"/>
      <c r="RGG1" s="140"/>
      <c r="RGH1" s="140"/>
      <c r="RGI1" s="140"/>
      <c r="RGJ1" s="140"/>
      <c r="RGK1" s="140"/>
      <c r="RGL1" s="140"/>
      <c r="RGM1" s="140"/>
      <c r="RGN1" s="140"/>
      <c r="RGO1" s="140"/>
      <c r="RGP1" s="140"/>
      <c r="RGQ1" s="140"/>
      <c r="RGR1" s="140"/>
      <c r="RGS1" s="140"/>
      <c r="RGT1" s="140"/>
      <c r="RGU1" s="140"/>
      <c r="RGV1" s="140"/>
      <c r="RGW1" s="140"/>
      <c r="RGX1" s="140"/>
      <c r="RGY1" s="140"/>
      <c r="RGZ1" s="140"/>
      <c r="RHA1" s="140"/>
      <c r="RHB1" s="140"/>
      <c r="RHC1" s="140"/>
      <c r="RHD1" s="140"/>
      <c r="RHE1" s="140"/>
      <c r="RHF1" s="140"/>
      <c r="RHG1" s="140"/>
      <c r="RHH1" s="140"/>
      <c r="RHI1" s="140"/>
      <c r="RHJ1" s="140"/>
      <c r="RHK1" s="140"/>
      <c r="RHL1" s="140"/>
      <c r="RHM1" s="140"/>
      <c r="RHN1" s="140"/>
      <c r="RHO1" s="140"/>
      <c r="RHP1" s="140"/>
      <c r="RHQ1" s="140"/>
      <c r="RHR1" s="140"/>
      <c r="RHS1" s="140"/>
      <c r="RHT1" s="140"/>
      <c r="RHU1" s="140"/>
      <c r="RHV1" s="140"/>
      <c r="RHW1" s="140"/>
      <c r="RHX1" s="140"/>
      <c r="RHY1" s="140"/>
      <c r="RHZ1" s="140"/>
      <c r="RIA1" s="140"/>
      <c r="RIB1" s="140"/>
      <c r="RIC1" s="140"/>
      <c r="RID1" s="140"/>
      <c r="RIE1" s="140"/>
      <c r="RIF1" s="140"/>
      <c r="RIG1" s="140"/>
      <c r="RIH1" s="140"/>
      <c r="RII1" s="140"/>
      <c r="RIJ1" s="140"/>
      <c r="RIK1" s="140"/>
      <c r="RIL1" s="140"/>
      <c r="RIM1" s="140"/>
      <c r="RIN1" s="140"/>
      <c r="RIO1" s="140"/>
      <c r="RIP1" s="140"/>
      <c r="RIQ1" s="140"/>
      <c r="RIR1" s="140"/>
      <c r="RIS1" s="140"/>
      <c r="RIT1" s="140"/>
      <c r="RIU1" s="140"/>
      <c r="RIV1" s="140"/>
      <c r="RIW1" s="140"/>
      <c r="RIX1" s="140"/>
      <c r="RIY1" s="140"/>
      <c r="RIZ1" s="140"/>
      <c r="RJA1" s="140"/>
      <c r="RJB1" s="140"/>
      <c r="RJC1" s="140"/>
      <c r="RJD1" s="140"/>
      <c r="RJE1" s="140"/>
      <c r="RJF1" s="140"/>
      <c r="RJG1" s="140"/>
      <c r="RJH1" s="140"/>
      <c r="RJI1" s="140"/>
      <c r="RJJ1" s="140"/>
      <c r="RJK1" s="140"/>
      <c r="RJL1" s="140"/>
      <c r="RJM1" s="140"/>
      <c r="RJN1" s="140"/>
      <c r="RJO1" s="140"/>
      <c r="RJP1" s="140"/>
      <c r="RJQ1" s="140"/>
      <c r="RJR1" s="140"/>
      <c r="RJS1" s="140"/>
      <c r="RJT1" s="140"/>
      <c r="RJU1" s="140"/>
      <c r="RJV1" s="140"/>
      <c r="RJW1" s="140"/>
      <c r="RJX1" s="140"/>
      <c r="RJY1" s="140"/>
      <c r="RJZ1" s="140"/>
      <c r="RKA1" s="140"/>
      <c r="RKB1" s="140"/>
      <c r="RKC1" s="140"/>
      <c r="RKD1" s="140"/>
      <c r="RKE1" s="140"/>
      <c r="RKF1" s="140"/>
      <c r="RKG1" s="140"/>
      <c r="RKH1" s="140"/>
      <c r="RKI1" s="140"/>
      <c r="RKJ1" s="140"/>
      <c r="RKK1" s="140"/>
      <c r="RKL1" s="140"/>
      <c r="RKM1" s="140"/>
      <c r="RKN1" s="140"/>
      <c r="RKO1" s="140"/>
      <c r="RKP1" s="140"/>
      <c r="RKQ1" s="140"/>
      <c r="RKR1" s="140"/>
      <c r="RKS1" s="140"/>
      <c r="RKT1" s="140"/>
      <c r="RKU1" s="140"/>
      <c r="RKV1" s="140"/>
      <c r="RKW1" s="140"/>
      <c r="RKX1" s="140"/>
      <c r="RKY1" s="140"/>
      <c r="RKZ1" s="140"/>
      <c r="RLA1" s="140"/>
      <c r="RLB1" s="140"/>
      <c r="RLC1" s="140"/>
      <c r="RLD1" s="140"/>
      <c r="RLE1" s="140"/>
      <c r="RLF1" s="140"/>
      <c r="RLG1" s="140"/>
      <c r="RLH1" s="140"/>
      <c r="RLI1" s="140"/>
      <c r="RLJ1" s="140"/>
      <c r="RLK1" s="140"/>
      <c r="RLL1" s="140"/>
      <c r="RLM1" s="140"/>
      <c r="RLN1" s="140"/>
      <c r="RLO1" s="140"/>
      <c r="RLP1" s="140"/>
      <c r="RLQ1" s="140"/>
      <c r="RLR1" s="140"/>
      <c r="RLS1" s="140"/>
      <c r="RLT1" s="140"/>
      <c r="RLU1" s="140"/>
      <c r="RLV1" s="140"/>
      <c r="RLW1" s="140"/>
      <c r="RLX1" s="140"/>
      <c r="RLY1" s="140"/>
      <c r="RLZ1" s="140"/>
      <c r="RMA1" s="140"/>
      <c r="RMB1" s="140"/>
      <c r="RMC1" s="140"/>
      <c r="RMD1" s="140"/>
      <c r="RME1" s="140"/>
      <c r="RMF1" s="140"/>
      <c r="RMG1" s="140"/>
      <c r="RMH1" s="140"/>
      <c r="RMI1" s="140"/>
      <c r="RMJ1" s="140"/>
      <c r="RMK1" s="140"/>
      <c r="RML1" s="140"/>
      <c r="RMM1" s="140"/>
      <c r="RMN1" s="140"/>
      <c r="RMO1" s="140"/>
      <c r="RMP1" s="140"/>
      <c r="RMQ1" s="140"/>
      <c r="RMR1" s="140"/>
      <c r="RMS1" s="140"/>
      <c r="RMT1" s="140"/>
      <c r="RMU1" s="140"/>
      <c r="RMV1" s="140"/>
      <c r="RMW1" s="140"/>
      <c r="RMX1" s="140"/>
      <c r="RMY1" s="140"/>
      <c r="RMZ1" s="140"/>
      <c r="RNA1" s="140"/>
      <c r="RNB1" s="140"/>
      <c r="RNC1" s="140"/>
      <c r="RND1" s="140"/>
      <c r="RNE1" s="140"/>
      <c r="RNF1" s="140"/>
      <c r="RNG1" s="140"/>
      <c r="RNH1" s="140"/>
      <c r="RNI1" s="140"/>
      <c r="RNJ1" s="140"/>
      <c r="RNK1" s="140"/>
      <c r="RNL1" s="140"/>
      <c r="RNM1" s="140"/>
      <c r="RNN1" s="140"/>
      <c r="RNO1" s="140"/>
      <c r="RNP1" s="140"/>
      <c r="RNQ1" s="140"/>
      <c r="RNR1" s="140"/>
      <c r="RNS1" s="140"/>
      <c r="RNT1" s="140"/>
      <c r="RNU1" s="140"/>
      <c r="RNV1" s="140"/>
      <c r="RNW1" s="140"/>
      <c r="RNX1" s="140"/>
      <c r="RNY1" s="140"/>
      <c r="RNZ1" s="140"/>
      <c r="ROA1" s="140"/>
      <c r="ROB1" s="140"/>
      <c r="ROC1" s="140"/>
      <c r="ROD1" s="140"/>
      <c r="ROE1" s="140"/>
      <c r="ROF1" s="140"/>
      <c r="ROG1" s="140"/>
      <c r="ROH1" s="140"/>
      <c r="ROI1" s="140"/>
      <c r="ROJ1" s="140"/>
      <c r="ROK1" s="140"/>
      <c r="ROL1" s="140"/>
      <c r="ROM1" s="140"/>
      <c r="RON1" s="140"/>
      <c r="ROO1" s="140"/>
      <c r="ROP1" s="140"/>
      <c r="ROQ1" s="140"/>
      <c r="ROR1" s="140"/>
      <c r="ROS1" s="140"/>
      <c r="ROT1" s="140"/>
      <c r="ROU1" s="140"/>
      <c r="ROV1" s="140"/>
      <c r="ROW1" s="140"/>
      <c r="ROX1" s="140"/>
      <c r="ROY1" s="140"/>
      <c r="ROZ1" s="140"/>
      <c r="RPA1" s="140"/>
      <c r="RPB1" s="140"/>
      <c r="RPC1" s="140"/>
      <c r="RPD1" s="140"/>
      <c r="RPE1" s="140"/>
      <c r="RPF1" s="140"/>
      <c r="RPG1" s="140"/>
      <c r="RPH1" s="140"/>
      <c r="RPI1" s="140"/>
      <c r="RPJ1" s="140"/>
      <c r="RPK1" s="140"/>
      <c r="RPL1" s="140"/>
      <c r="RPM1" s="140"/>
      <c r="RPN1" s="140"/>
      <c r="RPO1" s="140"/>
      <c r="RPP1" s="140"/>
      <c r="RPQ1" s="140"/>
      <c r="RPR1" s="140"/>
      <c r="RPS1" s="140"/>
      <c r="RPT1" s="140"/>
      <c r="RPU1" s="140"/>
      <c r="RPV1" s="140"/>
      <c r="RPW1" s="140"/>
      <c r="RPX1" s="140"/>
      <c r="RPY1" s="140"/>
      <c r="RPZ1" s="140"/>
      <c r="RQA1" s="140"/>
      <c r="RQB1" s="140"/>
      <c r="RQC1" s="140"/>
      <c r="RQD1" s="140"/>
      <c r="RQE1" s="140"/>
      <c r="RQF1" s="140"/>
      <c r="RQG1" s="140"/>
      <c r="RQH1" s="140"/>
      <c r="RQI1" s="140"/>
      <c r="RQJ1" s="140"/>
      <c r="RQK1" s="140"/>
      <c r="RQL1" s="140"/>
      <c r="RQM1" s="140"/>
      <c r="RQN1" s="140"/>
      <c r="RQO1" s="140"/>
      <c r="RQP1" s="140"/>
      <c r="RQQ1" s="140"/>
      <c r="RQR1" s="140"/>
      <c r="RQS1" s="140"/>
      <c r="RQT1" s="140"/>
      <c r="RQU1" s="140"/>
      <c r="RQV1" s="140"/>
      <c r="RQW1" s="140"/>
      <c r="RQX1" s="140"/>
      <c r="RQY1" s="140"/>
      <c r="RQZ1" s="140"/>
      <c r="RRA1" s="140"/>
      <c r="RRB1" s="140"/>
      <c r="RRC1" s="140"/>
      <c r="RRD1" s="140"/>
      <c r="RRE1" s="140"/>
      <c r="RRF1" s="140"/>
      <c r="RRG1" s="140"/>
      <c r="RRH1" s="140"/>
      <c r="RRI1" s="140"/>
      <c r="RRJ1" s="140"/>
      <c r="RRK1" s="140"/>
      <c r="RRL1" s="140"/>
      <c r="RRM1" s="140"/>
      <c r="RRN1" s="140"/>
      <c r="RRO1" s="140"/>
      <c r="RRP1" s="140"/>
      <c r="RRQ1" s="140"/>
      <c r="RRR1" s="140"/>
      <c r="RRS1" s="140"/>
      <c r="RRT1" s="140"/>
      <c r="RRU1" s="140"/>
      <c r="RRV1" s="140"/>
      <c r="RRW1" s="140"/>
      <c r="RRX1" s="140"/>
      <c r="RRY1" s="140"/>
      <c r="RRZ1" s="140"/>
      <c r="RSA1" s="140"/>
      <c r="RSB1" s="140"/>
      <c r="RSC1" s="140"/>
      <c r="RSD1" s="140"/>
      <c r="RSE1" s="140"/>
      <c r="RSF1" s="140"/>
      <c r="RSG1" s="140"/>
      <c r="RSH1" s="140"/>
      <c r="RSI1" s="140"/>
      <c r="RSJ1" s="140"/>
      <c r="RSK1" s="140"/>
      <c r="RSL1" s="140"/>
      <c r="RSM1" s="140"/>
      <c r="RSN1" s="140"/>
      <c r="RSO1" s="140"/>
      <c r="RSP1" s="140"/>
      <c r="RSQ1" s="140"/>
      <c r="RSR1" s="140"/>
      <c r="RSS1" s="140"/>
      <c r="RST1" s="140"/>
      <c r="RSU1" s="140"/>
      <c r="RSV1" s="140"/>
      <c r="RSW1" s="140"/>
      <c r="RSX1" s="140"/>
      <c r="RSY1" s="140"/>
      <c r="RSZ1" s="140"/>
      <c r="RTA1" s="140"/>
      <c r="RTB1" s="140"/>
      <c r="RTC1" s="140"/>
      <c r="RTD1" s="140"/>
      <c r="RTE1" s="140"/>
      <c r="RTF1" s="140"/>
      <c r="RTG1" s="140"/>
      <c r="RTH1" s="140"/>
      <c r="RTI1" s="140"/>
      <c r="RTJ1" s="140"/>
      <c r="RTK1" s="140"/>
      <c r="RTL1" s="140"/>
      <c r="RTM1" s="140"/>
      <c r="RTN1" s="140"/>
      <c r="RTO1" s="140"/>
      <c r="RTP1" s="140"/>
      <c r="RTQ1" s="140"/>
      <c r="RTR1" s="140"/>
      <c r="RTS1" s="140"/>
      <c r="RTT1" s="140"/>
      <c r="RTU1" s="140"/>
      <c r="RTV1" s="140"/>
      <c r="RTW1" s="140"/>
      <c r="RTX1" s="140"/>
      <c r="RTY1" s="140"/>
      <c r="RTZ1" s="140"/>
      <c r="RUA1" s="140"/>
      <c r="RUB1" s="140"/>
      <c r="RUC1" s="140"/>
      <c r="RUD1" s="140"/>
      <c r="RUE1" s="140"/>
      <c r="RUF1" s="140"/>
      <c r="RUG1" s="140"/>
      <c r="RUH1" s="140"/>
      <c r="RUI1" s="140"/>
      <c r="RUJ1" s="140"/>
      <c r="RUK1" s="140"/>
      <c r="RUL1" s="140"/>
      <c r="RUM1" s="140"/>
      <c r="RUN1" s="140"/>
      <c r="RUO1" s="140"/>
      <c r="RUP1" s="140"/>
      <c r="RUQ1" s="140"/>
      <c r="RUR1" s="140"/>
      <c r="RUS1" s="140"/>
      <c r="RUT1" s="140"/>
      <c r="RUU1" s="140"/>
      <c r="RUV1" s="140"/>
      <c r="RUW1" s="140"/>
      <c r="RUX1" s="140"/>
      <c r="RUY1" s="140"/>
      <c r="RUZ1" s="140"/>
      <c r="RVA1" s="140"/>
      <c r="RVB1" s="140"/>
      <c r="RVC1" s="140"/>
      <c r="RVD1" s="140"/>
      <c r="RVE1" s="140"/>
      <c r="RVF1" s="140"/>
      <c r="RVG1" s="140"/>
      <c r="RVH1" s="140"/>
      <c r="RVI1" s="140"/>
      <c r="RVJ1" s="140"/>
      <c r="RVK1" s="140"/>
      <c r="RVL1" s="140"/>
      <c r="RVM1" s="140"/>
      <c r="RVN1" s="140"/>
      <c r="RVO1" s="140"/>
      <c r="RVP1" s="140"/>
      <c r="RVQ1" s="140"/>
      <c r="RVR1" s="140"/>
      <c r="RVS1" s="140"/>
      <c r="RVT1" s="140"/>
      <c r="RVU1" s="140"/>
      <c r="RVV1" s="140"/>
      <c r="RVW1" s="140"/>
      <c r="RVX1" s="140"/>
      <c r="RVY1" s="140"/>
      <c r="RVZ1" s="140"/>
      <c r="RWA1" s="140"/>
      <c r="RWB1" s="140"/>
      <c r="RWC1" s="140"/>
      <c r="RWD1" s="140"/>
      <c r="RWE1" s="140"/>
      <c r="RWF1" s="140"/>
      <c r="RWG1" s="140"/>
      <c r="RWH1" s="140"/>
      <c r="RWI1" s="140"/>
      <c r="RWJ1" s="140"/>
      <c r="RWK1" s="140"/>
      <c r="RWL1" s="140"/>
      <c r="RWM1" s="140"/>
      <c r="RWN1" s="140"/>
      <c r="RWO1" s="140"/>
      <c r="RWP1" s="140"/>
      <c r="RWQ1" s="140"/>
      <c r="RWR1" s="140"/>
      <c r="RWS1" s="140"/>
      <c r="RWT1" s="140"/>
      <c r="RWU1" s="140"/>
      <c r="RWV1" s="140"/>
      <c r="RWW1" s="140"/>
      <c r="RWX1" s="140"/>
      <c r="RWY1" s="140"/>
      <c r="RWZ1" s="140"/>
      <c r="RXA1" s="140"/>
      <c r="RXB1" s="140"/>
      <c r="RXC1" s="140"/>
      <c r="RXD1" s="140"/>
      <c r="RXE1" s="140"/>
      <c r="RXF1" s="140"/>
      <c r="RXG1" s="140"/>
      <c r="RXH1" s="140"/>
      <c r="RXI1" s="140"/>
      <c r="RXJ1" s="140"/>
      <c r="RXK1" s="140"/>
      <c r="RXL1" s="140"/>
      <c r="RXM1" s="140"/>
      <c r="RXN1" s="140"/>
      <c r="RXO1" s="140"/>
      <c r="RXP1" s="140"/>
      <c r="RXQ1" s="140"/>
      <c r="RXR1" s="140"/>
      <c r="RXS1" s="140"/>
      <c r="RXT1" s="140"/>
      <c r="RXU1" s="140"/>
      <c r="RXV1" s="140"/>
      <c r="RXW1" s="140"/>
      <c r="RXX1" s="140"/>
      <c r="RXY1" s="140"/>
      <c r="RXZ1" s="140"/>
      <c r="RYA1" s="140"/>
      <c r="RYB1" s="140"/>
      <c r="RYC1" s="140"/>
      <c r="RYD1" s="140"/>
      <c r="RYE1" s="140"/>
      <c r="RYF1" s="140"/>
      <c r="RYG1" s="140"/>
      <c r="RYH1" s="140"/>
      <c r="RYI1" s="140"/>
      <c r="RYJ1" s="140"/>
      <c r="RYK1" s="140"/>
      <c r="RYL1" s="140"/>
      <c r="RYM1" s="140"/>
      <c r="RYN1" s="140"/>
      <c r="RYO1" s="140"/>
      <c r="RYP1" s="140"/>
      <c r="RYQ1" s="140"/>
      <c r="RYR1" s="140"/>
      <c r="RYS1" s="140"/>
      <c r="RYT1" s="140"/>
      <c r="RYU1" s="140"/>
      <c r="RYV1" s="140"/>
      <c r="RYW1" s="140"/>
      <c r="RYX1" s="140"/>
      <c r="RYY1" s="140"/>
      <c r="RYZ1" s="140"/>
      <c r="RZA1" s="140"/>
      <c r="RZB1" s="140"/>
      <c r="RZC1" s="140"/>
      <c r="RZD1" s="140"/>
      <c r="RZE1" s="140"/>
      <c r="RZF1" s="140"/>
      <c r="RZG1" s="140"/>
      <c r="RZH1" s="140"/>
      <c r="RZI1" s="140"/>
      <c r="RZJ1" s="140"/>
      <c r="RZK1" s="140"/>
      <c r="RZL1" s="140"/>
      <c r="RZM1" s="140"/>
      <c r="RZN1" s="140"/>
      <c r="RZO1" s="140"/>
      <c r="RZP1" s="140"/>
      <c r="RZQ1" s="140"/>
      <c r="RZR1" s="140"/>
      <c r="RZS1" s="140"/>
      <c r="RZT1" s="140"/>
      <c r="RZU1" s="140"/>
      <c r="RZV1" s="140"/>
      <c r="RZW1" s="140"/>
      <c r="RZX1" s="140"/>
      <c r="RZY1" s="140"/>
      <c r="RZZ1" s="140"/>
      <c r="SAA1" s="140"/>
      <c r="SAB1" s="140"/>
      <c r="SAC1" s="140"/>
      <c r="SAD1" s="140"/>
      <c r="SAE1" s="140"/>
      <c r="SAF1" s="140"/>
      <c r="SAG1" s="140"/>
      <c r="SAH1" s="140"/>
      <c r="SAI1" s="140"/>
      <c r="SAJ1" s="140"/>
      <c r="SAK1" s="140"/>
      <c r="SAL1" s="140"/>
      <c r="SAM1" s="140"/>
      <c r="SAN1" s="140"/>
      <c r="SAO1" s="140"/>
      <c r="SAP1" s="140"/>
      <c r="SAQ1" s="140"/>
      <c r="SAR1" s="140"/>
      <c r="SAS1" s="140"/>
      <c r="SAT1" s="140"/>
      <c r="SAU1" s="140"/>
      <c r="SAV1" s="140"/>
      <c r="SAW1" s="140"/>
      <c r="SAX1" s="140"/>
      <c r="SAY1" s="140"/>
      <c r="SAZ1" s="140"/>
      <c r="SBA1" s="140"/>
      <c r="SBB1" s="140"/>
      <c r="SBC1" s="140"/>
      <c r="SBD1" s="140"/>
      <c r="SBE1" s="140"/>
      <c r="SBF1" s="140"/>
      <c r="SBG1" s="140"/>
      <c r="SBH1" s="140"/>
      <c r="SBI1" s="140"/>
      <c r="SBJ1" s="140"/>
      <c r="SBK1" s="140"/>
      <c r="SBL1" s="140"/>
      <c r="SBM1" s="140"/>
      <c r="SBN1" s="140"/>
      <c r="SBO1" s="140"/>
      <c r="SBP1" s="140"/>
      <c r="SBQ1" s="140"/>
      <c r="SBR1" s="140"/>
      <c r="SBS1" s="140"/>
      <c r="SBT1" s="140"/>
      <c r="SBU1" s="140"/>
      <c r="SBV1" s="140"/>
      <c r="SBW1" s="140"/>
      <c r="SBX1" s="140"/>
      <c r="SBY1" s="140"/>
      <c r="SBZ1" s="140"/>
      <c r="SCA1" s="140"/>
      <c r="SCB1" s="140"/>
      <c r="SCC1" s="140"/>
      <c r="SCD1" s="140"/>
      <c r="SCE1" s="140"/>
      <c r="SCF1" s="140"/>
      <c r="SCG1" s="140"/>
      <c r="SCH1" s="140"/>
      <c r="SCI1" s="140"/>
      <c r="SCJ1" s="140"/>
      <c r="SCK1" s="140"/>
      <c r="SCL1" s="140"/>
      <c r="SCM1" s="140"/>
      <c r="SCN1" s="140"/>
      <c r="SCO1" s="140"/>
      <c r="SCP1" s="140"/>
      <c r="SCQ1" s="140"/>
      <c r="SCR1" s="140"/>
      <c r="SCS1" s="140"/>
      <c r="SCT1" s="140"/>
      <c r="SCU1" s="140"/>
      <c r="SCV1" s="140"/>
      <c r="SCW1" s="140"/>
      <c r="SCX1" s="140"/>
      <c r="SCY1" s="140"/>
      <c r="SCZ1" s="140"/>
      <c r="SDA1" s="140"/>
      <c r="SDB1" s="140"/>
      <c r="SDC1" s="140"/>
      <c r="SDD1" s="140"/>
      <c r="SDE1" s="140"/>
      <c r="SDF1" s="140"/>
      <c r="SDG1" s="140"/>
      <c r="SDH1" s="140"/>
      <c r="SDI1" s="140"/>
      <c r="SDJ1" s="140"/>
      <c r="SDK1" s="140"/>
      <c r="SDL1" s="140"/>
      <c r="SDM1" s="140"/>
      <c r="SDN1" s="140"/>
      <c r="SDO1" s="140"/>
      <c r="SDP1" s="140"/>
      <c r="SDQ1" s="140"/>
      <c r="SDR1" s="140"/>
      <c r="SDS1" s="140"/>
      <c r="SDT1" s="140"/>
      <c r="SDU1" s="140"/>
      <c r="SDV1" s="140"/>
      <c r="SDW1" s="140"/>
      <c r="SDX1" s="140"/>
      <c r="SDY1" s="140"/>
      <c r="SDZ1" s="140"/>
      <c r="SEA1" s="140"/>
      <c r="SEB1" s="140"/>
      <c r="SEC1" s="140"/>
      <c r="SED1" s="140"/>
      <c r="SEE1" s="140"/>
      <c r="SEF1" s="140"/>
      <c r="SEG1" s="140"/>
      <c r="SEH1" s="140"/>
      <c r="SEI1" s="140"/>
      <c r="SEJ1" s="140"/>
      <c r="SEK1" s="140"/>
      <c r="SEL1" s="140"/>
      <c r="SEM1" s="140"/>
      <c r="SEN1" s="140"/>
      <c r="SEO1" s="140"/>
      <c r="SEP1" s="140"/>
      <c r="SEQ1" s="140"/>
      <c r="SER1" s="140"/>
      <c r="SES1" s="140"/>
      <c r="SET1" s="140"/>
      <c r="SEU1" s="140"/>
      <c r="SEV1" s="140"/>
      <c r="SEW1" s="140"/>
      <c r="SEX1" s="140"/>
      <c r="SEY1" s="140"/>
      <c r="SEZ1" s="140"/>
      <c r="SFA1" s="140"/>
      <c r="SFB1" s="140"/>
      <c r="SFC1" s="140"/>
      <c r="SFD1" s="140"/>
      <c r="SFE1" s="140"/>
      <c r="SFF1" s="140"/>
      <c r="SFG1" s="140"/>
      <c r="SFH1" s="140"/>
      <c r="SFI1" s="140"/>
      <c r="SFJ1" s="140"/>
      <c r="SFK1" s="140"/>
      <c r="SFL1" s="140"/>
      <c r="SFM1" s="140"/>
      <c r="SFN1" s="140"/>
      <c r="SFO1" s="140"/>
      <c r="SFP1" s="140"/>
      <c r="SFQ1" s="140"/>
      <c r="SFR1" s="140"/>
      <c r="SFS1" s="140"/>
      <c r="SFT1" s="140"/>
      <c r="SFU1" s="140"/>
      <c r="SFV1" s="140"/>
      <c r="SFW1" s="140"/>
      <c r="SFX1" s="140"/>
      <c r="SFY1" s="140"/>
      <c r="SFZ1" s="140"/>
      <c r="SGA1" s="140"/>
      <c r="SGB1" s="140"/>
      <c r="SGC1" s="140"/>
      <c r="SGD1" s="140"/>
      <c r="SGE1" s="140"/>
      <c r="SGF1" s="140"/>
      <c r="SGG1" s="140"/>
      <c r="SGH1" s="140"/>
      <c r="SGI1" s="140"/>
      <c r="SGJ1" s="140"/>
      <c r="SGK1" s="140"/>
      <c r="SGL1" s="140"/>
      <c r="SGM1" s="140"/>
      <c r="SGN1" s="140"/>
      <c r="SGO1" s="140"/>
      <c r="SGP1" s="140"/>
      <c r="SGQ1" s="140"/>
      <c r="SGR1" s="140"/>
      <c r="SGS1" s="140"/>
      <c r="SGT1" s="140"/>
      <c r="SGU1" s="140"/>
      <c r="SGV1" s="140"/>
      <c r="SGW1" s="140"/>
      <c r="SGX1" s="140"/>
      <c r="SGY1" s="140"/>
      <c r="SGZ1" s="140"/>
      <c r="SHA1" s="140"/>
      <c r="SHB1" s="140"/>
      <c r="SHC1" s="140"/>
      <c r="SHD1" s="140"/>
      <c r="SHE1" s="140"/>
      <c r="SHF1" s="140"/>
      <c r="SHG1" s="140"/>
      <c r="SHH1" s="140"/>
      <c r="SHI1" s="140"/>
      <c r="SHJ1" s="140"/>
      <c r="SHK1" s="140"/>
      <c r="SHL1" s="140"/>
      <c r="SHM1" s="140"/>
      <c r="SHN1" s="140"/>
      <c r="SHO1" s="140"/>
      <c r="SHP1" s="140"/>
      <c r="SHQ1" s="140"/>
      <c r="SHR1" s="140"/>
      <c r="SHS1" s="140"/>
      <c r="SHT1" s="140"/>
      <c r="SHU1" s="140"/>
      <c r="SHV1" s="140"/>
      <c r="SHW1" s="140"/>
      <c r="SHX1" s="140"/>
      <c r="SHY1" s="140"/>
      <c r="SHZ1" s="140"/>
      <c r="SIA1" s="140"/>
      <c r="SIB1" s="140"/>
      <c r="SIC1" s="140"/>
      <c r="SID1" s="140"/>
      <c r="SIE1" s="140"/>
      <c r="SIF1" s="140"/>
      <c r="SIG1" s="140"/>
      <c r="SIH1" s="140"/>
      <c r="SII1" s="140"/>
      <c r="SIJ1" s="140"/>
      <c r="SIK1" s="140"/>
      <c r="SIL1" s="140"/>
      <c r="SIM1" s="140"/>
      <c r="SIN1" s="140"/>
      <c r="SIO1" s="140"/>
      <c r="SIP1" s="140"/>
      <c r="SIQ1" s="140"/>
      <c r="SIR1" s="140"/>
      <c r="SIS1" s="140"/>
      <c r="SIT1" s="140"/>
      <c r="SIU1" s="140"/>
      <c r="SIV1" s="140"/>
      <c r="SIW1" s="140"/>
      <c r="SIX1" s="140"/>
      <c r="SIY1" s="140"/>
      <c r="SIZ1" s="140"/>
      <c r="SJA1" s="140"/>
      <c r="SJB1" s="140"/>
      <c r="SJC1" s="140"/>
      <c r="SJD1" s="140"/>
      <c r="SJE1" s="140"/>
      <c r="SJF1" s="140"/>
      <c r="SJG1" s="140"/>
      <c r="SJH1" s="140"/>
      <c r="SJI1" s="140"/>
      <c r="SJJ1" s="140"/>
      <c r="SJK1" s="140"/>
      <c r="SJL1" s="140"/>
      <c r="SJM1" s="140"/>
      <c r="SJN1" s="140"/>
      <c r="SJO1" s="140"/>
      <c r="SJP1" s="140"/>
      <c r="SJQ1" s="140"/>
      <c r="SJR1" s="140"/>
      <c r="SJS1" s="140"/>
      <c r="SJT1" s="140"/>
      <c r="SJU1" s="140"/>
      <c r="SJV1" s="140"/>
      <c r="SJW1" s="140"/>
      <c r="SJX1" s="140"/>
      <c r="SJY1" s="140"/>
      <c r="SJZ1" s="140"/>
      <c r="SKA1" s="140"/>
      <c r="SKB1" s="140"/>
      <c r="SKC1" s="140"/>
      <c r="SKD1" s="140"/>
      <c r="SKE1" s="140"/>
      <c r="SKF1" s="140"/>
      <c r="SKG1" s="140"/>
      <c r="SKH1" s="140"/>
      <c r="SKI1" s="140"/>
      <c r="SKJ1" s="140"/>
      <c r="SKK1" s="140"/>
      <c r="SKL1" s="140"/>
      <c r="SKM1" s="140"/>
      <c r="SKN1" s="140"/>
      <c r="SKO1" s="140"/>
      <c r="SKP1" s="140"/>
      <c r="SKQ1" s="140"/>
      <c r="SKR1" s="140"/>
      <c r="SKS1" s="140"/>
      <c r="SKT1" s="140"/>
      <c r="SKU1" s="140"/>
      <c r="SKV1" s="140"/>
      <c r="SKW1" s="140"/>
      <c r="SKX1" s="140"/>
      <c r="SKY1" s="140"/>
      <c r="SKZ1" s="140"/>
      <c r="SLA1" s="140"/>
      <c r="SLB1" s="140"/>
      <c r="SLC1" s="140"/>
      <c r="SLD1" s="140"/>
      <c r="SLE1" s="140"/>
      <c r="SLF1" s="140"/>
      <c r="SLG1" s="140"/>
      <c r="SLH1" s="140"/>
      <c r="SLI1" s="140"/>
      <c r="SLJ1" s="140"/>
      <c r="SLK1" s="140"/>
      <c r="SLL1" s="140"/>
      <c r="SLM1" s="140"/>
      <c r="SLN1" s="140"/>
      <c r="SLO1" s="140"/>
      <c r="SLP1" s="140"/>
      <c r="SLQ1" s="140"/>
      <c r="SLR1" s="140"/>
      <c r="SLS1" s="140"/>
      <c r="SLT1" s="140"/>
      <c r="SLU1" s="140"/>
      <c r="SLV1" s="140"/>
      <c r="SLW1" s="140"/>
      <c r="SLX1" s="140"/>
      <c r="SLY1" s="140"/>
      <c r="SLZ1" s="140"/>
      <c r="SMA1" s="140"/>
      <c r="SMB1" s="140"/>
      <c r="SMC1" s="140"/>
      <c r="SMD1" s="140"/>
      <c r="SME1" s="140"/>
      <c r="SMF1" s="140"/>
      <c r="SMG1" s="140"/>
      <c r="SMH1" s="140"/>
      <c r="SMI1" s="140"/>
      <c r="SMJ1" s="140"/>
      <c r="SMK1" s="140"/>
      <c r="SML1" s="140"/>
      <c r="SMM1" s="140"/>
      <c r="SMN1" s="140"/>
      <c r="SMO1" s="140"/>
      <c r="SMP1" s="140"/>
      <c r="SMQ1" s="140"/>
      <c r="SMR1" s="140"/>
      <c r="SMS1" s="140"/>
      <c r="SMT1" s="140"/>
      <c r="SMU1" s="140"/>
      <c r="SMV1" s="140"/>
      <c r="SMW1" s="140"/>
      <c r="SMX1" s="140"/>
      <c r="SMY1" s="140"/>
      <c r="SMZ1" s="140"/>
      <c r="SNA1" s="140"/>
      <c r="SNB1" s="140"/>
      <c r="SNC1" s="140"/>
      <c r="SND1" s="140"/>
      <c r="SNE1" s="140"/>
      <c r="SNF1" s="140"/>
      <c r="SNG1" s="140"/>
      <c r="SNH1" s="140"/>
      <c r="SNI1" s="140"/>
      <c r="SNJ1" s="140"/>
      <c r="SNK1" s="140"/>
      <c r="SNL1" s="140"/>
      <c r="SNM1" s="140"/>
      <c r="SNN1" s="140"/>
      <c r="SNO1" s="140"/>
      <c r="SNP1" s="140"/>
      <c r="SNQ1" s="140"/>
      <c r="SNR1" s="140"/>
      <c r="SNS1" s="140"/>
      <c r="SNT1" s="140"/>
      <c r="SNU1" s="140"/>
      <c r="SNV1" s="140"/>
      <c r="SNW1" s="140"/>
      <c r="SNX1" s="140"/>
      <c r="SNY1" s="140"/>
      <c r="SNZ1" s="140"/>
      <c r="SOA1" s="140"/>
      <c r="SOB1" s="140"/>
      <c r="SOC1" s="140"/>
      <c r="SOD1" s="140"/>
      <c r="SOE1" s="140"/>
      <c r="SOF1" s="140"/>
      <c r="SOG1" s="140"/>
      <c r="SOH1" s="140"/>
      <c r="SOI1" s="140"/>
      <c r="SOJ1" s="140"/>
      <c r="SOK1" s="140"/>
      <c r="SOL1" s="140"/>
      <c r="SOM1" s="140"/>
      <c r="SON1" s="140"/>
      <c r="SOO1" s="140"/>
      <c r="SOP1" s="140"/>
      <c r="SOQ1" s="140"/>
      <c r="SOR1" s="140"/>
      <c r="SOS1" s="140"/>
      <c r="SOT1" s="140"/>
      <c r="SOU1" s="140"/>
      <c r="SOV1" s="140"/>
      <c r="SOW1" s="140"/>
      <c r="SOX1" s="140"/>
      <c r="SOY1" s="140"/>
      <c r="SOZ1" s="140"/>
      <c r="SPA1" s="140"/>
      <c r="SPB1" s="140"/>
      <c r="SPC1" s="140"/>
      <c r="SPD1" s="140"/>
      <c r="SPE1" s="140"/>
      <c r="SPF1" s="140"/>
      <c r="SPG1" s="140"/>
      <c r="SPH1" s="140"/>
      <c r="SPI1" s="140"/>
      <c r="SPJ1" s="140"/>
      <c r="SPK1" s="140"/>
      <c r="SPL1" s="140"/>
      <c r="SPM1" s="140"/>
      <c r="SPN1" s="140"/>
      <c r="SPO1" s="140"/>
      <c r="SPP1" s="140"/>
      <c r="SPQ1" s="140"/>
      <c r="SPR1" s="140"/>
      <c r="SPS1" s="140"/>
      <c r="SPT1" s="140"/>
      <c r="SPU1" s="140"/>
      <c r="SPV1" s="140"/>
      <c r="SPW1" s="140"/>
      <c r="SPX1" s="140"/>
      <c r="SPY1" s="140"/>
      <c r="SPZ1" s="140"/>
      <c r="SQA1" s="140"/>
      <c r="SQB1" s="140"/>
      <c r="SQC1" s="140"/>
      <c r="SQD1" s="140"/>
      <c r="SQE1" s="140"/>
      <c r="SQF1" s="140"/>
      <c r="SQG1" s="140"/>
      <c r="SQH1" s="140"/>
      <c r="SQI1" s="140"/>
      <c r="SQJ1" s="140"/>
      <c r="SQK1" s="140"/>
      <c r="SQL1" s="140"/>
      <c r="SQM1" s="140"/>
      <c r="SQN1" s="140"/>
      <c r="SQO1" s="140"/>
      <c r="SQP1" s="140"/>
      <c r="SQQ1" s="140"/>
      <c r="SQR1" s="140"/>
      <c r="SQS1" s="140"/>
      <c r="SQT1" s="140"/>
      <c r="SQU1" s="140"/>
      <c r="SQV1" s="140"/>
      <c r="SQW1" s="140"/>
      <c r="SQX1" s="140"/>
      <c r="SQY1" s="140"/>
      <c r="SQZ1" s="140"/>
      <c r="SRA1" s="140"/>
      <c r="SRB1" s="140"/>
      <c r="SRC1" s="140"/>
      <c r="SRD1" s="140"/>
      <c r="SRE1" s="140"/>
      <c r="SRF1" s="140"/>
      <c r="SRG1" s="140"/>
      <c r="SRH1" s="140"/>
      <c r="SRI1" s="140"/>
      <c r="SRJ1" s="140"/>
      <c r="SRK1" s="140"/>
      <c r="SRL1" s="140"/>
      <c r="SRM1" s="140"/>
      <c r="SRN1" s="140"/>
      <c r="SRO1" s="140"/>
      <c r="SRP1" s="140"/>
      <c r="SRQ1" s="140"/>
      <c r="SRR1" s="140"/>
      <c r="SRS1" s="140"/>
      <c r="SRT1" s="140"/>
      <c r="SRU1" s="140"/>
      <c r="SRV1" s="140"/>
      <c r="SRW1" s="140"/>
      <c r="SRX1" s="140"/>
      <c r="SRY1" s="140"/>
      <c r="SRZ1" s="140"/>
      <c r="SSA1" s="140"/>
      <c r="SSB1" s="140"/>
      <c r="SSC1" s="140"/>
      <c r="SSD1" s="140"/>
      <c r="SSE1" s="140"/>
      <c r="SSF1" s="140"/>
      <c r="SSG1" s="140"/>
      <c r="SSH1" s="140"/>
      <c r="SSI1" s="140"/>
      <c r="SSJ1" s="140"/>
      <c r="SSK1" s="140"/>
      <c r="SSL1" s="140"/>
      <c r="SSM1" s="140"/>
      <c r="SSN1" s="140"/>
      <c r="SSO1" s="140"/>
      <c r="SSP1" s="140"/>
      <c r="SSQ1" s="140"/>
      <c r="SSR1" s="140"/>
      <c r="SSS1" s="140"/>
      <c r="SST1" s="140"/>
      <c r="SSU1" s="140"/>
      <c r="SSV1" s="140"/>
      <c r="SSW1" s="140"/>
      <c r="SSX1" s="140"/>
      <c r="SSY1" s="140"/>
      <c r="SSZ1" s="140"/>
      <c r="STA1" s="140"/>
      <c r="STB1" s="140"/>
      <c r="STC1" s="140"/>
      <c r="STD1" s="140"/>
      <c r="STE1" s="140"/>
      <c r="STF1" s="140"/>
      <c r="STG1" s="140"/>
      <c r="STH1" s="140"/>
      <c r="STI1" s="140"/>
      <c r="STJ1" s="140"/>
      <c r="STK1" s="140"/>
      <c r="STL1" s="140"/>
      <c r="STM1" s="140"/>
      <c r="STN1" s="140"/>
      <c r="STO1" s="140"/>
      <c r="STP1" s="140"/>
      <c r="STQ1" s="140"/>
      <c r="STR1" s="140"/>
      <c r="STS1" s="140"/>
      <c r="STT1" s="140"/>
      <c r="STU1" s="140"/>
      <c r="STV1" s="140"/>
      <c r="STW1" s="140"/>
      <c r="STX1" s="140"/>
      <c r="STY1" s="140"/>
      <c r="STZ1" s="140"/>
      <c r="SUA1" s="140"/>
      <c r="SUB1" s="140"/>
      <c r="SUC1" s="140"/>
      <c r="SUD1" s="140"/>
      <c r="SUE1" s="140"/>
      <c r="SUF1" s="140"/>
      <c r="SUG1" s="140"/>
      <c r="SUH1" s="140"/>
      <c r="SUI1" s="140"/>
      <c r="SUJ1" s="140"/>
      <c r="SUK1" s="140"/>
      <c r="SUL1" s="140"/>
      <c r="SUM1" s="140"/>
      <c r="SUN1" s="140"/>
      <c r="SUO1" s="140"/>
      <c r="SUP1" s="140"/>
      <c r="SUQ1" s="140"/>
      <c r="SUR1" s="140"/>
      <c r="SUS1" s="140"/>
      <c r="SUT1" s="140"/>
      <c r="SUU1" s="140"/>
      <c r="SUV1" s="140"/>
      <c r="SUW1" s="140"/>
      <c r="SUX1" s="140"/>
      <c r="SUY1" s="140"/>
      <c r="SUZ1" s="140"/>
      <c r="SVA1" s="140"/>
      <c r="SVB1" s="140"/>
      <c r="SVC1" s="140"/>
      <c r="SVD1" s="140"/>
      <c r="SVE1" s="140"/>
      <c r="SVF1" s="140"/>
      <c r="SVG1" s="140"/>
      <c r="SVH1" s="140"/>
      <c r="SVI1" s="140"/>
      <c r="SVJ1" s="140"/>
      <c r="SVK1" s="140"/>
      <c r="SVL1" s="140"/>
      <c r="SVM1" s="140"/>
      <c r="SVN1" s="140"/>
      <c r="SVO1" s="140"/>
      <c r="SVP1" s="140"/>
      <c r="SVQ1" s="140"/>
      <c r="SVR1" s="140"/>
      <c r="SVS1" s="140"/>
      <c r="SVT1" s="140"/>
      <c r="SVU1" s="140"/>
      <c r="SVV1" s="140"/>
      <c r="SVW1" s="140"/>
      <c r="SVX1" s="140"/>
      <c r="SVY1" s="140"/>
      <c r="SVZ1" s="140"/>
      <c r="SWA1" s="140"/>
      <c r="SWB1" s="140"/>
      <c r="SWC1" s="140"/>
      <c r="SWD1" s="140"/>
      <c r="SWE1" s="140"/>
      <c r="SWF1" s="140"/>
      <c r="SWG1" s="140"/>
      <c r="SWH1" s="140"/>
      <c r="SWI1" s="140"/>
      <c r="SWJ1" s="140"/>
      <c r="SWK1" s="140"/>
      <c r="SWL1" s="140"/>
      <c r="SWM1" s="140"/>
      <c r="SWN1" s="140"/>
      <c r="SWO1" s="140"/>
      <c r="SWP1" s="140"/>
      <c r="SWQ1" s="140"/>
      <c r="SWR1" s="140"/>
      <c r="SWS1" s="140"/>
      <c r="SWT1" s="140"/>
      <c r="SWU1" s="140"/>
      <c r="SWV1" s="140"/>
      <c r="SWW1" s="140"/>
      <c r="SWX1" s="140"/>
      <c r="SWY1" s="140"/>
      <c r="SWZ1" s="140"/>
      <c r="SXA1" s="140"/>
      <c r="SXB1" s="140"/>
      <c r="SXC1" s="140"/>
      <c r="SXD1" s="140"/>
      <c r="SXE1" s="140"/>
      <c r="SXF1" s="140"/>
      <c r="SXG1" s="140"/>
      <c r="SXH1" s="140"/>
      <c r="SXI1" s="140"/>
      <c r="SXJ1" s="140"/>
      <c r="SXK1" s="140"/>
      <c r="SXL1" s="140"/>
      <c r="SXM1" s="140"/>
      <c r="SXN1" s="140"/>
      <c r="SXO1" s="140"/>
      <c r="SXP1" s="140"/>
      <c r="SXQ1" s="140"/>
      <c r="SXR1" s="140"/>
      <c r="SXS1" s="140"/>
      <c r="SXT1" s="140"/>
      <c r="SXU1" s="140"/>
      <c r="SXV1" s="140"/>
      <c r="SXW1" s="140"/>
      <c r="SXX1" s="140"/>
      <c r="SXY1" s="140"/>
      <c r="SXZ1" s="140"/>
      <c r="SYA1" s="140"/>
      <c r="SYB1" s="140"/>
      <c r="SYC1" s="140"/>
      <c r="SYD1" s="140"/>
      <c r="SYE1" s="140"/>
      <c r="SYF1" s="140"/>
      <c r="SYG1" s="140"/>
      <c r="SYH1" s="140"/>
      <c r="SYI1" s="140"/>
      <c r="SYJ1" s="140"/>
      <c r="SYK1" s="140"/>
      <c r="SYL1" s="140"/>
      <c r="SYM1" s="140"/>
      <c r="SYN1" s="140"/>
      <c r="SYO1" s="140"/>
      <c r="SYP1" s="140"/>
      <c r="SYQ1" s="140"/>
      <c r="SYR1" s="140"/>
      <c r="SYS1" s="140"/>
      <c r="SYT1" s="140"/>
      <c r="SYU1" s="140"/>
      <c r="SYV1" s="140"/>
      <c r="SYW1" s="140"/>
      <c r="SYX1" s="140"/>
      <c r="SYY1" s="140"/>
      <c r="SYZ1" s="140"/>
      <c r="SZA1" s="140"/>
      <c r="SZB1" s="140"/>
      <c r="SZC1" s="140"/>
      <c r="SZD1" s="140"/>
      <c r="SZE1" s="140"/>
      <c r="SZF1" s="140"/>
      <c r="SZG1" s="140"/>
      <c r="SZH1" s="140"/>
      <c r="SZI1" s="140"/>
      <c r="SZJ1" s="140"/>
      <c r="SZK1" s="140"/>
      <c r="SZL1" s="140"/>
      <c r="SZM1" s="140"/>
      <c r="SZN1" s="140"/>
      <c r="SZO1" s="140"/>
      <c r="SZP1" s="140"/>
      <c r="SZQ1" s="140"/>
      <c r="SZR1" s="140"/>
      <c r="SZS1" s="140"/>
      <c r="SZT1" s="140"/>
      <c r="SZU1" s="140"/>
      <c r="SZV1" s="140"/>
      <c r="SZW1" s="140"/>
      <c r="SZX1" s="140"/>
      <c r="SZY1" s="140"/>
      <c r="SZZ1" s="140"/>
      <c r="TAA1" s="140"/>
      <c r="TAB1" s="140"/>
      <c r="TAC1" s="140"/>
      <c r="TAD1" s="140"/>
      <c r="TAE1" s="140"/>
      <c r="TAF1" s="140"/>
      <c r="TAG1" s="140"/>
      <c r="TAH1" s="140"/>
      <c r="TAI1" s="140"/>
      <c r="TAJ1" s="140"/>
      <c r="TAK1" s="140"/>
      <c r="TAL1" s="140"/>
      <c r="TAM1" s="140"/>
      <c r="TAN1" s="140"/>
      <c r="TAO1" s="140"/>
      <c r="TAP1" s="140"/>
      <c r="TAQ1" s="140"/>
      <c r="TAR1" s="140"/>
      <c r="TAS1" s="140"/>
      <c r="TAT1" s="140"/>
      <c r="TAU1" s="140"/>
      <c r="TAV1" s="140"/>
      <c r="TAW1" s="140"/>
      <c r="TAX1" s="140"/>
      <c r="TAY1" s="140"/>
      <c r="TAZ1" s="140"/>
      <c r="TBA1" s="140"/>
      <c r="TBB1" s="140"/>
      <c r="TBC1" s="140"/>
      <c r="TBD1" s="140"/>
      <c r="TBE1" s="140"/>
      <c r="TBF1" s="140"/>
      <c r="TBG1" s="140"/>
      <c r="TBH1" s="140"/>
      <c r="TBI1" s="140"/>
      <c r="TBJ1" s="140"/>
      <c r="TBK1" s="140"/>
      <c r="TBL1" s="140"/>
      <c r="TBM1" s="140"/>
      <c r="TBN1" s="140"/>
      <c r="TBO1" s="140"/>
      <c r="TBP1" s="140"/>
      <c r="TBQ1" s="140"/>
      <c r="TBR1" s="140"/>
      <c r="TBS1" s="140"/>
      <c r="TBT1" s="140"/>
      <c r="TBU1" s="140"/>
      <c r="TBV1" s="140"/>
      <c r="TBW1" s="140"/>
      <c r="TBX1" s="140"/>
      <c r="TBY1" s="140"/>
      <c r="TBZ1" s="140"/>
      <c r="TCA1" s="140"/>
      <c r="TCB1" s="140"/>
      <c r="TCC1" s="140"/>
      <c r="TCD1" s="140"/>
      <c r="TCE1" s="140"/>
      <c r="TCF1" s="140"/>
      <c r="TCG1" s="140"/>
      <c r="TCH1" s="140"/>
      <c r="TCI1" s="140"/>
      <c r="TCJ1" s="140"/>
      <c r="TCK1" s="140"/>
      <c r="TCL1" s="140"/>
      <c r="TCM1" s="140"/>
      <c r="TCN1" s="140"/>
      <c r="TCO1" s="140"/>
      <c r="TCP1" s="140"/>
      <c r="TCQ1" s="140"/>
      <c r="TCR1" s="140"/>
      <c r="TCS1" s="140"/>
      <c r="TCT1" s="140"/>
      <c r="TCU1" s="140"/>
      <c r="TCV1" s="140"/>
      <c r="TCW1" s="140"/>
      <c r="TCX1" s="140"/>
      <c r="TCY1" s="140"/>
      <c r="TCZ1" s="140"/>
      <c r="TDA1" s="140"/>
      <c r="TDB1" s="140"/>
      <c r="TDC1" s="140"/>
      <c r="TDD1" s="140"/>
      <c r="TDE1" s="140"/>
      <c r="TDF1" s="140"/>
      <c r="TDG1" s="140"/>
      <c r="TDH1" s="140"/>
      <c r="TDI1" s="140"/>
      <c r="TDJ1" s="140"/>
      <c r="TDK1" s="140"/>
      <c r="TDL1" s="140"/>
      <c r="TDM1" s="140"/>
      <c r="TDN1" s="140"/>
      <c r="TDO1" s="140"/>
      <c r="TDP1" s="140"/>
      <c r="TDQ1" s="140"/>
      <c r="TDR1" s="140"/>
      <c r="TDS1" s="140"/>
      <c r="TDT1" s="140"/>
      <c r="TDU1" s="140"/>
      <c r="TDV1" s="140"/>
      <c r="TDW1" s="140"/>
      <c r="TDX1" s="140"/>
      <c r="TDY1" s="140"/>
      <c r="TDZ1" s="140"/>
      <c r="TEA1" s="140"/>
      <c r="TEB1" s="140"/>
      <c r="TEC1" s="140"/>
      <c r="TED1" s="140"/>
      <c r="TEE1" s="140"/>
      <c r="TEF1" s="140"/>
      <c r="TEG1" s="140"/>
      <c r="TEH1" s="140"/>
      <c r="TEI1" s="140"/>
      <c r="TEJ1" s="140"/>
      <c r="TEK1" s="140"/>
      <c r="TEL1" s="140"/>
      <c r="TEM1" s="140"/>
      <c r="TEN1" s="140"/>
      <c r="TEO1" s="140"/>
      <c r="TEP1" s="140"/>
      <c r="TEQ1" s="140"/>
      <c r="TER1" s="140"/>
      <c r="TES1" s="140"/>
      <c r="TET1" s="140"/>
      <c r="TEU1" s="140"/>
      <c r="TEV1" s="140"/>
      <c r="TEW1" s="140"/>
      <c r="TEX1" s="140"/>
      <c r="TEY1" s="140"/>
      <c r="TEZ1" s="140"/>
      <c r="TFA1" s="140"/>
      <c r="TFB1" s="140"/>
      <c r="TFC1" s="140"/>
      <c r="TFD1" s="140"/>
      <c r="TFE1" s="140"/>
      <c r="TFF1" s="140"/>
      <c r="TFG1" s="140"/>
      <c r="TFH1" s="140"/>
      <c r="TFI1" s="140"/>
      <c r="TFJ1" s="140"/>
      <c r="TFK1" s="140"/>
      <c r="TFL1" s="140"/>
      <c r="TFM1" s="140"/>
      <c r="TFN1" s="140"/>
      <c r="TFO1" s="140"/>
      <c r="TFP1" s="140"/>
      <c r="TFQ1" s="140"/>
      <c r="TFR1" s="140"/>
      <c r="TFS1" s="140"/>
      <c r="TFT1" s="140"/>
      <c r="TFU1" s="140"/>
      <c r="TFV1" s="140"/>
      <c r="TFW1" s="140"/>
      <c r="TFX1" s="140"/>
      <c r="TFY1" s="140"/>
      <c r="TFZ1" s="140"/>
      <c r="TGA1" s="140"/>
      <c r="TGB1" s="140"/>
      <c r="TGC1" s="140"/>
      <c r="TGD1" s="140"/>
      <c r="TGE1" s="140"/>
      <c r="TGF1" s="140"/>
      <c r="TGG1" s="140"/>
      <c r="TGH1" s="140"/>
      <c r="TGI1" s="140"/>
      <c r="TGJ1" s="140"/>
      <c r="TGK1" s="140"/>
      <c r="TGL1" s="140"/>
      <c r="TGM1" s="140"/>
      <c r="TGN1" s="140"/>
      <c r="TGO1" s="140"/>
      <c r="TGP1" s="140"/>
      <c r="TGQ1" s="140"/>
      <c r="TGR1" s="140"/>
      <c r="TGS1" s="140"/>
      <c r="TGT1" s="140"/>
      <c r="TGU1" s="140"/>
      <c r="TGV1" s="140"/>
      <c r="TGW1" s="140"/>
      <c r="TGX1" s="140"/>
      <c r="TGY1" s="140"/>
      <c r="TGZ1" s="140"/>
      <c r="THA1" s="140"/>
      <c r="THB1" s="140"/>
      <c r="THC1" s="140"/>
      <c r="THD1" s="140"/>
      <c r="THE1" s="140"/>
      <c r="THF1" s="140"/>
      <c r="THG1" s="140"/>
      <c r="THH1" s="140"/>
      <c r="THI1" s="140"/>
      <c r="THJ1" s="140"/>
      <c r="THK1" s="140"/>
      <c r="THL1" s="140"/>
      <c r="THM1" s="140"/>
      <c r="THN1" s="140"/>
      <c r="THO1" s="140"/>
      <c r="THP1" s="140"/>
      <c r="THQ1" s="140"/>
      <c r="THR1" s="140"/>
      <c r="THS1" s="140"/>
      <c r="THT1" s="140"/>
      <c r="THU1" s="140"/>
      <c r="THV1" s="140"/>
      <c r="THW1" s="140"/>
      <c r="THX1" s="140"/>
      <c r="THY1" s="140"/>
      <c r="THZ1" s="140"/>
      <c r="TIA1" s="140"/>
      <c r="TIB1" s="140"/>
      <c r="TIC1" s="140"/>
      <c r="TID1" s="140"/>
      <c r="TIE1" s="140"/>
      <c r="TIF1" s="140"/>
      <c r="TIG1" s="140"/>
      <c r="TIH1" s="140"/>
      <c r="TII1" s="140"/>
      <c r="TIJ1" s="140"/>
      <c r="TIK1" s="140"/>
      <c r="TIL1" s="140"/>
      <c r="TIM1" s="140"/>
      <c r="TIN1" s="140"/>
      <c r="TIO1" s="140"/>
      <c r="TIP1" s="140"/>
      <c r="TIQ1" s="140"/>
      <c r="TIR1" s="140"/>
      <c r="TIS1" s="140"/>
      <c r="TIT1" s="140"/>
      <c r="TIU1" s="140"/>
      <c r="TIV1" s="140"/>
      <c r="TIW1" s="140"/>
      <c r="TIX1" s="140"/>
      <c r="TIY1" s="140"/>
      <c r="TIZ1" s="140"/>
      <c r="TJA1" s="140"/>
      <c r="TJB1" s="140"/>
      <c r="TJC1" s="140"/>
      <c r="TJD1" s="140"/>
      <c r="TJE1" s="140"/>
      <c r="TJF1" s="140"/>
      <c r="TJG1" s="140"/>
      <c r="TJH1" s="140"/>
      <c r="TJI1" s="140"/>
      <c r="TJJ1" s="140"/>
      <c r="TJK1" s="140"/>
      <c r="TJL1" s="140"/>
      <c r="TJM1" s="140"/>
      <c r="TJN1" s="140"/>
      <c r="TJO1" s="140"/>
      <c r="TJP1" s="140"/>
      <c r="TJQ1" s="140"/>
      <c r="TJR1" s="140"/>
      <c r="TJS1" s="140"/>
      <c r="TJT1" s="140"/>
      <c r="TJU1" s="140"/>
      <c r="TJV1" s="140"/>
      <c r="TJW1" s="140"/>
      <c r="TJX1" s="140"/>
      <c r="TJY1" s="140"/>
      <c r="TJZ1" s="140"/>
      <c r="TKA1" s="140"/>
      <c r="TKB1" s="140"/>
      <c r="TKC1" s="140"/>
      <c r="TKD1" s="140"/>
      <c r="TKE1" s="140"/>
      <c r="TKF1" s="140"/>
      <c r="TKG1" s="140"/>
      <c r="TKH1" s="140"/>
      <c r="TKI1" s="140"/>
      <c r="TKJ1" s="140"/>
      <c r="TKK1" s="140"/>
      <c r="TKL1" s="140"/>
      <c r="TKM1" s="140"/>
      <c r="TKN1" s="140"/>
      <c r="TKO1" s="140"/>
      <c r="TKP1" s="140"/>
      <c r="TKQ1" s="140"/>
      <c r="TKR1" s="140"/>
      <c r="TKS1" s="140"/>
      <c r="TKT1" s="140"/>
      <c r="TKU1" s="140"/>
      <c r="TKV1" s="140"/>
      <c r="TKW1" s="140"/>
      <c r="TKX1" s="140"/>
      <c r="TKY1" s="140"/>
      <c r="TKZ1" s="140"/>
      <c r="TLA1" s="140"/>
      <c r="TLB1" s="140"/>
      <c r="TLC1" s="140"/>
      <c r="TLD1" s="140"/>
      <c r="TLE1" s="140"/>
      <c r="TLF1" s="140"/>
      <c r="TLG1" s="140"/>
      <c r="TLH1" s="140"/>
      <c r="TLI1" s="140"/>
      <c r="TLJ1" s="140"/>
      <c r="TLK1" s="140"/>
      <c r="TLL1" s="140"/>
      <c r="TLM1" s="140"/>
      <c r="TLN1" s="140"/>
      <c r="TLO1" s="140"/>
      <c r="TLP1" s="140"/>
      <c r="TLQ1" s="140"/>
      <c r="TLR1" s="140"/>
      <c r="TLS1" s="140"/>
      <c r="TLT1" s="140"/>
      <c r="TLU1" s="140"/>
      <c r="TLV1" s="140"/>
      <c r="TLW1" s="140"/>
      <c r="TLX1" s="140"/>
      <c r="TLY1" s="140"/>
      <c r="TLZ1" s="140"/>
      <c r="TMA1" s="140"/>
      <c r="TMB1" s="140"/>
      <c r="TMC1" s="140"/>
      <c r="TMD1" s="140"/>
      <c r="TME1" s="140"/>
      <c r="TMF1" s="140"/>
      <c r="TMG1" s="140"/>
      <c r="TMH1" s="140"/>
      <c r="TMI1" s="140"/>
      <c r="TMJ1" s="140"/>
      <c r="TMK1" s="140"/>
      <c r="TML1" s="140"/>
      <c r="TMM1" s="140"/>
      <c r="TMN1" s="140"/>
      <c r="TMO1" s="140"/>
      <c r="TMP1" s="140"/>
      <c r="TMQ1" s="140"/>
      <c r="TMR1" s="140"/>
      <c r="TMS1" s="140"/>
      <c r="TMT1" s="140"/>
      <c r="TMU1" s="140"/>
      <c r="TMV1" s="140"/>
      <c r="TMW1" s="140"/>
      <c r="TMX1" s="140"/>
      <c r="TMY1" s="140"/>
      <c r="TMZ1" s="140"/>
      <c r="TNA1" s="140"/>
      <c r="TNB1" s="140"/>
      <c r="TNC1" s="140"/>
      <c r="TND1" s="140"/>
      <c r="TNE1" s="140"/>
      <c r="TNF1" s="140"/>
      <c r="TNG1" s="140"/>
      <c r="TNH1" s="140"/>
      <c r="TNI1" s="140"/>
      <c r="TNJ1" s="140"/>
      <c r="TNK1" s="140"/>
      <c r="TNL1" s="140"/>
      <c r="TNM1" s="140"/>
      <c r="TNN1" s="140"/>
      <c r="TNO1" s="140"/>
      <c r="TNP1" s="140"/>
      <c r="TNQ1" s="140"/>
      <c r="TNR1" s="140"/>
      <c r="TNS1" s="140"/>
      <c r="TNT1" s="140"/>
      <c r="TNU1" s="140"/>
      <c r="TNV1" s="140"/>
      <c r="TNW1" s="140"/>
      <c r="TNX1" s="140"/>
      <c r="TNY1" s="140"/>
      <c r="TNZ1" s="140"/>
      <c r="TOA1" s="140"/>
      <c r="TOB1" s="140"/>
      <c r="TOC1" s="140"/>
      <c r="TOD1" s="140"/>
      <c r="TOE1" s="140"/>
      <c r="TOF1" s="140"/>
      <c r="TOG1" s="140"/>
      <c r="TOH1" s="140"/>
      <c r="TOI1" s="140"/>
      <c r="TOJ1" s="140"/>
      <c r="TOK1" s="140"/>
      <c r="TOL1" s="140"/>
      <c r="TOM1" s="140"/>
      <c r="TON1" s="140"/>
      <c r="TOO1" s="140"/>
      <c r="TOP1" s="140"/>
      <c r="TOQ1" s="140"/>
      <c r="TOR1" s="140"/>
      <c r="TOS1" s="140"/>
      <c r="TOT1" s="140"/>
      <c r="TOU1" s="140"/>
      <c r="TOV1" s="140"/>
      <c r="TOW1" s="140"/>
      <c r="TOX1" s="140"/>
      <c r="TOY1" s="140"/>
      <c r="TOZ1" s="140"/>
      <c r="TPA1" s="140"/>
      <c r="TPB1" s="140"/>
      <c r="TPC1" s="140"/>
      <c r="TPD1" s="140"/>
      <c r="TPE1" s="140"/>
      <c r="TPF1" s="140"/>
      <c r="TPG1" s="140"/>
      <c r="TPH1" s="140"/>
      <c r="TPI1" s="140"/>
      <c r="TPJ1" s="140"/>
      <c r="TPK1" s="140"/>
      <c r="TPL1" s="140"/>
      <c r="TPM1" s="140"/>
      <c r="TPN1" s="140"/>
      <c r="TPO1" s="140"/>
      <c r="TPP1" s="140"/>
      <c r="TPQ1" s="140"/>
      <c r="TPR1" s="140"/>
      <c r="TPS1" s="140"/>
      <c r="TPT1" s="140"/>
      <c r="TPU1" s="140"/>
      <c r="TPV1" s="140"/>
      <c r="TPW1" s="140"/>
      <c r="TPX1" s="140"/>
      <c r="TPY1" s="140"/>
      <c r="TPZ1" s="140"/>
      <c r="TQA1" s="140"/>
      <c r="TQB1" s="140"/>
      <c r="TQC1" s="140"/>
      <c r="TQD1" s="140"/>
      <c r="TQE1" s="140"/>
      <c r="TQF1" s="140"/>
      <c r="TQG1" s="140"/>
      <c r="TQH1" s="140"/>
      <c r="TQI1" s="140"/>
      <c r="TQJ1" s="140"/>
      <c r="TQK1" s="140"/>
      <c r="TQL1" s="140"/>
      <c r="TQM1" s="140"/>
      <c r="TQN1" s="140"/>
      <c r="TQO1" s="140"/>
      <c r="TQP1" s="140"/>
      <c r="TQQ1" s="140"/>
      <c r="TQR1" s="140"/>
      <c r="TQS1" s="140"/>
      <c r="TQT1" s="140"/>
      <c r="TQU1" s="140"/>
      <c r="TQV1" s="140"/>
      <c r="TQW1" s="140"/>
      <c r="TQX1" s="140"/>
      <c r="TQY1" s="140"/>
      <c r="TQZ1" s="140"/>
      <c r="TRA1" s="140"/>
      <c r="TRB1" s="140"/>
      <c r="TRC1" s="140"/>
      <c r="TRD1" s="140"/>
      <c r="TRE1" s="140"/>
      <c r="TRF1" s="140"/>
      <c r="TRG1" s="140"/>
      <c r="TRH1" s="140"/>
      <c r="TRI1" s="140"/>
      <c r="TRJ1" s="140"/>
      <c r="TRK1" s="140"/>
      <c r="TRL1" s="140"/>
      <c r="TRM1" s="140"/>
      <c r="TRN1" s="140"/>
      <c r="TRO1" s="140"/>
      <c r="TRP1" s="140"/>
      <c r="TRQ1" s="140"/>
      <c r="TRR1" s="140"/>
      <c r="TRS1" s="140"/>
      <c r="TRT1" s="140"/>
      <c r="TRU1" s="140"/>
      <c r="TRV1" s="140"/>
      <c r="TRW1" s="140"/>
      <c r="TRX1" s="140"/>
      <c r="TRY1" s="140"/>
      <c r="TRZ1" s="140"/>
      <c r="TSA1" s="140"/>
      <c r="TSB1" s="140"/>
      <c r="TSC1" s="140"/>
      <c r="TSD1" s="140"/>
      <c r="TSE1" s="140"/>
      <c r="TSF1" s="140"/>
      <c r="TSG1" s="140"/>
      <c r="TSH1" s="140"/>
      <c r="TSI1" s="140"/>
      <c r="TSJ1" s="140"/>
      <c r="TSK1" s="140"/>
      <c r="TSL1" s="140"/>
      <c r="TSM1" s="140"/>
      <c r="TSN1" s="140"/>
      <c r="TSO1" s="140"/>
      <c r="TSP1" s="140"/>
      <c r="TSQ1" s="140"/>
      <c r="TSR1" s="140"/>
      <c r="TSS1" s="140"/>
      <c r="TST1" s="140"/>
      <c r="TSU1" s="140"/>
      <c r="TSV1" s="140"/>
      <c r="TSW1" s="140"/>
      <c r="TSX1" s="140"/>
      <c r="TSY1" s="140"/>
      <c r="TSZ1" s="140"/>
      <c r="TTA1" s="140"/>
      <c r="TTB1" s="140"/>
      <c r="TTC1" s="140"/>
      <c r="TTD1" s="140"/>
      <c r="TTE1" s="140"/>
      <c r="TTF1" s="140"/>
      <c r="TTG1" s="140"/>
      <c r="TTH1" s="140"/>
      <c r="TTI1" s="140"/>
      <c r="TTJ1" s="140"/>
      <c r="TTK1" s="140"/>
      <c r="TTL1" s="140"/>
      <c r="TTM1" s="140"/>
      <c r="TTN1" s="140"/>
      <c r="TTO1" s="140"/>
      <c r="TTP1" s="140"/>
      <c r="TTQ1" s="140"/>
      <c r="TTR1" s="140"/>
      <c r="TTS1" s="140"/>
      <c r="TTT1" s="140"/>
      <c r="TTU1" s="140"/>
      <c r="TTV1" s="140"/>
      <c r="TTW1" s="140"/>
      <c r="TTX1" s="140"/>
      <c r="TTY1" s="140"/>
      <c r="TTZ1" s="140"/>
      <c r="TUA1" s="140"/>
      <c r="TUB1" s="140"/>
      <c r="TUC1" s="140"/>
      <c r="TUD1" s="140"/>
      <c r="TUE1" s="140"/>
      <c r="TUF1" s="140"/>
      <c r="TUG1" s="140"/>
      <c r="TUH1" s="140"/>
      <c r="TUI1" s="140"/>
      <c r="TUJ1" s="140"/>
      <c r="TUK1" s="140"/>
      <c r="TUL1" s="140"/>
      <c r="TUM1" s="140"/>
      <c r="TUN1" s="140"/>
      <c r="TUO1" s="140"/>
      <c r="TUP1" s="140"/>
      <c r="TUQ1" s="140"/>
      <c r="TUR1" s="140"/>
      <c r="TUS1" s="140"/>
      <c r="TUT1" s="140"/>
      <c r="TUU1" s="140"/>
      <c r="TUV1" s="140"/>
      <c r="TUW1" s="140"/>
      <c r="TUX1" s="140"/>
      <c r="TUY1" s="140"/>
      <c r="TUZ1" s="140"/>
      <c r="TVA1" s="140"/>
      <c r="TVB1" s="140"/>
      <c r="TVC1" s="140"/>
      <c r="TVD1" s="140"/>
      <c r="TVE1" s="140"/>
      <c r="TVF1" s="140"/>
      <c r="TVG1" s="140"/>
      <c r="TVH1" s="140"/>
      <c r="TVI1" s="140"/>
      <c r="TVJ1" s="140"/>
      <c r="TVK1" s="140"/>
      <c r="TVL1" s="140"/>
      <c r="TVM1" s="140"/>
      <c r="TVN1" s="140"/>
      <c r="TVO1" s="140"/>
      <c r="TVP1" s="140"/>
      <c r="TVQ1" s="140"/>
      <c r="TVR1" s="140"/>
      <c r="TVS1" s="140"/>
      <c r="TVT1" s="140"/>
      <c r="TVU1" s="140"/>
      <c r="TVV1" s="140"/>
      <c r="TVW1" s="140"/>
      <c r="TVX1" s="140"/>
      <c r="TVY1" s="140"/>
      <c r="TVZ1" s="140"/>
      <c r="TWA1" s="140"/>
      <c r="TWB1" s="140"/>
      <c r="TWC1" s="140"/>
      <c r="TWD1" s="140"/>
      <c r="TWE1" s="140"/>
      <c r="TWF1" s="140"/>
      <c r="TWG1" s="140"/>
      <c r="TWH1" s="140"/>
      <c r="TWI1" s="140"/>
      <c r="TWJ1" s="140"/>
      <c r="TWK1" s="140"/>
      <c r="TWL1" s="140"/>
      <c r="TWM1" s="140"/>
      <c r="TWN1" s="140"/>
      <c r="TWO1" s="140"/>
      <c r="TWP1" s="140"/>
      <c r="TWQ1" s="140"/>
      <c r="TWR1" s="140"/>
      <c r="TWS1" s="140"/>
      <c r="TWT1" s="140"/>
      <c r="TWU1" s="140"/>
      <c r="TWV1" s="140"/>
      <c r="TWW1" s="140"/>
      <c r="TWX1" s="140"/>
      <c r="TWY1" s="140"/>
      <c r="TWZ1" s="140"/>
      <c r="TXA1" s="140"/>
      <c r="TXB1" s="140"/>
      <c r="TXC1" s="140"/>
      <c r="TXD1" s="140"/>
      <c r="TXE1" s="140"/>
      <c r="TXF1" s="140"/>
      <c r="TXG1" s="140"/>
      <c r="TXH1" s="140"/>
      <c r="TXI1" s="140"/>
      <c r="TXJ1" s="140"/>
      <c r="TXK1" s="140"/>
      <c r="TXL1" s="140"/>
      <c r="TXM1" s="140"/>
      <c r="TXN1" s="140"/>
      <c r="TXO1" s="140"/>
      <c r="TXP1" s="140"/>
      <c r="TXQ1" s="140"/>
      <c r="TXR1" s="140"/>
      <c r="TXS1" s="140"/>
      <c r="TXT1" s="140"/>
      <c r="TXU1" s="140"/>
      <c r="TXV1" s="140"/>
      <c r="TXW1" s="140"/>
      <c r="TXX1" s="140"/>
      <c r="TXY1" s="140"/>
      <c r="TXZ1" s="140"/>
      <c r="TYA1" s="140"/>
      <c r="TYB1" s="140"/>
      <c r="TYC1" s="140"/>
      <c r="TYD1" s="140"/>
      <c r="TYE1" s="140"/>
      <c r="TYF1" s="140"/>
      <c r="TYG1" s="140"/>
      <c r="TYH1" s="140"/>
      <c r="TYI1" s="140"/>
      <c r="TYJ1" s="140"/>
      <c r="TYK1" s="140"/>
      <c r="TYL1" s="140"/>
      <c r="TYM1" s="140"/>
      <c r="TYN1" s="140"/>
      <c r="TYO1" s="140"/>
      <c r="TYP1" s="140"/>
      <c r="TYQ1" s="140"/>
      <c r="TYR1" s="140"/>
      <c r="TYS1" s="140"/>
      <c r="TYT1" s="140"/>
      <c r="TYU1" s="140"/>
      <c r="TYV1" s="140"/>
      <c r="TYW1" s="140"/>
      <c r="TYX1" s="140"/>
      <c r="TYY1" s="140"/>
      <c r="TYZ1" s="140"/>
      <c r="TZA1" s="140"/>
      <c r="TZB1" s="140"/>
      <c r="TZC1" s="140"/>
      <c r="TZD1" s="140"/>
      <c r="TZE1" s="140"/>
      <c r="TZF1" s="140"/>
      <c r="TZG1" s="140"/>
      <c r="TZH1" s="140"/>
      <c r="TZI1" s="140"/>
      <c r="TZJ1" s="140"/>
      <c r="TZK1" s="140"/>
      <c r="TZL1" s="140"/>
      <c r="TZM1" s="140"/>
      <c r="TZN1" s="140"/>
      <c r="TZO1" s="140"/>
      <c r="TZP1" s="140"/>
      <c r="TZQ1" s="140"/>
      <c r="TZR1" s="140"/>
      <c r="TZS1" s="140"/>
      <c r="TZT1" s="140"/>
      <c r="TZU1" s="140"/>
      <c r="TZV1" s="140"/>
      <c r="TZW1" s="140"/>
      <c r="TZX1" s="140"/>
      <c r="TZY1" s="140"/>
      <c r="TZZ1" s="140"/>
      <c r="UAA1" s="140"/>
      <c r="UAB1" s="140"/>
      <c r="UAC1" s="140"/>
      <c r="UAD1" s="140"/>
      <c r="UAE1" s="140"/>
      <c r="UAF1" s="140"/>
      <c r="UAG1" s="140"/>
      <c r="UAH1" s="140"/>
      <c r="UAI1" s="140"/>
      <c r="UAJ1" s="140"/>
      <c r="UAK1" s="140"/>
      <c r="UAL1" s="140"/>
      <c r="UAM1" s="140"/>
      <c r="UAN1" s="140"/>
      <c r="UAO1" s="140"/>
      <c r="UAP1" s="140"/>
      <c r="UAQ1" s="140"/>
      <c r="UAR1" s="140"/>
      <c r="UAS1" s="140"/>
      <c r="UAT1" s="140"/>
      <c r="UAU1" s="140"/>
      <c r="UAV1" s="140"/>
      <c r="UAW1" s="140"/>
      <c r="UAX1" s="140"/>
      <c r="UAY1" s="140"/>
      <c r="UAZ1" s="140"/>
      <c r="UBA1" s="140"/>
      <c r="UBB1" s="140"/>
      <c r="UBC1" s="140"/>
      <c r="UBD1" s="140"/>
      <c r="UBE1" s="140"/>
      <c r="UBF1" s="140"/>
      <c r="UBG1" s="140"/>
      <c r="UBH1" s="140"/>
      <c r="UBI1" s="140"/>
      <c r="UBJ1" s="140"/>
      <c r="UBK1" s="140"/>
      <c r="UBL1" s="140"/>
      <c r="UBM1" s="140"/>
      <c r="UBN1" s="140"/>
      <c r="UBO1" s="140"/>
      <c r="UBP1" s="140"/>
      <c r="UBQ1" s="140"/>
      <c r="UBR1" s="140"/>
      <c r="UBS1" s="140"/>
      <c r="UBT1" s="140"/>
      <c r="UBU1" s="140"/>
      <c r="UBV1" s="140"/>
      <c r="UBW1" s="140"/>
      <c r="UBX1" s="140"/>
      <c r="UBY1" s="140"/>
      <c r="UBZ1" s="140"/>
      <c r="UCA1" s="140"/>
      <c r="UCB1" s="140"/>
      <c r="UCC1" s="140"/>
      <c r="UCD1" s="140"/>
      <c r="UCE1" s="140"/>
      <c r="UCF1" s="140"/>
      <c r="UCG1" s="140"/>
      <c r="UCH1" s="140"/>
      <c r="UCI1" s="140"/>
      <c r="UCJ1" s="140"/>
      <c r="UCK1" s="140"/>
      <c r="UCL1" s="140"/>
      <c r="UCM1" s="140"/>
      <c r="UCN1" s="140"/>
      <c r="UCO1" s="140"/>
      <c r="UCP1" s="140"/>
      <c r="UCQ1" s="140"/>
      <c r="UCR1" s="140"/>
      <c r="UCS1" s="140"/>
      <c r="UCT1" s="140"/>
      <c r="UCU1" s="140"/>
      <c r="UCV1" s="140"/>
      <c r="UCW1" s="140"/>
      <c r="UCX1" s="140"/>
      <c r="UCY1" s="140"/>
      <c r="UCZ1" s="140"/>
      <c r="UDA1" s="140"/>
      <c r="UDB1" s="140"/>
      <c r="UDC1" s="140"/>
      <c r="UDD1" s="140"/>
      <c r="UDE1" s="140"/>
      <c r="UDF1" s="140"/>
      <c r="UDG1" s="140"/>
      <c r="UDH1" s="140"/>
      <c r="UDI1" s="140"/>
      <c r="UDJ1" s="140"/>
      <c r="UDK1" s="140"/>
      <c r="UDL1" s="140"/>
      <c r="UDM1" s="140"/>
      <c r="UDN1" s="140"/>
      <c r="UDO1" s="140"/>
      <c r="UDP1" s="140"/>
      <c r="UDQ1" s="140"/>
      <c r="UDR1" s="140"/>
      <c r="UDS1" s="140"/>
      <c r="UDT1" s="140"/>
      <c r="UDU1" s="140"/>
      <c r="UDV1" s="140"/>
      <c r="UDW1" s="140"/>
      <c r="UDX1" s="140"/>
      <c r="UDY1" s="140"/>
      <c r="UDZ1" s="140"/>
      <c r="UEA1" s="140"/>
      <c r="UEB1" s="140"/>
      <c r="UEC1" s="140"/>
      <c r="UED1" s="140"/>
      <c r="UEE1" s="140"/>
      <c r="UEF1" s="140"/>
      <c r="UEG1" s="140"/>
      <c r="UEH1" s="140"/>
      <c r="UEI1" s="140"/>
      <c r="UEJ1" s="140"/>
      <c r="UEK1" s="140"/>
      <c r="UEL1" s="140"/>
      <c r="UEM1" s="140"/>
      <c r="UEN1" s="140"/>
      <c r="UEO1" s="140"/>
      <c r="UEP1" s="140"/>
      <c r="UEQ1" s="140"/>
      <c r="UER1" s="140"/>
      <c r="UES1" s="140"/>
      <c r="UET1" s="140"/>
      <c r="UEU1" s="140"/>
      <c r="UEV1" s="140"/>
      <c r="UEW1" s="140"/>
      <c r="UEX1" s="140"/>
      <c r="UEY1" s="140"/>
      <c r="UEZ1" s="140"/>
      <c r="UFA1" s="140"/>
      <c r="UFB1" s="140"/>
      <c r="UFC1" s="140"/>
      <c r="UFD1" s="140"/>
      <c r="UFE1" s="140"/>
      <c r="UFF1" s="140"/>
      <c r="UFG1" s="140"/>
      <c r="UFH1" s="140"/>
      <c r="UFI1" s="140"/>
      <c r="UFJ1" s="140"/>
      <c r="UFK1" s="140"/>
      <c r="UFL1" s="140"/>
      <c r="UFM1" s="140"/>
      <c r="UFN1" s="140"/>
      <c r="UFO1" s="140"/>
      <c r="UFP1" s="140"/>
      <c r="UFQ1" s="140"/>
      <c r="UFR1" s="140"/>
      <c r="UFS1" s="140"/>
      <c r="UFT1" s="140"/>
      <c r="UFU1" s="140"/>
      <c r="UFV1" s="140"/>
      <c r="UFW1" s="140"/>
      <c r="UFX1" s="140"/>
      <c r="UFY1" s="140"/>
      <c r="UFZ1" s="140"/>
      <c r="UGA1" s="140"/>
      <c r="UGB1" s="140"/>
      <c r="UGC1" s="140"/>
      <c r="UGD1" s="140"/>
      <c r="UGE1" s="140"/>
      <c r="UGF1" s="140"/>
      <c r="UGG1" s="140"/>
      <c r="UGH1" s="140"/>
      <c r="UGI1" s="140"/>
      <c r="UGJ1" s="140"/>
      <c r="UGK1" s="140"/>
      <c r="UGL1" s="140"/>
      <c r="UGM1" s="140"/>
      <c r="UGN1" s="140"/>
      <c r="UGO1" s="140"/>
      <c r="UGP1" s="140"/>
      <c r="UGQ1" s="140"/>
      <c r="UGR1" s="140"/>
      <c r="UGS1" s="140"/>
      <c r="UGT1" s="140"/>
      <c r="UGU1" s="140"/>
      <c r="UGV1" s="140"/>
      <c r="UGW1" s="140"/>
      <c r="UGX1" s="140"/>
      <c r="UGY1" s="140"/>
      <c r="UGZ1" s="140"/>
      <c r="UHA1" s="140"/>
      <c r="UHB1" s="140"/>
      <c r="UHC1" s="140"/>
      <c r="UHD1" s="140"/>
      <c r="UHE1" s="140"/>
      <c r="UHF1" s="140"/>
      <c r="UHG1" s="140"/>
      <c r="UHH1" s="140"/>
      <c r="UHI1" s="140"/>
      <c r="UHJ1" s="140"/>
      <c r="UHK1" s="140"/>
      <c r="UHL1" s="140"/>
      <c r="UHM1" s="140"/>
      <c r="UHN1" s="140"/>
      <c r="UHO1" s="140"/>
      <c r="UHP1" s="140"/>
      <c r="UHQ1" s="140"/>
      <c r="UHR1" s="140"/>
      <c r="UHS1" s="140"/>
      <c r="UHT1" s="140"/>
      <c r="UHU1" s="140"/>
      <c r="UHV1" s="140"/>
      <c r="UHW1" s="140"/>
      <c r="UHX1" s="140"/>
      <c r="UHY1" s="140"/>
      <c r="UHZ1" s="140"/>
      <c r="UIA1" s="140"/>
      <c r="UIB1" s="140"/>
      <c r="UIC1" s="140"/>
      <c r="UID1" s="140"/>
      <c r="UIE1" s="140"/>
      <c r="UIF1" s="140"/>
      <c r="UIG1" s="140"/>
      <c r="UIH1" s="140"/>
      <c r="UII1" s="140"/>
      <c r="UIJ1" s="140"/>
      <c r="UIK1" s="140"/>
      <c r="UIL1" s="140"/>
      <c r="UIM1" s="140"/>
      <c r="UIN1" s="140"/>
      <c r="UIO1" s="140"/>
      <c r="UIP1" s="140"/>
      <c r="UIQ1" s="140"/>
      <c r="UIR1" s="140"/>
      <c r="UIS1" s="140"/>
      <c r="UIT1" s="140"/>
      <c r="UIU1" s="140"/>
      <c r="UIV1" s="140"/>
      <c r="UIW1" s="140"/>
      <c r="UIX1" s="140"/>
      <c r="UIY1" s="140"/>
      <c r="UIZ1" s="140"/>
      <c r="UJA1" s="140"/>
      <c r="UJB1" s="140"/>
      <c r="UJC1" s="140"/>
      <c r="UJD1" s="140"/>
      <c r="UJE1" s="140"/>
      <c r="UJF1" s="140"/>
      <c r="UJG1" s="140"/>
      <c r="UJH1" s="140"/>
      <c r="UJI1" s="140"/>
      <c r="UJJ1" s="140"/>
      <c r="UJK1" s="140"/>
      <c r="UJL1" s="140"/>
      <c r="UJM1" s="140"/>
      <c r="UJN1" s="140"/>
      <c r="UJO1" s="140"/>
      <c r="UJP1" s="140"/>
      <c r="UJQ1" s="140"/>
      <c r="UJR1" s="140"/>
      <c r="UJS1" s="140"/>
      <c r="UJT1" s="140"/>
      <c r="UJU1" s="140"/>
      <c r="UJV1" s="140"/>
      <c r="UJW1" s="140"/>
      <c r="UJX1" s="140"/>
      <c r="UJY1" s="140"/>
      <c r="UJZ1" s="140"/>
      <c r="UKA1" s="140"/>
      <c r="UKB1" s="140"/>
      <c r="UKC1" s="140"/>
      <c r="UKD1" s="140"/>
      <c r="UKE1" s="140"/>
      <c r="UKF1" s="140"/>
      <c r="UKG1" s="140"/>
      <c r="UKH1" s="140"/>
      <c r="UKI1" s="140"/>
      <c r="UKJ1" s="140"/>
      <c r="UKK1" s="140"/>
      <c r="UKL1" s="140"/>
      <c r="UKM1" s="140"/>
      <c r="UKN1" s="140"/>
      <c r="UKO1" s="140"/>
      <c r="UKP1" s="140"/>
      <c r="UKQ1" s="140"/>
      <c r="UKR1" s="140"/>
      <c r="UKS1" s="140"/>
      <c r="UKT1" s="140"/>
      <c r="UKU1" s="140"/>
      <c r="UKV1" s="140"/>
      <c r="UKW1" s="140"/>
      <c r="UKX1" s="140"/>
      <c r="UKY1" s="140"/>
      <c r="UKZ1" s="140"/>
      <c r="ULA1" s="140"/>
      <c r="ULB1" s="140"/>
      <c r="ULC1" s="140"/>
      <c r="ULD1" s="140"/>
      <c r="ULE1" s="140"/>
      <c r="ULF1" s="140"/>
      <c r="ULG1" s="140"/>
      <c r="ULH1" s="140"/>
      <c r="ULI1" s="140"/>
      <c r="ULJ1" s="140"/>
      <c r="ULK1" s="140"/>
      <c r="ULL1" s="140"/>
      <c r="ULM1" s="140"/>
      <c r="ULN1" s="140"/>
      <c r="ULO1" s="140"/>
      <c r="ULP1" s="140"/>
      <c r="ULQ1" s="140"/>
      <c r="ULR1" s="140"/>
      <c r="ULS1" s="140"/>
      <c r="ULT1" s="140"/>
      <c r="ULU1" s="140"/>
      <c r="ULV1" s="140"/>
      <c r="ULW1" s="140"/>
      <c r="ULX1" s="140"/>
      <c r="ULY1" s="140"/>
      <c r="ULZ1" s="140"/>
      <c r="UMA1" s="140"/>
      <c r="UMB1" s="140"/>
      <c r="UMC1" s="140"/>
      <c r="UMD1" s="140"/>
      <c r="UME1" s="140"/>
      <c r="UMF1" s="140"/>
      <c r="UMG1" s="140"/>
      <c r="UMH1" s="140"/>
      <c r="UMI1" s="140"/>
      <c r="UMJ1" s="140"/>
      <c r="UMK1" s="140"/>
      <c r="UML1" s="140"/>
      <c r="UMM1" s="140"/>
      <c r="UMN1" s="140"/>
      <c r="UMO1" s="140"/>
      <c r="UMP1" s="140"/>
      <c r="UMQ1" s="140"/>
      <c r="UMR1" s="140"/>
      <c r="UMS1" s="140"/>
      <c r="UMT1" s="140"/>
      <c r="UMU1" s="140"/>
      <c r="UMV1" s="140"/>
      <c r="UMW1" s="140"/>
      <c r="UMX1" s="140"/>
      <c r="UMY1" s="140"/>
      <c r="UMZ1" s="140"/>
      <c r="UNA1" s="140"/>
      <c r="UNB1" s="140"/>
      <c r="UNC1" s="140"/>
      <c r="UND1" s="140"/>
      <c r="UNE1" s="140"/>
      <c r="UNF1" s="140"/>
      <c r="UNG1" s="140"/>
      <c r="UNH1" s="140"/>
      <c r="UNI1" s="140"/>
      <c r="UNJ1" s="140"/>
      <c r="UNK1" s="140"/>
      <c r="UNL1" s="140"/>
      <c r="UNM1" s="140"/>
      <c r="UNN1" s="140"/>
      <c r="UNO1" s="140"/>
      <c r="UNP1" s="140"/>
      <c r="UNQ1" s="140"/>
      <c r="UNR1" s="140"/>
      <c r="UNS1" s="140"/>
      <c r="UNT1" s="140"/>
      <c r="UNU1" s="140"/>
      <c r="UNV1" s="140"/>
      <c r="UNW1" s="140"/>
      <c r="UNX1" s="140"/>
      <c r="UNY1" s="140"/>
      <c r="UNZ1" s="140"/>
      <c r="UOA1" s="140"/>
      <c r="UOB1" s="140"/>
      <c r="UOC1" s="140"/>
      <c r="UOD1" s="140"/>
      <c r="UOE1" s="140"/>
      <c r="UOF1" s="140"/>
      <c r="UOG1" s="140"/>
      <c r="UOH1" s="140"/>
      <c r="UOI1" s="140"/>
      <c r="UOJ1" s="140"/>
      <c r="UOK1" s="140"/>
      <c r="UOL1" s="140"/>
      <c r="UOM1" s="140"/>
      <c r="UON1" s="140"/>
      <c r="UOO1" s="140"/>
      <c r="UOP1" s="140"/>
      <c r="UOQ1" s="140"/>
      <c r="UOR1" s="140"/>
      <c r="UOS1" s="140"/>
      <c r="UOT1" s="140"/>
      <c r="UOU1" s="140"/>
      <c r="UOV1" s="140"/>
      <c r="UOW1" s="140"/>
      <c r="UOX1" s="140"/>
      <c r="UOY1" s="140"/>
      <c r="UOZ1" s="140"/>
      <c r="UPA1" s="140"/>
      <c r="UPB1" s="140"/>
      <c r="UPC1" s="140"/>
      <c r="UPD1" s="140"/>
      <c r="UPE1" s="140"/>
      <c r="UPF1" s="140"/>
      <c r="UPG1" s="140"/>
      <c r="UPH1" s="140"/>
      <c r="UPI1" s="140"/>
      <c r="UPJ1" s="140"/>
      <c r="UPK1" s="140"/>
      <c r="UPL1" s="140"/>
      <c r="UPM1" s="140"/>
      <c r="UPN1" s="140"/>
      <c r="UPO1" s="140"/>
      <c r="UPP1" s="140"/>
      <c r="UPQ1" s="140"/>
      <c r="UPR1" s="140"/>
      <c r="UPS1" s="140"/>
      <c r="UPT1" s="140"/>
      <c r="UPU1" s="140"/>
      <c r="UPV1" s="140"/>
      <c r="UPW1" s="140"/>
      <c r="UPX1" s="140"/>
      <c r="UPY1" s="140"/>
      <c r="UPZ1" s="140"/>
      <c r="UQA1" s="140"/>
      <c r="UQB1" s="140"/>
      <c r="UQC1" s="140"/>
      <c r="UQD1" s="140"/>
      <c r="UQE1" s="140"/>
      <c r="UQF1" s="140"/>
      <c r="UQG1" s="140"/>
      <c r="UQH1" s="140"/>
      <c r="UQI1" s="140"/>
      <c r="UQJ1" s="140"/>
      <c r="UQK1" s="140"/>
      <c r="UQL1" s="140"/>
      <c r="UQM1" s="140"/>
      <c r="UQN1" s="140"/>
      <c r="UQO1" s="140"/>
      <c r="UQP1" s="140"/>
      <c r="UQQ1" s="140"/>
      <c r="UQR1" s="140"/>
      <c r="UQS1" s="140"/>
      <c r="UQT1" s="140"/>
      <c r="UQU1" s="140"/>
      <c r="UQV1" s="140"/>
      <c r="UQW1" s="140"/>
      <c r="UQX1" s="140"/>
      <c r="UQY1" s="140"/>
      <c r="UQZ1" s="140"/>
      <c r="URA1" s="140"/>
      <c r="URB1" s="140"/>
      <c r="URC1" s="140"/>
      <c r="URD1" s="140"/>
      <c r="URE1" s="140"/>
      <c r="URF1" s="140"/>
      <c r="URG1" s="140"/>
      <c r="URH1" s="140"/>
      <c r="URI1" s="140"/>
      <c r="URJ1" s="140"/>
      <c r="URK1" s="140"/>
      <c r="URL1" s="140"/>
      <c r="URM1" s="140"/>
      <c r="URN1" s="140"/>
      <c r="URO1" s="140"/>
      <c r="URP1" s="140"/>
      <c r="URQ1" s="140"/>
      <c r="URR1" s="140"/>
      <c r="URS1" s="140"/>
      <c r="URT1" s="140"/>
      <c r="URU1" s="140"/>
      <c r="URV1" s="140"/>
      <c r="URW1" s="140"/>
      <c r="URX1" s="140"/>
      <c r="URY1" s="140"/>
      <c r="URZ1" s="140"/>
      <c r="USA1" s="140"/>
      <c r="USB1" s="140"/>
      <c r="USC1" s="140"/>
      <c r="USD1" s="140"/>
      <c r="USE1" s="140"/>
      <c r="USF1" s="140"/>
      <c r="USG1" s="140"/>
      <c r="USH1" s="140"/>
      <c r="USI1" s="140"/>
      <c r="USJ1" s="140"/>
      <c r="USK1" s="140"/>
      <c r="USL1" s="140"/>
      <c r="USM1" s="140"/>
      <c r="USN1" s="140"/>
      <c r="USO1" s="140"/>
      <c r="USP1" s="140"/>
      <c r="USQ1" s="140"/>
      <c r="USR1" s="140"/>
      <c r="USS1" s="140"/>
      <c r="UST1" s="140"/>
      <c r="USU1" s="140"/>
      <c r="USV1" s="140"/>
      <c r="USW1" s="140"/>
      <c r="USX1" s="140"/>
      <c r="USY1" s="140"/>
      <c r="USZ1" s="140"/>
      <c r="UTA1" s="140"/>
      <c r="UTB1" s="140"/>
      <c r="UTC1" s="140"/>
      <c r="UTD1" s="140"/>
      <c r="UTE1" s="140"/>
      <c r="UTF1" s="140"/>
      <c r="UTG1" s="140"/>
      <c r="UTH1" s="140"/>
      <c r="UTI1" s="140"/>
      <c r="UTJ1" s="140"/>
      <c r="UTK1" s="140"/>
      <c r="UTL1" s="140"/>
      <c r="UTM1" s="140"/>
      <c r="UTN1" s="140"/>
      <c r="UTO1" s="140"/>
      <c r="UTP1" s="140"/>
      <c r="UTQ1" s="140"/>
      <c r="UTR1" s="140"/>
      <c r="UTS1" s="140"/>
      <c r="UTT1" s="140"/>
      <c r="UTU1" s="140"/>
      <c r="UTV1" s="140"/>
      <c r="UTW1" s="140"/>
      <c r="UTX1" s="140"/>
      <c r="UTY1" s="140"/>
      <c r="UTZ1" s="140"/>
      <c r="UUA1" s="140"/>
      <c r="UUB1" s="140"/>
      <c r="UUC1" s="140"/>
      <c r="UUD1" s="140"/>
      <c r="UUE1" s="140"/>
      <c r="UUF1" s="140"/>
      <c r="UUG1" s="140"/>
      <c r="UUH1" s="140"/>
      <c r="UUI1" s="140"/>
      <c r="UUJ1" s="140"/>
      <c r="UUK1" s="140"/>
      <c r="UUL1" s="140"/>
      <c r="UUM1" s="140"/>
      <c r="UUN1" s="140"/>
      <c r="UUO1" s="140"/>
      <c r="UUP1" s="140"/>
      <c r="UUQ1" s="140"/>
      <c r="UUR1" s="140"/>
      <c r="UUS1" s="140"/>
      <c r="UUT1" s="140"/>
      <c r="UUU1" s="140"/>
      <c r="UUV1" s="140"/>
      <c r="UUW1" s="140"/>
      <c r="UUX1" s="140"/>
      <c r="UUY1" s="140"/>
      <c r="UUZ1" s="140"/>
      <c r="UVA1" s="140"/>
      <c r="UVB1" s="140"/>
      <c r="UVC1" s="140"/>
      <c r="UVD1" s="140"/>
      <c r="UVE1" s="140"/>
      <c r="UVF1" s="140"/>
      <c r="UVG1" s="140"/>
      <c r="UVH1" s="140"/>
      <c r="UVI1" s="140"/>
      <c r="UVJ1" s="140"/>
      <c r="UVK1" s="140"/>
      <c r="UVL1" s="140"/>
      <c r="UVM1" s="140"/>
      <c r="UVN1" s="140"/>
      <c r="UVO1" s="140"/>
      <c r="UVP1" s="140"/>
      <c r="UVQ1" s="140"/>
      <c r="UVR1" s="140"/>
      <c r="UVS1" s="140"/>
      <c r="UVT1" s="140"/>
      <c r="UVU1" s="140"/>
      <c r="UVV1" s="140"/>
      <c r="UVW1" s="140"/>
      <c r="UVX1" s="140"/>
      <c r="UVY1" s="140"/>
      <c r="UVZ1" s="140"/>
      <c r="UWA1" s="140"/>
      <c r="UWB1" s="140"/>
      <c r="UWC1" s="140"/>
      <c r="UWD1" s="140"/>
      <c r="UWE1" s="140"/>
      <c r="UWF1" s="140"/>
      <c r="UWG1" s="140"/>
      <c r="UWH1" s="140"/>
      <c r="UWI1" s="140"/>
      <c r="UWJ1" s="140"/>
      <c r="UWK1" s="140"/>
      <c r="UWL1" s="140"/>
      <c r="UWM1" s="140"/>
      <c r="UWN1" s="140"/>
      <c r="UWO1" s="140"/>
      <c r="UWP1" s="140"/>
      <c r="UWQ1" s="140"/>
      <c r="UWR1" s="140"/>
      <c r="UWS1" s="140"/>
      <c r="UWT1" s="140"/>
      <c r="UWU1" s="140"/>
      <c r="UWV1" s="140"/>
      <c r="UWW1" s="140"/>
      <c r="UWX1" s="140"/>
      <c r="UWY1" s="140"/>
      <c r="UWZ1" s="140"/>
      <c r="UXA1" s="140"/>
      <c r="UXB1" s="140"/>
      <c r="UXC1" s="140"/>
      <c r="UXD1" s="140"/>
      <c r="UXE1" s="140"/>
      <c r="UXF1" s="140"/>
      <c r="UXG1" s="140"/>
      <c r="UXH1" s="140"/>
      <c r="UXI1" s="140"/>
      <c r="UXJ1" s="140"/>
      <c r="UXK1" s="140"/>
      <c r="UXL1" s="140"/>
      <c r="UXM1" s="140"/>
      <c r="UXN1" s="140"/>
      <c r="UXO1" s="140"/>
      <c r="UXP1" s="140"/>
      <c r="UXQ1" s="140"/>
      <c r="UXR1" s="140"/>
      <c r="UXS1" s="140"/>
      <c r="UXT1" s="140"/>
      <c r="UXU1" s="140"/>
      <c r="UXV1" s="140"/>
      <c r="UXW1" s="140"/>
      <c r="UXX1" s="140"/>
      <c r="UXY1" s="140"/>
      <c r="UXZ1" s="140"/>
      <c r="UYA1" s="140"/>
      <c r="UYB1" s="140"/>
      <c r="UYC1" s="140"/>
      <c r="UYD1" s="140"/>
      <c r="UYE1" s="140"/>
      <c r="UYF1" s="140"/>
      <c r="UYG1" s="140"/>
      <c r="UYH1" s="140"/>
      <c r="UYI1" s="140"/>
      <c r="UYJ1" s="140"/>
      <c r="UYK1" s="140"/>
      <c r="UYL1" s="140"/>
      <c r="UYM1" s="140"/>
      <c r="UYN1" s="140"/>
      <c r="UYO1" s="140"/>
      <c r="UYP1" s="140"/>
      <c r="UYQ1" s="140"/>
      <c r="UYR1" s="140"/>
      <c r="UYS1" s="140"/>
      <c r="UYT1" s="140"/>
      <c r="UYU1" s="140"/>
      <c r="UYV1" s="140"/>
      <c r="UYW1" s="140"/>
      <c r="UYX1" s="140"/>
      <c r="UYY1" s="140"/>
      <c r="UYZ1" s="140"/>
      <c r="UZA1" s="140"/>
      <c r="UZB1" s="140"/>
      <c r="UZC1" s="140"/>
      <c r="UZD1" s="140"/>
      <c r="UZE1" s="140"/>
      <c r="UZF1" s="140"/>
      <c r="UZG1" s="140"/>
      <c r="UZH1" s="140"/>
      <c r="UZI1" s="140"/>
      <c r="UZJ1" s="140"/>
      <c r="UZK1" s="140"/>
      <c r="UZL1" s="140"/>
      <c r="UZM1" s="140"/>
      <c r="UZN1" s="140"/>
      <c r="UZO1" s="140"/>
      <c r="UZP1" s="140"/>
      <c r="UZQ1" s="140"/>
      <c r="UZR1" s="140"/>
      <c r="UZS1" s="140"/>
      <c r="UZT1" s="140"/>
      <c r="UZU1" s="140"/>
      <c r="UZV1" s="140"/>
      <c r="UZW1" s="140"/>
      <c r="UZX1" s="140"/>
      <c r="UZY1" s="140"/>
      <c r="UZZ1" s="140"/>
      <c r="VAA1" s="140"/>
      <c r="VAB1" s="140"/>
      <c r="VAC1" s="140"/>
      <c r="VAD1" s="140"/>
      <c r="VAE1" s="140"/>
      <c r="VAF1" s="140"/>
      <c r="VAG1" s="140"/>
      <c r="VAH1" s="140"/>
      <c r="VAI1" s="140"/>
      <c r="VAJ1" s="140"/>
      <c r="VAK1" s="140"/>
      <c r="VAL1" s="140"/>
      <c r="VAM1" s="140"/>
      <c r="VAN1" s="140"/>
      <c r="VAO1" s="140"/>
      <c r="VAP1" s="140"/>
      <c r="VAQ1" s="140"/>
      <c r="VAR1" s="140"/>
      <c r="VAS1" s="140"/>
      <c r="VAT1" s="140"/>
      <c r="VAU1" s="140"/>
      <c r="VAV1" s="140"/>
      <c r="VAW1" s="140"/>
      <c r="VAX1" s="140"/>
      <c r="VAY1" s="140"/>
      <c r="VAZ1" s="140"/>
      <c r="VBA1" s="140"/>
      <c r="VBB1" s="140"/>
      <c r="VBC1" s="140"/>
      <c r="VBD1" s="140"/>
      <c r="VBE1" s="140"/>
      <c r="VBF1" s="140"/>
      <c r="VBG1" s="140"/>
      <c r="VBH1" s="140"/>
      <c r="VBI1" s="140"/>
      <c r="VBJ1" s="140"/>
      <c r="VBK1" s="140"/>
      <c r="VBL1" s="140"/>
      <c r="VBM1" s="140"/>
      <c r="VBN1" s="140"/>
      <c r="VBO1" s="140"/>
      <c r="VBP1" s="140"/>
      <c r="VBQ1" s="140"/>
      <c r="VBR1" s="140"/>
      <c r="VBS1" s="140"/>
      <c r="VBT1" s="140"/>
      <c r="VBU1" s="140"/>
      <c r="VBV1" s="140"/>
      <c r="VBW1" s="140"/>
      <c r="VBX1" s="140"/>
      <c r="VBY1" s="140"/>
      <c r="VBZ1" s="140"/>
      <c r="VCA1" s="140"/>
      <c r="VCB1" s="140"/>
      <c r="VCC1" s="140"/>
      <c r="VCD1" s="140"/>
      <c r="VCE1" s="140"/>
      <c r="VCF1" s="140"/>
      <c r="VCG1" s="140"/>
      <c r="VCH1" s="140"/>
      <c r="VCI1" s="140"/>
      <c r="VCJ1" s="140"/>
      <c r="VCK1" s="140"/>
      <c r="VCL1" s="140"/>
      <c r="VCM1" s="140"/>
      <c r="VCN1" s="140"/>
      <c r="VCO1" s="140"/>
      <c r="VCP1" s="140"/>
      <c r="VCQ1" s="140"/>
      <c r="VCR1" s="140"/>
      <c r="VCS1" s="140"/>
      <c r="VCT1" s="140"/>
      <c r="VCU1" s="140"/>
      <c r="VCV1" s="140"/>
      <c r="VCW1" s="140"/>
      <c r="VCX1" s="140"/>
      <c r="VCY1" s="140"/>
      <c r="VCZ1" s="140"/>
      <c r="VDA1" s="140"/>
      <c r="VDB1" s="140"/>
      <c r="VDC1" s="140"/>
      <c r="VDD1" s="140"/>
      <c r="VDE1" s="140"/>
      <c r="VDF1" s="140"/>
      <c r="VDG1" s="140"/>
      <c r="VDH1" s="140"/>
      <c r="VDI1" s="140"/>
      <c r="VDJ1" s="140"/>
      <c r="VDK1" s="140"/>
      <c r="VDL1" s="140"/>
      <c r="VDM1" s="140"/>
      <c r="VDN1" s="140"/>
      <c r="VDO1" s="140"/>
      <c r="VDP1" s="140"/>
      <c r="VDQ1" s="140"/>
      <c r="VDR1" s="140"/>
      <c r="VDS1" s="140"/>
      <c r="VDT1" s="140"/>
      <c r="VDU1" s="140"/>
      <c r="VDV1" s="140"/>
      <c r="VDW1" s="140"/>
      <c r="VDX1" s="140"/>
      <c r="VDY1" s="140"/>
      <c r="VDZ1" s="140"/>
      <c r="VEA1" s="140"/>
      <c r="VEB1" s="140"/>
      <c r="VEC1" s="140"/>
      <c r="VED1" s="140"/>
      <c r="VEE1" s="140"/>
      <c r="VEF1" s="140"/>
      <c r="VEG1" s="140"/>
      <c r="VEH1" s="140"/>
      <c r="VEI1" s="140"/>
      <c r="VEJ1" s="140"/>
      <c r="VEK1" s="140"/>
      <c r="VEL1" s="140"/>
      <c r="VEM1" s="140"/>
      <c r="VEN1" s="140"/>
      <c r="VEO1" s="140"/>
      <c r="VEP1" s="140"/>
      <c r="VEQ1" s="140"/>
      <c r="VER1" s="140"/>
      <c r="VES1" s="140"/>
      <c r="VET1" s="140"/>
      <c r="VEU1" s="140"/>
      <c r="VEV1" s="140"/>
      <c r="VEW1" s="140"/>
      <c r="VEX1" s="140"/>
      <c r="VEY1" s="140"/>
      <c r="VEZ1" s="140"/>
      <c r="VFA1" s="140"/>
      <c r="VFB1" s="140"/>
      <c r="VFC1" s="140"/>
      <c r="VFD1" s="140"/>
      <c r="VFE1" s="140"/>
      <c r="VFF1" s="140"/>
      <c r="VFG1" s="140"/>
      <c r="VFH1" s="140"/>
      <c r="VFI1" s="140"/>
      <c r="VFJ1" s="140"/>
      <c r="VFK1" s="140"/>
      <c r="VFL1" s="140"/>
      <c r="VFM1" s="140"/>
      <c r="VFN1" s="140"/>
      <c r="VFO1" s="140"/>
      <c r="VFP1" s="140"/>
      <c r="VFQ1" s="140"/>
      <c r="VFR1" s="140"/>
      <c r="VFS1" s="140"/>
      <c r="VFT1" s="140"/>
      <c r="VFU1" s="140"/>
      <c r="VFV1" s="140"/>
      <c r="VFW1" s="140"/>
      <c r="VFX1" s="140"/>
      <c r="VFY1" s="140"/>
      <c r="VFZ1" s="140"/>
      <c r="VGA1" s="140"/>
      <c r="VGB1" s="140"/>
      <c r="VGC1" s="140"/>
      <c r="VGD1" s="140"/>
      <c r="VGE1" s="140"/>
      <c r="VGF1" s="140"/>
      <c r="VGG1" s="140"/>
      <c r="VGH1" s="140"/>
      <c r="VGI1" s="140"/>
      <c r="VGJ1" s="140"/>
      <c r="VGK1" s="140"/>
      <c r="VGL1" s="140"/>
      <c r="VGM1" s="140"/>
      <c r="VGN1" s="140"/>
      <c r="VGO1" s="140"/>
      <c r="VGP1" s="140"/>
      <c r="VGQ1" s="140"/>
      <c r="VGR1" s="140"/>
      <c r="VGS1" s="140"/>
      <c r="VGT1" s="140"/>
      <c r="VGU1" s="140"/>
      <c r="VGV1" s="140"/>
      <c r="VGW1" s="140"/>
      <c r="VGX1" s="140"/>
      <c r="VGY1" s="140"/>
      <c r="VGZ1" s="140"/>
      <c r="VHA1" s="140"/>
      <c r="VHB1" s="140"/>
      <c r="VHC1" s="140"/>
      <c r="VHD1" s="140"/>
      <c r="VHE1" s="140"/>
      <c r="VHF1" s="140"/>
      <c r="VHG1" s="140"/>
      <c r="VHH1" s="140"/>
      <c r="VHI1" s="140"/>
      <c r="VHJ1" s="140"/>
      <c r="VHK1" s="140"/>
      <c r="VHL1" s="140"/>
      <c r="VHM1" s="140"/>
      <c r="VHN1" s="140"/>
      <c r="VHO1" s="140"/>
      <c r="VHP1" s="140"/>
      <c r="VHQ1" s="140"/>
      <c r="VHR1" s="140"/>
      <c r="VHS1" s="140"/>
      <c r="VHT1" s="140"/>
      <c r="VHU1" s="140"/>
      <c r="VHV1" s="140"/>
      <c r="VHW1" s="140"/>
      <c r="VHX1" s="140"/>
      <c r="VHY1" s="140"/>
      <c r="VHZ1" s="140"/>
      <c r="VIA1" s="140"/>
      <c r="VIB1" s="140"/>
      <c r="VIC1" s="140"/>
      <c r="VID1" s="140"/>
      <c r="VIE1" s="140"/>
      <c r="VIF1" s="140"/>
      <c r="VIG1" s="140"/>
      <c r="VIH1" s="140"/>
      <c r="VII1" s="140"/>
      <c r="VIJ1" s="140"/>
      <c r="VIK1" s="140"/>
      <c r="VIL1" s="140"/>
      <c r="VIM1" s="140"/>
      <c r="VIN1" s="140"/>
      <c r="VIO1" s="140"/>
      <c r="VIP1" s="140"/>
      <c r="VIQ1" s="140"/>
      <c r="VIR1" s="140"/>
      <c r="VIS1" s="140"/>
      <c r="VIT1" s="140"/>
      <c r="VIU1" s="140"/>
      <c r="VIV1" s="140"/>
      <c r="VIW1" s="140"/>
      <c r="VIX1" s="140"/>
      <c r="VIY1" s="140"/>
      <c r="VIZ1" s="140"/>
      <c r="VJA1" s="140"/>
      <c r="VJB1" s="140"/>
      <c r="VJC1" s="140"/>
      <c r="VJD1" s="140"/>
      <c r="VJE1" s="140"/>
      <c r="VJF1" s="140"/>
      <c r="VJG1" s="140"/>
      <c r="VJH1" s="140"/>
      <c r="VJI1" s="140"/>
      <c r="VJJ1" s="140"/>
      <c r="VJK1" s="140"/>
      <c r="VJL1" s="140"/>
      <c r="VJM1" s="140"/>
      <c r="VJN1" s="140"/>
      <c r="VJO1" s="140"/>
      <c r="VJP1" s="140"/>
      <c r="VJQ1" s="140"/>
      <c r="VJR1" s="140"/>
      <c r="VJS1" s="140"/>
      <c r="VJT1" s="140"/>
      <c r="VJU1" s="140"/>
      <c r="VJV1" s="140"/>
      <c r="VJW1" s="140"/>
      <c r="VJX1" s="140"/>
      <c r="VJY1" s="140"/>
      <c r="VJZ1" s="140"/>
      <c r="VKA1" s="140"/>
      <c r="VKB1" s="140"/>
      <c r="VKC1" s="140"/>
      <c r="VKD1" s="140"/>
      <c r="VKE1" s="140"/>
      <c r="VKF1" s="140"/>
      <c r="VKG1" s="140"/>
      <c r="VKH1" s="140"/>
      <c r="VKI1" s="140"/>
      <c r="VKJ1" s="140"/>
      <c r="VKK1" s="140"/>
      <c r="VKL1" s="140"/>
      <c r="VKM1" s="140"/>
      <c r="VKN1" s="140"/>
      <c r="VKO1" s="140"/>
      <c r="VKP1" s="140"/>
      <c r="VKQ1" s="140"/>
      <c r="VKR1" s="140"/>
      <c r="VKS1" s="140"/>
      <c r="VKT1" s="140"/>
      <c r="VKU1" s="140"/>
      <c r="VKV1" s="140"/>
      <c r="VKW1" s="140"/>
      <c r="VKX1" s="140"/>
      <c r="VKY1" s="140"/>
      <c r="VKZ1" s="140"/>
      <c r="VLA1" s="140"/>
      <c r="VLB1" s="140"/>
      <c r="VLC1" s="140"/>
      <c r="VLD1" s="140"/>
      <c r="VLE1" s="140"/>
      <c r="VLF1" s="140"/>
      <c r="VLG1" s="140"/>
      <c r="VLH1" s="140"/>
      <c r="VLI1" s="140"/>
      <c r="VLJ1" s="140"/>
      <c r="VLK1" s="140"/>
      <c r="VLL1" s="140"/>
      <c r="VLM1" s="140"/>
      <c r="VLN1" s="140"/>
      <c r="VLO1" s="140"/>
      <c r="VLP1" s="140"/>
      <c r="VLQ1" s="140"/>
      <c r="VLR1" s="140"/>
      <c r="VLS1" s="140"/>
      <c r="VLT1" s="140"/>
      <c r="VLU1" s="140"/>
      <c r="VLV1" s="140"/>
      <c r="VLW1" s="140"/>
      <c r="VLX1" s="140"/>
      <c r="VLY1" s="140"/>
      <c r="VLZ1" s="140"/>
      <c r="VMA1" s="140"/>
      <c r="VMB1" s="140"/>
      <c r="VMC1" s="140"/>
      <c r="VMD1" s="140"/>
      <c r="VME1" s="140"/>
      <c r="VMF1" s="140"/>
      <c r="VMG1" s="140"/>
      <c r="VMH1" s="140"/>
      <c r="VMI1" s="140"/>
      <c r="VMJ1" s="140"/>
      <c r="VMK1" s="140"/>
      <c r="VML1" s="140"/>
      <c r="VMM1" s="140"/>
      <c r="VMN1" s="140"/>
      <c r="VMO1" s="140"/>
      <c r="VMP1" s="140"/>
      <c r="VMQ1" s="140"/>
      <c r="VMR1" s="140"/>
      <c r="VMS1" s="140"/>
      <c r="VMT1" s="140"/>
      <c r="VMU1" s="140"/>
      <c r="VMV1" s="140"/>
      <c r="VMW1" s="140"/>
      <c r="VMX1" s="140"/>
      <c r="VMY1" s="140"/>
      <c r="VMZ1" s="140"/>
      <c r="VNA1" s="140"/>
      <c r="VNB1" s="140"/>
      <c r="VNC1" s="140"/>
      <c r="VND1" s="140"/>
      <c r="VNE1" s="140"/>
      <c r="VNF1" s="140"/>
      <c r="VNG1" s="140"/>
      <c r="VNH1" s="140"/>
      <c r="VNI1" s="140"/>
      <c r="VNJ1" s="140"/>
      <c r="VNK1" s="140"/>
      <c r="VNL1" s="140"/>
      <c r="VNM1" s="140"/>
      <c r="VNN1" s="140"/>
      <c r="VNO1" s="140"/>
      <c r="VNP1" s="140"/>
      <c r="VNQ1" s="140"/>
      <c r="VNR1" s="140"/>
      <c r="VNS1" s="140"/>
      <c r="VNT1" s="140"/>
      <c r="VNU1" s="140"/>
      <c r="VNV1" s="140"/>
      <c r="VNW1" s="140"/>
      <c r="VNX1" s="140"/>
      <c r="VNY1" s="140"/>
      <c r="VNZ1" s="140"/>
      <c r="VOA1" s="140"/>
      <c r="VOB1" s="140"/>
      <c r="VOC1" s="140"/>
      <c r="VOD1" s="140"/>
      <c r="VOE1" s="140"/>
      <c r="VOF1" s="140"/>
      <c r="VOG1" s="140"/>
      <c r="VOH1" s="140"/>
      <c r="VOI1" s="140"/>
      <c r="VOJ1" s="140"/>
      <c r="VOK1" s="140"/>
      <c r="VOL1" s="140"/>
      <c r="VOM1" s="140"/>
      <c r="VON1" s="140"/>
      <c r="VOO1" s="140"/>
      <c r="VOP1" s="140"/>
      <c r="VOQ1" s="140"/>
      <c r="VOR1" s="140"/>
      <c r="VOS1" s="140"/>
      <c r="VOT1" s="140"/>
      <c r="VOU1" s="140"/>
      <c r="VOV1" s="140"/>
      <c r="VOW1" s="140"/>
      <c r="VOX1" s="140"/>
      <c r="VOY1" s="140"/>
      <c r="VOZ1" s="140"/>
      <c r="VPA1" s="140"/>
      <c r="VPB1" s="140"/>
      <c r="VPC1" s="140"/>
      <c r="VPD1" s="140"/>
      <c r="VPE1" s="140"/>
      <c r="VPF1" s="140"/>
      <c r="VPG1" s="140"/>
      <c r="VPH1" s="140"/>
      <c r="VPI1" s="140"/>
      <c r="VPJ1" s="140"/>
      <c r="VPK1" s="140"/>
      <c r="VPL1" s="140"/>
      <c r="VPM1" s="140"/>
      <c r="VPN1" s="140"/>
      <c r="VPO1" s="140"/>
      <c r="VPP1" s="140"/>
      <c r="VPQ1" s="140"/>
      <c r="VPR1" s="140"/>
      <c r="VPS1" s="140"/>
      <c r="VPT1" s="140"/>
      <c r="VPU1" s="140"/>
      <c r="VPV1" s="140"/>
      <c r="VPW1" s="140"/>
      <c r="VPX1" s="140"/>
      <c r="VPY1" s="140"/>
      <c r="VPZ1" s="140"/>
      <c r="VQA1" s="140"/>
      <c r="VQB1" s="140"/>
      <c r="VQC1" s="140"/>
      <c r="VQD1" s="140"/>
      <c r="VQE1" s="140"/>
      <c r="VQF1" s="140"/>
      <c r="VQG1" s="140"/>
      <c r="VQH1" s="140"/>
      <c r="VQI1" s="140"/>
      <c r="VQJ1" s="140"/>
      <c r="VQK1" s="140"/>
      <c r="VQL1" s="140"/>
      <c r="VQM1" s="140"/>
      <c r="VQN1" s="140"/>
      <c r="VQO1" s="140"/>
      <c r="VQP1" s="140"/>
      <c r="VQQ1" s="140"/>
      <c r="VQR1" s="140"/>
      <c r="VQS1" s="140"/>
      <c r="VQT1" s="140"/>
      <c r="VQU1" s="140"/>
      <c r="VQV1" s="140"/>
      <c r="VQW1" s="140"/>
      <c r="VQX1" s="140"/>
      <c r="VQY1" s="140"/>
      <c r="VQZ1" s="140"/>
      <c r="VRA1" s="140"/>
      <c r="VRB1" s="140"/>
      <c r="VRC1" s="140"/>
      <c r="VRD1" s="140"/>
      <c r="VRE1" s="140"/>
      <c r="VRF1" s="140"/>
      <c r="VRG1" s="140"/>
      <c r="VRH1" s="140"/>
      <c r="VRI1" s="140"/>
      <c r="VRJ1" s="140"/>
      <c r="VRK1" s="140"/>
      <c r="VRL1" s="140"/>
      <c r="VRM1" s="140"/>
      <c r="VRN1" s="140"/>
      <c r="VRO1" s="140"/>
      <c r="VRP1" s="140"/>
      <c r="VRQ1" s="140"/>
      <c r="VRR1" s="140"/>
      <c r="VRS1" s="140"/>
      <c r="VRT1" s="140"/>
      <c r="VRU1" s="140"/>
      <c r="VRV1" s="140"/>
      <c r="VRW1" s="140"/>
      <c r="VRX1" s="140"/>
      <c r="VRY1" s="140"/>
      <c r="VRZ1" s="140"/>
      <c r="VSA1" s="140"/>
      <c r="VSB1" s="140"/>
      <c r="VSC1" s="140"/>
      <c r="VSD1" s="140"/>
      <c r="VSE1" s="140"/>
      <c r="VSF1" s="140"/>
      <c r="VSG1" s="140"/>
      <c r="VSH1" s="140"/>
      <c r="VSI1" s="140"/>
      <c r="VSJ1" s="140"/>
      <c r="VSK1" s="140"/>
      <c r="VSL1" s="140"/>
      <c r="VSM1" s="140"/>
      <c r="VSN1" s="140"/>
      <c r="VSO1" s="140"/>
      <c r="VSP1" s="140"/>
      <c r="VSQ1" s="140"/>
      <c r="VSR1" s="140"/>
      <c r="VSS1" s="140"/>
      <c r="VST1" s="140"/>
      <c r="VSU1" s="140"/>
      <c r="VSV1" s="140"/>
      <c r="VSW1" s="140"/>
      <c r="VSX1" s="140"/>
      <c r="VSY1" s="140"/>
      <c r="VSZ1" s="140"/>
      <c r="VTA1" s="140"/>
      <c r="VTB1" s="140"/>
      <c r="VTC1" s="140"/>
      <c r="VTD1" s="140"/>
      <c r="VTE1" s="140"/>
      <c r="VTF1" s="140"/>
      <c r="VTG1" s="140"/>
      <c r="VTH1" s="140"/>
      <c r="VTI1" s="140"/>
      <c r="VTJ1" s="140"/>
      <c r="VTK1" s="140"/>
      <c r="VTL1" s="140"/>
      <c r="VTM1" s="140"/>
      <c r="VTN1" s="140"/>
      <c r="VTO1" s="140"/>
      <c r="VTP1" s="140"/>
      <c r="VTQ1" s="140"/>
      <c r="VTR1" s="140"/>
      <c r="VTS1" s="140"/>
      <c r="VTT1" s="140"/>
      <c r="VTU1" s="140"/>
      <c r="VTV1" s="140"/>
      <c r="VTW1" s="140"/>
      <c r="VTX1" s="140"/>
      <c r="VTY1" s="140"/>
      <c r="VTZ1" s="140"/>
      <c r="VUA1" s="140"/>
      <c r="VUB1" s="140"/>
      <c r="VUC1" s="140"/>
      <c r="VUD1" s="140"/>
      <c r="VUE1" s="140"/>
      <c r="VUF1" s="140"/>
      <c r="VUG1" s="140"/>
      <c r="VUH1" s="140"/>
      <c r="VUI1" s="140"/>
      <c r="VUJ1" s="140"/>
      <c r="VUK1" s="140"/>
      <c r="VUL1" s="140"/>
      <c r="VUM1" s="140"/>
      <c r="VUN1" s="140"/>
      <c r="VUO1" s="140"/>
      <c r="VUP1" s="140"/>
      <c r="VUQ1" s="140"/>
      <c r="VUR1" s="140"/>
      <c r="VUS1" s="140"/>
      <c r="VUT1" s="140"/>
      <c r="VUU1" s="140"/>
      <c r="VUV1" s="140"/>
      <c r="VUW1" s="140"/>
      <c r="VUX1" s="140"/>
      <c r="VUY1" s="140"/>
      <c r="VUZ1" s="140"/>
      <c r="VVA1" s="140"/>
      <c r="VVB1" s="140"/>
      <c r="VVC1" s="140"/>
      <c r="VVD1" s="140"/>
      <c r="VVE1" s="140"/>
      <c r="VVF1" s="140"/>
      <c r="VVG1" s="140"/>
      <c r="VVH1" s="140"/>
      <c r="VVI1" s="140"/>
      <c r="VVJ1" s="140"/>
      <c r="VVK1" s="140"/>
      <c r="VVL1" s="140"/>
      <c r="VVM1" s="140"/>
      <c r="VVN1" s="140"/>
      <c r="VVO1" s="140"/>
      <c r="VVP1" s="140"/>
      <c r="VVQ1" s="140"/>
      <c r="VVR1" s="140"/>
      <c r="VVS1" s="140"/>
      <c r="VVT1" s="140"/>
      <c r="VVU1" s="140"/>
      <c r="VVV1" s="140"/>
      <c r="VVW1" s="140"/>
      <c r="VVX1" s="140"/>
      <c r="VVY1" s="140"/>
      <c r="VVZ1" s="140"/>
      <c r="VWA1" s="140"/>
      <c r="VWB1" s="140"/>
      <c r="VWC1" s="140"/>
      <c r="VWD1" s="140"/>
      <c r="VWE1" s="140"/>
      <c r="VWF1" s="140"/>
      <c r="VWG1" s="140"/>
      <c r="VWH1" s="140"/>
      <c r="VWI1" s="140"/>
      <c r="VWJ1" s="140"/>
      <c r="VWK1" s="140"/>
      <c r="VWL1" s="140"/>
      <c r="VWM1" s="140"/>
      <c r="VWN1" s="140"/>
      <c r="VWO1" s="140"/>
      <c r="VWP1" s="140"/>
      <c r="VWQ1" s="140"/>
      <c r="VWR1" s="140"/>
      <c r="VWS1" s="140"/>
      <c r="VWT1" s="140"/>
      <c r="VWU1" s="140"/>
      <c r="VWV1" s="140"/>
      <c r="VWW1" s="140"/>
      <c r="VWX1" s="140"/>
      <c r="VWY1" s="140"/>
      <c r="VWZ1" s="140"/>
      <c r="VXA1" s="140"/>
      <c r="VXB1" s="140"/>
      <c r="VXC1" s="140"/>
      <c r="VXD1" s="140"/>
      <c r="VXE1" s="140"/>
      <c r="VXF1" s="140"/>
      <c r="VXG1" s="140"/>
      <c r="VXH1" s="140"/>
      <c r="VXI1" s="140"/>
      <c r="VXJ1" s="140"/>
      <c r="VXK1" s="140"/>
      <c r="VXL1" s="140"/>
      <c r="VXM1" s="140"/>
      <c r="VXN1" s="140"/>
      <c r="VXO1" s="140"/>
      <c r="VXP1" s="140"/>
      <c r="VXQ1" s="140"/>
      <c r="VXR1" s="140"/>
      <c r="VXS1" s="140"/>
      <c r="VXT1" s="140"/>
      <c r="VXU1" s="140"/>
      <c r="VXV1" s="140"/>
      <c r="VXW1" s="140"/>
      <c r="VXX1" s="140"/>
      <c r="VXY1" s="140"/>
      <c r="VXZ1" s="140"/>
      <c r="VYA1" s="140"/>
      <c r="VYB1" s="140"/>
      <c r="VYC1" s="140"/>
      <c r="VYD1" s="140"/>
      <c r="VYE1" s="140"/>
      <c r="VYF1" s="140"/>
      <c r="VYG1" s="140"/>
      <c r="VYH1" s="140"/>
      <c r="VYI1" s="140"/>
      <c r="VYJ1" s="140"/>
      <c r="VYK1" s="140"/>
      <c r="VYL1" s="140"/>
      <c r="VYM1" s="140"/>
      <c r="VYN1" s="140"/>
      <c r="VYO1" s="140"/>
      <c r="VYP1" s="140"/>
      <c r="VYQ1" s="140"/>
      <c r="VYR1" s="140"/>
      <c r="VYS1" s="140"/>
      <c r="VYT1" s="140"/>
      <c r="VYU1" s="140"/>
      <c r="VYV1" s="140"/>
      <c r="VYW1" s="140"/>
      <c r="VYX1" s="140"/>
      <c r="VYY1" s="140"/>
      <c r="VYZ1" s="140"/>
      <c r="VZA1" s="140"/>
      <c r="VZB1" s="140"/>
      <c r="VZC1" s="140"/>
      <c r="VZD1" s="140"/>
      <c r="VZE1" s="140"/>
      <c r="VZF1" s="140"/>
      <c r="VZG1" s="140"/>
      <c r="VZH1" s="140"/>
      <c r="VZI1" s="140"/>
      <c r="VZJ1" s="140"/>
      <c r="VZK1" s="140"/>
      <c r="VZL1" s="140"/>
      <c r="VZM1" s="140"/>
      <c r="VZN1" s="140"/>
      <c r="VZO1" s="140"/>
      <c r="VZP1" s="140"/>
      <c r="VZQ1" s="140"/>
      <c r="VZR1" s="140"/>
      <c r="VZS1" s="140"/>
      <c r="VZT1" s="140"/>
      <c r="VZU1" s="140"/>
      <c r="VZV1" s="140"/>
      <c r="VZW1" s="140"/>
      <c r="VZX1" s="140"/>
      <c r="VZY1" s="140"/>
      <c r="VZZ1" s="140"/>
      <c r="WAA1" s="140"/>
      <c r="WAB1" s="140"/>
      <c r="WAC1" s="140"/>
      <c r="WAD1" s="140"/>
      <c r="WAE1" s="140"/>
      <c r="WAF1" s="140"/>
      <c r="WAG1" s="140"/>
      <c r="WAH1" s="140"/>
      <c r="WAI1" s="140"/>
      <c r="WAJ1" s="140"/>
      <c r="WAK1" s="140"/>
      <c r="WAL1" s="140"/>
      <c r="WAM1" s="140"/>
      <c r="WAN1" s="140"/>
      <c r="WAO1" s="140"/>
      <c r="WAP1" s="140"/>
      <c r="WAQ1" s="140"/>
      <c r="WAR1" s="140"/>
      <c r="WAS1" s="140"/>
      <c r="WAT1" s="140"/>
      <c r="WAU1" s="140"/>
      <c r="WAV1" s="140"/>
      <c r="WAW1" s="140"/>
      <c r="WAX1" s="140"/>
      <c r="WAY1" s="140"/>
      <c r="WAZ1" s="140"/>
      <c r="WBA1" s="140"/>
      <c r="WBB1" s="140"/>
      <c r="WBC1" s="140"/>
      <c r="WBD1" s="140"/>
      <c r="WBE1" s="140"/>
      <c r="WBF1" s="140"/>
      <c r="WBG1" s="140"/>
      <c r="WBH1" s="140"/>
      <c r="WBI1" s="140"/>
      <c r="WBJ1" s="140"/>
      <c r="WBK1" s="140"/>
      <c r="WBL1" s="140"/>
      <c r="WBM1" s="140"/>
      <c r="WBN1" s="140"/>
      <c r="WBO1" s="140"/>
      <c r="WBP1" s="140"/>
      <c r="WBQ1" s="140"/>
      <c r="WBR1" s="140"/>
      <c r="WBS1" s="140"/>
      <c r="WBT1" s="140"/>
      <c r="WBU1" s="140"/>
      <c r="WBV1" s="140"/>
      <c r="WBW1" s="140"/>
      <c r="WBX1" s="140"/>
      <c r="WBY1" s="140"/>
      <c r="WBZ1" s="140"/>
      <c r="WCA1" s="140"/>
      <c r="WCB1" s="140"/>
      <c r="WCC1" s="140"/>
      <c r="WCD1" s="140"/>
      <c r="WCE1" s="140"/>
      <c r="WCF1" s="140"/>
      <c r="WCG1" s="140"/>
      <c r="WCH1" s="140"/>
      <c r="WCI1" s="140"/>
      <c r="WCJ1" s="140"/>
      <c r="WCK1" s="140"/>
      <c r="WCL1" s="140"/>
      <c r="WCM1" s="140"/>
      <c r="WCN1" s="140"/>
      <c r="WCO1" s="140"/>
      <c r="WCP1" s="140"/>
      <c r="WCQ1" s="140"/>
      <c r="WCR1" s="140"/>
      <c r="WCS1" s="140"/>
      <c r="WCT1" s="140"/>
      <c r="WCU1" s="140"/>
      <c r="WCV1" s="140"/>
      <c r="WCW1" s="140"/>
      <c r="WCX1" s="140"/>
      <c r="WCY1" s="140"/>
      <c r="WCZ1" s="140"/>
      <c r="WDA1" s="140"/>
      <c r="WDB1" s="140"/>
      <c r="WDC1" s="140"/>
      <c r="WDD1" s="140"/>
      <c r="WDE1" s="140"/>
      <c r="WDF1" s="140"/>
      <c r="WDG1" s="140"/>
      <c r="WDH1" s="140"/>
      <c r="WDI1" s="140"/>
      <c r="WDJ1" s="140"/>
      <c r="WDK1" s="140"/>
      <c r="WDL1" s="140"/>
      <c r="WDM1" s="140"/>
      <c r="WDN1" s="140"/>
      <c r="WDO1" s="140"/>
      <c r="WDP1" s="140"/>
      <c r="WDQ1" s="140"/>
      <c r="WDR1" s="140"/>
      <c r="WDS1" s="140"/>
      <c r="WDT1" s="140"/>
      <c r="WDU1" s="140"/>
      <c r="WDV1" s="140"/>
      <c r="WDW1" s="140"/>
      <c r="WDX1" s="140"/>
      <c r="WDY1" s="140"/>
      <c r="WDZ1" s="140"/>
      <c r="WEA1" s="140"/>
      <c r="WEB1" s="140"/>
      <c r="WEC1" s="140"/>
      <c r="WED1" s="140"/>
      <c r="WEE1" s="140"/>
      <c r="WEF1" s="140"/>
      <c r="WEG1" s="140"/>
      <c r="WEH1" s="140"/>
      <c r="WEI1" s="140"/>
      <c r="WEJ1" s="140"/>
      <c r="WEK1" s="140"/>
      <c r="WEL1" s="140"/>
      <c r="WEM1" s="140"/>
      <c r="WEN1" s="140"/>
      <c r="WEO1" s="140"/>
      <c r="WEP1" s="140"/>
      <c r="WEQ1" s="140"/>
      <c r="WER1" s="140"/>
      <c r="WES1" s="140"/>
      <c r="WET1" s="140"/>
      <c r="WEU1" s="140"/>
      <c r="WEV1" s="140"/>
      <c r="WEW1" s="140"/>
      <c r="WEX1" s="140"/>
      <c r="WEY1" s="140"/>
      <c r="WEZ1" s="140"/>
      <c r="WFA1" s="140"/>
      <c r="WFB1" s="140"/>
      <c r="WFC1" s="140"/>
      <c r="WFD1" s="140"/>
      <c r="WFE1" s="140"/>
      <c r="WFF1" s="140"/>
      <c r="WFG1" s="140"/>
      <c r="WFH1" s="140"/>
      <c r="WFI1" s="140"/>
      <c r="WFJ1" s="140"/>
      <c r="WFK1" s="140"/>
      <c r="WFL1" s="140"/>
      <c r="WFM1" s="140"/>
      <c r="WFN1" s="140"/>
      <c r="WFO1" s="140"/>
      <c r="WFP1" s="140"/>
      <c r="WFQ1" s="140"/>
      <c r="WFR1" s="140"/>
      <c r="WFS1" s="140"/>
      <c r="WFT1" s="140"/>
      <c r="WFU1" s="140"/>
      <c r="WFV1" s="140"/>
      <c r="WFW1" s="140"/>
      <c r="WFX1" s="140"/>
      <c r="WFY1" s="140"/>
      <c r="WFZ1" s="140"/>
      <c r="WGA1" s="140"/>
      <c r="WGB1" s="140"/>
      <c r="WGC1" s="140"/>
      <c r="WGD1" s="140"/>
      <c r="WGE1" s="140"/>
      <c r="WGF1" s="140"/>
      <c r="WGG1" s="140"/>
      <c r="WGH1" s="140"/>
      <c r="WGI1" s="140"/>
      <c r="WGJ1" s="140"/>
      <c r="WGK1" s="140"/>
      <c r="WGL1" s="140"/>
      <c r="WGM1" s="140"/>
      <c r="WGN1" s="140"/>
      <c r="WGO1" s="140"/>
      <c r="WGP1" s="140"/>
      <c r="WGQ1" s="140"/>
      <c r="WGR1" s="140"/>
      <c r="WGS1" s="140"/>
      <c r="WGT1" s="140"/>
      <c r="WGU1" s="140"/>
      <c r="WGV1" s="140"/>
      <c r="WGW1" s="140"/>
      <c r="WGX1" s="140"/>
      <c r="WGY1" s="140"/>
      <c r="WGZ1" s="140"/>
      <c r="WHA1" s="140"/>
      <c r="WHB1" s="140"/>
      <c r="WHC1" s="140"/>
      <c r="WHD1" s="140"/>
      <c r="WHE1" s="140"/>
      <c r="WHF1" s="140"/>
      <c r="WHG1" s="140"/>
      <c r="WHH1" s="140"/>
      <c r="WHI1" s="140"/>
      <c r="WHJ1" s="140"/>
      <c r="WHK1" s="140"/>
      <c r="WHL1" s="140"/>
      <c r="WHM1" s="140"/>
      <c r="WHN1" s="140"/>
      <c r="WHO1" s="140"/>
      <c r="WHP1" s="140"/>
      <c r="WHQ1" s="140"/>
      <c r="WHR1" s="140"/>
      <c r="WHS1" s="140"/>
      <c r="WHT1" s="140"/>
      <c r="WHU1" s="140"/>
      <c r="WHV1" s="140"/>
      <c r="WHW1" s="140"/>
      <c r="WHX1" s="140"/>
      <c r="WHY1" s="140"/>
      <c r="WHZ1" s="140"/>
      <c r="WIA1" s="140"/>
      <c r="WIB1" s="140"/>
      <c r="WIC1" s="140"/>
      <c r="WID1" s="140"/>
      <c r="WIE1" s="140"/>
      <c r="WIF1" s="140"/>
      <c r="WIG1" s="140"/>
      <c r="WIH1" s="140"/>
      <c r="WII1" s="140"/>
      <c r="WIJ1" s="140"/>
      <c r="WIK1" s="140"/>
      <c r="WIL1" s="140"/>
      <c r="WIM1" s="140"/>
      <c r="WIN1" s="140"/>
      <c r="WIO1" s="140"/>
      <c r="WIP1" s="140"/>
      <c r="WIQ1" s="140"/>
      <c r="WIR1" s="140"/>
      <c r="WIS1" s="140"/>
      <c r="WIT1" s="140"/>
      <c r="WIU1" s="140"/>
      <c r="WIV1" s="140"/>
      <c r="WIW1" s="140"/>
      <c r="WIX1" s="140"/>
      <c r="WIY1" s="140"/>
      <c r="WIZ1" s="140"/>
      <c r="WJA1" s="140"/>
      <c r="WJB1" s="140"/>
      <c r="WJC1" s="140"/>
      <c r="WJD1" s="140"/>
      <c r="WJE1" s="140"/>
      <c r="WJF1" s="140"/>
      <c r="WJG1" s="140"/>
      <c r="WJH1" s="140"/>
      <c r="WJI1" s="140"/>
      <c r="WJJ1" s="140"/>
      <c r="WJK1" s="140"/>
      <c r="WJL1" s="140"/>
      <c r="WJM1" s="140"/>
      <c r="WJN1" s="140"/>
      <c r="WJO1" s="140"/>
      <c r="WJP1" s="140"/>
      <c r="WJQ1" s="140"/>
      <c r="WJR1" s="140"/>
      <c r="WJS1" s="140"/>
      <c r="WJT1" s="140"/>
      <c r="WJU1" s="140"/>
      <c r="WJV1" s="140"/>
      <c r="WJW1" s="140"/>
      <c r="WJX1" s="140"/>
      <c r="WJY1" s="140"/>
      <c r="WJZ1" s="140"/>
      <c r="WKA1" s="140"/>
      <c r="WKB1" s="140"/>
      <c r="WKC1" s="140"/>
      <c r="WKD1" s="140"/>
      <c r="WKE1" s="140"/>
      <c r="WKF1" s="140"/>
      <c r="WKG1" s="140"/>
      <c r="WKH1" s="140"/>
      <c r="WKI1" s="140"/>
      <c r="WKJ1" s="140"/>
      <c r="WKK1" s="140"/>
      <c r="WKL1" s="140"/>
      <c r="WKM1" s="140"/>
      <c r="WKN1" s="140"/>
      <c r="WKO1" s="140"/>
      <c r="WKP1" s="140"/>
      <c r="WKQ1" s="140"/>
      <c r="WKR1" s="140"/>
      <c r="WKS1" s="140"/>
      <c r="WKT1" s="140"/>
      <c r="WKU1" s="140"/>
      <c r="WKV1" s="140"/>
      <c r="WKW1" s="140"/>
      <c r="WKX1" s="140"/>
      <c r="WKY1" s="140"/>
      <c r="WKZ1" s="140"/>
      <c r="WLA1" s="140"/>
      <c r="WLB1" s="140"/>
      <c r="WLC1" s="140"/>
      <c r="WLD1" s="140"/>
      <c r="WLE1" s="140"/>
      <c r="WLF1" s="140"/>
      <c r="WLG1" s="140"/>
      <c r="WLH1" s="140"/>
      <c r="WLI1" s="140"/>
      <c r="WLJ1" s="140"/>
      <c r="WLK1" s="140"/>
      <c r="WLL1" s="140"/>
      <c r="WLM1" s="140"/>
      <c r="WLN1" s="140"/>
      <c r="WLO1" s="140"/>
      <c r="WLP1" s="140"/>
      <c r="WLQ1" s="140"/>
      <c r="WLR1" s="140"/>
      <c r="WLS1" s="140"/>
      <c r="WLT1" s="140"/>
      <c r="WLU1" s="140"/>
      <c r="WLV1" s="140"/>
      <c r="WLW1" s="140"/>
      <c r="WLX1" s="140"/>
      <c r="WLY1" s="140"/>
      <c r="WLZ1" s="140"/>
      <c r="WMA1" s="140"/>
      <c r="WMB1" s="140"/>
      <c r="WMC1" s="140"/>
      <c r="WMD1" s="140"/>
      <c r="WME1" s="140"/>
      <c r="WMF1" s="140"/>
      <c r="WMG1" s="140"/>
      <c r="WMH1" s="140"/>
      <c r="WMI1" s="140"/>
      <c r="WMJ1" s="140"/>
      <c r="WMK1" s="140"/>
      <c r="WML1" s="140"/>
      <c r="WMM1" s="140"/>
      <c r="WMN1" s="140"/>
      <c r="WMO1" s="140"/>
      <c r="WMP1" s="140"/>
      <c r="WMQ1" s="140"/>
      <c r="WMR1" s="140"/>
      <c r="WMS1" s="140"/>
      <c r="WMT1" s="140"/>
      <c r="WMU1" s="140"/>
      <c r="WMV1" s="140"/>
      <c r="WMW1" s="140"/>
      <c r="WMX1" s="140"/>
      <c r="WMY1" s="140"/>
      <c r="WMZ1" s="140"/>
      <c r="WNA1" s="140"/>
      <c r="WNB1" s="140"/>
      <c r="WNC1" s="140"/>
      <c r="WND1" s="140"/>
      <c r="WNE1" s="140"/>
      <c r="WNF1" s="140"/>
      <c r="WNG1" s="140"/>
      <c r="WNH1" s="140"/>
      <c r="WNI1" s="140"/>
      <c r="WNJ1" s="140"/>
      <c r="WNK1" s="140"/>
      <c r="WNL1" s="140"/>
      <c r="WNM1" s="140"/>
      <c r="WNN1" s="140"/>
      <c r="WNO1" s="140"/>
      <c r="WNP1" s="140"/>
      <c r="WNQ1" s="140"/>
      <c r="WNR1" s="140"/>
      <c r="WNS1" s="140"/>
      <c r="WNT1" s="140"/>
      <c r="WNU1" s="140"/>
      <c r="WNV1" s="140"/>
      <c r="WNW1" s="140"/>
      <c r="WNX1" s="140"/>
      <c r="WNY1" s="140"/>
      <c r="WNZ1" s="140"/>
      <c r="WOA1" s="140"/>
      <c r="WOB1" s="140"/>
      <c r="WOC1" s="140"/>
      <c r="WOD1" s="140"/>
      <c r="WOE1" s="140"/>
      <c r="WOF1" s="140"/>
      <c r="WOG1" s="140"/>
      <c r="WOH1" s="140"/>
      <c r="WOI1" s="140"/>
      <c r="WOJ1" s="140"/>
      <c r="WOK1" s="140"/>
      <c r="WOL1" s="140"/>
      <c r="WOM1" s="140"/>
      <c r="WON1" s="140"/>
      <c r="WOO1" s="140"/>
      <c r="WOP1" s="140"/>
      <c r="WOQ1" s="140"/>
      <c r="WOR1" s="140"/>
      <c r="WOS1" s="140"/>
      <c r="WOT1" s="140"/>
      <c r="WOU1" s="140"/>
      <c r="WOV1" s="140"/>
      <c r="WOW1" s="140"/>
      <c r="WOX1" s="140"/>
      <c r="WOY1" s="140"/>
      <c r="WOZ1" s="140"/>
      <c r="WPA1" s="140"/>
      <c r="WPB1" s="140"/>
      <c r="WPC1" s="140"/>
      <c r="WPD1" s="140"/>
      <c r="WPE1" s="140"/>
      <c r="WPF1" s="140"/>
      <c r="WPG1" s="140"/>
      <c r="WPH1" s="140"/>
      <c r="WPI1" s="140"/>
      <c r="WPJ1" s="140"/>
      <c r="WPK1" s="140"/>
      <c r="WPL1" s="140"/>
      <c r="WPM1" s="140"/>
      <c r="WPN1" s="140"/>
      <c r="WPO1" s="140"/>
      <c r="WPP1" s="140"/>
      <c r="WPQ1" s="140"/>
      <c r="WPR1" s="140"/>
      <c r="WPS1" s="140"/>
      <c r="WPT1" s="140"/>
      <c r="WPU1" s="140"/>
      <c r="WPV1" s="140"/>
      <c r="WPW1" s="140"/>
      <c r="WPX1" s="140"/>
      <c r="WPY1" s="140"/>
      <c r="WPZ1" s="140"/>
      <c r="WQA1" s="140"/>
      <c r="WQB1" s="140"/>
      <c r="WQC1" s="140"/>
      <c r="WQD1" s="140"/>
      <c r="WQE1" s="140"/>
      <c r="WQF1" s="140"/>
      <c r="WQG1" s="140"/>
      <c r="WQH1" s="140"/>
      <c r="WQI1" s="140"/>
      <c r="WQJ1" s="140"/>
      <c r="WQK1" s="140"/>
      <c r="WQL1" s="140"/>
      <c r="WQM1" s="140"/>
      <c r="WQN1" s="140"/>
      <c r="WQO1" s="140"/>
      <c r="WQP1" s="140"/>
      <c r="WQQ1" s="140"/>
      <c r="WQR1" s="140"/>
      <c r="WQS1" s="140"/>
      <c r="WQT1" s="140"/>
      <c r="WQU1" s="140"/>
      <c r="WQV1" s="140"/>
      <c r="WQW1" s="140"/>
      <c r="WQX1" s="140"/>
      <c r="WQY1" s="140"/>
      <c r="WQZ1" s="140"/>
      <c r="WRA1" s="140"/>
      <c r="WRB1" s="140"/>
      <c r="WRC1" s="140"/>
      <c r="WRD1" s="140"/>
      <c r="WRE1" s="140"/>
      <c r="WRF1" s="140"/>
      <c r="WRG1" s="140"/>
      <c r="WRH1" s="140"/>
      <c r="WRI1" s="140"/>
      <c r="WRJ1" s="140"/>
      <c r="WRK1" s="140"/>
      <c r="WRL1" s="140"/>
      <c r="WRM1" s="140"/>
      <c r="WRN1" s="140"/>
      <c r="WRO1" s="140"/>
      <c r="WRP1" s="140"/>
      <c r="WRQ1" s="140"/>
      <c r="WRR1" s="140"/>
      <c r="WRS1" s="140"/>
      <c r="WRT1" s="140"/>
      <c r="WRU1" s="140"/>
      <c r="WRV1" s="140"/>
      <c r="WRW1" s="140"/>
      <c r="WRX1" s="140"/>
      <c r="WRY1" s="140"/>
      <c r="WRZ1" s="140"/>
      <c r="WSA1" s="140"/>
      <c r="WSB1" s="140"/>
      <c r="WSC1" s="140"/>
      <c r="WSD1" s="140"/>
      <c r="WSE1" s="140"/>
      <c r="WSF1" s="140"/>
      <c r="WSG1" s="140"/>
      <c r="WSH1" s="140"/>
      <c r="WSI1" s="140"/>
      <c r="WSJ1" s="140"/>
      <c r="WSK1" s="140"/>
      <c r="WSL1" s="140"/>
      <c r="WSM1" s="140"/>
      <c r="WSN1" s="140"/>
      <c r="WSO1" s="140"/>
      <c r="WSP1" s="140"/>
      <c r="WSQ1" s="140"/>
      <c r="WSR1" s="140"/>
      <c r="WSS1" s="140"/>
      <c r="WST1" s="140"/>
      <c r="WSU1" s="140"/>
      <c r="WSV1" s="140"/>
      <c r="WSW1" s="140"/>
      <c r="WSX1" s="140"/>
      <c r="WSY1" s="140"/>
      <c r="WSZ1" s="140"/>
      <c r="WTA1" s="140"/>
      <c r="WTB1" s="140"/>
      <c r="WTC1" s="140"/>
      <c r="WTD1" s="140"/>
      <c r="WTE1" s="140"/>
      <c r="WTF1" s="140"/>
      <c r="WTG1" s="140"/>
      <c r="WTH1" s="140"/>
      <c r="WTI1" s="140"/>
      <c r="WTJ1" s="140"/>
      <c r="WTK1" s="140"/>
      <c r="WTL1" s="140"/>
      <c r="WTM1" s="140"/>
      <c r="WTN1" s="140"/>
      <c r="WTO1" s="140"/>
      <c r="WTP1" s="140"/>
      <c r="WTQ1" s="140"/>
      <c r="WTR1" s="140"/>
      <c r="WTS1" s="140"/>
      <c r="WTT1" s="140"/>
      <c r="WTU1" s="140"/>
      <c r="WTV1" s="140"/>
      <c r="WTW1" s="140"/>
      <c r="WTX1" s="140"/>
      <c r="WTY1" s="140"/>
      <c r="WTZ1" s="140"/>
      <c r="WUA1" s="140"/>
      <c r="WUB1" s="140"/>
      <c r="WUC1" s="140"/>
      <c r="WUD1" s="140"/>
      <c r="WUE1" s="140"/>
      <c r="WUF1" s="140"/>
      <c r="WUG1" s="140"/>
      <c r="WUH1" s="140"/>
      <c r="WUI1" s="140"/>
      <c r="WUJ1" s="140"/>
      <c r="WUK1" s="140"/>
      <c r="WUL1" s="140"/>
      <c r="WUM1" s="140"/>
      <c r="WUN1" s="140"/>
      <c r="WUO1" s="140"/>
      <c r="WUP1" s="140"/>
      <c r="WUQ1" s="140"/>
      <c r="WUR1" s="140"/>
      <c r="WUS1" s="140"/>
      <c r="WUT1" s="140"/>
      <c r="WUU1" s="140"/>
      <c r="WUV1" s="140"/>
      <c r="WUW1" s="140"/>
      <c r="WUX1" s="140"/>
      <c r="WUY1" s="140"/>
      <c r="WUZ1" s="140"/>
      <c r="WVA1" s="140"/>
      <c r="WVB1" s="140"/>
      <c r="WVC1" s="140"/>
      <c r="WVD1" s="140"/>
      <c r="WVE1" s="140"/>
      <c r="WVF1" s="140"/>
      <c r="WVG1" s="140"/>
      <c r="WVH1" s="140"/>
      <c r="WVI1" s="140"/>
      <c r="WVJ1" s="140"/>
      <c r="WVK1" s="140"/>
      <c r="WVL1" s="140"/>
      <c r="WVM1" s="140"/>
      <c r="WVN1" s="140"/>
      <c r="WVO1" s="140"/>
      <c r="WVP1" s="140"/>
      <c r="WVQ1" s="140"/>
      <c r="WVR1" s="140"/>
      <c r="WVS1" s="140"/>
      <c r="WVT1" s="140"/>
      <c r="WVU1" s="140"/>
      <c r="WVV1" s="140"/>
      <c r="WVW1" s="140"/>
      <c r="WVX1" s="140"/>
      <c r="WVY1" s="140"/>
      <c r="WVZ1" s="140"/>
      <c r="WWA1" s="140"/>
      <c r="WWB1" s="140"/>
      <c r="WWC1" s="140"/>
      <c r="WWD1" s="140"/>
      <c r="WWE1" s="140"/>
      <c r="WWF1" s="140"/>
      <c r="WWG1" s="140"/>
      <c r="WWH1" s="140"/>
      <c r="WWI1" s="140"/>
      <c r="WWJ1" s="140"/>
      <c r="WWK1" s="140"/>
      <c r="WWL1" s="140"/>
      <c r="WWM1" s="140"/>
      <c r="WWN1" s="140"/>
      <c r="WWO1" s="140"/>
      <c r="WWP1" s="140"/>
      <c r="WWQ1" s="140"/>
      <c r="WWR1" s="140"/>
      <c r="WWS1" s="140"/>
      <c r="WWT1" s="140"/>
      <c r="WWU1" s="140"/>
      <c r="WWV1" s="140"/>
      <c r="WWW1" s="140"/>
      <c r="WWX1" s="140"/>
      <c r="WWY1" s="140"/>
      <c r="WWZ1" s="140"/>
      <c r="WXA1" s="140"/>
      <c r="WXB1" s="140"/>
      <c r="WXC1" s="140"/>
      <c r="WXD1" s="140"/>
      <c r="WXE1" s="140"/>
      <c r="WXF1" s="140"/>
      <c r="WXG1" s="140"/>
      <c r="WXH1" s="140"/>
      <c r="WXI1" s="140"/>
      <c r="WXJ1" s="140"/>
      <c r="WXK1" s="140"/>
      <c r="WXL1" s="140"/>
      <c r="WXM1" s="140"/>
      <c r="WXN1" s="140"/>
      <c r="WXO1" s="140"/>
      <c r="WXP1" s="140"/>
      <c r="WXQ1" s="140"/>
      <c r="WXR1" s="140"/>
      <c r="WXS1" s="140"/>
      <c r="WXT1" s="140"/>
      <c r="WXU1" s="140"/>
      <c r="WXV1" s="140"/>
      <c r="WXW1" s="140"/>
      <c r="WXX1" s="140"/>
      <c r="WXY1" s="140"/>
      <c r="WXZ1" s="140"/>
      <c r="WYA1" s="140"/>
      <c r="WYB1" s="140"/>
      <c r="WYC1" s="140"/>
      <c r="WYD1" s="140"/>
      <c r="WYE1" s="140"/>
      <c r="WYF1" s="140"/>
      <c r="WYG1" s="140"/>
      <c r="WYH1" s="140"/>
      <c r="WYI1" s="140"/>
      <c r="WYJ1" s="140"/>
      <c r="WYK1" s="140"/>
      <c r="WYL1" s="140"/>
      <c r="WYM1" s="140"/>
      <c r="WYN1" s="140"/>
      <c r="WYO1" s="140"/>
      <c r="WYP1" s="140"/>
      <c r="WYQ1" s="140"/>
      <c r="WYR1" s="140"/>
      <c r="WYS1" s="140"/>
      <c r="WYT1" s="140"/>
      <c r="WYU1" s="140"/>
      <c r="WYV1" s="140"/>
      <c r="WYW1" s="140"/>
      <c r="WYX1" s="140"/>
      <c r="WYY1" s="140"/>
      <c r="WYZ1" s="140"/>
      <c r="WZA1" s="140"/>
      <c r="WZB1" s="140"/>
      <c r="WZC1" s="140"/>
      <c r="WZD1" s="140"/>
      <c r="WZE1" s="140"/>
      <c r="WZF1" s="140"/>
      <c r="WZG1" s="140"/>
      <c r="WZH1" s="140"/>
      <c r="WZI1" s="140"/>
      <c r="WZJ1" s="140"/>
      <c r="WZK1" s="140"/>
      <c r="WZL1" s="140"/>
      <c r="WZM1" s="140"/>
      <c r="WZN1" s="140"/>
      <c r="WZO1" s="140"/>
      <c r="WZP1" s="140"/>
      <c r="WZQ1" s="140"/>
      <c r="WZR1" s="140"/>
      <c r="WZS1" s="140"/>
      <c r="WZT1" s="140"/>
      <c r="WZU1" s="140"/>
      <c r="WZV1" s="140"/>
      <c r="WZW1" s="140"/>
      <c r="WZX1" s="140"/>
      <c r="WZY1" s="140"/>
      <c r="WZZ1" s="140"/>
      <c r="XAA1" s="140"/>
      <c r="XAB1" s="140"/>
      <c r="XAC1" s="140"/>
      <c r="XAD1" s="140"/>
      <c r="XAE1" s="140"/>
      <c r="XAF1" s="140"/>
      <c r="XAG1" s="140"/>
      <c r="XAH1" s="140"/>
      <c r="XAI1" s="140"/>
      <c r="XAJ1" s="140"/>
      <c r="XAK1" s="140"/>
      <c r="XAL1" s="140"/>
      <c r="XAM1" s="140"/>
      <c r="XAN1" s="140"/>
      <c r="XAO1" s="140"/>
      <c r="XAP1" s="140"/>
      <c r="XAQ1" s="140"/>
      <c r="XAR1" s="140"/>
      <c r="XAS1" s="140"/>
      <c r="XAT1" s="140"/>
      <c r="XAU1" s="140"/>
      <c r="XAV1" s="140"/>
      <c r="XAW1" s="140"/>
      <c r="XAX1" s="140"/>
      <c r="XAY1" s="140"/>
      <c r="XAZ1" s="140"/>
      <c r="XBA1" s="140"/>
      <c r="XBB1" s="140"/>
      <c r="XBC1" s="140"/>
      <c r="XBD1" s="140"/>
      <c r="XBE1" s="140"/>
      <c r="XBF1" s="140"/>
      <c r="XBG1" s="140"/>
      <c r="XBH1" s="140"/>
      <c r="XBI1" s="140"/>
      <c r="XBJ1" s="140"/>
      <c r="XBK1" s="140"/>
      <c r="XBL1" s="140"/>
      <c r="XBM1" s="140"/>
      <c r="XBN1" s="140"/>
      <c r="XBO1" s="140"/>
      <c r="XBP1" s="140"/>
      <c r="XBQ1" s="140"/>
      <c r="XBR1" s="140"/>
      <c r="XBS1" s="140"/>
      <c r="XBT1" s="140"/>
      <c r="XBU1" s="140"/>
      <c r="XBV1" s="140"/>
      <c r="XBW1" s="140"/>
      <c r="XBX1" s="140"/>
      <c r="XBY1" s="140"/>
      <c r="XBZ1" s="140"/>
      <c r="XCA1" s="140"/>
      <c r="XCB1" s="140"/>
      <c r="XCC1" s="140"/>
      <c r="XCD1" s="140"/>
      <c r="XCE1" s="140"/>
      <c r="XCF1" s="140"/>
      <c r="XCG1" s="140"/>
      <c r="XCH1" s="140"/>
      <c r="XCI1" s="140"/>
      <c r="XCJ1" s="140"/>
      <c r="XCK1" s="140"/>
      <c r="XCL1" s="140"/>
      <c r="XCM1" s="140"/>
      <c r="XCN1" s="140"/>
      <c r="XCO1" s="140"/>
      <c r="XCP1" s="140"/>
      <c r="XCQ1" s="140"/>
      <c r="XCR1" s="140"/>
      <c r="XCS1" s="140"/>
      <c r="XCT1" s="140"/>
      <c r="XCU1" s="140"/>
      <c r="XCV1" s="140"/>
      <c r="XCW1" s="140"/>
      <c r="XCX1" s="140"/>
      <c r="XCY1" s="140"/>
      <c r="XCZ1" s="140"/>
      <c r="XDA1" s="140"/>
      <c r="XDB1" s="140"/>
      <c r="XDC1" s="140"/>
      <c r="XDD1" s="140"/>
      <c r="XDE1" s="140"/>
      <c r="XDF1" s="140"/>
      <c r="XDG1" s="140"/>
      <c r="XDH1" s="140"/>
      <c r="XDI1" s="140"/>
      <c r="XDJ1" s="140"/>
      <c r="XDK1" s="140"/>
      <c r="XDL1" s="140"/>
      <c r="XDM1" s="140"/>
      <c r="XDN1" s="140"/>
      <c r="XDO1" s="140"/>
      <c r="XDP1" s="140"/>
      <c r="XDQ1" s="140"/>
      <c r="XDR1" s="140"/>
      <c r="XDS1" s="140"/>
      <c r="XDT1" s="140"/>
      <c r="XDU1" s="140"/>
      <c r="XDV1" s="140"/>
      <c r="XDW1" s="140"/>
      <c r="XDX1" s="140"/>
      <c r="XDY1" s="140"/>
      <c r="XDZ1" s="140"/>
      <c r="XEA1" s="140"/>
      <c r="XEB1" s="140"/>
      <c r="XEC1" s="140"/>
      <c r="XED1" s="140"/>
      <c r="XEE1" s="140"/>
      <c r="XEF1" s="140"/>
      <c r="XEG1" s="140"/>
      <c r="XEH1" s="140"/>
      <c r="XEI1" s="140"/>
      <c r="XEJ1" s="140"/>
      <c r="XEK1" s="140"/>
      <c r="XEL1" s="140"/>
      <c r="XEM1" s="140"/>
      <c r="XEN1" s="140"/>
      <c r="XEO1" s="140"/>
      <c r="XEP1" s="140"/>
      <c r="XEQ1" s="140"/>
      <c r="XER1" s="140"/>
      <c r="XES1" s="140"/>
      <c r="XET1" s="140"/>
      <c r="XEU1" s="140"/>
      <c r="XEV1" s="140"/>
      <c r="XEW1" s="140"/>
      <c r="XEX1" s="140"/>
      <c r="XEY1" s="140"/>
      <c r="XEZ1" s="140"/>
      <c r="XFA1" s="140"/>
      <c r="XFB1" s="140"/>
    </row>
    <row r="2" s="139" customFormat="1" ht="29.1" customHeight="1" spans="1:3">
      <c r="A2" s="46"/>
      <c r="B2" s="142" t="s">
        <v>769</v>
      </c>
      <c r="C2" s="142"/>
    </row>
    <row r="3" s="139" customFormat="1" ht="17.1" customHeight="1" spans="1:3">
      <c r="A3" s="46"/>
      <c r="B3" s="143" t="s">
        <v>770</v>
      </c>
      <c r="C3" s="143"/>
    </row>
    <row r="4" s="139" customFormat="1" ht="17.1" customHeight="1" spans="1:3">
      <c r="A4" s="72" t="s">
        <v>67</v>
      </c>
      <c r="B4" s="72" t="s">
        <v>68</v>
      </c>
      <c r="C4" s="72" t="s">
        <v>69</v>
      </c>
    </row>
    <row r="5" s="139" customFormat="1" ht="17.1" customHeight="1" spans="1:3">
      <c r="A5" s="74"/>
      <c r="B5" s="72" t="s">
        <v>771</v>
      </c>
      <c r="C5" s="73">
        <f>SUM(C6,C247,C287,C306,C396,C448,C504,C561,C690,C771,C842,C865,C973,C1025,C1089,C1109,C1139,C1149,C1194,C1215,C1260,C1310,C1313,C1326)</f>
        <v>407042</v>
      </c>
    </row>
    <row r="6" s="139" customFormat="1" ht="17.1" customHeight="1" spans="1:3">
      <c r="A6" s="74">
        <v>201</v>
      </c>
      <c r="B6" s="71" t="s">
        <v>772</v>
      </c>
      <c r="C6" s="73">
        <f>C7+C19+C28+C38+C49+C60+C71+C79+C88+C101+C110+C121+C133+C140+C148+C154+C161+C168+C175+C182+C189+C197+C203+C209+C216+C231+C238+C244</f>
        <v>38500</v>
      </c>
    </row>
    <row r="7" s="139" customFormat="1" ht="17.1" customHeight="1" spans="1:3">
      <c r="A7" s="74">
        <v>20101</v>
      </c>
      <c r="B7" s="71" t="s">
        <v>773</v>
      </c>
      <c r="C7" s="73">
        <f>SUM(C8:C18)</f>
        <v>3558</v>
      </c>
    </row>
    <row r="8" s="139" customFormat="1" ht="17.1" customHeight="1" spans="1:3">
      <c r="A8" s="74">
        <v>2010101</v>
      </c>
      <c r="B8" s="74" t="s">
        <v>774</v>
      </c>
      <c r="C8" s="73">
        <v>857</v>
      </c>
    </row>
    <row r="9" s="139" customFormat="1" ht="17.1" customHeight="1" spans="1:3">
      <c r="A9" s="74">
        <v>2010102</v>
      </c>
      <c r="B9" s="74" t="s">
        <v>775</v>
      </c>
      <c r="C9" s="73">
        <v>475</v>
      </c>
    </row>
    <row r="10" s="139" customFormat="1" ht="17.1" customHeight="1" spans="1:3">
      <c r="A10" s="74">
        <v>2010103</v>
      </c>
      <c r="B10" s="74" t="s">
        <v>776</v>
      </c>
      <c r="C10" s="73">
        <v>2044</v>
      </c>
    </row>
    <row r="11" s="139" customFormat="1" ht="17.1" customHeight="1" spans="1:3">
      <c r="A11" s="74">
        <v>2010104</v>
      </c>
      <c r="B11" s="74" t="s">
        <v>777</v>
      </c>
      <c r="C11" s="73">
        <v>36</v>
      </c>
    </row>
    <row r="12" s="139" customFormat="1" ht="17.1" hidden="1" customHeight="1" spans="1:3">
      <c r="A12" s="74">
        <v>2010105</v>
      </c>
      <c r="B12" s="74" t="s">
        <v>778</v>
      </c>
      <c r="C12" s="73"/>
    </row>
    <row r="13" s="139" customFormat="1" ht="17.1" customHeight="1" spans="1:3">
      <c r="A13" s="74">
        <v>2010106</v>
      </c>
      <c r="B13" s="74" t="s">
        <v>779</v>
      </c>
      <c r="C13" s="73">
        <v>23</v>
      </c>
    </row>
    <row r="14" s="139" customFormat="1" ht="17.1" customHeight="1" spans="1:3">
      <c r="A14" s="74">
        <v>2010107</v>
      </c>
      <c r="B14" s="74" t="s">
        <v>780</v>
      </c>
      <c r="C14" s="73">
        <v>97</v>
      </c>
    </row>
    <row r="15" s="139" customFormat="1" ht="17.1" customHeight="1" spans="1:3">
      <c r="A15" s="74">
        <v>2010108</v>
      </c>
      <c r="B15" s="74" t="s">
        <v>781</v>
      </c>
      <c r="C15" s="73">
        <v>15</v>
      </c>
    </row>
    <row r="16" s="139" customFormat="1" ht="17.1" hidden="1" customHeight="1" spans="1:3">
      <c r="A16" s="74">
        <v>2010109</v>
      </c>
      <c r="B16" s="74" t="s">
        <v>782</v>
      </c>
      <c r="C16" s="73"/>
    </row>
    <row r="17" s="139" customFormat="1" ht="17.1" hidden="1" customHeight="1" spans="1:3">
      <c r="A17" s="74">
        <v>2010150</v>
      </c>
      <c r="B17" s="74" t="s">
        <v>783</v>
      </c>
      <c r="C17" s="73"/>
    </row>
    <row r="18" s="139" customFormat="1" ht="17.1" customHeight="1" spans="1:3">
      <c r="A18" s="74">
        <v>2010199</v>
      </c>
      <c r="B18" s="74" t="s">
        <v>784</v>
      </c>
      <c r="C18" s="73">
        <v>11</v>
      </c>
    </row>
    <row r="19" s="139" customFormat="1" ht="17.1" customHeight="1" spans="1:3">
      <c r="A19" s="74">
        <v>20102</v>
      </c>
      <c r="B19" s="71" t="s">
        <v>785</v>
      </c>
      <c r="C19" s="73">
        <f>SUM(C20:C27)</f>
        <v>561</v>
      </c>
    </row>
    <row r="20" s="139" customFormat="1" ht="17.1" customHeight="1" spans="1:3">
      <c r="A20" s="74">
        <v>2010201</v>
      </c>
      <c r="B20" s="74" t="s">
        <v>774</v>
      </c>
      <c r="C20" s="73">
        <v>436</v>
      </c>
    </row>
    <row r="21" s="139" customFormat="1" ht="17.1" customHeight="1" spans="1:3">
      <c r="A21" s="74">
        <v>2010202</v>
      </c>
      <c r="B21" s="74" t="s">
        <v>775</v>
      </c>
      <c r="C21" s="73">
        <v>2</v>
      </c>
    </row>
    <row r="22" s="139" customFormat="1" ht="17.1" hidden="1" customHeight="1" spans="1:3">
      <c r="A22" s="74">
        <v>2010203</v>
      </c>
      <c r="B22" s="74" t="s">
        <v>776</v>
      </c>
      <c r="C22" s="73"/>
    </row>
    <row r="23" s="139" customFormat="1" ht="17.1" customHeight="1" spans="1:3">
      <c r="A23" s="74">
        <v>2010204</v>
      </c>
      <c r="B23" s="74" t="s">
        <v>786</v>
      </c>
      <c r="C23" s="73">
        <v>33</v>
      </c>
    </row>
    <row r="24" s="139" customFormat="1" ht="17.1" hidden="1" customHeight="1" spans="1:3">
      <c r="A24" s="74">
        <v>2010205</v>
      </c>
      <c r="B24" s="74" t="s">
        <v>787</v>
      </c>
      <c r="C24" s="73"/>
    </row>
    <row r="25" s="139" customFormat="1" ht="17.1" hidden="1" customHeight="1" spans="1:3">
      <c r="A25" s="74">
        <v>2010206</v>
      </c>
      <c r="B25" s="74" t="s">
        <v>788</v>
      </c>
      <c r="C25" s="73"/>
    </row>
    <row r="26" s="139" customFormat="1" ht="17.1" hidden="1" customHeight="1" spans="1:3">
      <c r="A26" s="74">
        <v>2010250</v>
      </c>
      <c r="B26" s="74" t="s">
        <v>783</v>
      </c>
      <c r="C26" s="73"/>
    </row>
    <row r="27" s="139" customFormat="1" ht="17.1" customHeight="1" spans="1:3">
      <c r="A27" s="74">
        <v>2010299</v>
      </c>
      <c r="B27" s="74" t="s">
        <v>789</v>
      </c>
      <c r="C27" s="73">
        <v>90</v>
      </c>
    </row>
    <row r="28" s="139" customFormat="1" ht="17.1" customHeight="1" spans="1:3">
      <c r="A28" s="74">
        <v>20103</v>
      </c>
      <c r="B28" s="71" t="s">
        <v>790</v>
      </c>
      <c r="C28" s="73">
        <f>SUM(C29:C37)</f>
        <v>13108</v>
      </c>
    </row>
    <row r="29" s="139" customFormat="1" ht="17.1" customHeight="1" spans="1:3">
      <c r="A29" s="74">
        <v>2010301</v>
      </c>
      <c r="B29" s="74" t="s">
        <v>774</v>
      </c>
      <c r="C29" s="73">
        <v>9568</v>
      </c>
    </row>
    <row r="30" s="139" customFormat="1" ht="17.1" customHeight="1" spans="1:3">
      <c r="A30" s="74">
        <v>2010302</v>
      </c>
      <c r="B30" s="74" t="s">
        <v>775</v>
      </c>
      <c r="C30" s="73">
        <v>2721</v>
      </c>
    </row>
    <row r="31" s="139" customFormat="1" ht="17.1" customHeight="1" spans="1:3">
      <c r="A31" s="74">
        <v>2010303</v>
      </c>
      <c r="B31" s="74" t="s">
        <v>776</v>
      </c>
      <c r="C31" s="73">
        <v>424</v>
      </c>
    </row>
    <row r="32" s="139" customFormat="1" ht="17.1" hidden="1" customHeight="1" spans="1:3">
      <c r="A32" s="74">
        <v>2010304</v>
      </c>
      <c r="B32" s="74" t="s">
        <v>791</v>
      </c>
      <c r="C32" s="73"/>
    </row>
    <row r="33" s="139" customFormat="1" ht="17.1" customHeight="1" spans="1:3">
      <c r="A33" s="74">
        <v>2010305</v>
      </c>
      <c r="B33" s="74" t="s">
        <v>792</v>
      </c>
      <c r="C33" s="73">
        <v>25</v>
      </c>
    </row>
    <row r="34" s="139" customFormat="1" ht="17.1" hidden="1" customHeight="1" spans="1:3">
      <c r="A34" s="74">
        <v>2010306</v>
      </c>
      <c r="B34" s="74" t="s">
        <v>793</v>
      </c>
      <c r="C34" s="73"/>
    </row>
    <row r="35" s="139" customFormat="1" ht="17.1" hidden="1" customHeight="1" spans="1:3">
      <c r="A35" s="74">
        <v>2010309</v>
      </c>
      <c r="B35" s="74" t="s">
        <v>794</v>
      </c>
      <c r="C35" s="73"/>
    </row>
    <row r="36" s="139" customFormat="1" ht="17.1" hidden="1" customHeight="1" spans="1:3">
      <c r="A36" s="74">
        <v>2010350</v>
      </c>
      <c r="B36" s="74" t="s">
        <v>783</v>
      </c>
      <c r="C36" s="73"/>
    </row>
    <row r="37" s="139" customFormat="1" ht="17.1" customHeight="1" spans="1:3">
      <c r="A37" s="74">
        <v>2010399</v>
      </c>
      <c r="B37" s="74" t="s">
        <v>795</v>
      </c>
      <c r="C37" s="73">
        <v>370</v>
      </c>
    </row>
    <row r="38" s="139" customFormat="1" ht="17.1" customHeight="1" spans="1:3">
      <c r="A38" s="74">
        <v>20104</v>
      </c>
      <c r="B38" s="71" t="s">
        <v>796</v>
      </c>
      <c r="C38" s="73">
        <f>SUM(C39:C48)</f>
        <v>436</v>
      </c>
    </row>
    <row r="39" s="139" customFormat="1" ht="17.1" customHeight="1" spans="1:3">
      <c r="A39" s="74">
        <v>2010401</v>
      </c>
      <c r="B39" s="74" t="s">
        <v>774</v>
      </c>
      <c r="C39" s="73">
        <v>226</v>
      </c>
    </row>
    <row r="40" s="139" customFormat="1" ht="17.1" customHeight="1" spans="1:3">
      <c r="A40" s="74">
        <v>2010402</v>
      </c>
      <c r="B40" s="74" t="s">
        <v>775</v>
      </c>
      <c r="C40" s="73">
        <v>56</v>
      </c>
    </row>
    <row r="41" s="139" customFormat="1" ht="17.1" hidden="1" customHeight="1" spans="1:3">
      <c r="A41" s="74">
        <v>2010403</v>
      </c>
      <c r="B41" s="74" t="s">
        <v>776</v>
      </c>
      <c r="C41" s="73"/>
    </row>
    <row r="42" s="139" customFormat="1" ht="17.1" hidden="1" customHeight="1" spans="1:3">
      <c r="A42" s="74">
        <v>2010404</v>
      </c>
      <c r="B42" s="74" t="s">
        <v>797</v>
      </c>
      <c r="C42" s="73"/>
    </row>
    <row r="43" s="139" customFormat="1" ht="17.1" hidden="1" customHeight="1" spans="1:3">
      <c r="A43" s="74">
        <v>2010405</v>
      </c>
      <c r="B43" s="74" t="s">
        <v>798</v>
      </c>
      <c r="C43" s="73"/>
    </row>
    <row r="44" s="139" customFormat="1" ht="17.1" hidden="1" customHeight="1" spans="1:3">
      <c r="A44" s="74">
        <v>2010406</v>
      </c>
      <c r="B44" s="74" t="s">
        <v>799</v>
      </c>
      <c r="C44" s="73"/>
    </row>
    <row r="45" s="139" customFormat="1" ht="17.1" hidden="1" customHeight="1" spans="1:3">
      <c r="A45" s="74">
        <v>2010407</v>
      </c>
      <c r="B45" s="74" t="s">
        <v>800</v>
      </c>
      <c r="C45" s="73"/>
    </row>
    <row r="46" s="139" customFormat="1" ht="17.1" hidden="1" customHeight="1" spans="1:3">
      <c r="A46" s="74">
        <v>2010408</v>
      </c>
      <c r="B46" s="74" t="s">
        <v>801</v>
      </c>
      <c r="C46" s="73"/>
    </row>
    <row r="47" s="139" customFormat="1" ht="17.1" customHeight="1" spans="1:3">
      <c r="A47" s="74">
        <v>2010450</v>
      </c>
      <c r="B47" s="74" t="s">
        <v>783</v>
      </c>
      <c r="C47" s="73">
        <v>106</v>
      </c>
    </row>
    <row r="48" s="139" customFormat="1" ht="17.1" customHeight="1" spans="1:3">
      <c r="A48" s="74">
        <v>2010499</v>
      </c>
      <c r="B48" s="74" t="s">
        <v>802</v>
      </c>
      <c r="C48" s="73">
        <v>48</v>
      </c>
    </row>
    <row r="49" s="139" customFormat="1" ht="17.1" customHeight="1" spans="1:3">
      <c r="A49" s="74">
        <v>20105</v>
      </c>
      <c r="B49" s="71" t="s">
        <v>803</v>
      </c>
      <c r="C49" s="73">
        <f>SUM(C50:C59)</f>
        <v>814</v>
      </c>
    </row>
    <row r="50" s="139" customFormat="1" ht="17.1" customHeight="1" spans="1:3">
      <c r="A50" s="74">
        <v>2010501</v>
      </c>
      <c r="B50" s="74" t="s">
        <v>774</v>
      </c>
      <c r="C50" s="73">
        <v>215</v>
      </c>
    </row>
    <row r="51" s="139" customFormat="1" ht="17.1" customHeight="1" spans="1:3">
      <c r="A51" s="74">
        <v>2010502</v>
      </c>
      <c r="B51" s="74" t="s">
        <v>775</v>
      </c>
      <c r="C51" s="73">
        <v>14</v>
      </c>
    </row>
    <row r="52" s="139" customFormat="1" ht="17.1" hidden="1" customHeight="1" spans="1:3">
      <c r="A52" s="74">
        <v>2010503</v>
      </c>
      <c r="B52" s="74" t="s">
        <v>776</v>
      </c>
      <c r="C52" s="73"/>
    </row>
    <row r="53" s="139" customFormat="1" ht="17.1" hidden="1" customHeight="1" spans="1:3">
      <c r="A53" s="74">
        <v>2010504</v>
      </c>
      <c r="B53" s="74" t="s">
        <v>804</v>
      </c>
      <c r="C53" s="73"/>
    </row>
    <row r="54" s="139" customFormat="1" ht="17.1" customHeight="1" spans="1:3">
      <c r="A54" s="74">
        <v>2010505</v>
      </c>
      <c r="B54" s="74" t="s">
        <v>805</v>
      </c>
      <c r="C54" s="73">
        <v>29</v>
      </c>
    </row>
    <row r="55" s="139" customFormat="1" ht="17.1" hidden="1" customHeight="1" spans="1:3">
      <c r="A55" s="74">
        <v>2010506</v>
      </c>
      <c r="B55" s="74" t="s">
        <v>806</v>
      </c>
      <c r="C55" s="73"/>
    </row>
    <row r="56" s="139" customFormat="1" ht="17.1" customHeight="1" spans="1:3">
      <c r="A56" s="74">
        <v>2010507</v>
      </c>
      <c r="B56" s="74" t="s">
        <v>807</v>
      </c>
      <c r="C56" s="73">
        <v>368</v>
      </c>
    </row>
    <row r="57" s="139" customFormat="1" ht="17.1" customHeight="1" spans="1:3">
      <c r="A57" s="74">
        <v>2010508</v>
      </c>
      <c r="B57" s="74" t="s">
        <v>808</v>
      </c>
      <c r="C57" s="73">
        <v>55</v>
      </c>
    </row>
    <row r="58" s="139" customFormat="1" ht="17.1" hidden="1" customHeight="1" spans="1:3">
      <c r="A58" s="74">
        <v>2010550</v>
      </c>
      <c r="B58" s="74" t="s">
        <v>783</v>
      </c>
      <c r="C58" s="73"/>
    </row>
    <row r="59" s="139" customFormat="1" ht="17.1" customHeight="1" spans="1:3">
      <c r="A59" s="74">
        <v>2010599</v>
      </c>
      <c r="B59" s="74" t="s">
        <v>809</v>
      </c>
      <c r="C59" s="73">
        <v>133</v>
      </c>
    </row>
    <row r="60" s="139" customFormat="1" ht="17.1" customHeight="1" spans="1:3">
      <c r="A60" s="74">
        <v>20106</v>
      </c>
      <c r="B60" s="71" t="s">
        <v>810</v>
      </c>
      <c r="C60" s="73">
        <f>SUM(C61:C70)</f>
        <v>1349</v>
      </c>
    </row>
    <row r="61" s="139" customFormat="1" ht="17.1" customHeight="1" spans="1:3">
      <c r="A61" s="74">
        <v>2010601</v>
      </c>
      <c r="B61" s="74" t="s">
        <v>774</v>
      </c>
      <c r="C61" s="73">
        <v>720</v>
      </c>
    </row>
    <row r="62" s="139" customFormat="1" ht="17.1" customHeight="1" spans="1:3">
      <c r="A62" s="74">
        <v>2010602</v>
      </c>
      <c r="B62" s="74" t="s">
        <v>775</v>
      </c>
      <c r="C62" s="73">
        <v>75</v>
      </c>
    </row>
    <row r="63" s="139" customFormat="1" ht="17.1" hidden="1" customHeight="1" spans="1:3">
      <c r="A63" s="74">
        <v>2010603</v>
      </c>
      <c r="B63" s="74" t="s">
        <v>776</v>
      </c>
      <c r="C63" s="73"/>
    </row>
    <row r="64" s="139" customFormat="1" ht="17.1" hidden="1" customHeight="1" spans="1:3">
      <c r="A64" s="74">
        <v>2010604</v>
      </c>
      <c r="B64" s="74" t="s">
        <v>811</v>
      </c>
      <c r="C64" s="73"/>
    </row>
    <row r="65" s="139" customFormat="1" ht="17.1" customHeight="1" spans="1:3">
      <c r="A65" s="74">
        <v>2010605</v>
      </c>
      <c r="B65" s="74" t="s">
        <v>812</v>
      </c>
      <c r="C65" s="73">
        <v>80</v>
      </c>
    </row>
    <row r="66" s="139" customFormat="1" ht="17.1" hidden="1" customHeight="1" spans="1:3">
      <c r="A66" s="74">
        <v>2010606</v>
      </c>
      <c r="B66" s="74" t="s">
        <v>813</v>
      </c>
      <c r="C66" s="73"/>
    </row>
    <row r="67" s="139" customFormat="1" ht="17.1" customHeight="1" spans="1:3">
      <c r="A67" s="74">
        <v>2010607</v>
      </c>
      <c r="B67" s="74" t="s">
        <v>814</v>
      </c>
      <c r="C67" s="73">
        <v>90</v>
      </c>
    </row>
    <row r="68" s="139" customFormat="1" ht="17.1" customHeight="1" spans="1:3">
      <c r="A68" s="74">
        <v>2010608</v>
      </c>
      <c r="B68" s="74" t="s">
        <v>815</v>
      </c>
      <c r="C68" s="73">
        <v>215</v>
      </c>
    </row>
    <row r="69" s="139" customFormat="1" ht="17.1" hidden="1" customHeight="1" spans="1:3">
      <c r="A69" s="74">
        <v>2010650</v>
      </c>
      <c r="B69" s="74" t="s">
        <v>783</v>
      </c>
      <c r="C69" s="73"/>
    </row>
    <row r="70" s="139" customFormat="1" ht="17.1" customHeight="1" spans="1:3">
      <c r="A70" s="74">
        <v>2010699</v>
      </c>
      <c r="B70" s="74" t="s">
        <v>816</v>
      </c>
      <c r="C70" s="73">
        <v>169</v>
      </c>
    </row>
    <row r="71" s="139" customFormat="1" ht="17.1" hidden="1" customHeight="1" spans="1:3">
      <c r="A71" s="74">
        <v>20107</v>
      </c>
      <c r="B71" s="71" t="s">
        <v>817</v>
      </c>
      <c r="C71" s="73">
        <f>SUM(C72:C78)</f>
        <v>0</v>
      </c>
    </row>
    <row r="72" s="139" customFormat="1" ht="17.1" hidden="1" customHeight="1" spans="1:3">
      <c r="A72" s="74">
        <v>2010701</v>
      </c>
      <c r="B72" s="74" t="s">
        <v>774</v>
      </c>
      <c r="C72" s="73"/>
    </row>
    <row r="73" s="139" customFormat="1" ht="17.1" hidden="1" customHeight="1" spans="1:3">
      <c r="A73" s="74">
        <v>2010702</v>
      </c>
      <c r="B73" s="74" t="s">
        <v>775</v>
      </c>
      <c r="C73" s="73"/>
    </row>
    <row r="74" s="139" customFormat="1" ht="17.1" hidden="1" customHeight="1" spans="1:3">
      <c r="A74" s="74">
        <v>2010703</v>
      </c>
      <c r="B74" s="74" t="s">
        <v>776</v>
      </c>
      <c r="C74" s="73"/>
    </row>
    <row r="75" s="139" customFormat="1" ht="17.1" hidden="1" customHeight="1" spans="1:3">
      <c r="A75" s="74">
        <v>2010709</v>
      </c>
      <c r="B75" s="74" t="s">
        <v>814</v>
      </c>
      <c r="C75" s="73"/>
    </row>
    <row r="76" s="139" customFormat="1" ht="17.1" hidden="1" customHeight="1" spans="1:3">
      <c r="A76" s="74">
        <v>2010710</v>
      </c>
      <c r="B76" s="74" t="s">
        <v>818</v>
      </c>
      <c r="C76" s="73"/>
    </row>
    <row r="77" s="139" customFormat="1" ht="17.1" hidden="1" customHeight="1" spans="1:3">
      <c r="A77" s="74">
        <v>2010750</v>
      </c>
      <c r="B77" s="74" t="s">
        <v>783</v>
      </c>
      <c r="C77" s="73"/>
    </row>
    <row r="78" s="139" customFormat="1" ht="17.1" hidden="1" customHeight="1" spans="1:3">
      <c r="A78" s="74">
        <v>2010799</v>
      </c>
      <c r="B78" s="74" t="s">
        <v>819</v>
      </c>
      <c r="C78" s="73"/>
    </row>
    <row r="79" s="139" customFormat="1" ht="17.1" customHeight="1" spans="1:3">
      <c r="A79" s="74">
        <v>20108</v>
      </c>
      <c r="B79" s="71" t="s">
        <v>820</v>
      </c>
      <c r="C79" s="73">
        <f>SUM(C80:C87)</f>
        <v>481</v>
      </c>
    </row>
    <row r="80" s="139" customFormat="1" ht="17.1" customHeight="1" spans="1:3">
      <c r="A80" s="74">
        <v>2010801</v>
      </c>
      <c r="B80" s="74" t="s">
        <v>774</v>
      </c>
      <c r="C80" s="73">
        <v>261</v>
      </c>
    </row>
    <row r="81" s="139" customFormat="1" ht="17.1" hidden="1" customHeight="1" spans="1:3">
      <c r="A81" s="74">
        <v>2010802</v>
      </c>
      <c r="B81" s="74" t="s">
        <v>775</v>
      </c>
      <c r="C81" s="73"/>
    </row>
    <row r="82" s="139" customFormat="1" ht="17.1" hidden="1" customHeight="1" spans="1:3">
      <c r="A82" s="74">
        <v>2010803</v>
      </c>
      <c r="B82" s="74" t="s">
        <v>776</v>
      </c>
      <c r="C82" s="73"/>
    </row>
    <row r="83" s="139" customFormat="1" ht="17.1" customHeight="1" spans="1:3">
      <c r="A83" s="74">
        <v>2010804</v>
      </c>
      <c r="B83" s="74" t="s">
        <v>821</v>
      </c>
      <c r="C83" s="73">
        <v>217</v>
      </c>
    </row>
    <row r="84" s="139" customFormat="1" ht="17.1" hidden="1" customHeight="1" spans="1:3">
      <c r="A84" s="74">
        <v>2010805</v>
      </c>
      <c r="B84" s="74" t="s">
        <v>822</v>
      </c>
      <c r="C84" s="73"/>
    </row>
    <row r="85" s="139" customFormat="1" ht="17.1" hidden="1" customHeight="1" spans="1:3">
      <c r="A85" s="74">
        <v>2010806</v>
      </c>
      <c r="B85" s="74" t="s">
        <v>814</v>
      </c>
      <c r="C85" s="73"/>
    </row>
    <row r="86" s="139" customFormat="1" ht="17.1" hidden="1" customHeight="1" spans="1:3">
      <c r="A86" s="74">
        <v>2010850</v>
      </c>
      <c r="B86" s="74" t="s">
        <v>783</v>
      </c>
      <c r="C86" s="73"/>
    </row>
    <row r="87" s="139" customFormat="1" ht="17.1" customHeight="1" spans="1:3">
      <c r="A87" s="74">
        <v>2010899</v>
      </c>
      <c r="B87" s="74" t="s">
        <v>823</v>
      </c>
      <c r="C87" s="73">
        <v>3</v>
      </c>
    </row>
    <row r="88" s="139" customFormat="1" ht="17.1" hidden="1" customHeight="1" spans="1:3">
      <c r="A88" s="74">
        <v>20109</v>
      </c>
      <c r="B88" s="71" t="s">
        <v>824</v>
      </c>
      <c r="C88" s="73">
        <f>SUM(C89:C100)</f>
        <v>0</v>
      </c>
    </row>
    <row r="89" s="139" customFormat="1" ht="17.1" hidden="1" customHeight="1" spans="1:3">
      <c r="A89" s="74">
        <v>2010901</v>
      </c>
      <c r="B89" s="74" t="s">
        <v>774</v>
      </c>
      <c r="C89" s="73"/>
    </row>
    <row r="90" s="139" customFormat="1" ht="17.1" hidden="1" customHeight="1" spans="1:3">
      <c r="A90" s="74">
        <v>2010902</v>
      </c>
      <c r="B90" s="74" t="s">
        <v>775</v>
      </c>
      <c r="C90" s="73"/>
    </row>
    <row r="91" s="139" customFormat="1" ht="17.1" hidden="1" customHeight="1" spans="1:3">
      <c r="A91" s="74">
        <v>2010903</v>
      </c>
      <c r="B91" s="74" t="s">
        <v>776</v>
      </c>
      <c r="C91" s="73"/>
    </row>
    <row r="92" s="139" customFormat="1" ht="17.1" hidden="1" customHeight="1" spans="1:3">
      <c r="A92" s="74">
        <v>2010905</v>
      </c>
      <c r="B92" s="74" t="s">
        <v>825</v>
      </c>
      <c r="C92" s="73"/>
    </row>
    <row r="93" s="139" customFormat="1" ht="17.1" hidden="1" customHeight="1" spans="1:3">
      <c r="A93" s="74">
        <v>2010907</v>
      </c>
      <c r="B93" s="74" t="s">
        <v>826</v>
      </c>
      <c r="C93" s="73"/>
    </row>
    <row r="94" s="139" customFormat="1" ht="17.1" hidden="1" customHeight="1" spans="1:3">
      <c r="A94" s="74">
        <v>2010908</v>
      </c>
      <c r="B94" s="74" t="s">
        <v>814</v>
      </c>
      <c r="C94" s="73"/>
    </row>
    <row r="95" s="139" customFormat="1" ht="17.1" hidden="1" customHeight="1" spans="1:3">
      <c r="A95" s="74">
        <v>2010909</v>
      </c>
      <c r="B95" s="74" t="s">
        <v>827</v>
      </c>
      <c r="C95" s="73"/>
    </row>
    <row r="96" s="139" customFormat="1" ht="17.1" hidden="1" customHeight="1" spans="1:3">
      <c r="A96" s="74">
        <v>2010910</v>
      </c>
      <c r="B96" s="74" t="s">
        <v>828</v>
      </c>
      <c r="C96" s="73"/>
    </row>
    <row r="97" s="139" customFormat="1" ht="17.1" hidden="1" customHeight="1" spans="1:3">
      <c r="A97" s="74">
        <v>2010911</v>
      </c>
      <c r="B97" s="74" t="s">
        <v>829</v>
      </c>
      <c r="C97" s="73"/>
    </row>
    <row r="98" s="139" customFormat="1" ht="17.1" hidden="1" customHeight="1" spans="1:3">
      <c r="A98" s="74">
        <v>2010912</v>
      </c>
      <c r="B98" s="74" t="s">
        <v>830</v>
      </c>
      <c r="C98" s="73"/>
    </row>
    <row r="99" s="139" customFormat="1" ht="17.1" hidden="1" customHeight="1" spans="1:3">
      <c r="A99" s="74">
        <v>2010950</v>
      </c>
      <c r="B99" s="74" t="s">
        <v>783</v>
      </c>
      <c r="C99" s="73"/>
    </row>
    <row r="100" s="139" customFormat="1" ht="17.1" hidden="1" customHeight="1" spans="1:3">
      <c r="A100" s="74">
        <v>2010999</v>
      </c>
      <c r="B100" s="74" t="s">
        <v>831</v>
      </c>
      <c r="C100" s="73"/>
    </row>
    <row r="101" s="139" customFormat="1" ht="17.1" customHeight="1" spans="1:3">
      <c r="A101" s="74">
        <v>20111</v>
      </c>
      <c r="B101" s="71" t="s">
        <v>832</v>
      </c>
      <c r="C101" s="73">
        <f>SUM(C102:C109)</f>
        <v>1405</v>
      </c>
    </row>
    <row r="102" s="139" customFormat="1" ht="17.1" customHeight="1" spans="1:3">
      <c r="A102" s="74">
        <v>2011101</v>
      </c>
      <c r="B102" s="74" t="s">
        <v>774</v>
      </c>
      <c r="C102" s="73">
        <v>1181</v>
      </c>
    </row>
    <row r="103" s="139" customFormat="1" ht="17.1" hidden="1" customHeight="1" spans="1:3">
      <c r="A103" s="74">
        <v>2011102</v>
      </c>
      <c r="B103" s="74" t="s">
        <v>775</v>
      </c>
      <c r="C103" s="73"/>
    </row>
    <row r="104" s="139" customFormat="1" ht="17.1" hidden="1" customHeight="1" spans="1:3">
      <c r="A104" s="74">
        <v>2011103</v>
      </c>
      <c r="B104" s="74" t="s">
        <v>776</v>
      </c>
      <c r="C104" s="73"/>
    </row>
    <row r="105" s="139" customFormat="1" ht="17.1" customHeight="1" spans="1:3">
      <c r="A105" s="74">
        <v>2011104</v>
      </c>
      <c r="B105" s="74" t="s">
        <v>833</v>
      </c>
      <c r="C105" s="73">
        <v>186</v>
      </c>
    </row>
    <row r="106" s="139" customFormat="1" ht="17.1" hidden="1" customHeight="1" spans="1:3">
      <c r="A106" s="74">
        <v>2011105</v>
      </c>
      <c r="B106" s="74" t="s">
        <v>834</v>
      </c>
      <c r="C106" s="73"/>
    </row>
    <row r="107" s="139" customFormat="1" ht="17.1" customHeight="1" spans="1:3">
      <c r="A107" s="74">
        <v>2011106</v>
      </c>
      <c r="B107" s="74" t="s">
        <v>835</v>
      </c>
      <c r="C107" s="73">
        <v>38</v>
      </c>
    </row>
    <row r="108" s="139" customFormat="1" ht="17.1" hidden="1" customHeight="1" spans="1:3">
      <c r="A108" s="74">
        <v>2011150</v>
      </c>
      <c r="B108" s="74" t="s">
        <v>783</v>
      </c>
      <c r="C108" s="73"/>
    </row>
    <row r="109" s="139" customFormat="1" ht="17.1" hidden="1" customHeight="1" spans="1:3">
      <c r="A109" s="74">
        <v>2011199</v>
      </c>
      <c r="B109" s="74" t="s">
        <v>836</v>
      </c>
      <c r="C109" s="73"/>
    </row>
    <row r="110" s="139" customFormat="1" ht="17.1" customHeight="1" spans="1:3">
      <c r="A110" s="74">
        <v>20113</v>
      </c>
      <c r="B110" s="71" t="s">
        <v>837</v>
      </c>
      <c r="C110" s="73">
        <f>SUM(C111:C120)</f>
        <v>1505</v>
      </c>
    </row>
    <row r="111" s="139" customFormat="1" ht="17.1" customHeight="1" spans="1:3">
      <c r="A111" s="74">
        <v>2011301</v>
      </c>
      <c r="B111" s="74" t="s">
        <v>774</v>
      </c>
      <c r="C111" s="73">
        <v>292</v>
      </c>
    </row>
    <row r="112" s="139" customFormat="1" ht="17.1" customHeight="1" spans="1:3">
      <c r="A112" s="74">
        <v>2011302</v>
      </c>
      <c r="B112" s="74" t="s">
        <v>775</v>
      </c>
      <c r="C112" s="73">
        <v>163</v>
      </c>
    </row>
    <row r="113" s="139" customFormat="1" ht="17.1" hidden="1" customHeight="1" spans="1:3">
      <c r="A113" s="74">
        <v>2011303</v>
      </c>
      <c r="B113" s="74" t="s">
        <v>776</v>
      </c>
      <c r="C113" s="73"/>
    </row>
    <row r="114" s="139" customFormat="1" ht="17.1" customHeight="1" spans="1:3">
      <c r="A114" s="74">
        <v>2011304</v>
      </c>
      <c r="B114" s="74" t="s">
        <v>838</v>
      </c>
      <c r="C114" s="73">
        <v>23</v>
      </c>
    </row>
    <row r="115" s="139" customFormat="1" ht="17.1" hidden="1" customHeight="1" spans="1:3">
      <c r="A115" s="74">
        <v>2011305</v>
      </c>
      <c r="B115" s="74" t="s">
        <v>839</v>
      </c>
      <c r="C115" s="73"/>
    </row>
    <row r="116" s="139" customFormat="1" ht="17.1" hidden="1" customHeight="1" spans="1:3">
      <c r="A116" s="74">
        <v>2011306</v>
      </c>
      <c r="B116" s="74" t="s">
        <v>840</v>
      </c>
      <c r="C116" s="73"/>
    </row>
    <row r="117" s="139" customFormat="1" ht="17.1" customHeight="1" spans="1:3">
      <c r="A117" s="74">
        <v>2011307</v>
      </c>
      <c r="B117" s="74" t="s">
        <v>841</v>
      </c>
      <c r="C117" s="73">
        <v>30</v>
      </c>
    </row>
    <row r="118" s="139" customFormat="1" ht="17.1" customHeight="1" spans="1:3">
      <c r="A118" s="74">
        <v>2011308</v>
      </c>
      <c r="B118" s="74" t="s">
        <v>842</v>
      </c>
      <c r="C118" s="73">
        <v>888</v>
      </c>
    </row>
    <row r="119" s="139" customFormat="1" ht="17.1" hidden="1" customHeight="1" spans="1:3">
      <c r="A119" s="74">
        <v>2011350</v>
      </c>
      <c r="B119" s="74" t="s">
        <v>783</v>
      </c>
      <c r="C119" s="73"/>
    </row>
    <row r="120" s="139" customFormat="1" ht="17.1" customHeight="1" spans="1:3">
      <c r="A120" s="74">
        <v>2011399</v>
      </c>
      <c r="B120" s="74" t="s">
        <v>843</v>
      </c>
      <c r="C120" s="73">
        <v>109</v>
      </c>
    </row>
    <row r="121" s="139" customFormat="1" ht="17.1" customHeight="1" spans="1:3">
      <c r="A121" s="74">
        <v>20114</v>
      </c>
      <c r="B121" s="71" t="s">
        <v>844</v>
      </c>
      <c r="C121" s="73">
        <f>SUM(C122:C132)</f>
        <v>245</v>
      </c>
    </row>
    <row r="122" s="139" customFormat="1" ht="17.1" hidden="1" customHeight="1" spans="1:3">
      <c r="A122" s="74">
        <v>2011401</v>
      </c>
      <c r="B122" s="74" t="s">
        <v>774</v>
      </c>
      <c r="C122" s="73"/>
    </row>
    <row r="123" s="139" customFormat="1" ht="17.1" hidden="1" customHeight="1" spans="1:3">
      <c r="A123" s="74">
        <v>2011402</v>
      </c>
      <c r="B123" s="74" t="s">
        <v>775</v>
      </c>
      <c r="C123" s="73"/>
    </row>
    <row r="124" s="139" customFormat="1" ht="17.1" hidden="1" customHeight="1" spans="1:3">
      <c r="A124" s="74">
        <v>2011403</v>
      </c>
      <c r="B124" s="74" t="s">
        <v>776</v>
      </c>
      <c r="C124" s="73"/>
    </row>
    <row r="125" s="139" customFormat="1" ht="17.1" hidden="1" customHeight="1" spans="1:3">
      <c r="A125" s="74">
        <v>2011404</v>
      </c>
      <c r="B125" s="74" t="s">
        <v>845</v>
      </c>
      <c r="C125" s="73"/>
    </row>
    <row r="126" s="139" customFormat="1" ht="17.1" hidden="1" customHeight="1" spans="1:3">
      <c r="A126" s="74">
        <v>2011405</v>
      </c>
      <c r="B126" s="74" t="s">
        <v>846</v>
      </c>
      <c r="C126" s="73"/>
    </row>
    <row r="127" s="139" customFormat="1" ht="17.1" hidden="1" customHeight="1" spans="1:3">
      <c r="A127" s="74">
        <v>2011408</v>
      </c>
      <c r="B127" s="74" t="s">
        <v>847</v>
      </c>
      <c r="C127" s="73"/>
    </row>
    <row r="128" s="139" customFormat="1" ht="17.1" customHeight="1" spans="1:3">
      <c r="A128" s="74">
        <v>2011409</v>
      </c>
      <c r="B128" s="74" t="s">
        <v>848</v>
      </c>
      <c r="C128" s="73">
        <v>95</v>
      </c>
    </row>
    <row r="129" s="139" customFormat="1" ht="17.1" hidden="1" customHeight="1" spans="1:3">
      <c r="A129" s="74">
        <v>2011410</v>
      </c>
      <c r="B129" s="74" t="s">
        <v>849</v>
      </c>
      <c r="C129" s="73"/>
    </row>
    <row r="130" s="139" customFormat="1" ht="17.1" hidden="1" customHeight="1" spans="1:3">
      <c r="A130" s="74">
        <v>2011411</v>
      </c>
      <c r="B130" s="74" t="s">
        <v>850</v>
      </c>
      <c r="C130" s="73"/>
    </row>
    <row r="131" s="139" customFormat="1" ht="17.1" hidden="1" customHeight="1" spans="1:3">
      <c r="A131" s="74">
        <v>2011450</v>
      </c>
      <c r="B131" s="74" t="s">
        <v>783</v>
      </c>
      <c r="C131" s="73"/>
    </row>
    <row r="132" s="139" customFormat="1" ht="17.1" customHeight="1" spans="1:3">
      <c r="A132" s="74">
        <v>2011499</v>
      </c>
      <c r="B132" s="74" t="s">
        <v>851</v>
      </c>
      <c r="C132" s="73">
        <v>150</v>
      </c>
    </row>
    <row r="133" s="139" customFormat="1" ht="17.1" customHeight="1" spans="1:3">
      <c r="A133" s="74">
        <v>20123</v>
      </c>
      <c r="B133" s="71" t="s">
        <v>852</v>
      </c>
      <c r="C133" s="73">
        <f>SUM(C134:C139)</f>
        <v>1</v>
      </c>
    </row>
    <row r="134" s="139" customFormat="1" ht="17.1" hidden="1" customHeight="1" spans="1:3">
      <c r="A134" s="74">
        <v>2012301</v>
      </c>
      <c r="B134" s="74" t="s">
        <v>774</v>
      </c>
      <c r="C134" s="73"/>
    </row>
    <row r="135" s="139" customFormat="1" ht="17.1" hidden="1" customHeight="1" spans="1:3">
      <c r="A135" s="74">
        <v>2012302</v>
      </c>
      <c r="B135" s="74" t="s">
        <v>775</v>
      </c>
      <c r="C135" s="73"/>
    </row>
    <row r="136" s="139" customFormat="1" ht="17.1" hidden="1" customHeight="1" spans="1:3">
      <c r="A136" s="74">
        <v>2012303</v>
      </c>
      <c r="B136" s="74" t="s">
        <v>776</v>
      </c>
      <c r="C136" s="73"/>
    </row>
    <row r="137" s="139" customFormat="1" ht="17.1" customHeight="1" spans="1:3">
      <c r="A137" s="74">
        <v>2012304</v>
      </c>
      <c r="B137" s="74" t="s">
        <v>853</v>
      </c>
      <c r="C137" s="73">
        <v>1</v>
      </c>
    </row>
    <row r="138" s="139" customFormat="1" ht="17.1" hidden="1" customHeight="1" spans="1:3">
      <c r="A138" s="74">
        <v>2012350</v>
      </c>
      <c r="B138" s="74" t="s">
        <v>783</v>
      </c>
      <c r="C138" s="73"/>
    </row>
    <row r="139" s="139" customFormat="1" ht="17.1" hidden="1" customHeight="1" spans="1:3">
      <c r="A139" s="74">
        <v>2012399</v>
      </c>
      <c r="B139" s="74" t="s">
        <v>854</v>
      </c>
      <c r="C139" s="73"/>
    </row>
    <row r="140" s="139" customFormat="1" ht="17.1" hidden="1" customHeight="1" spans="1:3">
      <c r="A140" s="74">
        <v>20125</v>
      </c>
      <c r="B140" s="71" t="s">
        <v>855</v>
      </c>
      <c r="C140" s="73">
        <f>SUM(C141:C147)</f>
        <v>0</v>
      </c>
    </row>
    <row r="141" s="139" customFormat="1" ht="17.1" hidden="1" customHeight="1" spans="1:3">
      <c r="A141" s="74">
        <v>2012501</v>
      </c>
      <c r="B141" s="74" t="s">
        <v>774</v>
      </c>
      <c r="C141" s="73"/>
    </row>
    <row r="142" s="139" customFormat="1" ht="17.1" hidden="1" customHeight="1" spans="1:3">
      <c r="A142" s="74">
        <v>2012502</v>
      </c>
      <c r="B142" s="74" t="s">
        <v>775</v>
      </c>
      <c r="C142" s="73"/>
    </row>
    <row r="143" s="139" customFormat="1" ht="17.1" hidden="1" customHeight="1" spans="1:3">
      <c r="A143" s="74">
        <v>2012503</v>
      </c>
      <c r="B143" s="74" t="s">
        <v>776</v>
      </c>
      <c r="C143" s="73"/>
    </row>
    <row r="144" s="139" customFormat="1" ht="17.1" hidden="1" customHeight="1" spans="1:3">
      <c r="A144" s="74">
        <v>2012504</v>
      </c>
      <c r="B144" s="74" t="s">
        <v>856</v>
      </c>
      <c r="C144" s="73"/>
    </row>
    <row r="145" s="139" customFormat="1" ht="17.1" hidden="1" customHeight="1" spans="1:3">
      <c r="A145" s="74">
        <v>2012505</v>
      </c>
      <c r="B145" s="74" t="s">
        <v>857</v>
      </c>
      <c r="C145" s="73"/>
    </row>
    <row r="146" s="139" customFormat="1" ht="17.1" hidden="1" customHeight="1" spans="1:3">
      <c r="A146" s="74">
        <v>2012550</v>
      </c>
      <c r="B146" s="74" t="s">
        <v>783</v>
      </c>
      <c r="C146" s="73"/>
    </row>
    <row r="147" s="139" customFormat="1" ht="17.1" hidden="1" customHeight="1" spans="1:3">
      <c r="A147" s="74">
        <v>2012599</v>
      </c>
      <c r="B147" s="74" t="s">
        <v>858</v>
      </c>
      <c r="C147" s="73"/>
    </row>
    <row r="148" s="139" customFormat="1" ht="17.1" customHeight="1" spans="1:3">
      <c r="A148" s="74">
        <v>20126</v>
      </c>
      <c r="B148" s="71" t="s">
        <v>859</v>
      </c>
      <c r="C148" s="73">
        <f>SUM(C149:C153)</f>
        <v>185</v>
      </c>
    </row>
    <row r="149" s="139" customFormat="1" ht="17.1" customHeight="1" spans="1:3">
      <c r="A149" s="74">
        <v>2012601</v>
      </c>
      <c r="B149" s="74" t="s">
        <v>774</v>
      </c>
      <c r="C149" s="73">
        <v>145</v>
      </c>
    </row>
    <row r="150" s="139" customFormat="1" ht="17.1" hidden="1" customHeight="1" spans="1:3">
      <c r="A150" s="74">
        <v>2012602</v>
      </c>
      <c r="B150" s="74" t="s">
        <v>775</v>
      </c>
      <c r="C150" s="73"/>
    </row>
    <row r="151" s="139" customFormat="1" ht="17.1" hidden="1" customHeight="1" spans="1:3">
      <c r="A151" s="74">
        <v>2012603</v>
      </c>
      <c r="B151" s="74" t="s">
        <v>776</v>
      </c>
      <c r="C151" s="73"/>
    </row>
    <row r="152" s="139" customFormat="1" ht="17.1" hidden="1" customHeight="1" spans="1:3">
      <c r="A152" s="74">
        <v>2012604</v>
      </c>
      <c r="B152" s="74" t="s">
        <v>860</v>
      </c>
      <c r="C152" s="73"/>
    </row>
    <row r="153" s="139" customFormat="1" ht="17.1" customHeight="1" spans="1:3">
      <c r="A153" s="74">
        <v>2012699</v>
      </c>
      <c r="B153" s="74" t="s">
        <v>861</v>
      </c>
      <c r="C153" s="73">
        <v>40</v>
      </c>
    </row>
    <row r="154" s="139" customFormat="1" ht="17.1" customHeight="1" spans="1:3">
      <c r="A154" s="74">
        <v>20128</v>
      </c>
      <c r="B154" s="71" t="s">
        <v>862</v>
      </c>
      <c r="C154" s="73">
        <f>SUM(C155:C160)</f>
        <v>148</v>
      </c>
    </row>
    <row r="155" s="139" customFormat="1" ht="17.1" customHeight="1" spans="1:3">
      <c r="A155" s="74">
        <v>2012801</v>
      </c>
      <c r="B155" s="74" t="s">
        <v>774</v>
      </c>
      <c r="C155" s="73">
        <v>140</v>
      </c>
    </row>
    <row r="156" s="139" customFormat="1" ht="17.1" hidden="1" customHeight="1" spans="1:3">
      <c r="A156" s="74">
        <v>2012802</v>
      </c>
      <c r="B156" s="74" t="s">
        <v>775</v>
      </c>
      <c r="C156" s="73"/>
    </row>
    <row r="157" s="139" customFormat="1" ht="17.1" hidden="1" customHeight="1" spans="1:3">
      <c r="A157" s="74">
        <v>2012803</v>
      </c>
      <c r="B157" s="74" t="s">
        <v>776</v>
      </c>
      <c r="C157" s="73"/>
    </row>
    <row r="158" s="139" customFormat="1" ht="17.1" hidden="1" customHeight="1" spans="1:3">
      <c r="A158" s="74">
        <v>2012804</v>
      </c>
      <c r="B158" s="74" t="s">
        <v>788</v>
      </c>
      <c r="C158" s="73"/>
    </row>
    <row r="159" s="139" customFormat="1" ht="17.1" hidden="1" customHeight="1" spans="1:3">
      <c r="A159" s="74">
        <v>2012850</v>
      </c>
      <c r="B159" s="74" t="s">
        <v>783</v>
      </c>
      <c r="C159" s="73"/>
    </row>
    <row r="160" s="139" customFormat="1" ht="17.1" customHeight="1" spans="1:3">
      <c r="A160" s="74">
        <v>2012899</v>
      </c>
      <c r="B160" s="74" t="s">
        <v>863</v>
      </c>
      <c r="C160" s="73">
        <v>8</v>
      </c>
    </row>
    <row r="161" s="139" customFormat="1" ht="17.1" customHeight="1" spans="1:3">
      <c r="A161" s="74">
        <v>20129</v>
      </c>
      <c r="B161" s="71" t="s">
        <v>864</v>
      </c>
      <c r="C161" s="73">
        <f>SUM(C162:C167)</f>
        <v>415</v>
      </c>
    </row>
    <row r="162" s="139" customFormat="1" ht="17.1" customHeight="1" spans="1:3">
      <c r="A162" s="74">
        <v>2012901</v>
      </c>
      <c r="B162" s="74" t="s">
        <v>774</v>
      </c>
      <c r="C162" s="73">
        <v>272</v>
      </c>
    </row>
    <row r="163" s="139" customFormat="1" ht="17.1" customHeight="1" spans="1:3">
      <c r="A163" s="74">
        <v>2012902</v>
      </c>
      <c r="B163" s="74" t="s">
        <v>775</v>
      </c>
      <c r="C163" s="73">
        <v>91</v>
      </c>
    </row>
    <row r="164" s="139" customFormat="1" ht="17.1" hidden="1" customHeight="1" spans="1:3">
      <c r="A164" s="74">
        <v>2012903</v>
      </c>
      <c r="B164" s="74" t="s">
        <v>776</v>
      </c>
      <c r="C164" s="73"/>
    </row>
    <row r="165" s="139" customFormat="1" ht="17.1" customHeight="1" spans="1:3">
      <c r="A165" s="74">
        <v>2012906</v>
      </c>
      <c r="B165" s="74" t="s">
        <v>865</v>
      </c>
      <c r="C165" s="73">
        <v>6</v>
      </c>
    </row>
    <row r="166" s="139" customFormat="1" ht="17.1" hidden="1" customHeight="1" spans="1:3">
      <c r="A166" s="74">
        <v>2012950</v>
      </c>
      <c r="B166" s="74" t="s">
        <v>783</v>
      </c>
      <c r="C166" s="73"/>
    </row>
    <row r="167" s="139" customFormat="1" ht="17.1" customHeight="1" spans="1:3">
      <c r="A167" s="74">
        <v>2012999</v>
      </c>
      <c r="B167" s="74" t="s">
        <v>866</v>
      </c>
      <c r="C167" s="73">
        <v>46</v>
      </c>
    </row>
    <row r="168" s="139" customFormat="1" ht="17.1" customHeight="1" spans="1:3">
      <c r="A168" s="74">
        <v>20131</v>
      </c>
      <c r="B168" s="71" t="s">
        <v>867</v>
      </c>
      <c r="C168" s="73">
        <f>SUM(C169:C174)</f>
        <v>2143</v>
      </c>
    </row>
    <row r="169" s="139" customFormat="1" ht="17.1" customHeight="1" spans="1:3">
      <c r="A169" s="74">
        <v>2013101</v>
      </c>
      <c r="B169" s="74" t="s">
        <v>774</v>
      </c>
      <c r="C169" s="73">
        <v>827</v>
      </c>
    </row>
    <row r="170" s="139" customFormat="1" ht="17.1" customHeight="1" spans="1:3">
      <c r="A170" s="74">
        <v>2013102</v>
      </c>
      <c r="B170" s="74" t="s">
        <v>775</v>
      </c>
      <c r="C170" s="73">
        <v>40</v>
      </c>
    </row>
    <row r="171" s="139" customFormat="1" ht="17.1" hidden="1" customHeight="1" spans="1:3">
      <c r="A171" s="74">
        <v>2013103</v>
      </c>
      <c r="B171" s="74" t="s">
        <v>776</v>
      </c>
      <c r="C171" s="73"/>
    </row>
    <row r="172" s="139" customFormat="1" ht="17.1" customHeight="1" spans="1:3">
      <c r="A172" s="74">
        <v>2013105</v>
      </c>
      <c r="B172" s="74" t="s">
        <v>868</v>
      </c>
      <c r="C172" s="73">
        <v>1276</v>
      </c>
    </row>
    <row r="173" s="139" customFormat="1" ht="17.1" hidden="1" customHeight="1" spans="1:3">
      <c r="A173" s="74">
        <v>2013150</v>
      </c>
      <c r="B173" s="74" t="s">
        <v>783</v>
      </c>
      <c r="C173" s="73"/>
    </row>
    <row r="174" s="139" customFormat="1" ht="17.1" hidden="1" customHeight="1" spans="1:3">
      <c r="A174" s="74">
        <v>2013199</v>
      </c>
      <c r="B174" s="74" t="s">
        <v>869</v>
      </c>
      <c r="C174" s="73"/>
    </row>
    <row r="175" s="139" customFormat="1" ht="17.1" customHeight="1" spans="1:3">
      <c r="A175" s="74">
        <v>20132</v>
      </c>
      <c r="B175" s="71" t="s">
        <v>870</v>
      </c>
      <c r="C175" s="73">
        <f>SUM(C176:C181)</f>
        <v>785</v>
      </c>
    </row>
    <row r="176" s="139" customFormat="1" ht="17.1" customHeight="1" spans="1:3">
      <c r="A176" s="74">
        <v>2013201</v>
      </c>
      <c r="B176" s="74" t="s">
        <v>774</v>
      </c>
      <c r="C176" s="73">
        <v>323</v>
      </c>
    </row>
    <row r="177" s="139" customFormat="1" ht="17.1" customHeight="1" spans="1:3">
      <c r="A177" s="74">
        <v>2013202</v>
      </c>
      <c r="B177" s="74" t="s">
        <v>775</v>
      </c>
      <c r="C177" s="73">
        <v>14</v>
      </c>
    </row>
    <row r="178" s="139" customFormat="1" ht="17.1" hidden="1" customHeight="1" spans="1:3">
      <c r="A178" s="74">
        <v>2013203</v>
      </c>
      <c r="B178" s="74" t="s">
        <v>776</v>
      </c>
      <c r="C178" s="73"/>
    </row>
    <row r="179" s="139" customFormat="1" ht="17.1" customHeight="1" spans="1:3">
      <c r="A179" s="74">
        <v>2013204</v>
      </c>
      <c r="B179" s="74" t="s">
        <v>871</v>
      </c>
      <c r="C179" s="73">
        <v>24</v>
      </c>
    </row>
    <row r="180" s="139" customFormat="1" ht="17.25" hidden="1" customHeight="1" spans="1:3">
      <c r="A180" s="74">
        <v>2013250</v>
      </c>
      <c r="B180" s="74" t="s">
        <v>783</v>
      </c>
      <c r="C180" s="73"/>
    </row>
    <row r="181" s="139" customFormat="1" ht="17.25" customHeight="1" spans="1:3">
      <c r="A181" s="74">
        <v>2013299</v>
      </c>
      <c r="B181" s="74" t="s">
        <v>872</v>
      </c>
      <c r="C181" s="73">
        <v>424</v>
      </c>
    </row>
    <row r="182" s="139" customFormat="1" ht="17.25" customHeight="1" spans="1:3">
      <c r="A182" s="74">
        <v>20133</v>
      </c>
      <c r="B182" s="71" t="s">
        <v>873</v>
      </c>
      <c r="C182" s="73">
        <f>SUM(C183:C188)</f>
        <v>815</v>
      </c>
    </row>
    <row r="183" s="139" customFormat="1" ht="17.1" customHeight="1" spans="1:3">
      <c r="A183" s="74">
        <v>2013301</v>
      </c>
      <c r="B183" s="74" t="s">
        <v>774</v>
      </c>
      <c r="C183" s="73">
        <v>71</v>
      </c>
    </row>
    <row r="184" s="139" customFormat="1" ht="17.1" customHeight="1" spans="1:3">
      <c r="A184" s="74">
        <v>2013302</v>
      </c>
      <c r="B184" s="74" t="s">
        <v>775</v>
      </c>
      <c r="C184" s="73">
        <v>716</v>
      </c>
    </row>
    <row r="185" s="139" customFormat="1" ht="17.1" hidden="1" customHeight="1" spans="1:3">
      <c r="A185" s="74">
        <v>2013303</v>
      </c>
      <c r="B185" s="74" t="s">
        <v>776</v>
      </c>
      <c r="C185" s="73"/>
    </row>
    <row r="186" s="139" customFormat="1" ht="17.1" hidden="1" customHeight="1" spans="1:3">
      <c r="A186" s="74">
        <v>2013304</v>
      </c>
      <c r="B186" s="74" t="s">
        <v>874</v>
      </c>
      <c r="C186" s="73"/>
    </row>
    <row r="187" s="139" customFormat="1" ht="17.1" hidden="1" customHeight="1" spans="1:3">
      <c r="A187" s="74">
        <v>2013350</v>
      </c>
      <c r="B187" s="74" t="s">
        <v>783</v>
      </c>
      <c r="C187" s="73"/>
    </row>
    <row r="188" s="139" customFormat="1" ht="17.1" customHeight="1" spans="1:3">
      <c r="A188" s="74">
        <v>2013399</v>
      </c>
      <c r="B188" s="74" t="s">
        <v>875</v>
      </c>
      <c r="C188" s="73">
        <v>28</v>
      </c>
    </row>
    <row r="189" s="139" customFormat="1" ht="17.1" customHeight="1" spans="1:3">
      <c r="A189" s="74">
        <v>20134</v>
      </c>
      <c r="B189" s="71" t="s">
        <v>876</v>
      </c>
      <c r="C189" s="73">
        <f>SUM(C190:C196)</f>
        <v>389</v>
      </c>
    </row>
    <row r="190" s="139" customFormat="1" ht="17.1" customHeight="1" spans="1:3">
      <c r="A190" s="74">
        <v>2013401</v>
      </c>
      <c r="B190" s="74" t="s">
        <v>774</v>
      </c>
      <c r="C190" s="73">
        <v>268</v>
      </c>
    </row>
    <row r="191" s="139" customFormat="1" ht="17.1" customHeight="1" spans="1:3">
      <c r="A191" s="74">
        <v>2013402</v>
      </c>
      <c r="B191" s="74" t="s">
        <v>775</v>
      </c>
      <c r="C191" s="73">
        <v>31</v>
      </c>
    </row>
    <row r="192" s="139" customFormat="1" ht="17.1" hidden="1" customHeight="1" spans="1:3">
      <c r="A192" s="74">
        <v>2013403</v>
      </c>
      <c r="B192" s="74" t="s">
        <v>776</v>
      </c>
      <c r="C192" s="73"/>
    </row>
    <row r="193" s="139" customFormat="1" ht="17.1" customHeight="1" spans="1:3">
      <c r="A193" s="74">
        <v>2013404</v>
      </c>
      <c r="B193" s="74" t="s">
        <v>877</v>
      </c>
      <c r="C193" s="73">
        <v>8</v>
      </c>
    </row>
    <row r="194" s="139" customFormat="1" ht="17.1" customHeight="1" spans="1:3">
      <c r="A194" s="74">
        <v>2013405</v>
      </c>
      <c r="B194" s="74" t="s">
        <v>878</v>
      </c>
      <c r="C194" s="73">
        <v>4</v>
      </c>
    </row>
    <row r="195" s="139" customFormat="1" ht="17.1" hidden="1" customHeight="1" spans="1:3">
      <c r="A195" s="74">
        <v>2013450</v>
      </c>
      <c r="B195" s="74" t="s">
        <v>783</v>
      </c>
      <c r="C195" s="73"/>
    </row>
    <row r="196" s="139" customFormat="1" ht="17.1" customHeight="1" spans="1:3">
      <c r="A196" s="74">
        <v>2013499</v>
      </c>
      <c r="B196" s="74" t="s">
        <v>879</v>
      </c>
      <c r="C196" s="73">
        <v>78</v>
      </c>
    </row>
    <row r="197" s="139" customFormat="1" ht="17.1" hidden="1" customHeight="1" spans="1:3">
      <c r="A197" s="74">
        <v>20135</v>
      </c>
      <c r="B197" s="71" t="s">
        <v>880</v>
      </c>
      <c r="C197" s="73">
        <f>SUM(C198:C202)</f>
        <v>0</v>
      </c>
    </row>
    <row r="198" s="139" customFormat="1" ht="17.1" hidden="1" customHeight="1" spans="1:3">
      <c r="A198" s="74">
        <v>2013501</v>
      </c>
      <c r="B198" s="74" t="s">
        <v>774</v>
      </c>
      <c r="C198" s="73"/>
    </row>
    <row r="199" s="139" customFormat="1" ht="17.1" hidden="1" customHeight="1" spans="1:3">
      <c r="A199" s="74">
        <v>2013502</v>
      </c>
      <c r="B199" s="74" t="s">
        <v>775</v>
      </c>
      <c r="C199" s="73"/>
    </row>
    <row r="200" s="139" customFormat="1" ht="17.1" hidden="1" customHeight="1" spans="1:3">
      <c r="A200" s="74">
        <v>2013503</v>
      </c>
      <c r="B200" s="74" t="s">
        <v>776</v>
      </c>
      <c r="C200" s="73"/>
    </row>
    <row r="201" s="139" customFormat="1" ht="16.9" hidden="1" customHeight="1" spans="1:3">
      <c r="A201" s="74">
        <v>2013550</v>
      </c>
      <c r="B201" s="74" t="s">
        <v>783</v>
      </c>
      <c r="C201" s="73"/>
    </row>
    <row r="202" s="139" customFormat="1" ht="17.1" hidden="1" customHeight="1" spans="1:3">
      <c r="A202" s="74">
        <v>2013599</v>
      </c>
      <c r="B202" s="74" t="s">
        <v>881</v>
      </c>
      <c r="C202" s="73"/>
    </row>
    <row r="203" s="139" customFormat="1" ht="17.1" hidden="1" customHeight="1" spans="1:3">
      <c r="A203" s="74">
        <v>20136</v>
      </c>
      <c r="B203" s="71" t="s">
        <v>882</v>
      </c>
      <c r="C203" s="73">
        <f>SUM(C204:C208)</f>
        <v>0</v>
      </c>
    </row>
    <row r="204" s="139" customFormat="1" ht="17.1" hidden="1" customHeight="1" spans="1:3">
      <c r="A204" s="74">
        <v>2013601</v>
      </c>
      <c r="B204" s="74" t="s">
        <v>774</v>
      </c>
      <c r="C204" s="73"/>
    </row>
    <row r="205" s="139" customFormat="1" ht="17.1" hidden="1" customHeight="1" spans="1:3">
      <c r="A205" s="74">
        <v>2013602</v>
      </c>
      <c r="B205" s="74" t="s">
        <v>775</v>
      </c>
      <c r="C205" s="73"/>
    </row>
    <row r="206" s="139" customFormat="1" ht="17.1" hidden="1" customHeight="1" spans="1:3">
      <c r="A206" s="74">
        <v>2013603</v>
      </c>
      <c r="B206" s="74" t="s">
        <v>776</v>
      </c>
      <c r="C206" s="73"/>
    </row>
    <row r="207" s="139" customFormat="1" ht="17.1" hidden="1" customHeight="1" spans="1:3">
      <c r="A207" s="74">
        <v>2013650</v>
      </c>
      <c r="B207" s="74" t="s">
        <v>783</v>
      </c>
      <c r="C207" s="73"/>
    </row>
    <row r="208" s="139" customFormat="1" ht="17.1" hidden="1" customHeight="1" spans="1:3">
      <c r="A208" s="74">
        <v>2013699</v>
      </c>
      <c r="B208" s="74" t="s">
        <v>883</v>
      </c>
      <c r="C208" s="73"/>
    </row>
    <row r="209" s="139" customFormat="1" ht="17.1" hidden="1" customHeight="1" spans="1:3">
      <c r="A209" s="74">
        <v>20137</v>
      </c>
      <c r="B209" s="71" t="s">
        <v>884</v>
      </c>
      <c r="C209" s="73">
        <f>SUM(C210:C215)</f>
        <v>0</v>
      </c>
    </row>
    <row r="210" s="139" customFormat="1" ht="17.1" hidden="1" customHeight="1" spans="1:3">
      <c r="A210" s="74">
        <v>2013701</v>
      </c>
      <c r="B210" s="74" t="s">
        <v>774</v>
      </c>
      <c r="C210" s="73"/>
    </row>
    <row r="211" s="139" customFormat="1" ht="17.1" hidden="1" customHeight="1" spans="1:3">
      <c r="A211" s="74">
        <v>2013702</v>
      </c>
      <c r="B211" s="74" t="s">
        <v>775</v>
      </c>
      <c r="C211" s="73"/>
    </row>
    <row r="212" s="139" customFormat="1" ht="17.1" hidden="1" customHeight="1" spans="1:3">
      <c r="A212" s="74">
        <v>2013703</v>
      </c>
      <c r="B212" s="74" t="s">
        <v>776</v>
      </c>
      <c r="C212" s="73"/>
    </row>
    <row r="213" s="139" customFormat="1" ht="17.1" hidden="1" customHeight="1" spans="1:3">
      <c r="A213" s="74">
        <v>2013704</v>
      </c>
      <c r="B213" s="74" t="s">
        <v>885</v>
      </c>
      <c r="C213" s="73"/>
    </row>
    <row r="214" s="139" customFormat="1" ht="17.1" hidden="1" customHeight="1" spans="1:3">
      <c r="A214" s="74">
        <v>2013750</v>
      </c>
      <c r="B214" s="74" t="s">
        <v>783</v>
      </c>
      <c r="C214" s="73"/>
    </row>
    <row r="215" s="139" customFormat="1" ht="17.1" hidden="1" customHeight="1" spans="1:3">
      <c r="A215" s="74">
        <v>2013799</v>
      </c>
      <c r="B215" s="74" t="s">
        <v>886</v>
      </c>
      <c r="C215" s="73"/>
    </row>
    <row r="216" s="139" customFormat="1" ht="17.1" customHeight="1" spans="1:3">
      <c r="A216" s="74">
        <v>20138</v>
      </c>
      <c r="B216" s="71" t="s">
        <v>887</v>
      </c>
      <c r="C216" s="73">
        <f>SUM(C217:C230)</f>
        <v>1914</v>
      </c>
    </row>
    <row r="217" s="139" customFormat="1" ht="17.1" customHeight="1" spans="1:3">
      <c r="A217" s="74">
        <v>2013801</v>
      </c>
      <c r="B217" s="74" t="s">
        <v>774</v>
      </c>
      <c r="C217" s="73">
        <v>1378</v>
      </c>
    </row>
    <row r="218" s="139" customFormat="1" ht="17.1" hidden="1" customHeight="1" spans="1:3">
      <c r="A218" s="74">
        <v>2013802</v>
      </c>
      <c r="B218" s="74" t="s">
        <v>775</v>
      </c>
      <c r="C218" s="73"/>
    </row>
    <row r="219" s="139" customFormat="1" ht="17.1" customHeight="1" spans="1:3">
      <c r="A219" s="74">
        <v>2013803</v>
      </c>
      <c r="B219" s="74" t="s">
        <v>776</v>
      </c>
      <c r="C219" s="73">
        <v>15</v>
      </c>
    </row>
    <row r="220" s="139" customFormat="1" ht="17.1" customHeight="1" spans="1:3">
      <c r="A220" s="74">
        <v>2013804</v>
      </c>
      <c r="B220" s="74" t="s">
        <v>888</v>
      </c>
      <c r="C220" s="73">
        <v>425</v>
      </c>
    </row>
    <row r="221" s="139" customFormat="1" ht="17.1" hidden="1" customHeight="1" spans="1:3">
      <c r="A221" s="74">
        <v>2013805</v>
      </c>
      <c r="B221" s="74" t="s">
        <v>889</v>
      </c>
      <c r="C221" s="73"/>
    </row>
    <row r="222" s="139" customFormat="1" ht="17.1" hidden="1" customHeight="1" spans="1:3">
      <c r="A222" s="74">
        <v>2013808</v>
      </c>
      <c r="B222" s="74" t="s">
        <v>814</v>
      </c>
      <c r="C222" s="73"/>
    </row>
    <row r="223" s="139" customFormat="1" ht="17.1" hidden="1" customHeight="1" spans="1:3">
      <c r="A223" s="74">
        <v>2013810</v>
      </c>
      <c r="B223" s="74" t="s">
        <v>890</v>
      </c>
      <c r="C223" s="73"/>
    </row>
    <row r="224" s="139" customFormat="1" ht="17.1" hidden="1" customHeight="1" spans="1:3">
      <c r="A224" s="74">
        <v>2013812</v>
      </c>
      <c r="B224" s="74" t="s">
        <v>891</v>
      </c>
      <c r="C224" s="73"/>
    </row>
    <row r="225" s="139" customFormat="1" ht="17.1" hidden="1" customHeight="1" spans="1:3">
      <c r="A225" s="74">
        <v>2013813</v>
      </c>
      <c r="B225" s="74" t="s">
        <v>892</v>
      </c>
      <c r="C225" s="73"/>
    </row>
    <row r="226" s="139" customFormat="1" ht="17.1" hidden="1" customHeight="1" spans="1:3">
      <c r="A226" s="74">
        <v>2013814</v>
      </c>
      <c r="B226" s="74" t="s">
        <v>893</v>
      </c>
      <c r="C226" s="73"/>
    </row>
    <row r="227" s="139" customFormat="1" ht="17.1" hidden="1" customHeight="1" spans="1:3">
      <c r="A227" s="74">
        <v>2013815</v>
      </c>
      <c r="B227" s="74" t="s">
        <v>894</v>
      </c>
      <c r="C227" s="73"/>
    </row>
    <row r="228" s="139" customFormat="1" ht="16.9" customHeight="1" spans="1:3">
      <c r="A228" s="74">
        <v>2013816</v>
      </c>
      <c r="B228" s="74" t="s">
        <v>895</v>
      </c>
      <c r="C228" s="73">
        <v>94</v>
      </c>
    </row>
    <row r="229" s="139" customFormat="1" ht="17.1" hidden="1" customHeight="1" spans="1:3">
      <c r="A229" s="74">
        <v>2013850</v>
      </c>
      <c r="B229" s="74" t="s">
        <v>783</v>
      </c>
      <c r="C229" s="73"/>
    </row>
    <row r="230" s="139" customFormat="1" ht="17.1" customHeight="1" spans="1:3">
      <c r="A230" s="74">
        <v>2013899</v>
      </c>
      <c r="B230" s="74" t="s">
        <v>896</v>
      </c>
      <c r="C230" s="73">
        <v>2</v>
      </c>
    </row>
    <row r="231" s="139" customFormat="1" ht="17.1" hidden="1" customHeight="1" spans="1:3">
      <c r="A231" s="74">
        <v>20139</v>
      </c>
      <c r="B231" s="71" t="s">
        <v>897</v>
      </c>
      <c r="C231" s="73">
        <f>SUM(C232:C237)</f>
        <v>0</v>
      </c>
    </row>
    <row r="232" s="139" customFormat="1" ht="17.1" hidden="1" customHeight="1" spans="1:3">
      <c r="A232" s="74">
        <v>2013901</v>
      </c>
      <c r="B232" s="74" t="s">
        <v>774</v>
      </c>
      <c r="C232" s="73"/>
    </row>
    <row r="233" s="139" customFormat="1" ht="17.1" hidden="1" customHeight="1" spans="1:3">
      <c r="A233" s="74">
        <v>2013902</v>
      </c>
      <c r="B233" s="74" t="s">
        <v>775</v>
      </c>
      <c r="C233" s="73"/>
    </row>
    <row r="234" s="139" customFormat="1" ht="17.1" hidden="1" customHeight="1" spans="1:3">
      <c r="A234" s="74">
        <v>2013903</v>
      </c>
      <c r="B234" s="74" t="s">
        <v>776</v>
      </c>
      <c r="C234" s="73"/>
    </row>
    <row r="235" s="139" customFormat="1" ht="17.1" hidden="1" customHeight="1" spans="1:3">
      <c r="A235" s="74">
        <v>2013904</v>
      </c>
      <c r="B235" s="74" t="s">
        <v>868</v>
      </c>
      <c r="C235" s="73"/>
    </row>
    <row r="236" s="139" customFormat="1" ht="17.1" hidden="1" customHeight="1" spans="1:3">
      <c r="A236" s="74">
        <v>2013950</v>
      </c>
      <c r="B236" s="74" t="s">
        <v>783</v>
      </c>
      <c r="C236" s="73"/>
    </row>
    <row r="237" s="139" customFormat="1" ht="17.1" hidden="1" customHeight="1" spans="1:3">
      <c r="A237" s="74">
        <v>2013999</v>
      </c>
      <c r="B237" s="74" t="s">
        <v>898</v>
      </c>
      <c r="C237" s="144"/>
    </row>
    <row r="238" s="139" customFormat="1" ht="17.1" customHeight="1" spans="1:3">
      <c r="A238" s="74">
        <v>20140</v>
      </c>
      <c r="B238" s="145" t="s">
        <v>899</v>
      </c>
      <c r="C238" s="73">
        <f>SUM(C239:C243)</f>
        <v>343</v>
      </c>
    </row>
    <row r="239" s="139" customFormat="1" ht="17.1" hidden="1" customHeight="1" spans="1:3">
      <c r="A239" s="74">
        <v>2014001</v>
      </c>
      <c r="B239" s="74" t="s">
        <v>774</v>
      </c>
      <c r="C239" s="146"/>
    </row>
    <row r="240" s="139" customFormat="1" ht="17.1" hidden="1" customHeight="1" spans="1:3">
      <c r="A240" s="74">
        <v>2014002</v>
      </c>
      <c r="B240" s="74" t="s">
        <v>775</v>
      </c>
      <c r="C240" s="73"/>
    </row>
    <row r="241" s="139" customFormat="1" ht="17.1" hidden="1" customHeight="1" spans="1:3">
      <c r="A241" s="74">
        <v>2014003</v>
      </c>
      <c r="B241" s="74" t="s">
        <v>776</v>
      </c>
      <c r="C241" s="73"/>
    </row>
    <row r="242" s="139" customFormat="1" ht="16.9" customHeight="1" spans="1:3">
      <c r="A242" s="74">
        <v>2014004</v>
      </c>
      <c r="B242" s="74" t="s">
        <v>900</v>
      </c>
      <c r="C242" s="73">
        <v>343</v>
      </c>
    </row>
    <row r="243" s="139" customFormat="1" ht="16.9" hidden="1" customHeight="1" spans="1:3">
      <c r="A243" s="74">
        <v>2014099</v>
      </c>
      <c r="B243" s="74" t="s">
        <v>901</v>
      </c>
      <c r="C243" s="73"/>
    </row>
    <row r="244" s="139" customFormat="1" ht="17.1" customHeight="1" spans="1:3">
      <c r="A244" s="74">
        <v>20199</v>
      </c>
      <c r="B244" s="71" t="s">
        <v>902</v>
      </c>
      <c r="C244" s="73">
        <f>SUM(C245:C246)</f>
        <v>7900</v>
      </c>
    </row>
    <row r="245" s="139" customFormat="1" ht="17.1" hidden="1" customHeight="1" spans="1:3">
      <c r="A245" s="74">
        <v>2019901</v>
      </c>
      <c r="B245" s="74" t="s">
        <v>903</v>
      </c>
      <c r="C245" s="73"/>
    </row>
    <row r="246" s="139" customFormat="1" ht="17.1" customHeight="1" spans="1:3">
      <c r="A246" s="74">
        <v>2019999</v>
      </c>
      <c r="B246" s="74" t="s">
        <v>904</v>
      </c>
      <c r="C246" s="73">
        <v>7900</v>
      </c>
    </row>
    <row r="247" s="139" customFormat="1" ht="17.1" hidden="1" customHeight="1" spans="1:3">
      <c r="A247" s="74">
        <v>202</v>
      </c>
      <c r="B247" s="71" t="s">
        <v>905</v>
      </c>
      <c r="C247" s="73">
        <f>SUM(C248,C255,C258,C261,C267,C272,C274,C279,C285)</f>
        <v>0</v>
      </c>
    </row>
    <row r="248" s="139" customFormat="1" ht="17.1" hidden="1" customHeight="1" spans="1:3">
      <c r="A248" s="74">
        <v>20201</v>
      </c>
      <c r="B248" s="71" t="s">
        <v>906</v>
      </c>
      <c r="C248" s="73">
        <f>SUM(C249:C254)</f>
        <v>0</v>
      </c>
    </row>
    <row r="249" s="139" customFormat="1" ht="17.1" hidden="1" customHeight="1" spans="1:3">
      <c r="A249" s="74">
        <v>2020101</v>
      </c>
      <c r="B249" s="74" t="s">
        <v>774</v>
      </c>
      <c r="C249" s="73"/>
    </row>
    <row r="250" s="139" customFormat="1" ht="17.1" hidden="1" customHeight="1" spans="1:3">
      <c r="A250" s="74">
        <v>2020102</v>
      </c>
      <c r="B250" s="74" t="s">
        <v>775</v>
      </c>
      <c r="C250" s="73"/>
    </row>
    <row r="251" s="139" customFormat="1" ht="17.1" hidden="1" customHeight="1" spans="1:3">
      <c r="A251" s="74">
        <v>2020103</v>
      </c>
      <c r="B251" s="74" t="s">
        <v>776</v>
      </c>
      <c r="C251" s="73"/>
    </row>
    <row r="252" s="139" customFormat="1" ht="17.1" hidden="1" customHeight="1" spans="1:3">
      <c r="A252" s="74">
        <v>2020104</v>
      </c>
      <c r="B252" s="74" t="s">
        <v>868</v>
      </c>
      <c r="C252" s="73"/>
    </row>
    <row r="253" s="139" customFormat="1" ht="17.1" hidden="1" customHeight="1" spans="1:3">
      <c r="A253" s="74">
        <v>2020150</v>
      </c>
      <c r="B253" s="74" t="s">
        <v>783</v>
      </c>
      <c r="C253" s="73"/>
    </row>
    <row r="254" s="139" customFormat="1" ht="17.1" hidden="1" customHeight="1" spans="1:3">
      <c r="A254" s="74">
        <v>2020199</v>
      </c>
      <c r="B254" s="74" t="s">
        <v>907</v>
      </c>
      <c r="C254" s="73"/>
    </row>
    <row r="255" s="139" customFormat="1" ht="17.1" hidden="1" customHeight="1" spans="1:3">
      <c r="A255" s="74">
        <v>20202</v>
      </c>
      <c r="B255" s="71" t="s">
        <v>908</v>
      </c>
      <c r="C255" s="73">
        <f>SUM(C256:C257)</f>
        <v>0</v>
      </c>
    </row>
    <row r="256" s="139" customFormat="1" ht="17.1" hidden="1" customHeight="1" spans="1:3">
      <c r="A256" s="74">
        <v>2020201</v>
      </c>
      <c r="B256" s="74" t="s">
        <v>909</v>
      </c>
      <c r="C256" s="73"/>
    </row>
    <row r="257" s="139" customFormat="1" ht="17.1" hidden="1" customHeight="1" spans="1:3">
      <c r="A257" s="74">
        <v>2020202</v>
      </c>
      <c r="B257" s="74" t="s">
        <v>910</v>
      </c>
      <c r="C257" s="73"/>
    </row>
    <row r="258" s="139" customFormat="1" ht="17.1" hidden="1" customHeight="1" spans="1:3">
      <c r="A258" s="74">
        <v>20203</v>
      </c>
      <c r="B258" s="71" t="s">
        <v>911</v>
      </c>
      <c r="C258" s="73">
        <f>SUM(C259:C260)</f>
        <v>0</v>
      </c>
    </row>
    <row r="259" s="139" customFormat="1" ht="17.1" hidden="1" customHeight="1" spans="1:3">
      <c r="A259" s="74">
        <v>2020304</v>
      </c>
      <c r="B259" s="74" t="s">
        <v>912</v>
      </c>
      <c r="C259" s="73"/>
    </row>
    <row r="260" s="139" customFormat="1" ht="17.1" hidden="1" customHeight="1" spans="1:3">
      <c r="A260" s="74">
        <v>2020306</v>
      </c>
      <c r="B260" s="74" t="s">
        <v>913</v>
      </c>
      <c r="C260" s="73"/>
    </row>
    <row r="261" s="139" customFormat="1" ht="17.1" hidden="1" customHeight="1" spans="1:3">
      <c r="A261" s="74">
        <v>20204</v>
      </c>
      <c r="B261" s="71" t="s">
        <v>914</v>
      </c>
      <c r="C261" s="73">
        <f>SUM(C262:C266)</f>
        <v>0</v>
      </c>
    </row>
    <row r="262" s="139" customFormat="1" ht="17.1" hidden="1" customHeight="1" spans="1:3">
      <c r="A262" s="74">
        <v>2020401</v>
      </c>
      <c r="B262" s="74" t="s">
        <v>915</v>
      </c>
      <c r="C262" s="73"/>
    </row>
    <row r="263" s="139" customFormat="1" ht="17.1" hidden="1" customHeight="1" spans="1:3">
      <c r="A263" s="74">
        <v>2020402</v>
      </c>
      <c r="B263" s="74" t="s">
        <v>916</v>
      </c>
      <c r="C263" s="73"/>
    </row>
    <row r="264" s="139" customFormat="1" ht="17.1" hidden="1" customHeight="1" spans="1:3">
      <c r="A264" s="74">
        <v>2020403</v>
      </c>
      <c r="B264" s="74" t="s">
        <v>917</v>
      </c>
      <c r="C264" s="73"/>
    </row>
    <row r="265" s="139" customFormat="1" ht="17.1" hidden="1" customHeight="1" spans="1:3">
      <c r="A265" s="74">
        <v>2020404</v>
      </c>
      <c r="B265" s="74" t="s">
        <v>918</v>
      </c>
      <c r="C265" s="73"/>
    </row>
    <row r="266" s="139" customFormat="1" ht="17.1" hidden="1" customHeight="1" spans="1:3">
      <c r="A266" s="74">
        <v>2020499</v>
      </c>
      <c r="B266" s="74" t="s">
        <v>919</v>
      </c>
      <c r="C266" s="73"/>
    </row>
    <row r="267" s="139" customFormat="1" ht="17.1" hidden="1" customHeight="1" spans="1:3">
      <c r="A267" s="74">
        <v>20205</v>
      </c>
      <c r="B267" s="71" t="s">
        <v>920</v>
      </c>
      <c r="C267" s="73">
        <f>SUM(C268:C271)</f>
        <v>0</v>
      </c>
    </row>
    <row r="268" s="139" customFormat="1" ht="17.1" hidden="1" customHeight="1" spans="1:3">
      <c r="A268" s="74">
        <v>2020503</v>
      </c>
      <c r="B268" s="74" t="s">
        <v>921</v>
      </c>
      <c r="C268" s="73"/>
    </row>
    <row r="269" s="139" customFormat="1" ht="17.1" hidden="1" customHeight="1" spans="1:3">
      <c r="A269" s="74">
        <v>2020504</v>
      </c>
      <c r="B269" s="74" t="s">
        <v>922</v>
      </c>
      <c r="C269" s="73"/>
    </row>
    <row r="270" s="139" customFormat="1" ht="17.1" hidden="1" customHeight="1" spans="1:3">
      <c r="A270" s="74">
        <v>2020505</v>
      </c>
      <c r="B270" s="74" t="s">
        <v>923</v>
      </c>
      <c r="C270" s="73"/>
    </row>
    <row r="271" s="139" customFormat="1" ht="17.1" hidden="1" customHeight="1" spans="1:3">
      <c r="A271" s="74">
        <v>2020599</v>
      </c>
      <c r="B271" s="74" t="s">
        <v>924</v>
      </c>
      <c r="C271" s="73"/>
    </row>
    <row r="272" s="139" customFormat="1" ht="16.9" hidden="1" customHeight="1" spans="1:3">
      <c r="A272" s="74">
        <v>20206</v>
      </c>
      <c r="B272" s="71" t="s">
        <v>925</v>
      </c>
      <c r="C272" s="73">
        <f>C273</f>
        <v>0</v>
      </c>
    </row>
    <row r="273" s="139" customFormat="1" ht="17.1" hidden="1" customHeight="1" spans="1:3">
      <c r="A273" s="74">
        <v>2020601</v>
      </c>
      <c r="B273" s="74" t="s">
        <v>926</v>
      </c>
      <c r="C273" s="73"/>
    </row>
    <row r="274" s="139" customFormat="1" ht="17.1" hidden="1" customHeight="1" spans="1:3">
      <c r="A274" s="74">
        <v>20207</v>
      </c>
      <c r="B274" s="71" t="s">
        <v>927</v>
      </c>
      <c r="C274" s="73">
        <f>SUM(C275:C278)</f>
        <v>0</v>
      </c>
    </row>
    <row r="275" s="139" customFormat="1" ht="17.1" hidden="1" customHeight="1" spans="1:3">
      <c r="A275" s="74">
        <v>2020701</v>
      </c>
      <c r="B275" s="74" t="s">
        <v>928</v>
      </c>
      <c r="C275" s="73"/>
    </row>
    <row r="276" s="139" customFormat="1" ht="17.1" hidden="1" customHeight="1" spans="1:3">
      <c r="A276" s="74">
        <v>2020702</v>
      </c>
      <c r="B276" s="74" t="s">
        <v>929</v>
      </c>
      <c r="C276" s="73"/>
    </row>
    <row r="277" s="139" customFormat="1" ht="17.1" hidden="1" customHeight="1" spans="1:3">
      <c r="A277" s="74">
        <v>2020703</v>
      </c>
      <c r="B277" s="74" t="s">
        <v>930</v>
      </c>
      <c r="C277" s="73"/>
    </row>
    <row r="278" s="139" customFormat="1" ht="17.1" hidden="1" customHeight="1" spans="1:3">
      <c r="A278" s="74">
        <v>2020799</v>
      </c>
      <c r="B278" s="74" t="s">
        <v>931</v>
      </c>
      <c r="C278" s="73"/>
    </row>
    <row r="279" s="139" customFormat="1" ht="17.1" hidden="1" customHeight="1" spans="1:3">
      <c r="A279" s="74">
        <v>20208</v>
      </c>
      <c r="B279" s="71" t="s">
        <v>932</v>
      </c>
      <c r="C279" s="73">
        <f>SUM(C280:C284)</f>
        <v>0</v>
      </c>
    </row>
    <row r="280" s="139" customFormat="1" ht="17.1" hidden="1" customHeight="1" spans="1:3">
      <c r="A280" s="74">
        <v>2020801</v>
      </c>
      <c r="B280" s="74" t="s">
        <v>774</v>
      </c>
      <c r="C280" s="73"/>
    </row>
    <row r="281" s="139" customFormat="1" ht="17.1" hidden="1" customHeight="1" spans="1:3">
      <c r="A281" s="74">
        <v>2020802</v>
      </c>
      <c r="B281" s="74" t="s">
        <v>775</v>
      </c>
      <c r="C281" s="73"/>
    </row>
    <row r="282" s="139" customFormat="1" ht="17.1" hidden="1" customHeight="1" spans="1:3">
      <c r="A282" s="74">
        <v>2020803</v>
      </c>
      <c r="B282" s="74" t="s">
        <v>776</v>
      </c>
      <c r="C282" s="73"/>
    </row>
    <row r="283" s="139" customFormat="1" ht="17.1" hidden="1" customHeight="1" spans="1:3">
      <c r="A283" s="74">
        <v>2020850</v>
      </c>
      <c r="B283" s="74" t="s">
        <v>783</v>
      </c>
      <c r="C283" s="73"/>
    </row>
    <row r="284" s="139" customFormat="1" ht="17.1" hidden="1" customHeight="1" spans="1:3">
      <c r="A284" s="74">
        <v>2020899</v>
      </c>
      <c r="B284" s="74" t="s">
        <v>933</v>
      </c>
      <c r="C284" s="73"/>
    </row>
    <row r="285" s="139" customFormat="1" ht="17.1" hidden="1" customHeight="1" spans="1:3">
      <c r="A285" s="74">
        <v>20299</v>
      </c>
      <c r="B285" s="71" t="s">
        <v>934</v>
      </c>
      <c r="C285" s="73">
        <f>C286</f>
        <v>0</v>
      </c>
    </row>
    <row r="286" s="139" customFormat="1" ht="17.1" hidden="1" customHeight="1" spans="1:3">
      <c r="A286" s="74">
        <v>2029999</v>
      </c>
      <c r="B286" s="74" t="s">
        <v>935</v>
      </c>
      <c r="C286" s="73"/>
    </row>
    <row r="287" s="139" customFormat="1" ht="17.1" hidden="1" customHeight="1" spans="1:3">
      <c r="A287" s="74">
        <v>203</v>
      </c>
      <c r="B287" s="71" t="s">
        <v>936</v>
      </c>
      <c r="C287" s="73">
        <f>SUM(C288,C292,C294,C296,C304)</f>
        <v>0</v>
      </c>
    </row>
    <row r="288" s="139" customFormat="1" ht="17.1" hidden="1" customHeight="1" spans="1:3">
      <c r="A288" s="74">
        <v>20301</v>
      </c>
      <c r="B288" s="71" t="s">
        <v>937</v>
      </c>
      <c r="C288" s="73">
        <f>SUM(C289:C291)</f>
        <v>0</v>
      </c>
    </row>
    <row r="289" s="139" customFormat="1" ht="17.1" hidden="1" customHeight="1" spans="1:3">
      <c r="A289" s="74">
        <v>2030101</v>
      </c>
      <c r="B289" s="74" t="s">
        <v>938</v>
      </c>
      <c r="C289" s="73"/>
    </row>
    <row r="290" s="139" customFormat="1" ht="17.1" hidden="1" customHeight="1" spans="1:3">
      <c r="A290" s="74">
        <v>2030102</v>
      </c>
      <c r="B290" s="74" t="s">
        <v>939</v>
      </c>
      <c r="C290" s="73"/>
    </row>
    <row r="291" s="139" customFormat="1" ht="17.1" hidden="1" customHeight="1" spans="1:3">
      <c r="A291" s="74">
        <v>2030199</v>
      </c>
      <c r="B291" s="74" t="s">
        <v>940</v>
      </c>
      <c r="C291" s="73"/>
    </row>
    <row r="292" s="139" customFormat="1" ht="17.1" hidden="1" customHeight="1" spans="1:3">
      <c r="A292" s="74">
        <v>20304</v>
      </c>
      <c r="B292" s="71" t="s">
        <v>941</v>
      </c>
      <c r="C292" s="73">
        <f>C293</f>
        <v>0</v>
      </c>
    </row>
    <row r="293" s="139" customFormat="1" ht="17.1" hidden="1" customHeight="1" spans="1:3">
      <c r="A293" s="74">
        <v>2030401</v>
      </c>
      <c r="B293" s="74" t="s">
        <v>942</v>
      </c>
      <c r="C293" s="73"/>
    </row>
    <row r="294" s="139" customFormat="1" ht="17.1" hidden="1" customHeight="1" spans="1:3">
      <c r="A294" s="74">
        <v>20305</v>
      </c>
      <c r="B294" s="71" t="s">
        <v>943</v>
      </c>
      <c r="C294" s="73">
        <f>C295</f>
        <v>0</v>
      </c>
    </row>
    <row r="295" s="139" customFormat="1" ht="17.1" hidden="1" customHeight="1" spans="1:3">
      <c r="A295" s="74">
        <v>2030501</v>
      </c>
      <c r="B295" s="74" t="s">
        <v>944</v>
      </c>
      <c r="C295" s="73"/>
    </row>
    <row r="296" s="139" customFormat="1" ht="17.1" hidden="1" customHeight="1" spans="1:3">
      <c r="A296" s="74">
        <v>20306</v>
      </c>
      <c r="B296" s="71" t="s">
        <v>945</v>
      </c>
      <c r="C296" s="73">
        <f>SUM(C297:C303)</f>
        <v>0</v>
      </c>
    </row>
    <row r="297" s="139" customFormat="1" ht="17.1" hidden="1" customHeight="1" spans="1:3">
      <c r="A297" s="74">
        <v>2030601</v>
      </c>
      <c r="B297" s="74" t="s">
        <v>946</v>
      </c>
      <c r="C297" s="73"/>
    </row>
    <row r="298" s="139" customFormat="1" ht="17.1" hidden="1" customHeight="1" spans="1:3">
      <c r="A298" s="74">
        <v>2030602</v>
      </c>
      <c r="B298" s="74" t="s">
        <v>947</v>
      </c>
      <c r="C298" s="73"/>
    </row>
    <row r="299" s="139" customFormat="1" ht="17.1" hidden="1" customHeight="1" spans="1:3">
      <c r="A299" s="74">
        <v>2030603</v>
      </c>
      <c r="B299" s="74" t="s">
        <v>948</v>
      </c>
      <c r="C299" s="73"/>
    </row>
    <row r="300" s="139" customFormat="1" ht="17.1" hidden="1" customHeight="1" spans="1:3">
      <c r="A300" s="74">
        <v>2030604</v>
      </c>
      <c r="B300" s="74" t="s">
        <v>949</v>
      </c>
      <c r="C300" s="73"/>
    </row>
    <row r="301" s="139" customFormat="1" ht="17.1" hidden="1" customHeight="1" spans="1:3">
      <c r="A301" s="74">
        <v>2030607</v>
      </c>
      <c r="B301" s="74" t="s">
        <v>950</v>
      </c>
      <c r="C301" s="73"/>
    </row>
    <row r="302" s="139" customFormat="1" ht="17.1" hidden="1" customHeight="1" spans="1:3">
      <c r="A302" s="74">
        <v>2030608</v>
      </c>
      <c r="B302" s="74" t="s">
        <v>951</v>
      </c>
      <c r="C302" s="73"/>
    </row>
    <row r="303" s="139" customFormat="1" ht="17.1" hidden="1" customHeight="1" spans="1:3">
      <c r="A303" s="74">
        <v>2030699</v>
      </c>
      <c r="B303" s="74" t="s">
        <v>952</v>
      </c>
      <c r="C303" s="73"/>
    </row>
    <row r="304" s="139" customFormat="1" ht="17.1" hidden="1" customHeight="1" spans="1:3">
      <c r="A304" s="74">
        <v>20399</v>
      </c>
      <c r="B304" s="71" t="s">
        <v>953</v>
      </c>
      <c r="C304" s="73">
        <f>C305</f>
        <v>0</v>
      </c>
    </row>
    <row r="305" s="139" customFormat="1" ht="17.1" hidden="1" customHeight="1" spans="1:3">
      <c r="A305" s="74">
        <v>2039999</v>
      </c>
      <c r="B305" s="74" t="s">
        <v>954</v>
      </c>
      <c r="C305" s="73"/>
    </row>
    <row r="306" s="139" customFormat="1" ht="17.1" customHeight="1" spans="1:3">
      <c r="A306" s="74">
        <v>204</v>
      </c>
      <c r="B306" s="71" t="s">
        <v>955</v>
      </c>
      <c r="C306" s="73">
        <f>SUM(C307,C310,C321,C328,C336,C345,C359,C369,C379,C387,C393)</f>
        <v>4877</v>
      </c>
    </row>
    <row r="307" s="139" customFormat="1" ht="17.1" hidden="1" customHeight="1" spans="1:3">
      <c r="A307" s="74">
        <v>20401</v>
      </c>
      <c r="B307" s="71" t="s">
        <v>956</v>
      </c>
      <c r="C307" s="73">
        <f>SUM(C308:C309)</f>
        <v>0</v>
      </c>
    </row>
    <row r="308" s="139" customFormat="1" ht="17.1" hidden="1" customHeight="1" spans="1:3">
      <c r="A308" s="74">
        <v>2040101</v>
      </c>
      <c r="B308" s="74" t="s">
        <v>957</v>
      </c>
      <c r="C308" s="73"/>
    </row>
    <row r="309" s="139" customFormat="1" ht="17.1" hidden="1" customHeight="1" spans="1:3">
      <c r="A309" s="74">
        <v>2040199</v>
      </c>
      <c r="B309" s="74" t="s">
        <v>958</v>
      </c>
      <c r="C309" s="73"/>
    </row>
    <row r="310" s="139" customFormat="1" ht="17.1" customHeight="1" spans="1:3">
      <c r="A310" s="74">
        <v>20402</v>
      </c>
      <c r="B310" s="71" t="s">
        <v>959</v>
      </c>
      <c r="C310" s="73">
        <f>SUM(C311:C320)</f>
        <v>2480</v>
      </c>
    </row>
    <row r="311" s="139" customFormat="1" ht="17.1" hidden="1" customHeight="1" spans="1:3">
      <c r="A311" s="74">
        <v>2040201</v>
      </c>
      <c r="B311" s="74" t="s">
        <v>774</v>
      </c>
      <c r="C311" s="73"/>
    </row>
    <row r="312" s="139" customFormat="1" ht="17.1" hidden="1" customHeight="1" spans="1:3">
      <c r="A312" s="74">
        <v>2040202</v>
      </c>
      <c r="B312" s="74" t="s">
        <v>775</v>
      </c>
      <c r="C312" s="73"/>
    </row>
    <row r="313" s="139" customFormat="1" ht="17.1" hidden="1" customHeight="1" spans="1:3">
      <c r="A313" s="74">
        <v>2040203</v>
      </c>
      <c r="B313" s="74" t="s">
        <v>776</v>
      </c>
      <c r="C313" s="73"/>
    </row>
    <row r="314" s="139" customFormat="1" ht="17.1" hidden="1" customHeight="1" spans="1:3">
      <c r="A314" s="74">
        <v>2040219</v>
      </c>
      <c r="B314" s="74" t="s">
        <v>814</v>
      </c>
      <c r="C314" s="73"/>
    </row>
    <row r="315" s="139" customFormat="1" ht="17.1" hidden="1" customHeight="1" spans="1:3">
      <c r="A315" s="74">
        <v>2040220</v>
      </c>
      <c r="B315" s="74" t="s">
        <v>960</v>
      </c>
      <c r="C315" s="73"/>
    </row>
    <row r="316" s="139" customFormat="1" ht="17.1" hidden="1" customHeight="1" spans="1:3">
      <c r="A316" s="74">
        <v>2040221</v>
      </c>
      <c r="B316" s="74" t="s">
        <v>961</v>
      </c>
      <c r="C316" s="73"/>
    </row>
    <row r="317" s="139" customFormat="1" ht="17.1" hidden="1" customHeight="1" spans="1:3">
      <c r="A317" s="74">
        <v>2040222</v>
      </c>
      <c r="B317" s="74" t="s">
        <v>962</v>
      </c>
      <c r="C317" s="73"/>
    </row>
    <row r="318" s="139" customFormat="1" ht="17.1" hidden="1" customHeight="1" spans="1:3">
      <c r="A318" s="74">
        <v>2040223</v>
      </c>
      <c r="B318" s="74" t="s">
        <v>963</v>
      </c>
      <c r="C318" s="73"/>
    </row>
    <row r="319" s="139" customFormat="1" ht="16.9" hidden="1" customHeight="1" spans="1:3">
      <c r="A319" s="74">
        <v>2040250</v>
      </c>
      <c r="B319" s="74" t="s">
        <v>783</v>
      </c>
      <c r="C319" s="73"/>
    </row>
    <row r="320" s="139" customFormat="1" ht="16.9" customHeight="1" spans="1:3">
      <c r="A320" s="74">
        <v>2040299</v>
      </c>
      <c r="B320" s="74" t="s">
        <v>964</v>
      </c>
      <c r="C320" s="73">
        <v>2480</v>
      </c>
    </row>
    <row r="321" s="139" customFormat="1" ht="17.1" hidden="1" customHeight="1" spans="1:3">
      <c r="A321" s="74">
        <v>20403</v>
      </c>
      <c r="B321" s="71" t="s">
        <v>965</v>
      </c>
      <c r="C321" s="73">
        <f>SUM(C322:C327)</f>
        <v>0</v>
      </c>
    </row>
    <row r="322" s="139" customFormat="1" ht="17.1" hidden="1" customHeight="1" spans="1:3">
      <c r="A322" s="74">
        <v>2040301</v>
      </c>
      <c r="B322" s="74" t="s">
        <v>774</v>
      </c>
      <c r="C322" s="73"/>
    </row>
    <row r="323" s="139" customFormat="1" ht="17.1" hidden="1" customHeight="1" spans="1:3">
      <c r="A323" s="74">
        <v>2040302</v>
      </c>
      <c r="B323" s="74" t="s">
        <v>775</v>
      </c>
      <c r="C323" s="73"/>
    </row>
    <row r="324" s="139" customFormat="1" ht="17.1" hidden="1" customHeight="1" spans="1:3">
      <c r="A324" s="74">
        <v>2040303</v>
      </c>
      <c r="B324" s="74" t="s">
        <v>776</v>
      </c>
      <c r="C324" s="73"/>
    </row>
    <row r="325" s="139" customFormat="1" ht="17.1" hidden="1" customHeight="1" spans="1:3">
      <c r="A325" s="74">
        <v>2040304</v>
      </c>
      <c r="B325" s="74" t="s">
        <v>966</v>
      </c>
      <c r="C325" s="73"/>
    </row>
    <row r="326" s="139" customFormat="1" ht="17.1" hidden="1" customHeight="1" spans="1:3">
      <c r="A326" s="74">
        <v>2040350</v>
      </c>
      <c r="B326" s="74" t="s">
        <v>783</v>
      </c>
      <c r="C326" s="73"/>
    </row>
    <row r="327" s="139" customFormat="1" ht="17.1" hidden="1" customHeight="1" spans="1:3">
      <c r="A327" s="74">
        <v>2040399</v>
      </c>
      <c r="B327" s="74" t="s">
        <v>967</v>
      </c>
      <c r="C327" s="73"/>
    </row>
    <row r="328" s="139" customFormat="1" ht="17.1" customHeight="1" spans="1:3">
      <c r="A328" s="74">
        <v>20404</v>
      </c>
      <c r="B328" s="71" t="s">
        <v>968</v>
      </c>
      <c r="C328" s="73">
        <f>SUM(C329:C335)</f>
        <v>367</v>
      </c>
    </row>
    <row r="329" s="139" customFormat="1" ht="17.1" customHeight="1" spans="1:3">
      <c r="A329" s="74">
        <v>2040401</v>
      </c>
      <c r="B329" s="74" t="s">
        <v>774</v>
      </c>
      <c r="C329" s="73">
        <v>222</v>
      </c>
    </row>
    <row r="330" s="139" customFormat="1" ht="17.1" hidden="1" customHeight="1" spans="1:3">
      <c r="A330" s="74">
        <v>2040402</v>
      </c>
      <c r="B330" s="74" t="s">
        <v>775</v>
      </c>
      <c r="C330" s="73"/>
    </row>
    <row r="331" s="139" customFormat="1" ht="17.1" hidden="1" customHeight="1" spans="1:3">
      <c r="A331" s="74">
        <v>2040403</v>
      </c>
      <c r="B331" s="74" t="s">
        <v>776</v>
      </c>
      <c r="C331" s="73"/>
    </row>
    <row r="332" s="139" customFormat="1" ht="17.1" customHeight="1" spans="1:3">
      <c r="A332" s="74">
        <v>2040409</v>
      </c>
      <c r="B332" s="74" t="s">
        <v>969</v>
      </c>
      <c r="C332" s="73">
        <v>50</v>
      </c>
    </row>
    <row r="333" s="139" customFormat="1" ht="17.1" hidden="1" customHeight="1" spans="1:3">
      <c r="A333" s="74">
        <v>2040410</v>
      </c>
      <c r="B333" s="74" t="s">
        <v>970</v>
      </c>
      <c r="C333" s="73"/>
    </row>
    <row r="334" s="139" customFormat="1" ht="17.1" hidden="1" customHeight="1" spans="1:3">
      <c r="A334" s="74">
        <v>2040450</v>
      </c>
      <c r="B334" s="74" t="s">
        <v>783</v>
      </c>
      <c r="C334" s="73"/>
    </row>
    <row r="335" s="139" customFormat="1" ht="17.1" customHeight="1" spans="1:3">
      <c r="A335" s="74">
        <v>2040499</v>
      </c>
      <c r="B335" s="74" t="s">
        <v>971</v>
      </c>
      <c r="C335" s="73">
        <v>95</v>
      </c>
    </row>
    <row r="336" s="139" customFormat="1" ht="17.1" customHeight="1" spans="1:3">
      <c r="A336" s="74">
        <v>20405</v>
      </c>
      <c r="B336" s="71" t="s">
        <v>972</v>
      </c>
      <c r="C336" s="73">
        <f>SUM(C337:C344)</f>
        <v>929</v>
      </c>
    </row>
    <row r="337" s="139" customFormat="1" ht="17.1" customHeight="1" spans="1:3">
      <c r="A337" s="74">
        <v>2040501</v>
      </c>
      <c r="B337" s="74" t="s">
        <v>774</v>
      </c>
      <c r="C337" s="73">
        <v>910</v>
      </c>
    </row>
    <row r="338" s="139" customFormat="1" ht="17.1" customHeight="1" spans="1:3">
      <c r="A338" s="74">
        <v>2040502</v>
      </c>
      <c r="B338" s="74" t="s">
        <v>775</v>
      </c>
      <c r="C338" s="73">
        <v>19</v>
      </c>
    </row>
    <row r="339" s="139" customFormat="1" ht="17.1" hidden="1" customHeight="1" spans="1:3">
      <c r="A339" s="74">
        <v>2040503</v>
      </c>
      <c r="B339" s="74" t="s">
        <v>776</v>
      </c>
      <c r="C339" s="73"/>
    </row>
    <row r="340" s="139" customFormat="1" ht="17.1" hidden="1" customHeight="1" spans="1:3">
      <c r="A340" s="74">
        <v>2040504</v>
      </c>
      <c r="B340" s="74" t="s">
        <v>973</v>
      </c>
      <c r="C340" s="73"/>
    </row>
    <row r="341" s="139" customFormat="1" ht="17.1" hidden="1" customHeight="1" spans="1:3">
      <c r="A341" s="74">
        <v>2040505</v>
      </c>
      <c r="B341" s="74" t="s">
        <v>974</v>
      </c>
      <c r="C341" s="73"/>
    </row>
    <row r="342" s="139" customFormat="1" ht="17.1" hidden="1" customHeight="1" spans="1:3">
      <c r="A342" s="74">
        <v>2040506</v>
      </c>
      <c r="B342" s="74" t="s">
        <v>975</v>
      </c>
      <c r="C342" s="73"/>
    </row>
    <row r="343" s="139" customFormat="1" ht="17.1" hidden="1" customHeight="1" spans="1:3">
      <c r="A343" s="74">
        <v>2040550</v>
      </c>
      <c r="B343" s="74" t="s">
        <v>783</v>
      </c>
      <c r="C343" s="73"/>
    </row>
    <row r="344" s="139" customFormat="1" ht="17.1" hidden="1" customHeight="1" spans="1:3">
      <c r="A344" s="74">
        <v>2040599</v>
      </c>
      <c r="B344" s="74" t="s">
        <v>976</v>
      </c>
      <c r="C344" s="73"/>
    </row>
    <row r="345" s="139" customFormat="1" ht="17.1" customHeight="1" spans="1:3">
      <c r="A345" s="74">
        <v>20406</v>
      </c>
      <c r="B345" s="71" t="s">
        <v>977</v>
      </c>
      <c r="C345" s="73">
        <f>SUM(C346:C358)</f>
        <v>829</v>
      </c>
    </row>
    <row r="346" s="139" customFormat="1" ht="17.1" customHeight="1" spans="1:3">
      <c r="A346" s="74">
        <v>2040601</v>
      </c>
      <c r="B346" s="74" t="s">
        <v>774</v>
      </c>
      <c r="C346" s="73">
        <v>513</v>
      </c>
    </row>
    <row r="347" s="139" customFormat="1" ht="17.1" customHeight="1" spans="1:3">
      <c r="A347" s="74">
        <v>2040602</v>
      </c>
      <c r="B347" s="74" t="s">
        <v>775</v>
      </c>
      <c r="C347" s="73">
        <v>18</v>
      </c>
    </row>
    <row r="348" s="139" customFormat="1" ht="17.1" hidden="1" customHeight="1" spans="1:3">
      <c r="A348" s="74">
        <v>2040603</v>
      </c>
      <c r="B348" s="74" t="s">
        <v>776</v>
      </c>
      <c r="C348" s="73"/>
    </row>
    <row r="349" s="139" customFormat="1" ht="17.1" customHeight="1" spans="1:3">
      <c r="A349" s="74">
        <v>2040604</v>
      </c>
      <c r="B349" s="74" t="s">
        <v>978</v>
      </c>
      <c r="C349" s="73">
        <v>133</v>
      </c>
    </row>
    <row r="350" s="139" customFormat="1" ht="17.1" customHeight="1" spans="1:3">
      <c r="A350" s="74">
        <v>2040605</v>
      </c>
      <c r="B350" s="74" t="s">
        <v>979</v>
      </c>
      <c r="C350" s="73">
        <v>4</v>
      </c>
    </row>
    <row r="351" s="139" customFormat="1" ht="17.1" customHeight="1" spans="1:3">
      <c r="A351" s="74">
        <v>2040606</v>
      </c>
      <c r="B351" s="74" t="s">
        <v>980</v>
      </c>
      <c r="C351" s="73">
        <v>62</v>
      </c>
    </row>
    <row r="352" s="139" customFormat="1" ht="17.1" customHeight="1" spans="1:3">
      <c r="A352" s="74">
        <v>2040607</v>
      </c>
      <c r="B352" s="74" t="s">
        <v>981</v>
      </c>
      <c r="C352" s="73">
        <v>70</v>
      </c>
    </row>
    <row r="353" s="139" customFormat="1" ht="17.1" hidden="1" customHeight="1" spans="1:3">
      <c r="A353" s="74">
        <v>2040608</v>
      </c>
      <c r="B353" s="74" t="s">
        <v>982</v>
      </c>
      <c r="C353" s="73"/>
    </row>
    <row r="354" s="139" customFormat="1" ht="17.1" customHeight="1" spans="1:3">
      <c r="A354" s="74">
        <v>2040610</v>
      </c>
      <c r="B354" s="74" t="s">
        <v>983</v>
      </c>
      <c r="C354" s="73">
        <v>6</v>
      </c>
    </row>
    <row r="355" s="139" customFormat="1" ht="17.1" customHeight="1" spans="1:3">
      <c r="A355" s="74">
        <v>2040612</v>
      </c>
      <c r="B355" s="74" t="s">
        <v>984</v>
      </c>
      <c r="C355" s="73">
        <v>9</v>
      </c>
    </row>
    <row r="356" s="139" customFormat="1" ht="17.1" hidden="1" customHeight="1" spans="1:3">
      <c r="A356" s="74">
        <v>2040613</v>
      </c>
      <c r="B356" s="74" t="s">
        <v>814</v>
      </c>
      <c r="C356" s="73"/>
    </row>
    <row r="357" s="139" customFormat="1" ht="17.1" hidden="1" customHeight="1" spans="1:3">
      <c r="A357" s="74">
        <v>2040650</v>
      </c>
      <c r="B357" s="74" t="s">
        <v>783</v>
      </c>
      <c r="C357" s="73"/>
    </row>
    <row r="358" s="139" customFormat="1" ht="17.1" customHeight="1" spans="1:3">
      <c r="A358" s="74">
        <v>2040699</v>
      </c>
      <c r="B358" s="74" t="s">
        <v>985</v>
      </c>
      <c r="C358" s="73">
        <v>14</v>
      </c>
    </row>
    <row r="359" s="139" customFormat="1" ht="17.1" hidden="1" customHeight="1" spans="1:3">
      <c r="A359" s="74">
        <v>20407</v>
      </c>
      <c r="B359" s="71" t="s">
        <v>986</v>
      </c>
      <c r="C359" s="73">
        <f>SUM(C360:C368)</f>
        <v>0</v>
      </c>
    </row>
    <row r="360" s="139" customFormat="1" ht="17.1" hidden="1" customHeight="1" spans="1:3">
      <c r="A360" s="74">
        <v>2040701</v>
      </c>
      <c r="B360" s="74" t="s">
        <v>774</v>
      </c>
      <c r="C360" s="73"/>
    </row>
    <row r="361" s="139" customFormat="1" ht="17.1" hidden="1" customHeight="1" spans="1:3">
      <c r="A361" s="74">
        <v>2040702</v>
      </c>
      <c r="B361" s="74" t="s">
        <v>775</v>
      </c>
      <c r="C361" s="73"/>
    </row>
    <row r="362" s="139" customFormat="1" ht="17.1" hidden="1" customHeight="1" spans="1:3">
      <c r="A362" s="74">
        <v>2040703</v>
      </c>
      <c r="B362" s="74" t="s">
        <v>776</v>
      </c>
      <c r="C362" s="73"/>
    </row>
    <row r="363" s="139" customFormat="1" ht="17.1" hidden="1" customHeight="1" spans="1:3">
      <c r="A363" s="74">
        <v>2040704</v>
      </c>
      <c r="B363" s="74" t="s">
        <v>987</v>
      </c>
      <c r="C363" s="73"/>
    </row>
    <row r="364" s="139" customFormat="1" ht="17.1" hidden="1" customHeight="1" spans="1:3">
      <c r="A364" s="74">
        <v>2040705</v>
      </c>
      <c r="B364" s="74" t="s">
        <v>988</v>
      </c>
      <c r="C364" s="73"/>
    </row>
    <row r="365" s="139" customFormat="1" ht="17.1" hidden="1" customHeight="1" spans="1:3">
      <c r="A365" s="74">
        <v>2040706</v>
      </c>
      <c r="B365" s="74" t="s">
        <v>989</v>
      </c>
      <c r="C365" s="73"/>
    </row>
    <row r="366" s="139" customFormat="1" ht="17.1" hidden="1" customHeight="1" spans="1:3">
      <c r="A366" s="74">
        <v>2040707</v>
      </c>
      <c r="B366" s="74" t="s">
        <v>814</v>
      </c>
      <c r="C366" s="73"/>
    </row>
    <row r="367" s="139" customFormat="1" ht="17.1" hidden="1" customHeight="1" spans="1:3">
      <c r="A367" s="74">
        <v>2040750</v>
      </c>
      <c r="B367" s="74" t="s">
        <v>783</v>
      </c>
      <c r="C367" s="73"/>
    </row>
    <row r="368" s="139" customFormat="1" ht="17.1" hidden="1" customHeight="1" spans="1:3">
      <c r="A368" s="74">
        <v>2040799</v>
      </c>
      <c r="B368" s="74" t="s">
        <v>990</v>
      </c>
      <c r="C368" s="73"/>
    </row>
    <row r="369" s="139" customFormat="1" ht="17.1" customHeight="1" spans="1:3">
      <c r="A369" s="74">
        <v>20408</v>
      </c>
      <c r="B369" s="71" t="s">
        <v>991</v>
      </c>
      <c r="C369" s="73">
        <f>SUM(C370:C378)</f>
        <v>229</v>
      </c>
    </row>
    <row r="370" s="139" customFormat="1" ht="17.1" hidden="1" customHeight="1" spans="1:3">
      <c r="A370" s="74">
        <v>2040801</v>
      </c>
      <c r="B370" s="74" t="s">
        <v>774</v>
      </c>
      <c r="C370" s="73"/>
    </row>
    <row r="371" s="139" customFormat="1" ht="17.1" hidden="1" customHeight="1" spans="1:3">
      <c r="A371" s="74">
        <v>2040802</v>
      </c>
      <c r="B371" s="74" t="s">
        <v>775</v>
      </c>
      <c r="C371" s="73"/>
    </row>
    <row r="372" s="139" customFormat="1" ht="17.1" hidden="1" customHeight="1" spans="1:3">
      <c r="A372" s="74">
        <v>2040803</v>
      </c>
      <c r="B372" s="74" t="s">
        <v>776</v>
      </c>
      <c r="C372" s="73"/>
    </row>
    <row r="373" s="139" customFormat="1" ht="17.1" customHeight="1" spans="1:3">
      <c r="A373" s="74">
        <v>2040804</v>
      </c>
      <c r="B373" s="74" t="s">
        <v>992</v>
      </c>
      <c r="C373" s="73">
        <v>179</v>
      </c>
    </row>
    <row r="374" s="139" customFormat="1" ht="17.1" hidden="1" customHeight="1" spans="1:3">
      <c r="A374" s="74">
        <v>2040805</v>
      </c>
      <c r="B374" s="74" t="s">
        <v>993</v>
      </c>
      <c r="C374" s="73"/>
    </row>
    <row r="375" s="139" customFormat="1" ht="17.1" hidden="1" customHeight="1" spans="1:3">
      <c r="A375" s="74">
        <v>2040806</v>
      </c>
      <c r="B375" s="74" t="s">
        <v>994</v>
      </c>
      <c r="C375" s="73"/>
    </row>
    <row r="376" s="139" customFormat="1" ht="17.1" hidden="1" customHeight="1" spans="1:3">
      <c r="A376" s="74">
        <v>2040807</v>
      </c>
      <c r="B376" s="74" t="s">
        <v>814</v>
      </c>
      <c r="C376" s="73"/>
    </row>
    <row r="377" s="139" customFormat="1" ht="17.1" hidden="1" customHeight="1" spans="1:3">
      <c r="A377" s="74">
        <v>2040850</v>
      </c>
      <c r="B377" s="74" t="s">
        <v>783</v>
      </c>
      <c r="C377" s="73"/>
    </row>
    <row r="378" s="139" customFormat="1" ht="17.1" customHeight="1" spans="1:3">
      <c r="A378" s="74">
        <v>2040899</v>
      </c>
      <c r="B378" s="74" t="s">
        <v>995</v>
      </c>
      <c r="C378" s="73">
        <v>50</v>
      </c>
    </row>
    <row r="379" s="139" customFormat="1" ht="17.1" hidden="1" customHeight="1" spans="1:3">
      <c r="A379" s="74">
        <v>20409</v>
      </c>
      <c r="B379" s="71" t="s">
        <v>996</v>
      </c>
      <c r="C379" s="73">
        <f>SUM(C380:C386)</f>
        <v>0</v>
      </c>
    </row>
    <row r="380" s="139" customFormat="1" ht="17.1" hidden="1" customHeight="1" spans="1:3">
      <c r="A380" s="74">
        <v>2040901</v>
      </c>
      <c r="B380" s="74" t="s">
        <v>774</v>
      </c>
      <c r="C380" s="73"/>
    </row>
    <row r="381" s="139" customFormat="1" ht="17.1" hidden="1" customHeight="1" spans="1:3">
      <c r="A381" s="74">
        <v>2040902</v>
      </c>
      <c r="B381" s="74" t="s">
        <v>775</v>
      </c>
      <c r="C381" s="73"/>
    </row>
    <row r="382" s="139" customFormat="1" ht="17.1" hidden="1" customHeight="1" spans="1:3">
      <c r="A382" s="74">
        <v>2040903</v>
      </c>
      <c r="B382" s="74" t="s">
        <v>776</v>
      </c>
      <c r="C382" s="73"/>
    </row>
    <row r="383" s="139" customFormat="1" ht="17.1" hidden="1" customHeight="1" spans="1:3">
      <c r="A383" s="74">
        <v>2040904</v>
      </c>
      <c r="B383" s="74" t="s">
        <v>997</v>
      </c>
      <c r="C383" s="73"/>
    </row>
    <row r="384" s="139" customFormat="1" ht="17.1" hidden="1" customHeight="1" spans="1:3">
      <c r="A384" s="74">
        <v>2040905</v>
      </c>
      <c r="B384" s="74" t="s">
        <v>998</v>
      </c>
      <c r="C384" s="73"/>
    </row>
    <row r="385" s="139" customFormat="1" ht="17.1" hidden="1" customHeight="1" spans="1:3">
      <c r="A385" s="74">
        <v>2040950</v>
      </c>
      <c r="B385" s="74" t="s">
        <v>783</v>
      </c>
      <c r="C385" s="73"/>
    </row>
    <row r="386" s="139" customFormat="1" ht="17.1" hidden="1" customHeight="1" spans="1:3">
      <c r="A386" s="74">
        <v>2040999</v>
      </c>
      <c r="B386" s="74" t="s">
        <v>999</v>
      </c>
      <c r="C386" s="73"/>
    </row>
    <row r="387" s="139" customFormat="1" ht="17.1" hidden="1" customHeight="1" spans="1:3">
      <c r="A387" s="74">
        <v>20410</v>
      </c>
      <c r="B387" s="71" t="s">
        <v>1000</v>
      </c>
      <c r="C387" s="73">
        <f>SUM(C388:C392)</f>
        <v>0</v>
      </c>
    </row>
    <row r="388" s="139" customFormat="1" ht="17.1" hidden="1" customHeight="1" spans="1:3">
      <c r="A388" s="74">
        <v>2041001</v>
      </c>
      <c r="B388" s="74" t="s">
        <v>774</v>
      </c>
      <c r="C388" s="73"/>
    </row>
    <row r="389" s="139" customFormat="1" ht="17.1" hidden="1" customHeight="1" spans="1:3">
      <c r="A389" s="74">
        <v>2041002</v>
      </c>
      <c r="B389" s="74" t="s">
        <v>775</v>
      </c>
      <c r="C389" s="73"/>
    </row>
    <row r="390" s="139" customFormat="1" ht="17.1" hidden="1" customHeight="1" spans="1:3">
      <c r="A390" s="74">
        <v>2041006</v>
      </c>
      <c r="B390" s="74" t="s">
        <v>814</v>
      </c>
      <c r="C390" s="73"/>
    </row>
    <row r="391" s="139" customFormat="1" ht="17.1" hidden="1" customHeight="1" spans="1:3">
      <c r="A391" s="74">
        <v>2041007</v>
      </c>
      <c r="B391" s="74" t="s">
        <v>1001</v>
      </c>
      <c r="C391" s="73"/>
    </row>
    <row r="392" s="139" customFormat="1" ht="17.1" hidden="1" customHeight="1" spans="1:3">
      <c r="A392" s="74">
        <v>2041099</v>
      </c>
      <c r="B392" s="74" t="s">
        <v>1002</v>
      </c>
      <c r="C392" s="73"/>
    </row>
    <row r="393" s="139" customFormat="1" ht="17.1" customHeight="1" spans="1:3">
      <c r="A393" s="74">
        <v>20499</v>
      </c>
      <c r="B393" s="71" t="s">
        <v>1003</v>
      </c>
      <c r="C393" s="73">
        <f>SUM(C394:C395)</f>
        <v>43</v>
      </c>
    </row>
    <row r="394" s="139" customFormat="1" ht="17.1" customHeight="1" spans="1:3">
      <c r="A394" s="74">
        <v>2049902</v>
      </c>
      <c r="B394" s="74" t="s">
        <v>1004</v>
      </c>
      <c r="C394" s="73">
        <v>17</v>
      </c>
    </row>
    <row r="395" s="139" customFormat="1" ht="17.1" customHeight="1" spans="1:3">
      <c r="A395" s="74">
        <v>2049999</v>
      </c>
      <c r="B395" s="74" t="s">
        <v>1005</v>
      </c>
      <c r="C395" s="73">
        <v>26</v>
      </c>
    </row>
    <row r="396" s="139" customFormat="1" ht="17.1" customHeight="1" spans="1:3">
      <c r="A396" s="74">
        <v>205</v>
      </c>
      <c r="B396" s="71" t="s">
        <v>1006</v>
      </c>
      <c r="C396" s="73">
        <f>SUM(C397,C402,C409,C415,C421,C425,C429,C433,C439,C446)</f>
        <v>71151</v>
      </c>
    </row>
    <row r="397" s="139" customFormat="1" ht="17.1" customHeight="1" spans="1:3">
      <c r="A397" s="74">
        <v>20501</v>
      </c>
      <c r="B397" s="71" t="s">
        <v>1007</v>
      </c>
      <c r="C397" s="73">
        <f>SUM(C398:C401)</f>
        <v>1740</v>
      </c>
    </row>
    <row r="398" s="139" customFormat="1" ht="17.1" customHeight="1" spans="1:3">
      <c r="A398" s="74">
        <v>2050101</v>
      </c>
      <c r="B398" s="74" t="s">
        <v>774</v>
      </c>
      <c r="C398" s="73">
        <v>999</v>
      </c>
    </row>
    <row r="399" s="139" customFormat="1" ht="17.1" hidden="1" customHeight="1" spans="1:3">
      <c r="A399" s="74">
        <v>2050102</v>
      </c>
      <c r="B399" s="74" t="s">
        <v>775</v>
      </c>
      <c r="C399" s="73"/>
    </row>
    <row r="400" s="139" customFormat="1" ht="17.1" hidden="1" customHeight="1" spans="1:3">
      <c r="A400" s="74">
        <v>2050103</v>
      </c>
      <c r="B400" s="74" t="s">
        <v>776</v>
      </c>
      <c r="C400" s="73"/>
    </row>
    <row r="401" s="139" customFormat="1" ht="17.1" customHeight="1" spans="1:3">
      <c r="A401" s="74">
        <v>2050199</v>
      </c>
      <c r="B401" s="74" t="s">
        <v>1008</v>
      </c>
      <c r="C401" s="73">
        <v>741</v>
      </c>
    </row>
    <row r="402" s="139" customFormat="1" ht="17.1" customHeight="1" spans="1:3">
      <c r="A402" s="74">
        <v>20502</v>
      </c>
      <c r="B402" s="71" t="s">
        <v>1009</v>
      </c>
      <c r="C402" s="73">
        <f>SUM(C403:C408)</f>
        <v>69318</v>
      </c>
    </row>
    <row r="403" s="139" customFormat="1" ht="17.1" customHeight="1" spans="1:3">
      <c r="A403" s="74">
        <v>2050201</v>
      </c>
      <c r="B403" s="74" t="s">
        <v>1010</v>
      </c>
      <c r="C403" s="73">
        <v>1993</v>
      </c>
    </row>
    <row r="404" s="139" customFormat="1" ht="17.1" customHeight="1" spans="1:3">
      <c r="A404" s="74">
        <v>2050202</v>
      </c>
      <c r="B404" s="74" t="s">
        <v>1011</v>
      </c>
      <c r="C404" s="73">
        <v>38265</v>
      </c>
    </row>
    <row r="405" s="139" customFormat="1" ht="17.1" customHeight="1" spans="1:3">
      <c r="A405" s="74">
        <v>2050203</v>
      </c>
      <c r="B405" s="74" t="s">
        <v>1012</v>
      </c>
      <c r="C405" s="73">
        <v>19756</v>
      </c>
    </row>
    <row r="406" s="139" customFormat="1" ht="17.1" hidden="1" customHeight="1" spans="1:3">
      <c r="A406" s="74">
        <v>2050204</v>
      </c>
      <c r="B406" s="74" t="s">
        <v>1013</v>
      </c>
      <c r="C406" s="73"/>
    </row>
    <row r="407" s="139" customFormat="1" ht="17.1" hidden="1" customHeight="1" spans="1:3">
      <c r="A407" s="74">
        <v>2050205</v>
      </c>
      <c r="B407" s="74" t="s">
        <v>1014</v>
      </c>
      <c r="C407" s="73"/>
    </row>
    <row r="408" s="139" customFormat="1" ht="17.1" customHeight="1" spans="1:3">
      <c r="A408" s="74">
        <v>2050299</v>
      </c>
      <c r="B408" s="74" t="s">
        <v>1015</v>
      </c>
      <c r="C408" s="73">
        <v>9304</v>
      </c>
    </row>
    <row r="409" s="139" customFormat="1" ht="17.1" customHeight="1" spans="1:3">
      <c r="A409" s="74">
        <v>20503</v>
      </c>
      <c r="B409" s="71" t="s">
        <v>1016</v>
      </c>
      <c r="C409" s="73">
        <f>SUM(C410:C414)</f>
        <v>15</v>
      </c>
    </row>
    <row r="410" s="139" customFormat="1" ht="17.1" hidden="1" customHeight="1" spans="1:3">
      <c r="A410" s="74">
        <v>2050301</v>
      </c>
      <c r="B410" s="74" t="s">
        <v>1017</v>
      </c>
      <c r="C410" s="73"/>
    </row>
    <row r="411" s="139" customFormat="1" ht="17.1" hidden="1" customHeight="1" spans="1:3">
      <c r="A411" s="74">
        <v>2050302</v>
      </c>
      <c r="B411" s="74" t="s">
        <v>1018</v>
      </c>
      <c r="C411" s="73"/>
    </row>
    <row r="412" s="139" customFormat="1" ht="17.1" hidden="1" customHeight="1" spans="1:3">
      <c r="A412" s="74">
        <v>2050303</v>
      </c>
      <c r="B412" s="74" t="s">
        <v>1019</v>
      </c>
      <c r="C412" s="73"/>
    </row>
    <row r="413" s="139" customFormat="1" ht="17.1" hidden="1" customHeight="1" spans="1:3">
      <c r="A413" s="74">
        <v>2050305</v>
      </c>
      <c r="B413" s="74" t="s">
        <v>1020</v>
      </c>
      <c r="C413" s="73"/>
    </row>
    <row r="414" s="139" customFormat="1" ht="17.1" customHeight="1" spans="1:3">
      <c r="A414" s="74">
        <v>2050399</v>
      </c>
      <c r="B414" s="74" t="s">
        <v>1021</v>
      </c>
      <c r="C414" s="73">
        <v>15</v>
      </c>
    </row>
    <row r="415" s="139" customFormat="1" ht="17.1" hidden="1" customHeight="1" spans="1:3">
      <c r="A415" s="74">
        <v>20504</v>
      </c>
      <c r="B415" s="71" t="s">
        <v>1022</v>
      </c>
      <c r="C415" s="73">
        <f>SUM(C416:C420)</f>
        <v>0</v>
      </c>
    </row>
    <row r="416" s="139" customFormat="1" ht="17.1" hidden="1" customHeight="1" spans="1:3">
      <c r="A416" s="74">
        <v>2050401</v>
      </c>
      <c r="B416" s="74" t="s">
        <v>1023</v>
      </c>
      <c r="C416" s="73"/>
    </row>
    <row r="417" s="139" customFormat="1" ht="17.1" hidden="1" customHeight="1" spans="1:3">
      <c r="A417" s="74">
        <v>2050402</v>
      </c>
      <c r="B417" s="74" t="s">
        <v>1024</v>
      </c>
      <c r="C417" s="73"/>
    </row>
    <row r="418" s="139" customFormat="1" ht="17.1" hidden="1" customHeight="1" spans="1:3">
      <c r="A418" s="74">
        <v>2050403</v>
      </c>
      <c r="B418" s="74" t="s">
        <v>1025</v>
      </c>
      <c r="C418" s="73"/>
    </row>
    <row r="419" s="139" customFormat="1" ht="17.1" hidden="1" customHeight="1" spans="1:3">
      <c r="A419" s="74">
        <v>2050404</v>
      </c>
      <c r="B419" s="74" t="s">
        <v>1026</v>
      </c>
      <c r="C419" s="73"/>
    </row>
    <row r="420" s="139" customFormat="1" ht="17.1" hidden="1" customHeight="1" spans="1:3">
      <c r="A420" s="74">
        <v>2050499</v>
      </c>
      <c r="B420" s="74" t="s">
        <v>1027</v>
      </c>
      <c r="C420" s="73"/>
    </row>
    <row r="421" s="139" customFormat="1" ht="17.1" hidden="1" customHeight="1" spans="1:3">
      <c r="A421" s="74">
        <v>20505</v>
      </c>
      <c r="B421" s="71" t="s">
        <v>1028</v>
      </c>
      <c r="C421" s="73">
        <f>SUM(C422:C424)</f>
        <v>0</v>
      </c>
    </row>
    <row r="422" s="139" customFormat="1" ht="17.1" hidden="1" customHeight="1" spans="1:3">
      <c r="A422" s="74">
        <v>2050501</v>
      </c>
      <c r="B422" s="74" t="s">
        <v>1029</v>
      </c>
      <c r="C422" s="73"/>
    </row>
    <row r="423" s="139" customFormat="1" ht="17.1" hidden="1" customHeight="1" spans="1:3">
      <c r="A423" s="74">
        <v>2050502</v>
      </c>
      <c r="B423" s="74" t="s">
        <v>1030</v>
      </c>
      <c r="C423" s="73"/>
    </row>
    <row r="424" s="139" customFormat="1" ht="17.1" hidden="1" customHeight="1" spans="1:3">
      <c r="A424" s="74">
        <v>2050599</v>
      </c>
      <c r="B424" s="74" t="s">
        <v>1031</v>
      </c>
      <c r="C424" s="73"/>
    </row>
    <row r="425" s="139" customFormat="1" ht="17.1" hidden="1" customHeight="1" spans="1:3">
      <c r="A425" s="74">
        <v>20506</v>
      </c>
      <c r="B425" s="71" t="s">
        <v>1032</v>
      </c>
      <c r="C425" s="73">
        <f>SUM(C426:C428)</f>
        <v>0</v>
      </c>
    </row>
    <row r="426" s="139" customFormat="1" ht="17.1" hidden="1" customHeight="1" spans="1:3">
      <c r="A426" s="74">
        <v>2050601</v>
      </c>
      <c r="B426" s="74" t="s">
        <v>1033</v>
      </c>
      <c r="C426" s="73"/>
    </row>
    <row r="427" s="139" customFormat="1" ht="17.1" hidden="1" customHeight="1" spans="1:3">
      <c r="A427" s="74">
        <v>2050602</v>
      </c>
      <c r="B427" s="74" t="s">
        <v>1034</v>
      </c>
      <c r="C427" s="73"/>
    </row>
    <row r="428" s="139" customFormat="1" ht="17.1" hidden="1" customHeight="1" spans="1:3">
      <c r="A428" s="74">
        <v>2050699</v>
      </c>
      <c r="B428" s="74" t="s">
        <v>1035</v>
      </c>
      <c r="C428" s="73"/>
    </row>
    <row r="429" s="139" customFormat="1" ht="17.1" hidden="1" customHeight="1" spans="1:3">
      <c r="A429" s="74">
        <v>20507</v>
      </c>
      <c r="B429" s="71" t="s">
        <v>1036</v>
      </c>
      <c r="C429" s="73">
        <f>SUM(C430:C432)</f>
        <v>0</v>
      </c>
    </row>
    <row r="430" s="139" customFormat="1" ht="17.1" hidden="1" customHeight="1" spans="1:3">
      <c r="A430" s="74">
        <v>2050701</v>
      </c>
      <c r="B430" s="74" t="s">
        <v>1037</v>
      </c>
      <c r="C430" s="73"/>
    </row>
    <row r="431" s="139" customFormat="1" ht="17.1" hidden="1" customHeight="1" spans="1:3">
      <c r="A431" s="74">
        <v>2050702</v>
      </c>
      <c r="B431" s="74" t="s">
        <v>1038</v>
      </c>
      <c r="C431" s="73"/>
    </row>
    <row r="432" s="139" customFormat="1" ht="17.1" hidden="1" customHeight="1" spans="1:3">
      <c r="A432" s="74">
        <v>2050799</v>
      </c>
      <c r="B432" s="74" t="s">
        <v>1039</v>
      </c>
      <c r="C432" s="73"/>
    </row>
    <row r="433" s="139" customFormat="1" ht="17.1" customHeight="1" spans="1:3">
      <c r="A433" s="74">
        <v>20508</v>
      </c>
      <c r="B433" s="71" t="s">
        <v>1040</v>
      </c>
      <c r="C433" s="73">
        <f>SUM(C434:C438)</f>
        <v>35</v>
      </c>
    </row>
    <row r="434" s="139" customFormat="1" ht="17.1" hidden="1" customHeight="1" spans="1:3">
      <c r="A434" s="74">
        <v>2050801</v>
      </c>
      <c r="B434" s="74" t="s">
        <v>1041</v>
      </c>
      <c r="C434" s="73"/>
    </row>
    <row r="435" s="139" customFormat="1" ht="17.1" customHeight="1" spans="1:3">
      <c r="A435" s="74">
        <v>2050802</v>
      </c>
      <c r="B435" s="74" t="s">
        <v>1042</v>
      </c>
      <c r="C435" s="73">
        <v>16</v>
      </c>
    </row>
    <row r="436" s="139" customFormat="1" ht="17.1" customHeight="1" spans="1:3">
      <c r="A436" s="74">
        <v>2050803</v>
      </c>
      <c r="B436" s="74" t="s">
        <v>1043</v>
      </c>
      <c r="C436" s="73">
        <v>19</v>
      </c>
    </row>
    <row r="437" s="139" customFormat="1" ht="17.1" hidden="1" customHeight="1" spans="1:3">
      <c r="A437" s="74">
        <v>2050804</v>
      </c>
      <c r="B437" s="74" t="s">
        <v>1044</v>
      </c>
      <c r="C437" s="73"/>
    </row>
    <row r="438" s="139" customFormat="1" ht="17.1" hidden="1" customHeight="1" spans="1:3">
      <c r="A438" s="74">
        <v>2050899</v>
      </c>
      <c r="B438" s="74" t="s">
        <v>1045</v>
      </c>
      <c r="C438" s="73"/>
    </row>
    <row r="439" s="139" customFormat="1" ht="17.1" hidden="1" customHeight="1" spans="1:3">
      <c r="A439" s="74">
        <v>20509</v>
      </c>
      <c r="B439" s="71" t="s">
        <v>1046</v>
      </c>
      <c r="C439" s="73">
        <f>SUM(C440:C445)</f>
        <v>0</v>
      </c>
    </row>
    <row r="440" s="139" customFormat="1" ht="17.1" hidden="1" customHeight="1" spans="1:3">
      <c r="A440" s="74">
        <v>2050901</v>
      </c>
      <c r="B440" s="74" t="s">
        <v>1047</v>
      </c>
      <c r="C440" s="73"/>
    </row>
    <row r="441" s="139" customFormat="1" ht="17.1" hidden="1" customHeight="1" spans="1:3">
      <c r="A441" s="74">
        <v>2050902</v>
      </c>
      <c r="B441" s="74" t="s">
        <v>1048</v>
      </c>
      <c r="C441" s="73"/>
    </row>
    <row r="442" s="139" customFormat="1" ht="17.1" hidden="1" customHeight="1" spans="1:3">
      <c r="A442" s="74">
        <v>2050903</v>
      </c>
      <c r="B442" s="74" t="s">
        <v>1049</v>
      </c>
      <c r="C442" s="73"/>
    </row>
    <row r="443" s="139" customFormat="1" ht="17.1" hidden="1" customHeight="1" spans="1:3">
      <c r="A443" s="74">
        <v>2050904</v>
      </c>
      <c r="B443" s="74" t="s">
        <v>1050</v>
      </c>
      <c r="C443" s="73"/>
    </row>
    <row r="444" s="139" customFormat="1" ht="17.1" hidden="1" customHeight="1" spans="1:3">
      <c r="A444" s="74">
        <v>2050905</v>
      </c>
      <c r="B444" s="74" t="s">
        <v>1051</v>
      </c>
      <c r="C444" s="73"/>
    </row>
    <row r="445" s="139" customFormat="1" ht="17.1" hidden="1" customHeight="1" spans="1:3">
      <c r="A445" s="74">
        <v>2050999</v>
      </c>
      <c r="B445" s="74" t="s">
        <v>1052</v>
      </c>
      <c r="C445" s="73"/>
    </row>
    <row r="446" s="139" customFormat="1" ht="17.1" customHeight="1" spans="1:3">
      <c r="A446" s="74">
        <v>20599</v>
      </c>
      <c r="B446" s="71" t="s">
        <v>1053</v>
      </c>
      <c r="C446" s="73">
        <f>C447</f>
        <v>43</v>
      </c>
    </row>
    <row r="447" s="139" customFormat="1" ht="17.1" customHeight="1" spans="1:3">
      <c r="A447" s="74">
        <v>2059999</v>
      </c>
      <c r="B447" s="74" t="s">
        <v>1054</v>
      </c>
      <c r="C447" s="73">
        <v>43</v>
      </c>
    </row>
    <row r="448" s="139" customFormat="1" ht="17.1" customHeight="1" spans="1:3">
      <c r="A448" s="74">
        <v>206</v>
      </c>
      <c r="B448" s="71" t="s">
        <v>1055</v>
      </c>
      <c r="C448" s="73">
        <f>SUM(C449,C454,C463,C469,C474,C479,C484,C491,C495,C499)</f>
        <v>62420</v>
      </c>
    </row>
    <row r="449" s="139" customFormat="1" ht="17.1" customHeight="1" spans="1:3">
      <c r="A449" s="74">
        <v>20601</v>
      </c>
      <c r="B449" s="71" t="s">
        <v>1056</v>
      </c>
      <c r="C449" s="73">
        <f>SUM(C450:C453)</f>
        <v>1547</v>
      </c>
    </row>
    <row r="450" s="139" customFormat="1" ht="17.1" customHeight="1" spans="1:3">
      <c r="A450" s="74">
        <v>2060101</v>
      </c>
      <c r="B450" s="74" t="s">
        <v>774</v>
      </c>
      <c r="C450" s="73">
        <v>373</v>
      </c>
    </row>
    <row r="451" s="139" customFormat="1" ht="17.1" hidden="1" customHeight="1" spans="1:3">
      <c r="A451" s="74">
        <v>2060102</v>
      </c>
      <c r="B451" s="74" t="s">
        <v>775</v>
      </c>
      <c r="C451" s="73"/>
    </row>
    <row r="452" s="139" customFormat="1" ht="17.1" hidden="1" customHeight="1" spans="1:3">
      <c r="A452" s="74">
        <v>2060103</v>
      </c>
      <c r="B452" s="74" t="s">
        <v>776</v>
      </c>
      <c r="C452" s="73"/>
    </row>
    <row r="453" s="139" customFormat="1" ht="17.1" customHeight="1" spans="1:3">
      <c r="A453" s="74">
        <v>2060199</v>
      </c>
      <c r="B453" s="74" t="s">
        <v>1057</v>
      </c>
      <c r="C453" s="73">
        <v>1174</v>
      </c>
    </row>
    <row r="454" s="139" customFormat="1" ht="17.1" customHeight="1" spans="1:3">
      <c r="A454" s="74">
        <v>20602</v>
      </c>
      <c r="B454" s="71" t="s">
        <v>1058</v>
      </c>
      <c r="C454" s="73">
        <f>SUM(C455:C462)</f>
        <v>140</v>
      </c>
    </row>
    <row r="455" s="139" customFormat="1" ht="17.1" hidden="1" customHeight="1" spans="1:3">
      <c r="A455" s="74">
        <v>2060201</v>
      </c>
      <c r="B455" s="74" t="s">
        <v>1059</v>
      </c>
      <c r="C455" s="73"/>
    </row>
    <row r="456" s="139" customFormat="1" ht="17.1" hidden="1" customHeight="1" spans="1:3">
      <c r="A456" s="74">
        <v>2060203</v>
      </c>
      <c r="B456" s="74" t="s">
        <v>1060</v>
      </c>
      <c r="C456" s="73"/>
    </row>
    <row r="457" s="139" customFormat="1" ht="17.1" hidden="1" customHeight="1" spans="1:3">
      <c r="A457" s="74">
        <v>2060204</v>
      </c>
      <c r="B457" s="74" t="s">
        <v>1061</v>
      </c>
      <c r="C457" s="73"/>
    </row>
    <row r="458" s="139" customFormat="1" ht="17.1" hidden="1" customHeight="1" spans="1:3">
      <c r="A458" s="74">
        <v>2060205</v>
      </c>
      <c r="B458" s="74" t="s">
        <v>1062</v>
      </c>
      <c r="C458" s="73"/>
    </row>
    <row r="459" s="139" customFormat="1" ht="17.1" hidden="1" customHeight="1" spans="1:3">
      <c r="A459" s="74">
        <v>2060206</v>
      </c>
      <c r="B459" s="74" t="s">
        <v>1063</v>
      </c>
      <c r="C459" s="73"/>
    </row>
    <row r="460" s="139" customFormat="1" ht="17.1" hidden="1" customHeight="1" spans="1:3">
      <c r="A460" s="74">
        <v>2060207</v>
      </c>
      <c r="B460" s="74" t="s">
        <v>1064</v>
      </c>
      <c r="C460" s="73"/>
    </row>
    <row r="461" s="139" customFormat="1" ht="17.1" customHeight="1" spans="1:3">
      <c r="A461" s="74">
        <v>2060208</v>
      </c>
      <c r="B461" s="74" t="s">
        <v>1065</v>
      </c>
      <c r="C461" s="73">
        <v>140</v>
      </c>
    </row>
    <row r="462" s="139" customFormat="1" ht="17.1" hidden="1" customHeight="1" spans="1:3">
      <c r="A462" s="74">
        <v>2060299</v>
      </c>
      <c r="B462" s="74" t="s">
        <v>1066</v>
      </c>
      <c r="C462" s="73"/>
    </row>
    <row r="463" s="139" customFormat="1" ht="17.1" hidden="1" customHeight="1" spans="1:3">
      <c r="A463" s="74">
        <v>20603</v>
      </c>
      <c r="B463" s="71" t="s">
        <v>1067</v>
      </c>
      <c r="C463" s="73">
        <f>SUM(C464:C468)</f>
        <v>0</v>
      </c>
    </row>
    <row r="464" s="139" customFormat="1" ht="17.1" hidden="1" customHeight="1" spans="1:3">
      <c r="A464" s="74">
        <v>2060301</v>
      </c>
      <c r="B464" s="74" t="s">
        <v>1059</v>
      </c>
      <c r="C464" s="73"/>
    </row>
    <row r="465" s="139" customFormat="1" ht="17.1" hidden="1" customHeight="1" spans="1:3">
      <c r="A465" s="74">
        <v>2060302</v>
      </c>
      <c r="B465" s="74" t="s">
        <v>1068</v>
      </c>
      <c r="C465" s="73"/>
    </row>
    <row r="466" s="139" customFormat="1" ht="17.1" hidden="1" customHeight="1" spans="1:3">
      <c r="A466" s="74">
        <v>2060303</v>
      </c>
      <c r="B466" s="74" t="s">
        <v>1069</v>
      </c>
      <c r="C466" s="73"/>
    </row>
    <row r="467" s="139" customFormat="1" ht="17.1" hidden="1" customHeight="1" spans="1:3">
      <c r="A467" s="74">
        <v>2060304</v>
      </c>
      <c r="B467" s="74" t="s">
        <v>1070</v>
      </c>
      <c r="C467" s="73"/>
    </row>
    <row r="468" s="139" customFormat="1" ht="17.1" hidden="1" customHeight="1" spans="1:3">
      <c r="A468" s="74">
        <v>2060399</v>
      </c>
      <c r="B468" s="74" t="s">
        <v>1071</v>
      </c>
      <c r="C468" s="73"/>
    </row>
    <row r="469" s="139" customFormat="1" ht="17.1" customHeight="1" spans="1:3">
      <c r="A469" s="74">
        <v>20604</v>
      </c>
      <c r="B469" s="71" t="s">
        <v>1072</v>
      </c>
      <c r="C469" s="73">
        <f>SUM(C470:C473)</f>
        <v>374</v>
      </c>
    </row>
    <row r="470" s="139" customFormat="1" ht="17.1" hidden="1" customHeight="1" spans="1:3">
      <c r="A470" s="74">
        <v>2060401</v>
      </c>
      <c r="B470" s="74" t="s">
        <v>1059</v>
      </c>
      <c r="C470" s="73"/>
    </row>
    <row r="471" s="139" customFormat="1" ht="17.1" customHeight="1" spans="1:3">
      <c r="A471" s="74">
        <v>2060404</v>
      </c>
      <c r="B471" s="74" t="s">
        <v>1073</v>
      </c>
      <c r="C471" s="73">
        <v>374</v>
      </c>
    </row>
    <row r="472" s="139" customFormat="1" ht="17.1" hidden="1" customHeight="1" spans="1:3">
      <c r="A472" s="74">
        <v>2060405</v>
      </c>
      <c r="B472" s="74" t="s">
        <v>1074</v>
      </c>
      <c r="C472" s="73"/>
    </row>
    <row r="473" s="139" customFormat="1" ht="17.1" hidden="1" customHeight="1" spans="1:3">
      <c r="A473" s="74">
        <v>2060499</v>
      </c>
      <c r="B473" s="74" t="s">
        <v>1075</v>
      </c>
      <c r="C473" s="73"/>
    </row>
    <row r="474" s="139" customFormat="1" ht="17.1" customHeight="1" spans="1:3">
      <c r="A474" s="74">
        <v>20605</v>
      </c>
      <c r="B474" s="71" t="s">
        <v>1076</v>
      </c>
      <c r="C474" s="73">
        <f>SUM(C475:C478)</f>
        <v>13107</v>
      </c>
    </row>
    <row r="475" s="139" customFormat="1" ht="17.1" hidden="1" customHeight="1" spans="1:3">
      <c r="A475" s="74">
        <v>2060501</v>
      </c>
      <c r="B475" s="74" t="s">
        <v>1059</v>
      </c>
      <c r="C475" s="73"/>
    </row>
    <row r="476" s="139" customFormat="1" ht="17.1" hidden="1" customHeight="1" spans="1:3">
      <c r="A476" s="74">
        <v>2060502</v>
      </c>
      <c r="B476" s="74" t="s">
        <v>1077</v>
      </c>
      <c r="C476" s="73"/>
    </row>
    <row r="477" s="139" customFormat="1" ht="17.1" hidden="1" customHeight="1" spans="1:3">
      <c r="A477" s="74">
        <v>2060503</v>
      </c>
      <c r="B477" s="74" t="s">
        <v>1078</v>
      </c>
      <c r="C477" s="73"/>
    </row>
    <row r="478" s="139" customFormat="1" ht="17.1" customHeight="1" spans="1:3">
      <c r="A478" s="74">
        <v>2060599</v>
      </c>
      <c r="B478" s="74" t="s">
        <v>1079</v>
      </c>
      <c r="C478" s="73">
        <v>13107</v>
      </c>
    </row>
    <row r="479" s="139" customFormat="1" ht="17.1" hidden="1" customHeight="1" spans="1:3">
      <c r="A479" s="74">
        <v>20606</v>
      </c>
      <c r="B479" s="71" t="s">
        <v>1080</v>
      </c>
      <c r="C479" s="73">
        <f>SUM(C480:C483)</f>
        <v>0</v>
      </c>
    </row>
    <row r="480" s="139" customFormat="1" ht="17.1" hidden="1" customHeight="1" spans="1:3">
      <c r="A480" s="74">
        <v>2060601</v>
      </c>
      <c r="B480" s="74" t="s">
        <v>1081</v>
      </c>
      <c r="C480" s="73"/>
    </row>
    <row r="481" s="139" customFormat="1" ht="17.1" hidden="1" customHeight="1" spans="1:3">
      <c r="A481" s="74">
        <v>2060602</v>
      </c>
      <c r="B481" s="74" t="s">
        <v>1082</v>
      </c>
      <c r="C481" s="73"/>
    </row>
    <row r="482" s="139" customFormat="1" ht="17.1" hidden="1" customHeight="1" spans="1:3">
      <c r="A482" s="74">
        <v>2060603</v>
      </c>
      <c r="B482" s="74" t="s">
        <v>1083</v>
      </c>
      <c r="C482" s="73"/>
    </row>
    <row r="483" s="139" customFormat="1" ht="17.1" hidden="1" customHeight="1" spans="1:3">
      <c r="A483" s="74">
        <v>2060699</v>
      </c>
      <c r="B483" s="74" t="s">
        <v>1084</v>
      </c>
      <c r="C483" s="73"/>
    </row>
    <row r="484" s="139" customFormat="1" ht="17.1" customHeight="1" spans="1:3">
      <c r="A484" s="74">
        <v>20607</v>
      </c>
      <c r="B484" s="71" t="s">
        <v>1085</v>
      </c>
      <c r="C484" s="73">
        <f>SUM(C485:C490)</f>
        <v>117</v>
      </c>
    </row>
    <row r="485" s="139" customFormat="1" ht="17.1" hidden="1" customHeight="1" spans="1:3">
      <c r="A485" s="74">
        <v>2060701</v>
      </c>
      <c r="B485" s="74" t="s">
        <v>1059</v>
      </c>
      <c r="C485" s="73"/>
    </row>
    <row r="486" s="139" customFormat="1" ht="17.1" customHeight="1" spans="1:3">
      <c r="A486" s="74">
        <v>2060702</v>
      </c>
      <c r="B486" s="74" t="s">
        <v>1086</v>
      </c>
      <c r="C486" s="73">
        <v>10</v>
      </c>
    </row>
    <row r="487" s="139" customFormat="1" ht="17.1" hidden="1" customHeight="1" spans="1:3">
      <c r="A487" s="74">
        <v>2060703</v>
      </c>
      <c r="B487" s="74" t="s">
        <v>1087</v>
      </c>
      <c r="C487" s="73"/>
    </row>
    <row r="488" s="139" customFormat="1" ht="17.1" hidden="1" customHeight="1" spans="1:3">
      <c r="A488" s="74">
        <v>2060704</v>
      </c>
      <c r="B488" s="74" t="s">
        <v>1088</v>
      </c>
      <c r="C488" s="73"/>
    </row>
    <row r="489" s="139" customFormat="1" ht="17.1" hidden="1" customHeight="1" spans="1:3">
      <c r="A489" s="74">
        <v>2060705</v>
      </c>
      <c r="B489" s="74" t="s">
        <v>1089</v>
      </c>
      <c r="C489" s="73"/>
    </row>
    <row r="490" s="139" customFormat="1" ht="17.1" customHeight="1" spans="1:3">
      <c r="A490" s="74">
        <v>2060799</v>
      </c>
      <c r="B490" s="74" t="s">
        <v>1090</v>
      </c>
      <c r="C490" s="73">
        <v>107</v>
      </c>
    </row>
    <row r="491" s="139" customFormat="1" ht="17.1" hidden="1" customHeight="1" spans="1:3">
      <c r="A491" s="74">
        <v>20608</v>
      </c>
      <c r="B491" s="71" t="s">
        <v>1091</v>
      </c>
      <c r="C491" s="73">
        <f>SUM(C492:C494)</f>
        <v>0</v>
      </c>
    </row>
    <row r="492" s="139" customFormat="1" ht="17.1" hidden="1" customHeight="1" spans="1:3">
      <c r="A492" s="74">
        <v>2060801</v>
      </c>
      <c r="B492" s="74" t="s">
        <v>1092</v>
      </c>
      <c r="C492" s="73"/>
    </row>
    <row r="493" s="139" customFormat="1" ht="17.1" hidden="1" customHeight="1" spans="1:3">
      <c r="A493" s="74">
        <v>2060802</v>
      </c>
      <c r="B493" s="74" t="s">
        <v>1093</v>
      </c>
      <c r="C493" s="73"/>
    </row>
    <row r="494" s="139" customFormat="1" ht="17.1" hidden="1" customHeight="1" spans="1:3">
      <c r="A494" s="74">
        <v>2060899</v>
      </c>
      <c r="B494" s="74" t="s">
        <v>1094</v>
      </c>
      <c r="C494" s="73"/>
    </row>
    <row r="495" s="139" customFormat="1" ht="17.1" customHeight="1" spans="1:3">
      <c r="A495" s="74">
        <v>20609</v>
      </c>
      <c r="B495" s="71" t="s">
        <v>1095</v>
      </c>
      <c r="C495" s="73">
        <f>SUM(C496:C498)</f>
        <v>433</v>
      </c>
    </row>
    <row r="496" s="139" customFormat="1" ht="17.1" customHeight="1" spans="1:3">
      <c r="A496" s="74">
        <v>2060901</v>
      </c>
      <c r="B496" s="74" t="s">
        <v>1096</v>
      </c>
      <c r="C496" s="73">
        <v>280</v>
      </c>
    </row>
    <row r="497" s="139" customFormat="1" ht="17.1" customHeight="1" spans="1:3">
      <c r="A497" s="74">
        <v>2060902</v>
      </c>
      <c r="B497" s="74" t="s">
        <v>1097</v>
      </c>
      <c r="C497" s="73">
        <v>153</v>
      </c>
    </row>
    <row r="498" s="139" customFormat="1" ht="17.1" hidden="1" customHeight="1" spans="1:3">
      <c r="A498" s="74">
        <v>2060999</v>
      </c>
      <c r="B498" s="74" t="s">
        <v>1098</v>
      </c>
      <c r="C498" s="73"/>
    </row>
    <row r="499" s="139" customFormat="1" ht="17.1" customHeight="1" spans="1:3">
      <c r="A499" s="74">
        <v>20699</v>
      </c>
      <c r="B499" s="71" t="s">
        <v>1099</v>
      </c>
      <c r="C499" s="73">
        <f>SUM(C500:C503)</f>
        <v>46702</v>
      </c>
    </row>
    <row r="500" s="139" customFormat="1" ht="17.1" customHeight="1" spans="1:3">
      <c r="A500" s="74">
        <v>2069901</v>
      </c>
      <c r="B500" s="74" t="s">
        <v>1100</v>
      </c>
      <c r="C500" s="73">
        <v>20</v>
      </c>
    </row>
    <row r="501" s="139" customFormat="1" ht="16.9" hidden="1" customHeight="1" spans="1:3">
      <c r="A501" s="74">
        <v>2069902</v>
      </c>
      <c r="B501" s="74" t="s">
        <v>1101</v>
      </c>
      <c r="C501" s="73"/>
    </row>
    <row r="502" s="139" customFormat="1" ht="17.1" hidden="1" customHeight="1" spans="1:3">
      <c r="A502" s="74">
        <v>2069903</v>
      </c>
      <c r="B502" s="74" t="s">
        <v>1102</v>
      </c>
      <c r="C502" s="73"/>
    </row>
    <row r="503" s="139" customFormat="1" ht="17.1" customHeight="1" spans="1:3">
      <c r="A503" s="74">
        <v>2069999</v>
      </c>
      <c r="B503" s="74" t="s">
        <v>1103</v>
      </c>
      <c r="C503" s="73">
        <v>46682</v>
      </c>
    </row>
    <row r="504" s="139" customFormat="1" ht="17.1" customHeight="1" spans="1:3">
      <c r="A504" s="74">
        <v>207</v>
      </c>
      <c r="B504" s="71" t="s">
        <v>1104</v>
      </c>
      <c r="C504" s="73">
        <f>SUM(C505,C521,C529,C540,C549,C557)</f>
        <v>1604</v>
      </c>
    </row>
    <row r="505" s="139" customFormat="1" ht="17.1" customHeight="1" spans="1:3">
      <c r="A505" s="74">
        <v>20701</v>
      </c>
      <c r="B505" s="71" t="s">
        <v>1105</v>
      </c>
      <c r="C505" s="73">
        <f>SUM(C506:C520)</f>
        <v>508</v>
      </c>
    </row>
    <row r="506" s="139" customFormat="1" ht="17.1" customHeight="1" spans="1:3">
      <c r="A506" s="74">
        <v>2070101</v>
      </c>
      <c r="B506" s="74" t="s">
        <v>774</v>
      </c>
      <c r="C506" s="73">
        <v>304</v>
      </c>
    </row>
    <row r="507" s="139" customFormat="1" ht="17.1" hidden="1" customHeight="1" spans="1:3">
      <c r="A507" s="74">
        <v>2070102</v>
      </c>
      <c r="B507" s="74" t="s">
        <v>775</v>
      </c>
      <c r="C507" s="73"/>
    </row>
    <row r="508" s="139" customFormat="1" ht="17.1" hidden="1" customHeight="1" spans="1:3">
      <c r="A508" s="74">
        <v>2070103</v>
      </c>
      <c r="B508" s="74" t="s">
        <v>776</v>
      </c>
      <c r="C508" s="73"/>
    </row>
    <row r="509" s="139" customFormat="1" ht="17.1" customHeight="1" spans="1:3">
      <c r="A509" s="74">
        <v>2070104</v>
      </c>
      <c r="B509" s="74" t="s">
        <v>1106</v>
      </c>
      <c r="C509" s="73">
        <v>41</v>
      </c>
    </row>
    <row r="510" s="139" customFormat="1" ht="17.1" customHeight="1" spans="1:3">
      <c r="A510" s="74">
        <v>2070105</v>
      </c>
      <c r="B510" s="74" t="s">
        <v>1107</v>
      </c>
      <c r="C510" s="73">
        <v>17</v>
      </c>
    </row>
    <row r="511" s="139" customFormat="1" ht="17.1" hidden="1" customHeight="1" spans="1:3">
      <c r="A511" s="74">
        <v>2070106</v>
      </c>
      <c r="B511" s="74" t="s">
        <v>1108</v>
      </c>
      <c r="C511" s="73"/>
    </row>
    <row r="512" s="139" customFormat="1" ht="17.1" hidden="1" customHeight="1" spans="1:3">
      <c r="A512" s="74">
        <v>2070107</v>
      </c>
      <c r="B512" s="74" t="s">
        <v>1109</v>
      </c>
      <c r="C512" s="73"/>
    </row>
    <row r="513" s="139" customFormat="1" ht="17.1" hidden="1" customHeight="1" spans="1:3">
      <c r="A513" s="74">
        <v>2070108</v>
      </c>
      <c r="B513" s="74" t="s">
        <v>1110</v>
      </c>
      <c r="C513" s="73"/>
    </row>
    <row r="514" s="139" customFormat="1" ht="17.1" hidden="1" customHeight="1" spans="1:3">
      <c r="A514" s="74">
        <v>2070109</v>
      </c>
      <c r="B514" s="74" t="s">
        <v>1111</v>
      </c>
      <c r="C514" s="73"/>
    </row>
    <row r="515" s="139" customFormat="1" ht="17.1" hidden="1" customHeight="1" spans="1:3">
      <c r="A515" s="74">
        <v>2070110</v>
      </c>
      <c r="B515" s="74" t="s">
        <v>1112</v>
      </c>
      <c r="C515" s="73"/>
    </row>
    <row r="516" s="139" customFormat="1" ht="17.1" hidden="1" customHeight="1" spans="1:3">
      <c r="A516" s="74">
        <v>2070111</v>
      </c>
      <c r="B516" s="74" t="s">
        <v>1113</v>
      </c>
      <c r="C516" s="73"/>
    </row>
    <row r="517" s="139" customFormat="1" ht="17.1" hidden="1" customHeight="1" spans="1:3">
      <c r="A517" s="74">
        <v>2070112</v>
      </c>
      <c r="B517" s="74" t="s">
        <v>1114</v>
      </c>
      <c r="C517" s="73"/>
    </row>
    <row r="518" s="139" customFormat="1" ht="17.1" hidden="1" customHeight="1" spans="1:3">
      <c r="A518" s="74">
        <v>2070113</v>
      </c>
      <c r="B518" s="74" t="s">
        <v>1115</v>
      </c>
      <c r="C518" s="73"/>
    </row>
    <row r="519" s="139" customFormat="1" ht="17.1" hidden="1" customHeight="1" spans="1:3">
      <c r="A519" s="74">
        <v>2070114</v>
      </c>
      <c r="B519" s="74" t="s">
        <v>1116</v>
      </c>
      <c r="C519" s="73"/>
    </row>
    <row r="520" s="139" customFormat="1" ht="17.1" customHeight="1" spans="1:3">
      <c r="A520" s="74">
        <v>2070199</v>
      </c>
      <c r="B520" s="74" t="s">
        <v>1117</v>
      </c>
      <c r="C520" s="73">
        <v>146</v>
      </c>
    </row>
    <row r="521" s="139" customFormat="1" ht="17.1" customHeight="1" spans="1:3">
      <c r="A521" s="74">
        <v>20702</v>
      </c>
      <c r="B521" s="71" t="s">
        <v>1118</v>
      </c>
      <c r="C521" s="73">
        <f>SUM(C522:C528)</f>
        <v>3</v>
      </c>
    </row>
    <row r="522" s="139" customFormat="1" ht="17.1" hidden="1" customHeight="1" spans="1:3">
      <c r="A522" s="74">
        <v>2070201</v>
      </c>
      <c r="B522" s="74" t="s">
        <v>774</v>
      </c>
      <c r="C522" s="73"/>
    </row>
    <row r="523" s="139" customFormat="1" ht="17.1" hidden="1" customHeight="1" spans="1:3">
      <c r="A523" s="74">
        <v>2070202</v>
      </c>
      <c r="B523" s="74" t="s">
        <v>775</v>
      </c>
      <c r="C523" s="73"/>
    </row>
    <row r="524" s="139" customFormat="1" ht="17.1" hidden="1" customHeight="1" spans="1:3">
      <c r="A524" s="74">
        <v>2070203</v>
      </c>
      <c r="B524" s="74" t="s">
        <v>776</v>
      </c>
      <c r="C524" s="73"/>
    </row>
    <row r="525" s="139" customFormat="1" ht="17.1" customHeight="1" spans="1:3">
      <c r="A525" s="74">
        <v>2070204</v>
      </c>
      <c r="B525" s="74" t="s">
        <v>1119</v>
      </c>
      <c r="C525" s="73">
        <v>3</v>
      </c>
    </row>
    <row r="526" s="139" customFormat="1" ht="17.1" hidden="1" customHeight="1" spans="1:3">
      <c r="A526" s="74">
        <v>2070205</v>
      </c>
      <c r="B526" s="74" t="s">
        <v>1120</v>
      </c>
      <c r="C526" s="73"/>
    </row>
    <row r="527" s="139" customFormat="1" ht="17.1" hidden="1" customHeight="1" spans="1:3">
      <c r="A527" s="74">
        <v>2070206</v>
      </c>
      <c r="B527" s="74" t="s">
        <v>1121</v>
      </c>
      <c r="C527" s="73"/>
    </row>
    <row r="528" s="139" customFormat="1" ht="17.1" hidden="1" customHeight="1" spans="1:3">
      <c r="A528" s="74">
        <v>2070299</v>
      </c>
      <c r="B528" s="74" t="s">
        <v>1122</v>
      </c>
      <c r="C528" s="73"/>
    </row>
    <row r="529" s="139" customFormat="1" ht="17.1" customHeight="1" spans="1:3">
      <c r="A529" s="74">
        <v>20703</v>
      </c>
      <c r="B529" s="71" t="s">
        <v>1123</v>
      </c>
      <c r="C529" s="73">
        <f>SUM(C530:C539)</f>
        <v>575</v>
      </c>
    </row>
    <row r="530" s="139" customFormat="1" ht="17.1" hidden="1" customHeight="1" spans="1:3">
      <c r="A530" s="74">
        <v>2070301</v>
      </c>
      <c r="B530" s="74" t="s">
        <v>774</v>
      </c>
      <c r="C530" s="73"/>
    </row>
    <row r="531" s="139" customFormat="1" ht="17.1" hidden="1" customHeight="1" spans="1:3">
      <c r="A531" s="74">
        <v>2070302</v>
      </c>
      <c r="B531" s="74" t="s">
        <v>775</v>
      </c>
      <c r="C531" s="73"/>
    </row>
    <row r="532" s="139" customFormat="1" ht="17.1" hidden="1" customHeight="1" spans="1:3">
      <c r="A532" s="74">
        <v>2070303</v>
      </c>
      <c r="B532" s="74" t="s">
        <v>776</v>
      </c>
      <c r="C532" s="73"/>
    </row>
    <row r="533" s="139" customFormat="1" ht="17.1" hidden="1" customHeight="1" spans="1:3">
      <c r="A533" s="74">
        <v>2070304</v>
      </c>
      <c r="B533" s="74" t="s">
        <v>1124</v>
      </c>
      <c r="C533" s="73"/>
    </row>
    <row r="534" s="139" customFormat="1" ht="17.1" hidden="1" customHeight="1" spans="1:3">
      <c r="A534" s="74">
        <v>2070305</v>
      </c>
      <c r="B534" s="74" t="s">
        <v>1125</v>
      </c>
      <c r="C534" s="73"/>
    </row>
    <row r="535" s="139" customFormat="1" ht="17.1" hidden="1" customHeight="1" spans="1:3">
      <c r="A535" s="74">
        <v>2070306</v>
      </c>
      <c r="B535" s="74" t="s">
        <v>1126</v>
      </c>
      <c r="C535" s="73"/>
    </row>
    <row r="536" s="139" customFormat="1" ht="17.1" hidden="1" customHeight="1" spans="1:3">
      <c r="A536" s="74">
        <v>2070307</v>
      </c>
      <c r="B536" s="74" t="s">
        <v>1127</v>
      </c>
      <c r="C536" s="73"/>
    </row>
    <row r="537" s="139" customFormat="1" ht="17.1" customHeight="1" spans="1:3">
      <c r="A537" s="74">
        <v>2070308</v>
      </c>
      <c r="B537" s="74" t="s">
        <v>1128</v>
      </c>
      <c r="C537" s="73">
        <v>9</v>
      </c>
    </row>
    <row r="538" s="139" customFormat="1" ht="17.1" hidden="1" customHeight="1" spans="1:3">
      <c r="A538" s="74">
        <v>2070309</v>
      </c>
      <c r="B538" s="74" t="s">
        <v>1129</v>
      </c>
      <c r="C538" s="73"/>
    </row>
    <row r="539" s="139" customFormat="1" ht="17.1" customHeight="1" spans="1:3">
      <c r="A539" s="74">
        <v>2070399</v>
      </c>
      <c r="B539" s="74" t="s">
        <v>1130</v>
      </c>
      <c r="C539" s="73">
        <v>566</v>
      </c>
    </row>
    <row r="540" s="139" customFormat="1" ht="17.1" hidden="1" customHeight="1" spans="1:3">
      <c r="A540" s="74">
        <v>20706</v>
      </c>
      <c r="B540" s="75" t="s">
        <v>1131</v>
      </c>
      <c r="C540" s="73">
        <f>SUM(C541:C548)</f>
        <v>0</v>
      </c>
    </row>
    <row r="541" s="139" customFormat="1" ht="17.1" hidden="1" customHeight="1" spans="1:3">
      <c r="A541" s="74">
        <v>2070601</v>
      </c>
      <c r="B541" s="76" t="s">
        <v>774</v>
      </c>
      <c r="C541" s="73"/>
    </row>
    <row r="542" s="139" customFormat="1" ht="17.1" hidden="1" customHeight="1" spans="1:3">
      <c r="A542" s="74">
        <v>2070602</v>
      </c>
      <c r="B542" s="76" t="s">
        <v>775</v>
      </c>
      <c r="C542" s="73"/>
    </row>
    <row r="543" s="139" customFormat="1" ht="17.1" hidden="1" customHeight="1" spans="1:3">
      <c r="A543" s="74">
        <v>2070603</v>
      </c>
      <c r="B543" s="76" t="s">
        <v>776</v>
      </c>
      <c r="C543" s="73"/>
    </row>
    <row r="544" s="139" customFormat="1" ht="17.1" hidden="1" customHeight="1" spans="1:3">
      <c r="A544" s="74">
        <v>2070604</v>
      </c>
      <c r="B544" s="76" t="s">
        <v>1132</v>
      </c>
      <c r="C544" s="73"/>
    </row>
    <row r="545" s="139" customFormat="1" ht="17.1" hidden="1" customHeight="1" spans="1:3">
      <c r="A545" s="74">
        <v>2070605</v>
      </c>
      <c r="B545" s="76" t="s">
        <v>1133</v>
      </c>
      <c r="C545" s="73"/>
    </row>
    <row r="546" s="139" customFormat="1" ht="17.1" hidden="1" customHeight="1" spans="1:3">
      <c r="A546" s="74">
        <v>2070606</v>
      </c>
      <c r="B546" s="76" t="s">
        <v>1134</v>
      </c>
      <c r="C546" s="73"/>
    </row>
    <row r="547" s="139" customFormat="1" ht="17.1" hidden="1" customHeight="1" spans="1:3">
      <c r="A547" s="74">
        <v>2070607</v>
      </c>
      <c r="B547" s="76" t="s">
        <v>1135</v>
      </c>
      <c r="C547" s="73"/>
    </row>
    <row r="548" s="139" customFormat="1" ht="17.1" hidden="1" customHeight="1" spans="1:3">
      <c r="A548" s="74">
        <v>2070699</v>
      </c>
      <c r="B548" s="76" t="s">
        <v>1136</v>
      </c>
      <c r="C548" s="73"/>
    </row>
    <row r="549" s="139" customFormat="1" ht="17.1" hidden="1" customHeight="1" spans="1:3">
      <c r="A549" s="74">
        <v>20708</v>
      </c>
      <c r="B549" s="75" t="s">
        <v>1137</v>
      </c>
      <c r="C549" s="73">
        <f>SUM(C550:C556)</f>
        <v>0</v>
      </c>
    </row>
    <row r="550" s="139" customFormat="1" ht="17.1" hidden="1" customHeight="1" spans="1:3">
      <c r="A550" s="74">
        <v>2070801</v>
      </c>
      <c r="B550" s="76" t="s">
        <v>774</v>
      </c>
      <c r="C550" s="73"/>
    </row>
    <row r="551" s="139" customFormat="1" ht="17.1" hidden="1" customHeight="1" spans="1:3">
      <c r="A551" s="74">
        <v>2070802</v>
      </c>
      <c r="B551" s="76" t="s">
        <v>775</v>
      </c>
      <c r="C551" s="73"/>
    </row>
    <row r="552" s="139" customFormat="1" ht="17.1" hidden="1" customHeight="1" spans="1:3">
      <c r="A552" s="74">
        <v>2070803</v>
      </c>
      <c r="B552" s="76" t="s">
        <v>776</v>
      </c>
      <c r="C552" s="73"/>
    </row>
    <row r="553" s="139" customFormat="1" ht="17.1" hidden="1" customHeight="1" spans="1:3">
      <c r="A553" s="74">
        <v>2070806</v>
      </c>
      <c r="B553" s="76" t="s">
        <v>1138</v>
      </c>
      <c r="C553" s="73"/>
    </row>
    <row r="554" s="139" customFormat="1" ht="17.1" hidden="1" customHeight="1" spans="1:3">
      <c r="A554" s="74">
        <v>2070807</v>
      </c>
      <c r="B554" s="76" t="s">
        <v>1139</v>
      </c>
      <c r="C554" s="73"/>
    </row>
    <row r="555" s="139" customFormat="1" ht="17.1" hidden="1" customHeight="1" spans="1:3">
      <c r="A555" s="74">
        <v>2070808</v>
      </c>
      <c r="B555" s="76" t="s">
        <v>1140</v>
      </c>
      <c r="C555" s="73"/>
    </row>
    <row r="556" s="139" customFormat="1" ht="17.1" hidden="1" customHeight="1" spans="1:3">
      <c r="A556" s="74">
        <v>2070899</v>
      </c>
      <c r="B556" s="76" t="s">
        <v>1141</v>
      </c>
      <c r="C556" s="73"/>
    </row>
    <row r="557" s="139" customFormat="1" ht="17.1" customHeight="1" spans="1:3">
      <c r="A557" s="74">
        <v>20799</v>
      </c>
      <c r="B557" s="71" t="s">
        <v>1142</v>
      </c>
      <c r="C557" s="73">
        <f>SUM(C558:C560)</f>
        <v>518</v>
      </c>
    </row>
    <row r="558" s="139" customFormat="1" ht="16.9" hidden="1" customHeight="1" spans="1:3">
      <c r="A558" s="74">
        <v>2079902</v>
      </c>
      <c r="B558" s="74" t="s">
        <v>1143</v>
      </c>
      <c r="C558" s="73"/>
    </row>
    <row r="559" s="139" customFormat="1" ht="17.1" hidden="1" customHeight="1" spans="1:3">
      <c r="A559" s="74">
        <v>2079903</v>
      </c>
      <c r="B559" s="74" t="s">
        <v>1144</v>
      </c>
      <c r="C559" s="73"/>
    </row>
    <row r="560" s="139" customFormat="1" ht="17.1" customHeight="1" spans="1:3">
      <c r="A560" s="74">
        <v>2079999</v>
      </c>
      <c r="B560" s="74" t="s">
        <v>1145</v>
      </c>
      <c r="C560" s="73">
        <v>518</v>
      </c>
    </row>
    <row r="561" s="139" customFormat="1" ht="17.1" customHeight="1" spans="1:3">
      <c r="A561" s="74">
        <v>208</v>
      </c>
      <c r="B561" s="71" t="s">
        <v>1146</v>
      </c>
      <c r="C561" s="73">
        <f>SUM(C562,C581,C589,C591,C600,C604,C614,C623,C630,C638,C647,C653,C656,C659,C662,C665,C668,C672,C676,C685,C688)</f>
        <v>32556</v>
      </c>
    </row>
    <row r="562" s="139" customFormat="1" ht="17.1" customHeight="1" spans="1:3">
      <c r="A562" s="74">
        <v>20801</v>
      </c>
      <c r="B562" s="71" t="s">
        <v>1147</v>
      </c>
      <c r="C562" s="73">
        <f>SUM(C563:C580)</f>
        <v>1632</v>
      </c>
    </row>
    <row r="563" s="139" customFormat="1" ht="17.1" customHeight="1" spans="1:3">
      <c r="A563" s="74">
        <v>2080101</v>
      </c>
      <c r="B563" s="74" t="s">
        <v>774</v>
      </c>
      <c r="C563" s="73">
        <v>661</v>
      </c>
    </row>
    <row r="564" s="139" customFormat="1" ht="17.1" hidden="1" customHeight="1" spans="1:3">
      <c r="A564" s="74">
        <v>2080102</v>
      </c>
      <c r="B564" s="74" t="s">
        <v>775</v>
      </c>
      <c r="C564" s="73"/>
    </row>
    <row r="565" s="139" customFormat="1" ht="17.1" hidden="1" customHeight="1" spans="1:3">
      <c r="A565" s="74">
        <v>2080103</v>
      </c>
      <c r="B565" s="74" t="s">
        <v>776</v>
      </c>
      <c r="C565" s="73"/>
    </row>
    <row r="566" s="139" customFormat="1" ht="17.1" hidden="1" customHeight="1" spans="1:3">
      <c r="A566" s="74">
        <v>2080104</v>
      </c>
      <c r="B566" s="74" t="s">
        <v>1148</v>
      </c>
      <c r="C566" s="73"/>
    </row>
    <row r="567" s="139" customFormat="1" ht="17.1" customHeight="1" spans="1:3">
      <c r="A567" s="74">
        <v>2080105</v>
      </c>
      <c r="B567" s="74" t="s">
        <v>1149</v>
      </c>
      <c r="C567" s="73">
        <v>100</v>
      </c>
    </row>
    <row r="568" s="139" customFormat="1" ht="17.1" hidden="1" customHeight="1" spans="1:3">
      <c r="A568" s="74">
        <v>2080106</v>
      </c>
      <c r="B568" s="74" t="s">
        <v>1150</v>
      </c>
      <c r="C568" s="73"/>
    </row>
    <row r="569" s="139" customFormat="1" ht="17.1" hidden="1" customHeight="1" spans="1:3">
      <c r="A569" s="74">
        <v>2080107</v>
      </c>
      <c r="B569" s="74" t="s">
        <v>1151</v>
      </c>
      <c r="C569" s="73"/>
    </row>
    <row r="570" s="139" customFormat="1" ht="17.1" hidden="1" customHeight="1" spans="1:3">
      <c r="A570" s="74">
        <v>2080108</v>
      </c>
      <c r="B570" s="74" t="s">
        <v>814</v>
      </c>
      <c r="C570" s="73"/>
    </row>
    <row r="571" s="139" customFormat="1" ht="17.1" customHeight="1" spans="1:3">
      <c r="A571" s="74">
        <v>2080109</v>
      </c>
      <c r="B571" s="74" t="s">
        <v>1152</v>
      </c>
      <c r="C571" s="73">
        <v>25</v>
      </c>
    </row>
    <row r="572" s="139" customFormat="1" ht="17.1" customHeight="1" spans="1:3">
      <c r="A572" s="74">
        <v>2080110</v>
      </c>
      <c r="B572" s="74" t="s">
        <v>1153</v>
      </c>
      <c r="C572" s="73">
        <v>1</v>
      </c>
    </row>
    <row r="573" s="139" customFormat="1" ht="17.1" hidden="1" customHeight="1" spans="1:3">
      <c r="A573" s="74">
        <v>2080111</v>
      </c>
      <c r="B573" s="74" t="s">
        <v>1154</v>
      </c>
      <c r="C573" s="73"/>
    </row>
    <row r="574" s="139" customFormat="1" ht="17.1" customHeight="1" spans="1:3">
      <c r="A574" s="74">
        <v>2080112</v>
      </c>
      <c r="B574" s="74" t="s">
        <v>1155</v>
      </c>
      <c r="C574" s="73">
        <v>11</v>
      </c>
    </row>
    <row r="575" s="139" customFormat="1" ht="17.1" hidden="1" customHeight="1" spans="1:3">
      <c r="A575" s="74">
        <v>2080113</v>
      </c>
      <c r="B575" s="74" t="s">
        <v>1156</v>
      </c>
      <c r="C575" s="73"/>
    </row>
    <row r="576" s="139" customFormat="1" ht="17.1" hidden="1" customHeight="1" spans="1:3">
      <c r="A576" s="74">
        <v>2080114</v>
      </c>
      <c r="B576" s="74" t="s">
        <v>1157</v>
      </c>
      <c r="C576" s="73"/>
    </row>
    <row r="577" s="139" customFormat="1" ht="17.1" hidden="1" customHeight="1" spans="1:3">
      <c r="A577" s="74">
        <v>2080115</v>
      </c>
      <c r="B577" s="74" t="s">
        <v>1158</v>
      </c>
      <c r="C577" s="73"/>
    </row>
    <row r="578" s="139" customFormat="1" ht="17.1" customHeight="1" spans="1:3">
      <c r="A578" s="74">
        <v>2080116</v>
      </c>
      <c r="B578" s="74" t="s">
        <v>1159</v>
      </c>
      <c r="C578" s="73">
        <v>774</v>
      </c>
    </row>
    <row r="579" s="139" customFormat="1" ht="17.1" hidden="1" customHeight="1" spans="1:3">
      <c r="A579" s="74">
        <v>2080150</v>
      </c>
      <c r="B579" s="74" t="s">
        <v>783</v>
      </c>
      <c r="C579" s="73"/>
    </row>
    <row r="580" s="139" customFormat="1" ht="17.1" customHeight="1" spans="1:3">
      <c r="A580" s="74">
        <v>2080199</v>
      </c>
      <c r="B580" s="74" t="s">
        <v>1160</v>
      </c>
      <c r="C580" s="73">
        <v>60</v>
      </c>
    </row>
    <row r="581" s="139" customFormat="1" ht="17.1" customHeight="1" spans="1:3">
      <c r="A581" s="74">
        <v>20802</v>
      </c>
      <c r="B581" s="71" t="s">
        <v>1161</v>
      </c>
      <c r="C581" s="73">
        <f>SUM(C582:C588)</f>
        <v>7029</v>
      </c>
    </row>
    <row r="582" s="139" customFormat="1" ht="17.1" customHeight="1" spans="1:3">
      <c r="A582" s="74">
        <v>2080201</v>
      </c>
      <c r="B582" s="74" t="s">
        <v>774</v>
      </c>
      <c r="C582" s="73">
        <v>277</v>
      </c>
    </row>
    <row r="583" s="139" customFormat="1" ht="17.1" hidden="1" customHeight="1" spans="1:3">
      <c r="A583" s="74">
        <v>2080202</v>
      </c>
      <c r="B583" s="74" t="s">
        <v>775</v>
      </c>
      <c r="C583" s="73"/>
    </row>
    <row r="584" s="139" customFormat="1" ht="17.1" hidden="1" customHeight="1" spans="1:3">
      <c r="A584" s="74">
        <v>2080203</v>
      </c>
      <c r="B584" s="74" t="s">
        <v>776</v>
      </c>
      <c r="C584" s="73"/>
    </row>
    <row r="585" s="139" customFormat="1" ht="17.1" customHeight="1" spans="1:3">
      <c r="A585" s="74">
        <v>2080206</v>
      </c>
      <c r="B585" s="74" t="s">
        <v>1162</v>
      </c>
      <c r="C585" s="73">
        <v>57</v>
      </c>
    </row>
    <row r="586" s="139" customFormat="1" ht="17.1" customHeight="1" spans="1:3">
      <c r="A586" s="74">
        <v>2080207</v>
      </c>
      <c r="B586" s="74" t="s">
        <v>1163</v>
      </c>
      <c r="C586" s="73">
        <v>6</v>
      </c>
    </row>
    <row r="587" s="139" customFormat="1" ht="17.1" customHeight="1" spans="1:3">
      <c r="A587" s="74">
        <v>2080208</v>
      </c>
      <c r="B587" s="74" t="s">
        <v>1164</v>
      </c>
      <c r="C587" s="73">
        <v>6089</v>
      </c>
    </row>
    <row r="588" s="139" customFormat="1" ht="17.1" customHeight="1" spans="1:3">
      <c r="A588" s="74">
        <v>2080299</v>
      </c>
      <c r="B588" s="74" t="s">
        <v>1165</v>
      </c>
      <c r="C588" s="73">
        <v>600</v>
      </c>
    </row>
    <row r="589" s="139" customFormat="1" ht="17.1" hidden="1" customHeight="1" spans="1:3">
      <c r="A589" s="74">
        <v>20804</v>
      </c>
      <c r="B589" s="71" t="s">
        <v>1166</v>
      </c>
      <c r="C589" s="73">
        <f>C590</f>
        <v>0</v>
      </c>
    </row>
    <row r="590" s="139" customFormat="1" ht="17.1" hidden="1" customHeight="1" spans="1:3">
      <c r="A590" s="74">
        <v>2080402</v>
      </c>
      <c r="B590" s="74" t="s">
        <v>1167</v>
      </c>
      <c r="C590" s="73"/>
    </row>
    <row r="591" s="139" customFormat="1" ht="17.1" customHeight="1" spans="1:3">
      <c r="A591" s="74">
        <v>20805</v>
      </c>
      <c r="B591" s="71" t="s">
        <v>1168</v>
      </c>
      <c r="C591" s="73">
        <f>SUM(C592:C599)</f>
        <v>4455</v>
      </c>
    </row>
    <row r="592" s="139" customFormat="1" ht="17.1" customHeight="1" spans="1:3">
      <c r="A592" s="74">
        <v>2080501</v>
      </c>
      <c r="B592" s="74" t="s">
        <v>1169</v>
      </c>
      <c r="C592" s="73">
        <v>1466</v>
      </c>
    </row>
    <row r="593" s="139" customFormat="1" ht="17.1" customHeight="1" spans="1:3">
      <c r="A593" s="74">
        <v>2080502</v>
      </c>
      <c r="B593" s="74" t="s">
        <v>1170</v>
      </c>
      <c r="C593" s="73">
        <v>19</v>
      </c>
    </row>
    <row r="594" s="139" customFormat="1" ht="17.1" customHeight="1" spans="1:3">
      <c r="A594" s="74">
        <v>2080503</v>
      </c>
      <c r="B594" s="74" t="s">
        <v>1171</v>
      </c>
      <c r="C594" s="73">
        <v>194</v>
      </c>
    </row>
    <row r="595" s="139" customFormat="1" ht="17.1" customHeight="1" spans="1:3">
      <c r="A595" s="74">
        <v>2080505</v>
      </c>
      <c r="B595" s="74" t="s">
        <v>1172</v>
      </c>
      <c r="C595" s="73">
        <v>2157</v>
      </c>
    </row>
    <row r="596" s="139" customFormat="1" ht="17.1" customHeight="1" spans="1:3">
      <c r="A596" s="74">
        <v>2080506</v>
      </c>
      <c r="B596" s="74" t="s">
        <v>1173</v>
      </c>
      <c r="C596" s="73">
        <v>312</v>
      </c>
    </row>
    <row r="597" s="139" customFormat="1" ht="17.1" customHeight="1" spans="1:3">
      <c r="A597" s="74">
        <v>2080507</v>
      </c>
      <c r="B597" s="74" t="s">
        <v>1174</v>
      </c>
      <c r="C597" s="73">
        <v>307</v>
      </c>
    </row>
    <row r="598" s="139" customFormat="1" ht="17.1" hidden="1" customHeight="1" spans="1:3">
      <c r="A598" s="74">
        <v>2080508</v>
      </c>
      <c r="B598" s="74" t="s">
        <v>1175</v>
      </c>
      <c r="C598" s="73"/>
    </row>
    <row r="599" s="139" customFormat="1" ht="17.1" hidden="1" customHeight="1" spans="1:3">
      <c r="A599" s="74">
        <v>2080599</v>
      </c>
      <c r="B599" s="74" t="s">
        <v>1176</v>
      </c>
      <c r="C599" s="73"/>
    </row>
    <row r="600" s="139" customFormat="1" ht="17.1" hidden="1" customHeight="1" spans="1:3">
      <c r="A600" s="74">
        <v>20806</v>
      </c>
      <c r="B600" s="71" t="s">
        <v>1177</v>
      </c>
      <c r="C600" s="73">
        <f>SUM(C601:C603)</f>
        <v>0</v>
      </c>
    </row>
    <row r="601" s="139" customFormat="1" ht="17.1" hidden="1" customHeight="1" spans="1:3">
      <c r="A601" s="74">
        <v>2080601</v>
      </c>
      <c r="B601" s="74" t="s">
        <v>1178</v>
      </c>
      <c r="C601" s="73"/>
    </row>
    <row r="602" s="139" customFormat="1" ht="17.1" hidden="1" customHeight="1" spans="1:3">
      <c r="A602" s="74">
        <v>2080602</v>
      </c>
      <c r="B602" s="74" t="s">
        <v>1179</v>
      </c>
      <c r="C602" s="73"/>
    </row>
    <row r="603" s="139" customFormat="1" ht="17.1" hidden="1" customHeight="1" spans="1:3">
      <c r="A603" s="74">
        <v>2080699</v>
      </c>
      <c r="B603" s="74" t="s">
        <v>1180</v>
      </c>
      <c r="C603" s="73"/>
    </row>
    <row r="604" s="139" customFormat="1" ht="17.1" customHeight="1" spans="1:3">
      <c r="A604" s="74">
        <v>20807</v>
      </c>
      <c r="B604" s="71" t="s">
        <v>1181</v>
      </c>
      <c r="C604" s="73">
        <f>SUM(C605:C613)</f>
        <v>1382</v>
      </c>
    </row>
    <row r="605" s="139" customFormat="1" ht="17.1" customHeight="1" spans="1:3">
      <c r="A605" s="74">
        <v>2080701</v>
      </c>
      <c r="B605" s="74" t="s">
        <v>1182</v>
      </c>
      <c r="C605" s="73">
        <v>146</v>
      </c>
    </row>
    <row r="606" s="139" customFormat="1" ht="17.1" hidden="1" customHeight="1" spans="1:3">
      <c r="A606" s="74">
        <v>2080702</v>
      </c>
      <c r="B606" s="74" t="s">
        <v>1183</v>
      </c>
      <c r="C606" s="73"/>
    </row>
    <row r="607" s="139" customFormat="1" ht="17.1" hidden="1" customHeight="1" spans="1:3">
      <c r="A607" s="74">
        <v>2080704</v>
      </c>
      <c r="B607" s="74" t="s">
        <v>1184</v>
      </c>
      <c r="C607" s="73"/>
    </row>
    <row r="608" s="139" customFormat="1" ht="17.1" customHeight="1" spans="1:3">
      <c r="A608" s="74">
        <v>2080705</v>
      </c>
      <c r="B608" s="74" t="s">
        <v>1185</v>
      </c>
      <c r="C608" s="73">
        <v>39</v>
      </c>
    </row>
    <row r="609" s="139" customFormat="1" ht="17.1" hidden="1" customHeight="1" spans="1:3">
      <c r="A609" s="74">
        <v>2080709</v>
      </c>
      <c r="B609" s="74" t="s">
        <v>1186</v>
      </c>
      <c r="C609" s="73"/>
    </row>
    <row r="610" s="139" customFormat="1" ht="17.1" hidden="1" customHeight="1" spans="1:3">
      <c r="A610" s="74">
        <v>2080711</v>
      </c>
      <c r="B610" s="74" t="s">
        <v>1187</v>
      </c>
      <c r="C610" s="73"/>
    </row>
    <row r="611" s="139" customFormat="1" ht="17.1" hidden="1" customHeight="1" spans="1:3">
      <c r="A611" s="74">
        <v>2080712</v>
      </c>
      <c r="B611" s="74" t="s">
        <v>1188</v>
      </c>
      <c r="C611" s="73"/>
    </row>
    <row r="612" s="139" customFormat="1" ht="17.1" customHeight="1" spans="1:3">
      <c r="A612" s="74">
        <v>2080713</v>
      </c>
      <c r="B612" s="74" t="s">
        <v>1189</v>
      </c>
      <c r="C612" s="73">
        <v>2</v>
      </c>
    </row>
    <row r="613" s="139" customFormat="1" ht="17.1" customHeight="1" spans="1:3">
      <c r="A613" s="74">
        <v>2080799</v>
      </c>
      <c r="B613" s="74" t="s">
        <v>1190</v>
      </c>
      <c r="C613" s="73">
        <v>1195</v>
      </c>
    </row>
    <row r="614" s="139" customFormat="1" ht="17.1" customHeight="1" spans="1:3">
      <c r="A614" s="74">
        <v>20808</v>
      </c>
      <c r="B614" s="71" t="s">
        <v>1191</v>
      </c>
      <c r="C614" s="73">
        <f>SUM(C615:C622)</f>
        <v>2347</v>
      </c>
    </row>
    <row r="615" s="139" customFormat="1" ht="17.1" customHeight="1" spans="1:3">
      <c r="A615" s="74">
        <v>2080801</v>
      </c>
      <c r="B615" s="74" t="s">
        <v>1192</v>
      </c>
      <c r="C615" s="73">
        <v>245</v>
      </c>
    </row>
    <row r="616" s="139" customFormat="1" ht="17.1" customHeight="1" spans="1:3">
      <c r="A616" s="74">
        <v>2080802</v>
      </c>
      <c r="B616" s="74" t="s">
        <v>1193</v>
      </c>
      <c r="C616" s="73">
        <v>458</v>
      </c>
    </row>
    <row r="617" s="139" customFormat="1" ht="17.1" customHeight="1" spans="1:3">
      <c r="A617" s="74">
        <v>2080803</v>
      </c>
      <c r="B617" s="74" t="s">
        <v>1194</v>
      </c>
      <c r="C617" s="73">
        <v>91</v>
      </c>
    </row>
    <row r="618" s="139" customFormat="1" ht="17.1" customHeight="1" spans="1:3">
      <c r="A618" s="74">
        <v>2080805</v>
      </c>
      <c r="B618" s="74" t="s">
        <v>1195</v>
      </c>
      <c r="C618" s="73">
        <v>587</v>
      </c>
    </row>
    <row r="619" s="139" customFormat="1" ht="17.1" customHeight="1" spans="1:3">
      <c r="A619" s="74">
        <v>2080806</v>
      </c>
      <c r="B619" s="74" t="s">
        <v>1196</v>
      </c>
      <c r="C619" s="73">
        <v>138</v>
      </c>
    </row>
    <row r="620" s="139" customFormat="1" ht="17.1" hidden="1" customHeight="1" spans="1:3">
      <c r="A620" s="74">
        <v>2080807</v>
      </c>
      <c r="B620" s="74" t="s">
        <v>1197</v>
      </c>
      <c r="C620" s="73"/>
    </row>
    <row r="621" s="139" customFormat="1" ht="17.1" hidden="1" customHeight="1" spans="1:3">
      <c r="A621" s="74">
        <v>2080808</v>
      </c>
      <c r="B621" s="74" t="s">
        <v>1198</v>
      </c>
      <c r="C621" s="73"/>
    </row>
    <row r="622" s="139" customFormat="1" ht="17.1" customHeight="1" spans="1:3">
      <c r="A622" s="74">
        <v>2080899</v>
      </c>
      <c r="B622" s="74" t="s">
        <v>1199</v>
      </c>
      <c r="C622" s="73">
        <v>828</v>
      </c>
    </row>
    <row r="623" s="139" customFormat="1" ht="17.1" customHeight="1" spans="1:3">
      <c r="A623" s="74">
        <v>20809</v>
      </c>
      <c r="B623" s="71" t="s">
        <v>1200</v>
      </c>
      <c r="C623" s="73">
        <f>SUM(C624:C629)</f>
        <v>521</v>
      </c>
    </row>
    <row r="624" s="139" customFormat="1" ht="17.1" hidden="1" customHeight="1" spans="1:3">
      <c r="A624" s="74">
        <v>2080901</v>
      </c>
      <c r="B624" s="74" t="s">
        <v>1201</v>
      </c>
      <c r="C624" s="73"/>
    </row>
    <row r="625" s="139" customFormat="1" ht="17.1" customHeight="1" spans="1:3">
      <c r="A625" s="74">
        <v>2080902</v>
      </c>
      <c r="B625" s="74" t="s">
        <v>1202</v>
      </c>
      <c r="C625" s="73">
        <v>299</v>
      </c>
    </row>
    <row r="626" s="139" customFormat="1" ht="17.1" hidden="1" customHeight="1" spans="1:3">
      <c r="A626" s="74">
        <v>2080903</v>
      </c>
      <c r="B626" s="74" t="s">
        <v>1203</v>
      </c>
      <c r="C626" s="73"/>
    </row>
    <row r="627" s="139" customFormat="1" ht="17.1" hidden="1" customHeight="1" spans="1:3">
      <c r="A627" s="74">
        <v>2080904</v>
      </c>
      <c r="B627" s="74" t="s">
        <v>1204</v>
      </c>
      <c r="C627" s="73"/>
    </row>
    <row r="628" s="139" customFormat="1" ht="17.1" customHeight="1" spans="1:3">
      <c r="A628" s="74">
        <v>2080905</v>
      </c>
      <c r="B628" s="74" t="s">
        <v>1205</v>
      </c>
      <c r="C628" s="73">
        <v>68</v>
      </c>
    </row>
    <row r="629" s="139" customFormat="1" ht="17.1" customHeight="1" spans="1:3">
      <c r="A629" s="74">
        <v>2080999</v>
      </c>
      <c r="B629" s="74" t="s">
        <v>1206</v>
      </c>
      <c r="C629" s="73">
        <v>154</v>
      </c>
    </row>
    <row r="630" s="139" customFormat="1" ht="16.9" customHeight="1" spans="1:3">
      <c r="A630" s="74">
        <v>20810</v>
      </c>
      <c r="B630" s="71" t="s">
        <v>1207</v>
      </c>
      <c r="C630" s="73">
        <f>SUM(C631:C637)</f>
        <v>1023</v>
      </c>
    </row>
    <row r="631" s="139" customFormat="1" ht="17.1" customHeight="1" spans="1:3">
      <c r="A631" s="74">
        <v>2081001</v>
      </c>
      <c r="B631" s="74" t="s">
        <v>1208</v>
      </c>
      <c r="C631" s="73">
        <v>55</v>
      </c>
    </row>
    <row r="632" s="139" customFormat="1" ht="17.1" customHeight="1" spans="1:3">
      <c r="A632" s="74">
        <v>2081002</v>
      </c>
      <c r="B632" s="74" t="s">
        <v>1209</v>
      </c>
      <c r="C632" s="73">
        <v>855</v>
      </c>
    </row>
    <row r="633" s="139" customFormat="1" ht="17.1" hidden="1" customHeight="1" spans="1:3">
      <c r="A633" s="74">
        <v>2081003</v>
      </c>
      <c r="B633" s="74" t="s">
        <v>1210</v>
      </c>
      <c r="C633" s="73"/>
    </row>
    <row r="634" s="139" customFormat="1" ht="17.1" customHeight="1" spans="1:3">
      <c r="A634" s="74">
        <v>2081004</v>
      </c>
      <c r="B634" s="74" t="s">
        <v>1211</v>
      </c>
      <c r="C634" s="73">
        <v>7</v>
      </c>
    </row>
    <row r="635" s="139" customFormat="1" ht="17.1" hidden="1" customHeight="1" spans="1:3">
      <c r="A635" s="74">
        <v>2081005</v>
      </c>
      <c r="B635" s="74" t="s">
        <v>1212</v>
      </c>
      <c r="C635" s="73"/>
    </row>
    <row r="636" s="139" customFormat="1" ht="17.1" customHeight="1" spans="1:3">
      <c r="A636" s="74">
        <v>2081006</v>
      </c>
      <c r="B636" s="74" t="s">
        <v>1213</v>
      </c>
      <c r="C636" s="73">
        <v>106</v>
      </c>
    </row>
    <row r="637" s="139" customFormat="1" ht="17.1" hidden="1" customHeight="1" spans="1:3">
      <c r="A637" s="74">
        <v>2081099</v>
      </c>
      <c r="B637" s="74" t="s">
        <v>1214</v>
      </c>
      <c r="C637" s="73"/>
    </row>
    <row r="638" s="139" customFormat="1" ht="17.1" customHeight="1" spans="1:3">
      <c r="A638" s="74">
        <v>20811</v>
      </c>
      <c r="B638" s="71" t="s">
        <v>1215</v>
      </c>
      <c r="C638" s="73">
        <f>SUM(C639:C646)</f>
        <v>1276</v>
      </c>
    </row>
    <row r="639" s="139" customFormat="1" ht="17.1" customHeight="1" spans="1:3">
      <c r="A639" s="74">
        <v>2081101</v>
      </c>
      <c r="B639" s="74" t="s">
        <v>774</v>
      </c>
      <c r="C639" s="73">
        <v>80</v>
      </c>
    </row>
    <row r="640" s="139" customFormat="1" ht="17.1" hidden="1" customHeight="1" spans="1:3">
      <c r="A640" s="74">
        <v>2081102</v>
      </c>
      <c r="B640" s="74" t="s">
        <v>775</v>
      </c>
      <c r="C640" s="73"/>
    </row>
    <row r="641" s="139" customFormat="1" ht="17.1" hidden="1" customHeight="1" spans="1:3">
      <c r="A641" s="74">
        <v>2081103</v>
      </c>
      <c r="B641" s="74" t="s">
        <v>776</v>
      </c>
      <c r="C641" s="73"/>
    </row>
    <row r="642" s="139" customFormat="1" ht="17.1" customHeight="1" spans="1:3">
      <c r="A642" s="74">
        <v>2081104</v>
      </c>
      <c r="B642" s="74" t="s">
        <v>1216</v>
      </c>
      <c r="C642" s="73">
        <v>180</v>
      </c>
    </row>
    <row r="643" s="139" customFormat="1" ht="17.1" customHeight="1" spans="1:3">
      <c r="A643" s="74">
        <v>2081105</v>
      </c>
      <c r="B643" s="74" t="s">
        <v>1217</v>
      </c>
      <c r="C643" s="73">
        <v>78</v>
      </c>
    </row>
    <row r="644" s="139" customFormat="1" ht="17.1" hidden="1" customHeight="1" spans="1:3">
      <c r="A644" s="74">
        <v>2081106</v>
      </c>
      <c r="B644" s="74" t="s">
        <v>1218</v>
      </c>
      <c r="C644" s="73"/>
    </row>
    <row r="645" s="139" customFormat="1" ht="17.1" customHeight="1" spans="1:3">
      <c r="A645" s="74">
        <v>2081107</v>
      </c>
      <c r="B645" s="74" t="s">
        <v>1219</v>
      </c>
      <c r="C645" s="73">
        <v>370</v>
      </c>
    </row>
    <row r="646" s="139" customFormat="1" ht="17.1" customHeight="1" spans="1:3">
      <c r="A646" s="74">
        <v>2081199</v>
      </c>
      <c r="B646" s="74" t="s">
        <v>1220</v>
      </c>
      <c r="C646" s="73">
        <v>568</v>
      </c>
    </row>
    <row r="647" s="139" customFormat="1" ht="17.1" customHeight="1" spans="1:3">
      <c r="A647" s="74">
        <v>20816</v>
      </c>
      <c r="B647" s="71" t="s">
        <v>1221</v>
      </c>
      <c r="C647" s="73">
        <f>SUM(C648:C652)</f>
        <v>4</v>
      </c>
    </row>
    <row r="648" s="139" customFormat="1" ht="17.1" hidden="1" customHeight="1" spans="1:3">
      <c r="A648" s="74">
        <v>2081601</v>
      </c>
      <c r="B648" s="74" t="s">
        <v>774</v>
      </c>
      <c r="C648" s="73"/>
    </row>
    <row r="649" s="139" customFormat="1" ht="17.1" hidden="1" customHeight="1" spans="1:3">
      <c r="A649" s="74">
        <v>2081602</v>
      </c>
      <c r="B649" s="74" t="s">
        <v>775</v>
      </c>
      <c r="C649" s="73"/>
    </row>
    <row r="650" s="139" customFormat="1" ht="17.1" hidden="1" customHeight="1" spans="1:3">
      <c r="A650" s="74">
        <v>2081603</v>
      </c>
      <c r="B650" s="74" t="s">
        <v>776</v>
      </c>
      <c r="C650" s="73"/>
    </row>
    <row r="651" s="139" customFormat="1" ht="17.1" hidden="1" customHeight="1" spans="1:3">
      <c r="A651" s="74">
        <v>2081650</v>
      </c>
      <c r="B651" s="74" t="s">
        <v>783</v>
      </c>
      <c r="C651" s="73"/>
    </row>
    <row r="652" s="139" customFormat="1" ht="17.1" customHeight="1" spans="1:3">
      <c r="A652" s="74">
        <v>2081699</v>
      </c>
      <c r="B652" s="74" t="s">
        <v>1222</v>
      </c>
      <c r="C652" s="73">
        <v>4</v>
      </c>
    </row>
    <row r="653" s="139" customFormat="1" ht="17.1" customHeight="1" spans="1:3">
      <c r="A653" s="74">
        <v>20819</v>
      </c>
      <c r="B653" s="71" t="s">
        <v>1223</v>
      </c>
      <c r="C653" s="73">
        <f>SUM(C654:C655)</f>
        <v>2131</v>
      </c>
    </row>
    <row r="654" s="139" customFormat="1" ht="17.1" customHeight="1" spans="1:3">
      <c r="A654" s="74">
        <v>2081901</v>
      </c>
      <c r="B654" s="74" t="s">
        <v>1224</v>
      </c>
      <c r="C654" s="73">
        <v>1718</v>
      </c>
    </row>
    <row r="655" s="139" customFormat="1" ht="17.1" customHeight="1" spans="1:3">
      <c r="A655" s="74">
        <v>2081902</v>
      </c>
      <c r="B655" s="74" t="s">
        <v>1225</v>
      </c>
      <c r="C655" s="73">
        <v>413</v>
      </c>
    </row>
    <row r="656" s="139" customFormat="1" ht="17.1" customHeight="1" spans="1:3">
      <c r="A656" s="74">
        <v>20820</v>
      </c>
      <c r="B656" s="71" t="s">
        <v>1226</v>
      </c>
      <c r="C656" s="73">
        <f>SUM(C657:C658)</f>
        <v>32</v>
      </c>
    </row>
    <row r="657" s="139" customFormat="1" ht="17.1" customHeight="1" spans="1:3">
      <c r="A657" s="74">
        <v>2082001</v>
      </c>
      <c r="B657" s="74" t="s">
        <v>1227</v>
      </c>
      <c r="C657" s="73">
        <v>32</v>
      </c>
    </row>
    <row r="658" s="139" customFormat="1" ht="17.1" hidden="1" customHeight="1" spans="1:3">
      <c r="A658" s="74">
        <v>2082002</v>
      </c>
      <c r="B658" s="74" t="s">
        <v>1228</v>
      </c>
      <c r="C658" s="73"/>
    </row>
    <row r="659" s="139" customFormat="1" ht="17.1" customHeight="1" spans="1:3">
      <c r="A659" s="74">
        <v>20821</v>
      </c>
      <c r="B659" s="71" t="s">
        <v>1229</v>
      </c>
      <c r="C659" s="73">
        <f>SUM(C660:C661)</f>
        <v>148</v>
      </c>
    </row>
    <row r="660" s="139" customFormat="1" ht="17.1" hidden="1" customHeight="1" spans="1:3">
      <c r="A660" s="74">
        <v>2082101</v>
      </c>
      <c r="B660" s="74" t="s">
        <v>1230</v>
      </c>
      <c r="C660" s="73"/>
    </row>
    <row r="661" s="139" customFormat="1" ht="17.1" customHeight="1" spans="1:3">
      <c r="A661" s="74">
        <v>2082102</v>
      </c>
      <c r="B661" s="74" t="s">
        <v>1231</v>
      </c>
      <c r="C661" s="73">
        <v>148</v>
      </c>
    </row>
    <row r="662" s="139" customFormat="1" ht="17.1" hidden="1" customHeight="1" spans="1:3">
      <c r="A662" s="74">
        <v>20824</v>
      </c>
      <c r="B662" s="71" t="s">
        <v>1232</v>
      </c>
      <c r="C662" s="73">
        <f>SUM(C663:C664)</f>
        <v>0</v>
      </c>
    </row>
    <row r="663" s="139" customFormat="1" ht="17.1" hidden="1" customHeight="1" spans="1:3">
      <c r="A663" s="74">
        <v>2082401</v>
      </c>
      <c r="B663" s="74" t="s">
        <v>1233</v>
      </c>
      <c r="C663" s="73"/>
    </row>
    <row r="664" s="139" customFormat="1" ht="17.1" hidden="1" customHeight="1" spans="1:3">
      <c r="A664" s="74">
        <v>2082402</v>
      </c>
      <c r="B664" s="74" t="s">
        <v>1234</v>
      </c>
      <c r="C664" s="73"/>
    </row>
    <row r="665" s="139" customFormat="1" ht="17.1" customHeight="1" spans="1:3">
      <c r="A665" s="74">
        <v>20825</v>
      </c>
      <c r="B665" s="71" t="s">
        <v>1235</v>
      </c>
      <c r="C665" s="73">
        <f>SUM(C666:C667)</f>
        <v>474</v>
      </c>
    </row>
    <row r="666" s="139" customFormat="1" ht="17.1" customHeight="1" spans="1:3">
      <c r="A666" s="74">
        <v>2082501</v>
      </c>
      <c r="B666" s="74" t="s">
        <v>1236</v>
      </c>
      <c r="C666" s="73">
        <v>470</v>
      </c>
    </row>
    <row r="667" s="139" customFormat="1" ht="17.1" customHeight="1" spans="1:3">
      <c r="A667" s="74">
        <v>2082502</v>
      </c>
      <c r="B667" s="74" t="s">
        <v>1237</v>
      </c>
      <c r="C667" s="73">
        <v>4</v>
      </c>
    </row>
    <row r="668" s="139" customFormat="1" ht="17.1" customHeight="1" spans="1:3">
      <c r="A668" s="74">
        <v>20826</v>
      </c>
      <c r="B668" s="71" t="s">
        <v>1238</v>
      </c>
      <c r="C668" s="73">
        <f>SUM(C669:C671)</f>
        <v>2740</v>
      </c>
    </row>
    <row r="669" s="139" customFormat="1" ht="17.1" hidden="1" customHeight="1" spans="1:3">
      <c r="A669" s="74">
        <v>2082601</v>
      </c>
      <c r="B669" s="74" t="s">
        <v>1239</v>
      </c>
      <c r="C669" s="73"/>
    </row>
    <row r="670" s="139" customFormat="1" ht="17.1" customHeight="1" spans="1:3">
      <c r="A670" s="74">
        <v>2082602</v>
      </c>
      <c r="B670" s="74" t="s">
        <v>1240</v>
      </c>
      <c r="C670" s="73">
        <v>1784</v>
      </c>
    </row>
    <row r="671" s="139" customFormat="1" ht="17.1" customHeight="1" spans="1:3">
      <c r="A671" s="74">
        <v>2082699</v>
      </c>
      <c r="B671" s="74" t="s">
        <v>1241</v>
      </c>
      <c r="C671" s="73">
        <v>956</v>
      </c>
    </row>
    <row r="672" s="139" customFormat="1" ht="17.1" customHeight="1" spans="1:3">
      <c r="A672" s="74">
        <v>20827</v>
      </c>
      <c r="B672" s="71" t="s">
        <v>1242</v>
      </c>
      <c r="C672" s="73">
        <f>SUM(C673:C675)</f>
        <v>6944</v>
      </c>
    </row>
    <row r="673" s="139" customFormat="1" ht="17.1" hidden="1" customHeight="1" spans="1:3">
      <c r="A673" s="74">
        <v>2082701</v>
      </c>
      <c r="B673" s="74" t="s">
        <v>1243</v>
      </c>
      <c r="C673" s="73"/>
    </row>
    <row r="674" s="139" customFormat="1" ht="17.1" hidden="1" customHeight="1" spans="1:3">
      <c r="A674" s="74">
        <v>2082702</v>
      </c>
      <c r="B674" s="74" t="s">
        <v>1244</v>
      </c>
      <c r="C674" s="73"/>
    </row>
    <row r="675" s="139" customFormat="1" ht="17.1" customHeight="1" spans="1:3">
      <c r="A675" s="74">
        <v>2082799</v>
      </c>
      <c r="B675" s="74" t="s">
        <v>1245</v>
      </c>
      <c r="C675" s="73">
        <v>6944</v>
      </c>
    </row>
    <row r="676" s="139" customFormat="1" ht="17.1" customHeight="1" spans="1:3">
      <c r="A676" s="74">
        <v>20828</v>
      </c>
      <c r="B676" s="71" t="s">
        <v>1246</v>
      </c>
      <c r="C676" s="73">
        <f>SUM(C677:C684)</f>
        <v>168</v>
      </c>
    </row>
    <row r="677" s="139" customFormat="1" ht="17.1" customHeight="1" spans="1:3">
      <c r="A677" s="74">
        <v>2082801</v>
      </c>
      <c r="B677" s="74" t="s">
        <v>774</v>
      </c>
      <c r="C677" s="73">
        <v>109</v>
      </c>
    </row>
    <row r="678" s="139" customFormat="1" ht="16.9" customHeight="1" spans="1:3">
      <c r="A678" s="74">
        <v>2082802</v>
      </c>
      <c r="B678" s="74" t="s">
        <v>775</v>
      </c>
      <c r="C678" s="73">
        <v>3</v>
      </c>
    </row>
    <row r="679" s="139" customFormat="1" ht="16.9" hidden="1" customHeight="1" spans="1:3">
      <c r="A679" s="74">
        <v>2082803</v>
      </c>
      <c r="B679" s="74" t="s">
        <v>776</v>
      </c>
      <c r="C679" s="73"/>
    </row>
    <row r="680" s="139" customFormat="1" ht="16.9" hidden="1" customHeight="1" spans="1:3">
      <c r="A680" s="74">
        <v>2082804</v>
      </c>
      <c r="B680" s="74" t="s">
        <v>1247</v>
      </c>
      <c r="C680" s="73"/>
    </row>
    <row r="681" s="139" customFormat="1" ht="17.1" hidden="1" customHeight="1" spans="1:3">
      <c r="A681" s="74">
        <v>2082805</v>
      </c>
      <c r="B681" s="74" t="s">
        <v>1248</v>
      </c>
      <c r="C681" s="73"/>
    </row>
    <row r="682" s="139" customFormat="1" ht="17.1" hidden="1" customHeight="1" spans="1:3">
      <c r="A682" s="74">
        <v>2082806</v>
      </c>
      <c r="B682" s="74" t="s">
        <v>814</v>
      </c>
      <c r="C682" s="73"/>
    </row>
    <row r="683" s="139" customFormat="1" ht="17.1" hidden="1" customHeight="1" spans="1:3">
      <c r="A683" s="74">
        <v>2082850</v>
      </c>
      <c r="B683" s="74" t="s">
        <v>783</v>
      </c>
      <c r="C683" s="73"/>
    </row>
    <row r="684" s="139" customFormat="1" ht="17.1" customHeight="1" spans="1:3">
      <c r="A684" s="74">
        <v>2082899</v>
      </c>
      <c r="B684" s="74" t="s">
        <v>1249</v>
      </c>
      <c r="C684" s="73">
        <v>56</v>
      </c>
    </row>
    <row r="685" s="139" customFormat="1" ht="17.1" hidden="1" customHeight="1" spans="1:3">
      <c r="A685" s="74">
        <v>20830</v>
      </c>
      <c r="B685" s="71" t="s">
        <v>1250</v>
      </c>
      <c r="C685" s="73">
        <f>SUM(C686:C687)</f>
        <v>0</v>
      </c>
    </row>
    <row r="686" s="139" customFormat="1" ht="17.1" hidden="1" customHeight="1" spans="1:3">
      <c r="A686" s="74">
        <v>2083001</v>
      </c>
      <c r="B686" s="74" t="s">
        <v>1251</v>
      </c>
      <c r="C686" s="73"/>
    </row>
    <row r="687" s="139" customFormat="1" ht="17.1" hidden="1" customHeight="1" spans="1:3">
      <c r="A687" s="74">
        <v>2083099</v>
      </c>
      <c r="B687" s="74" t="s">
        <v>1252</v>
      </c>
      <c r="C687" s="73"/>
    </row>
    <row r="688" s="139" customFormat="1" ht="17.1" customHeight="1" spans="1:3">
      <c r="A688" s="74">
        <v>20899</v>
      </c>
      <c r="B688" s="71" t="s">
        <v>1253</v>
      </c>
      <c r="C688" s="73">
        <f>C689</f>
        <v>250</v>
      </c>
    </row>
    <row r="689" s="139" customFormat="1" ht="17.1" customHeight="1" spans="1:3">
      <c r="A689" s="74">
        <v>2089999</v>
      </c>
      <c r="B689" s="74" t="s">
        <v>1254</v>
      </c>
      <c r="C689" s="73">
        <v>250</v>
      </c>
    </row>
    <row r="690" s="139" customFormat="1" ht="17.1" customHeight="1" spans="1:3">
      <c r="A690" s="74">
        <v>210</v>
      </c>
      <c r="B690" s="71" t="s">
        <v>1255</v>
      </c>
      <c r="C690" s="73">
        <f>SUM(C691,C696,C711,C715,C727,C731,C736,C740,C744,C747,C756,C758,C764,C769)</f>
        <v>16492</v>
      </c>
    </row>
    <row r="691" s="139" customFormat="1" ht="17.1" customHeight="1" spans="1:3">
      <c r="A691" s="74">
        <v>21001</v>
      </c>
      <c r="B691" s="71" t="s">
        <v>1256</v>
      </c>
      <c r="C691" s="73">
        <f>SUM(C692:C695)</f>
        <v>1397</v>
      </c>
    </row>
    <row r="692" s="139" customFormat="1" ht="17.1" customHeight="1" spans="1:3">
      <c r="A692" s="74">
        <v>2100101</v>
      </c>
      <c r="B692" s="74" t="s">
        <v>774</v>
      </c>
      <c r="C692" s="73">
        <v>938</v>
      </c>
    </row>
    <row r="693" s="139" customFormat="1" ht="17.1" hidden="1" customHeight="1" spans="1:3">
      <c r="A693" s="74">
        <v>2100102</v>
      </c>
      <c r="B693" s="74" t="s">
        <v>775</v>
      </c>
      <c r="C693" s="73"/>
    </row>
    <row r="694" s="139" customFormat="1" ht="17.1" hidden="1" customHeight="1" spans="1:3">
      <c r="A694" s="74">
        <v>2100103</v>
      </c>
      <c r="B694" s="74" t="s">
        <v>776</v>
      </c>
      <c r="C694" s="73"/>
    </row>
    <row r="695" s="139" customFormat="1" ht="17.1" customHeight="1" spans="1:3">
      <c r="A695" s="74">
        <v>2100199</v>
      </c>
      <c r="B695" s="74" t="s">
        <v>1257</v>
      </c>
      <c r="C695" s="73">
        <v>459</v>
      </c>
    </row>
    <row r="696" s="139" customFormat="1" ht="17.1" hidden="1" customHeight="1" spans="1:3">
      <c r="A696" s="74">
        <v>21002</v>
      </c>
      <c r="B696" s="71" t="s">
        <v>1258</v>
      </c>
      <c r="C696" s="73">
        <f>SUM(C697:C710)</f>
        <v>0</v>
      </c>
    </row>
    <row r="697" s="139" customFormat="1" ht="17.1" hidden="1" customHeight="1" spans="1:3">
      <c r="A697" s="74">
        <v>2100201</v>
      </c>
      <c r="B697" s="74" t="s">
        <v>1259</v>
      </c>
      <c r="C697" s="73"/>
    </row>
    <row r="698" s="139" customFormat="1" ht="17.1" hidden="1" customHeight="1" spans="1:3">
      <c r="A698" s="74">
        <v>2100202</v>
      </c>
      <c r="B698" s="74" t="s">
        <v>1260</v>
      </c>
      <c r="C698" s="73"/>
    </row>
    <row r="699" s="139" customFormat="1" ht="17.1" hidden="1" customHeight="1" spans="1:3">
      <c r="A699" s="74">
        <v>2100203</v>
      </c>
      <c r="B699" s="74" t="s">
        <v>1261</v>
      </c>
      <c r="C699" s="73"/>
    </row>
    <row r="700" s="139" customFormat="1" ht="17.1" hidden="1" customHeight="1" spans="1:3">
      <c r="A700" s="74">
        <v>2100204</v>
      </c>
      <c r="B700" s="74" t="s">
        <v>1262</v>
      </c>
      <c r="C700" s="73"/>
    </row>
    <row r="701" s="139" customFormat="1" ht="16.9" hidden="1" customHeight="1" spans="1:3">
      <c r="A701" s="74">
        <v>2100205</v>
      </c>
      <c r="B701" s="74" t="s">
        <v>1263</v>
      </c>
      <c r="C701" s="73"/>
    </row>
    <row r="702" s="139" customFormat="1" ht="17.1" hidden="1" customHeight="1" spans="1:3">
      <c r="A702" s="74">
        <v>2100206</v>
      </c>
      <c r="B702" s="74" t="s">
        <v>1264</v>
      </c>
      <c r="C702" s="73"/>
    </row>
    <row r="703" s="139" customFormat="1" ht="17.1" hidden="1" customHeight="1" spans="1:3">
      <c r="A703" s="74">
        <v>2100207</v>
      </c>
      <c r="B703" s="74" t="s">
        <v>1265</v>
      </c>
      <c r="C703" s="73"/>
    </row>
    <row r="704" s="139" customFormat="1" ht="17.1" hidden="1" customHeight="1" spans="1:3">
      <c r="A704" s="74">
        <v>2100208</v>
      </c>
      <c r="B704" s="74" t="s">
        <v>1266</v>
      </c>
      <c r="C704" s="73"/>
    </row>
    <row r="705" s="139" customFormat="1" ht="17.1" hidden="1" customHeight="1" spans="1:3">
      <c r="A705" s="74">
        <v>2100209</v>
      </c>
      <c r="B705" s="74" t="s">
        <v>1267</v>
      </c>
      <c r="C705" s="73"/>
    </row>
    <row r="706" s="139" customFormat="1" ht="17.1" hidden="1" customHeight="1" spans="1:3">
      <c r="A706" s="74">
        <v>2100210</v>
      </c>
      <c r="B706" s="74" t="s">
        <v>1268</v>
      </c>
      <c r="C706" s="73"/>
    </row>
    <row r="707" s="139" customFormat="1" ht="17.1" hidden="1" customHeight="1" spans="1:3">
      <c r="A707" s="74">
        <v>2100211</v>
      </c>
      <c r="B707" s="74" t="s">
        <v>1269</v>
      </c>
      <c r="C707" s="73"/>
    </row>
    <row r="708" s="139" customFormat="1" ht="17.1" hidden="1" customHeight="1" spans="1:3">
      <c r="A708" s="74">
        <v>2100212</v>
      </c>
      <c r="B708" s="74" t="s">
        <v>1270</v>
      </c>
      <c r="C708" s="73"/>
    </row>
    <row r="709" s="139" customFormat="1" ht="17.1" hidden="1" customHeight="1" spans="1:3">
      <c r="A709" s="74">
        <v>2100213</v>
      </c>
      <c r="B709" s="74" t="s">
        <v>1271</v>
      </c>
      <c r="C709" s="73"/>
    </row>
    <row r="710" s="139" customFormat="1" ht="17.1" hidden="1" customHeight="1" spans="1:3">
      <c r="A710" s="74">
        <v>2100299</v>
      </c>
      <c r="B710" s="74" t="s">
        <v>1272</v>
      </c>
      <c r="C710" s="73"/>
    </row>
    <row r="711" s="139" customFormat="1" ht="17.1" customHeight="1" spans="1:3">
      <c r="A711" s="74">
        <v>21003</v>
      </c>
      <c r="B711" s="71" t="s">
        <v>1273</v>
      </c>
      <c r="C711" s="73">
        <f>SUM(C712:C714)</f>
        <v>2229</v>
      </c>
    </row>
    <row r="712" s="139" customFormat="1" ht="17.1" customHeight="1" spans="1:3">
      <c r="A712" s="74">
        <v>2100301</v>
      </c>
      <c r="B712" s="74" t="s">
        <v>1274</v>
      </c>
      <c r="C712" s="73">
        <v>455</v>
      </c>
    </row>
    <row r="713" s="139" customFormat="1" ht="17.1" customHeight="1" spans="1:3">
      <c r="A713" s="74">
        <v>2100302</v>
      </c>
      <c r="B713" s="74" t="s">
        <v>1275</v>
      </c>
      <c r="C713" s="73">
        <v>317</v>
      </c>
    </row>
    <row r="714" s="139" customFormat="1" ht="17.1" customHeight="1" spans="1:3">
      <c r="A714" s="74">
        <v>2100399</v>
      </c>
      <c r="B714" s="74" t="s">
        <v>1276</v>
      </c>
      <c r="C714" s="73">
        <v>1457</v>
      </c>
    </row>
    <row r="715" s="139" customFormat="1" ht="17.1" customHeight="1" spans="1:3">
      <c r="A715" s="74">
        <v>21004</v>
      </c>
      <c r="B715" s="71" t="s">
        <v>1277</v>
      </c>
      <c r="C715" s="73">
        <f>SUM(C716:C726)</f>
        <v>6378</v>
      </c>
    </row>
    <row r="716" s="139" customFormat="1" ht="17.1" customHeight="1" spans="1:3">
      <c r="A716" s="74">
        <v>2100401</v>
      </c>
      <c r="B716" s="74" t="s">
        <v>1278</v>
      </c>
      <c r="C716" s="73">
        <v>268</v>
      </c>
    </row>
    <row r="717" s="139" customFormat="1" ht="17.1" hidden="1" customHeight="1" spans="1:3">
      <c r="A717" s="74">
        <v>2100402</v>
      </c>
      <c r="B717" s="74" t="s">
        <v>1279</v>
      </c>
      <c r="C717" s="73"/>
    </row>
    <row r="718" s="139" customFormat="1" ht="17.1" hidden="1" customHeight="1" spans="1:3">
      <c r="A718" s="74">
        <v>2100403</v>
      </c>
      <c r="B718" s="74" t="s">
        <v>1280</v>
      </c>
      <c r="C718" s="73"/>
    </row>
    <row r="719" s="139" customFormat="1" ht="17.1" hidden="1" customHeight="1" spans="1:3">
      <c r="A719" s="74">
        <v>2100404</v>
      </c>
      <c r="B719" s="74" t="s">
        <v>1281</v>
      </c>
      <c r="C719" s="73"/>
    </row>
    <row r="720" s="139" customFormat="1" ht="17.1" hidden="1" customHeight="1" spans="1:3">
      <c r="A720" s="74">
        <v>2100405</v>
      </c>
      <c r="B720" s="74" t="s">
        <v>1282</v>
      </c>
      <c r="C720" s="73"/>
    </row>
    <row r="721" s="139" customFormat="1" ht="17.1" hidden="1" customHeight="1" spans="1:3">
      <c r="A721" s="74">
        <v>2100406</v>
      </c>
      <c r="B721" s="74" t="s">
        <v>1283</v>
      </c>
      <c r="C721" s="73"/>
    </row>
    <row r="722" s="139" customFormat="1" ht="17.1" hidden="1" customHeight="1" spans="1:3">
      <c r="A722" s="74">
        <v>2100407</v>
      </c>
      <c r="B722" s="74" t="s">
        <v>1284</v>
      </c>
      <c r="C722" s="73"/>
    </row>
    <row r="723" s="139" customFormat="1" ht="17.1" customHeight="1" spans="1:3">
      <c r="A723" s="74">
        <v>2100408</v>
      </c>
      <c r="B723" s="74" t="s">
        <v>1285</v>
      </c>
      <c r="C723" s="73">
        <v>4813</v>
      </c>
    </row>
    <row r="724" s="139" customFormat="1" ht="17.1" customHeight="1" spans="1:3">
      <c r="A724" s="74">
        <v>2100409</v>
      </c>
      <c r="B724" s="74" t="s">
        <v>1286</v>
      </c>
      <c r="C724" s="73">
        <v>284</v>
      </c>
    </row>
    <row r="725" s="139" customFormat="1" ht="17.1" customHeight="1" spans="1:3">
      <c r="A725" s="74">
        <v>2100410</v>
      </c>
      <c r="B725" s="74" t="s">
        <v>1287</v>
      </c>
      <c r="C725" s="73">
        <v>667</v>
      </c>
    </row>
    <row r="726" s="139" customFormat="1" ht="17.1" customHeight="1" spans="1:3">
      <c r="A726" s="74">
        <v>2100499</v>
      </c>
      <c r="B726" s="74" t="s">
        <v>1288</v>
      </c>
      <c r="C726" s="73">
        <v>346</v>
      </c>
    </row>
    <row r="727" s="139" customFormat="1" ht="17.1" customHeight="1" spans="1:3">
      <c r="A727" s="74">
        <v>21007</v>
      </c>
      <c r="B727" s="71" t="s">
        <v>1289</v>
      </c>
      <c r="C727" s="73">
        <f>SUM(C728:C730)</f>
        <v>1473</v>
      </c>
    </row>
    <row r="728" s="139" customFormat="1" ht="17.1" hidden="1" customHeight="1" spans="1:3">
      <c r="A728" s="74">
        <v>2100716</v>
      </c>
      <c r="B728" s="74" t="s">
        <v>1290</v>
      </c>
      <c r="C728" s="73"/>
    </row>
    <row r="729" s="139" customFormat="1" ht="17.1" customHeight="1" spans="1:3">
      <c r="A729" s="74">
        <v>2100717</v>
      </c>
      <c r="B729" s="74" t="s">
        <v>1291</v>
      </c>
      <c r="C729" s="73">
        <v>1397</v>
      </c>
    </row>
    <row r="730" s="139" customFormat="1" ht="17.1" customHeight="1" spans="1:3">
      <c r="A730" s="74">
        <v>2100799</v>
      </c>
      <c r="B730" s="74" t="s">
        <v>1292</v>
      </c>
      <c r="C730" s="73">
        <v>76</v>
      </c>
    </row>
    <row r="731" s="139" customFormat="1" ht="17.1" customHeight="1" spans="1:3">
      <c r="A731" s="74">
        <v>21011</v>
      </c>
      <c r="B731" s="71" t="s">
        <v>1293</v>
      </c>
      <c r="C731" s="73">
        <f>SUM(C732:C735)</f>
        <v>2376</v>
      </c>
    </row>
    <row r="732" s="139" customFormat="1" ht="17.1" customHeight="1" spans="1:3">
      <c r="A732" s="74">
        <v>2101101</v>
      </c>
      <c r="B732" s="74" t="s">
        <v>1294</v>
      </c>
      <c r="C732" s="73">
        <v>844</v>
      </c>
    </row>
    <row r="733" s="139" customFormat="1" ht="17.1" customHeight="1" spans="1:3">
      <c r="A733" s="74">
        <v>2101102</v>
      </c>
      <c r="B733" s="74" t="s">
        <v>1295</v>
      </c>
      <c r="C733" s="73">
        <v>214</v>
      </c>
    </row>
    <row r="734" s="139" customFormat="1" ht="17.1" customHeight="1" spans="1:3">
      <c r="A734" s="74">
        <v>2101103</v>
      </c>
      <c r="B734" s="74" t="s">
        <v>1296</v>
      </c>
      <c r="C734" s="73">
        <v>1255</v>
      </c>
    </row>
    <row r="735" s="139" customFormat="1" ht="17.1" customHeight="1" spans="1:3">
      <c r="A735" s="74">
        <v>2101199</v>
      </c>
      <c r="B735" s="74" t="s">
        <v>1297</v>
      </c>
      <c r="C735" s="73">
        <v>63</v>
      </c>
    </row>
    <row r="736" s="139" customFormat="1" ht="17.1" customHeight="1" spans="1:3">
      <c r="A736" s="74">
        <v>21012</v>
      </c>
      <c r="B736" s="71" t="s">
        <v>1298</v>
      </c>
      <c r="C736" s="73">
        <f>SUM(C737:C739)</f>
        <v>1712</v>
      </c>
    </row>
    <row r="737" s="139" customFormat="1" ht="17.1" hidden="1" customHeight="1" spans="1:3">
      <c r="A737" s="74">
        <v>2101201</v>
      </c>
      <c r="B737" s="74" t="s">
        <v>1299</v>
      </c>
      <c r="C737" s="73"/>
    </row>
    <row r="738" s="139" customFormat="1" ht="17.1" customHeight="1" spans="1:3">
      <c r="A738" s="74">
        <v>2101202</v>
      </c>
      <c r="B738" s="74" t="s">
        <v>1300</v>
      </c>
      <c r="C738" s="73">
        <v>1712</v>
      </c>
    </row>
    <row r="739" s="139" customFormat="1" ht="17.1" hidden="1" customHeight="1" spans="1:3">
      <c r="A739" s="74">
        <v>2101299</v>
      </c>
      <c r="B739" s="74" t="s">
        <v>1301</v>
      </c>
      <c r="C739" s="73"/>
    </row>
    <row r="740" s="139" customFormat="1" ht="17.1" customHeight="1" spans="1:3">
      <c r="A740" s="74">
        <v>21013</v>
      </c>
      <c r="B740" s="71" t="s">
        <v>1302</v>
      </c>
      <c r="C740" s="73">
        <f>SUM(C741:C743)</f>
        <v>579</v>
      </c>
    </row>
    <row r="741" s="139" customFormat="1" ht="17.1" customHeight="1" spans="1:3">
      <c r="A741" s="74">
        <v>2101301</v>
      </c>
      <c r="B741" s="74" t="s">
        <v>1303</v>
      </c>
      <c r="C741" s="73">
        <v>579</v>
      </c>
    </row>
    <row r="742" s="139" customFormat="1" ht="17.1" hidden="1" customHeight="1" spans="1:3">
      <c r="A742" s="74">
        <v>2101302</v>
      </c>
      <c r="B742" s="74" t="s">
        <v>1304</v>
      </c>
      <c r="C742" s="73"/>
    </row>
    <row r="743" s="139" customFormat="1" ht="17.1" hidden="1" customHeight="1" spans="1:3">
      <c r="A743" s="74">
        <v>2101399</v>
      </c>
      <c r="B743" s="74" t="s">
        <v>1305</v>
      </c>
      <c r="C743" s="73"/>
    </row>
    <row r="744" s="139" customFormat="1" ht="17.1" customHeight="1" spans="1:3">
      <c r="A744" s="74">
        <v>21014</v>
      </c>
      <c r="B744" s="71" t="s">
        <v>1306</v>
      </c>
      <c r="C744" s="73">
        <f>SUM(C745:C746)</f>
        <v>47</v>
      </c>
    </row>
    <row r="745" s="139" customFormat="1" ht="17.1" customHeight="1" spans="1:3">
      <c r="A745" s="74">
        <v>2101401</v>
      </c>
      <c r="B745" s="74" t="s">
        <v>1307</v>
      </c>
      <c r="C745" s="73">
        <v>47</v>
      </c>
    </row>
    <row r="746" s="139" customFormat="1" ht="17.1" hidden="1" customHeight="1" spans="1:3">
      <c r="A746" s="74">
        <v>2101499</v>
      </c>
      <c r="B746" s="74" t="s">
        <v>1308</v>
      </c>
      <c r="C746" s="73"/>
    </row>
    <row r="747" s="139" customFormat="1" ht="17.1" customHeight="1" spans="1:3">
      <c r="A747" s="74">
        <v>21015</v>
      </c>
      <c r="B747" s="71" t="s">
        <v>1309</v>
      </c>
      <c r="C747" s="73">
        <f>SUM(C748:C755)</f>
        <v>258</v>
      </c>
    </row>
    <row r="748" s="139" customFormat="1" ht="17.1" customHeight="1" spans="1:3">
      <c r="A748" s="74">
        <v>2101501</v>
      </c>
      <c r="B748" s="74" t="s">
        <v>774</v>
      </c>
      <c r="C748" s="73">
        <v>130</v>
      </c>
    </row>
    <row r="749" s="139" customFormat="1" ht="17.1" hidden="1" customHeight="1" spans="1:3">
      <c r="A749" s="74">
        <v>2101502</v>
      </c>
      <c r="B749" s="74" t="s">
        <v>775</v>
      </c>
      <c r="C749" s="73"/>
    </row>
    <row r="750" s="139" customFormat="1" ht="17.1" hidden="1" customHeight="1" spans="1:3">
      <c r="A750" s="74">
        <v>2101503</v>
      </c>
      <c r="B750" s="74" t="s">
        <v>776</v>
      </c>
      <c r="C750" s="73"/>
    </row>
    <row r="751" s="139" customFormat="1" ht="17.1" hidden="1" customHeight="1" spans="1:3">
      <c r="A751" s="74">
        <v>2101504</v>
      </c>
      <c r="B751" s="74" t="s">
        <v>814</v>
      </c>
      <c r="C751" s="73"/>
    </row>
    <row r="752" s="139" customFormat="1" ht="17.1" customHeight="1" spans="1:3">
      <c r="A752" s="74">
        <v>2101505</v>
      </c>
      <c r="B752" s="74" t="s">
        <v>1310</v>
      </c>
      <c r="C752" s="73">
        <v>29</v>
      </c>
    </row>
    <row r="753" s="139" customFormat="1" ht="17.1" customHeight="1" spans="1:3">
      <c r="A753" s="74">
        <v>2101506</v>
      </c>
      <c r="B753" s="74" t="s">
        <v>1311</v>
      </c>
      <c r="C753" s="73">
        <v>75</v>
      </c>
    </row>
    <row r="754" s="139" customFormat="1" ht="17.1" hidden="1" customHeight="1" spans="1:3">
      <c r="A754" s="74">
        <v>2101550</v>
      </c>
      <c r="B754" s="74" t="s">
        <v>783</v>
      </c>
      <c r="C754" s="73"/>
    </row>
    <row r="755" s="139" customFormat="1" ht="17.1" customHeight="1" spans="1:3">
      <c r="A755" s="74">
        <v>2101599</v>
      </c>
      <c r="B755" s="74" t="s">
        <v>1312</v>
      </c>
      <c r="C755" s="73">
        <v>24</v>
      </c>
    </row>
    <row r="756" s="139" customFormat="1" ht="17.1" customHeight="1" spans="1:3">
      <c r="A756" s="74">
        <v>21016</v>
      </c>
      <c r="B756" s="71" t="s">
        <v>1313</v>
      </c>
      <c r="C756" s="73">
        <f>C757</f>
        <v>19</v>
      </c>
    </row>
    <row r="757" s="139" customFormat="1" ht="17.1" customHeight="1" spans="1:3">
      <c r="A757" s="74">
        <v>2101601</v>
      </c>
      <c r="B757" s="74" t="s">
        <v>1314</v>
      </c>
      <c r="C757" s="73">
        <v>19</v>
      </c>
    </row>
    <row r="758" s="139" customFormat="1" ht="17.1" customHeight="1" spans="1:3">
      <c r="A758" s="74">
        <v>21017</v>
      </c>
      <c r="B758" s="71" t="s">
        <v>1315</v>
      </c>
      <c r="C758" s="73">
        <f>SUM(C759:C763)</f>
        <v>1</v>
      </c>
    </row>
    <row r="759" s="139" customFormat="1" ht="17.1" hidden="1" customHeight="1" spans="1:3">
      <c r="A759" s="74">
        <v>2101701</v>
      </c>
      <c r="B759" s="74" t="s">
        <v>774</v>
      </c>
      <c r="C759" s="73"/>
    </row>
    <row r="760" s="139" customFormat="1" ht="17.1" hidden="1" customHeight="1" spans="1:3">
      <c r="A760" s="74">
        <v>2101702</v>
      </c>
      <c r="B760" s="74" t="s">
        <v>775</v>
      </c>
      <c r="C760" s="73"/>
    </row>
    <row r="761" s="139" customFormat="1" ht="17.1" hidden="1" customHeight="1" spans="1:3">
      <c r="A761" s="74">
        <v>2101703</v>
      </c>
      <c r="B761" s="74" t="s">
        <v>776</v>
      </c>
      <c r="C761" s="73"/>
    </row>
    <row r="762" s="139" customFormat="1" ht="17.1" customHeight="1" spans="1:3">
      <c r="A762" s="74">
        <v>2101704</v>
      </c>
      <c r="B762" s="74" t="s">
        <v>1316</v>
      </c>
      <c r="C762" s="73">
        <v>1</v>
      </c>
    </row>
    <row r="763" s="139" customFormat="1" ht="17.1" hidden="1" customHeight="1" spans="1:3">
      <c r="A763" s="74">
        <v>2101799</v>
      </c>
      <c r="B763" s="74" t="s">
        <v>1317</v>
      </c>
      <c r="C763" s="73"/>
    </row>
    <row r="764" s="139" customFormat="1" ht="17.1" hidden="1" customHeight="1" spans="1:3">
      <c r="A764" s="74">
        <v>21018</v>
      </c>
      <c r="B764" s="71" t="s">
        <v>1318</v>
      </c>
      <c r="C764" s="73">
        <f>SUM(C765:C768)</f>
        <v>0</v>
      </c>
    </row>
    <row r="765" s="139" customFormat="1" ht="17.1" hidden="1" customHeight="1" spans="1:3">
      <c r="A765" s="74">
        <v>2101801</v>
      </c>
      <c r="B765" s="74" t="s">
        <v>774</v>
      </c>
      <c r="C765" s="73"/>
    </row>
    <row r="766" s="139" customFormat="1" ht="17.1" hidden="1" customHeight="1" spans="1:3">
      <c r="A766" s="74">
        <v>2101802</v>
      </c>
      <c r="B766" s="74" t="s">
        <v>775</v>
      </c>
      <c r="C766" s="73"/>
    </row>
    <row r="767" s="139" customFormat="1" ht="17.1" hidden="1" customHeight="1" spans="1:3">
      <c r="A767" s="74">
        <v>2101803</v>
      </c>
      <c r="B767" s="74" t="s">
        <v>776</v>
      </c>
      <c r="C767" s="73"/>
    </row>
    <row r="768" s="139" customFormat="1" ht="17.1" hidden="1" customHeight="1" spans="1:3">
      <c r="A768" s="74">
        <v>2101899</v>
      </c>
      <c r="B768" s="74" t="s">
        <v>1319</v>
      </c>
      <c r="C768" s="73"/>
    </row>
    <row r="769" s="139" customFormat="1" ht="17.1" customHeight="1" spans="1:3">
      <c r="A769" s="74">
        <v>21099</v>
      </c>
      <c r="B769" s="71" t="s">
        <v>1320</v>
      </c>
      <c r="C769" s="73">
        <f>C770</f>
        <v>23</v>
      </c>
    </row>
    <row r="770" s="139" customFormat="1" ht="17.1" customHeight="1" spans="1:3">
      <c r="A770" s="74">
        <v>2109999</v>
      </c>
      <c r="B770" s="74" t="s">
        <v>1321</v>
      </c>
      <c r="C770" s="73">
        <v>23</v>
      </c>
    </row>
    <row r="771" s="139" customFormat="1" ht="17.1" customHeight="1" spans="1:3">
      <c r="A771" s="74">
        <v>211</v>
      </c>
      <c r="B771" s="71" t="s">
        <v>1322</v>
      </c>
      <c r="C771" s="73">
        <f>SUM(C772,C782,C786,C795,C802,C809,C812,C815,C817,C819,C825,C827,C829,C840)</f>
        <v>5361</v>
      </c>
    </row>
    <row r="772" s="139" customFormat="1" ht="17.1" customHeight="1" spans="1:3">
      <c r="A772" s="74">
        <v>21101</v>
      </c>
      <c r="B772" s="71" t="s">
        <v>1323</v>
      </c>
      <c r="C772" s="73">
        <f>SUM(C773:C781)</f>
        <v>63</v>
      </c>
    </row>
    <row r="773" s="139" customFormat="1" ht="17.1" hidden="1" customHeight="1" spans="1:3">
      <c r="A773" s="74">
        <v>2110101</v>
      </c>
      <c r="B773" s="74" t="s">
        <v>774</v>
      </c>
      <c r="C773" s="73"/>
    </row>
    <row r="774" s="139" customFormat="1" ht="17.1" hidden="1" customHeight="1" spans="1:3">
      <c r="A774" s="74">
        <v>2110102</v>
      </c>
      <c r="B774" s="74" t="s">
        <v>775</v>
      </c>
      <c r="C774" s="73"/>
    </row>
    <row r="775" s="139" customFormat="1" ht="17.1" hidden="1" customHeight="1" spans="1:3">
      <c r="A775" s="74">
        <v>2110103</v>
      </c>
      <c r="B775" s="74" t="s">
        <v>776</v>
      </c>
      <c r="C775" s="73"/>
    </row>
    <row r="776" s="139" customFormat="1" ht="17.1" hidden="1" customHeight="1" spans="1:3">
      <c r="A776" s="74">
        <v>2110104</v>
      </c>
      <c r="B776" s="74" t="s">
        <v>1324</v>
      </c>
      <c r="C776" s="73"/>
    </row>
    <row r="777" s="139" customFormat="1" ht="17.1" hidden="1" customHeight="1" spans="1:3">
      <c r="A777" s="74">
        <v>2110105</v>
      </c>
      <c r="B777" s="74" t="s">
        <v>1325</v>
      </c>
      <c r="C777" s="73"/>
    </row>
    <row r="778" s="139" customFormat="1" ht="17.1" hidden="1" customHeight="1" spans="1:3">
      <c r="A778" s="74">
        <v>2110106</v>
      </c>
      <c r="B778" s="74" t="s">
        <v>1326</v>
      </c>
      <c r="C778" s="73"/>
    </row>
    <row r="779" s="139" customFormat="1" ht="17.1" hidden="1" customHeight="1" spans="1:3">
      <c r="A779" s="74">
        <v>2110107</v>
      </c>
      <c r="B779" s="74" t="s">
        <v>1327</v>
      </c>
      <c r="C779" s="73"/>
    </row>
    <row r="780" s="139" customFormat="1" ht="17.1" hidden="1" customHeight="1" spans="1:3">
      <c r="A780" s="74">
        <v>2110108</v>
      </c>
      <c r="B780" s="74" t="s">
        <v>1328</v>
      </c>
      <c r="C780" s="73"/>
    </row>
    <row r="781" s="139" customFormat="1" ht="17.1" customHeight="1" spans="1:3">
      <c r="A781" s="74">
        <v>2110199</v>
      </c>
      <c r="B781" s="74" t="s">
        <v>1329</v>
      </c>
      <c r="C781" s="73">
        <v>63</v>
      </c>
    </row>
    <row r="782" s="139" customFormat="1" ht="17.1" hidden="1" customHeight="1" spans="1:3">
      <c r="A782" s="74">
        <v>21102</v>
      </c>
      <c r="B782" s="71" t="s">
        <v>1330</v>
      </c>
      <c r="C782" s="73">
        <f>SUM(C783:C785)</f>
        <v>0</v>
      </c>
    </row>
    <row r="783" s="139" customFormat="1" ht="17.1" hidden="1" customHeight="1" spans="1:3">
      <c r="A783" s="74">
        <v>2110203</v>
      </c>
      <c r="B783" s="74" t="s">
        <v>1331</v>
      </c>
      <c r="C783" s="73"/>
    </row>
    <row r="784" s="139" customFormat="1" ht="17.1" hidden="1" customHeight="1" spans="1:3">
      <c r="A784" s="74">
        <v>2110204</v>
      </c>
      <c r="B784" s="74" t="s">
        <v>1332</v>
      </c>
      <c r="C784" s="73"/>
    </row>
    <row r="785" s="139" customFormat="1" ht="17.1" hidden="1" customHeight="1" spans="1:3">
      <c r="A785" s="74">
        <v>2110299</v>
      </c>
      <c r="B785" s="74" t="s">
        <v>1333</v>
      </c>
      <c r="C785" s="73"/>
    </row>
    <row r="786" s="139" customFormat="1" ht="17.1" customHeight="1" spans="1:3">
      <c r="A786" s="74">
        <v>21103</v>
      </c>
      <c r="B786" s="71" t="s">
        <v>1334</v>
      </c>
      <c r="C786" s="73">
        <f>SUM(C787:C794)</f>
        <v>4115</v>
      </c>
    </row>
    <row r="787" s="139" customFormat="1" ht="17.1" customHeight="1" spans="1:3">
      <c r="A787" s="74">
        <v>2110301</v>
      </c>
      <c r="B787" s="74" t="s">
        <v>1335</v>
      </c>
      <c r="C787" s="73">
        <v>303</v>
      </c>
    </row>
    <row r="788" s="139" customFormat="1" ht="17.1" customHeight="1" spans="1:3">
      <c r="A788" s="74">
        <v>2110302</v>
      </c>
      <c r="B788" s="74" t="s">
        <v>1336</v>
      </c>
      <c r="C788" s="73">
        <v>3812</v>
      </c>
    </row>
    <row r="789" s="139" customFormat="1" ht="17.1" hidden="1" customHeight="1" spans="1:3">
      <c r="A789" s="74">
        <v>2110303</v>
      </c>
      <c r="B789" s="74" t="s">
        <v>1337</v>
      </c>
      <c r="C789" s="73"/>
    </row>
    <row r="790" s="139" customFormat="1" ht="17.1" hidden="1" customHeight="1" spans="1:3">
      <c r="A790" s="74">
        <v>2110304</v>
      </c>
      <c r="B790" s="74" t="s">
        <v>1338</v>
      </c>
      <c r="C790" s="73"/>
    </row>
    <row r="791" s="139" customFormat="1" ht="17.1" hidden="1" customHeight="1" spans="1:3">
      <c r="A791" s="74">
        <v>2110305</v>
      </c>
      <c r="B791" s="74" t="s">
        <v>1339</v>
      </c>
      <c r="C791" s="73"/>
    </row>
    <row r="792" s="139" customFormat="1" ht="17.1" hidden="1" customHeight="1" spans="1:3">
      <c r="A792" s="74">
        <v>2110306</v>
      </c>
      <c r="B792" s="74" t="s">
        <v>1340</v>
      </c>
      <c r="C792" s="73"/>
    </row>
    <row r="793" s="139" customFormat="1" ht="17.1" hidden="1" customHeight="1" spans="1:3">
      <c r="A793" s="74">
        <v>2110307</v>
      </c>
      <c r="B793" s="74" t="s">
        <v>1341</v>
      </c>
      <c r="C793" s="73"/>
    </row>
    <row r="794" s="139" customFormat="1" ht="17.1" hidden="1" customHeight="1" spans="1:3">
      <c r="A794" s="74">
        <v>2110399</v>
      </c>
      <c r="B794" s="74" t="s">
        <v>1342</v>
      </c>
      <c r="C794" s="73"/>
    </row>
    <row r="795" s="139" customFormat="1" ht="17.1" customHeight="1" spans="1:3">
      <c r="A795" s="74">
        <v>21104</v>
      </c>
      <c r="B795" s="71" t="s">
        <v>1343</v>
      </c>
      <c r="C795" s="73">
        <f>SUM(C796:C801)</f>
        <v>29</v>
      </c>
    </row>
    <row r="796" s="139" customFormat="1" ht="17.1" customHeight="1" spans="1:3">
      <c r="A796" s="74">
        <v>2110401</v>
      </c>
      <c r="B796" s="74" t="s">
        <v>1344</v>
      </c>
      <c r="C796" s="73">
        <v>19</v>
      </c>
    </row>
    <row r="797" s="139" customFormat="1" ht="17.1" hidden="1" customHeight="1" spans="1:3">
      <c r="A797" s="74">
        <v>2110402</v>
      </c>
      <c r="B797" s="74" t="s">
        <v>1345</v>
      </c>
      <c r="C797" s="73"/>
    </row>
    <row r="798" s="139" customFormat="1" ht="17.1" hidden="1" customHeight="1" spans="1:3">
      <c r="A798" s="74">
        <v>2110404</v>
      </c>
      <c r="B798" s="74" t="s">
        <v>1346</v>
      </c>
      <c r="C798" s="73"/>
    </row>
    <row r="799" s="139" customFormat="1" ht="17.1" hidden="1" customHeight="1" spans="1:3">
      <c r="A799" s="74">
        <v>2110405</v>
      </c>
      <c r="B799" s="74" t="s">
        <v>1347</v>
      </c>
      <c r="C799" s="73"/>
    </row>
    <row r="800" s="139" customFormat="1" ht="17.1" hidden="1" customHeight="1" spans="1:3">
      <c r="A800" s="74">
        <v>2110406</v>
      </c>
      <c r="B800" s="74" t="s">
        <v>1348</v>
      </c>
      <c r="C800" s="73"/>
    </row>
    <row r="801" s="139" customFormat="1" ht="17.1" customHeight="1" spans="1:3">
      <c r="A801" s="74">
        <v>2110499</v>
      </c>
      <c r="B801" s="74" t="s">
        <v>1349</v>
      </c>
      <c r="C801" s="73">
        <v>10</v>
      </c>
    </row>
    <row r="802" s="139" customFormat="1" ht="17.1" hidden="1" customHeight="1" spans="1:3">
      <c r="A802" s="74">
        <v>21105</v>
      </c>
      <c r="B802" s="71" t="s">
        <v>1350</v>
      </c>
      <c r="C802" s="73">
        <f>SUM(C803:C808)</f>
        <v>0</v>
      </c>
    </row>
    <row r="803" s="139" customFormat="1" ht="17.1" hidden="1" customHeight="1" spans="1:3">
      <c r="A803" s="74">
        <v>2110501</v>
      </c>
      <c r="B803" s="74" t="s">
        <v>1351</v>
      </c>
      <c r="C803" s="73"/>
    </row>
    <row r="804" s="139" customFormat="1" ht="17.1" hidden="1" customHeight="1" spans="1:3">
      <c r="A804" s="74">
        <v>2110502</v>
      </c>
      <c r="B804" s="74" t="s">
        <v>1352</v>
      </c>
      <c r="C804" s="73"/>
    </row>
    <row r="805" s="139" customFormat="1" ht="17.1" hidden="1" customHeight="1" spans="1:3">
      <c r="A805" s="74">
        <v>2110503</v>
      </c>
      <c r="B805" s="74" t="s">
        <v>1353</v>
      </c>
      <c r="C805" s="73"/>
    </row>
    <row r="806" s="139" customFormat="1" ht="17.1" hidden="1" customHeight="1" spans="1:3">
      <c r="A806" s="74">
        <v>2110506</v>
      </c>
      <c r="B806" s="74" t="s">
        <v>1354</v>
      </c>
      <c r="C806" s="73"/>
    </row>
    <row r="807" s="139" customFormat="1" ht="17.1" hidden="1" customHeight="1" spans="1:3">
      <c r="A807" s="74">
        <v>2110507</v>
      </c>
      <c r="B807" s="74" t="s">
        <v>1355</v>
      </c>
      <c r="C807" s="73"/>
    </row>
    <row r="808" s="139" customFormat="1" ht="17.1" hidden="1" customHeight="1" spans="1:3">
      <c r="A808" s="74">
        <v>2110599</v>
      </c>
      <c r="B808" s="74" t="s">
        <v>1356</v>
      </c>
      <c r="C808" s="73"/>
    </row>
    <row r="809" s="139" customFormat="1" ht="17.1" hidden="1" customHeight="1" spans="1:3">
      <c r="A809" s="74">
        <v>21107</v>
      </c>
      <c r="B809" s="71" t="s">
        <v>1357</v>
      </c>
      <c r="C809" s="73">
        <f>SUM(C810:C811)</f>
        <v>0</v>
      </c>
    </row>
    <row r="810" s="139" customFormat="1" ht="17.1" hidden="1" customHeight="1" spans="1:3">
      <c r="A810" s="74">
        <v>2110704</v>
      </c>
      <c r="B810" s="74" t="s">
        <v>1358</v>
      </c>
      <c r="C810" s="73"/>
    </row>
    <row r="811" s="139" customFormat="1" ht="17.1" hidden="1" customHeight="1" spans="1:3">
      <c r="A811" s="74">
        <v>2110799</v>
      </c>
      <c r="B811" s="74" t="s">
        <v>1359</v>
      </c>
      <c r="C811" s="73"/>
    </row>
    <row r="812" s="139" customFormat="1" ht="17.1" hidden="1" customHeight="1" spans="1:3">
      <c r="A812" s="74">
        <v>21108</v>
      </c>
      <c r="B812" s="71" t="s">
        <v>1360</v>
      </c>
      <c r="C812" s="73">
        <f>SUM(C813:C814)</f>
        <v>0</v>
      </c>
    </row>
    <row r="813" s="139" customFormat="1" ht="17.1" hidden="1" customHeight="1" spans="1:3">
      <c r="A813" s="74">
        <v>2110804</v>
      </c>
      <c r="B813" s="74" t="s">
        <v>1361</v>
      </c>
      <c r="C813" s="73"/>
    </row>
    <row r="814" s="139" customFormat="1" ht="17.1" hidden="1" customHeight="1" spans="1:3">
      <c r="A814" s="74">
        <v>2110899</v>
      </c>
      <c r="B814" s="74" t="s">
        <v>1362</v>
      </c>
      <c r="C814" s="73"/>
    </row>
    <row r="815" s="139" customFormat="1" ht="17.1" hidden="1" customHeight="1" spans="1:3">
      <c r="A815" s="74">
        <v>21109</v>
      </c>
      <c r="B815" s="71" t="s">
        <v>1363</v>
      </c>
      <c r="C815" s="73">
        <f>C816</f>
        <v>0</v>
      </c>
    </row>
    <row r="816" s="139" customFormat="1" ht="17.1" hidden="1" customHeight="1" spans="1:3">
      <c r="A816" s="74">
        <v>2110901</v>
      </c>
      <c r="B816" s="74" t="s">
        <v>1364</v>
      </c>
      <c r="C816" s="73"/>
    </row>
    <row r="817" s="139" customFormat="1" ht="17.1" hidden="1" customHeight="1" spans="1:3">
      <c r="A817" s="74">
        <v>21110</v>
      </c>
      <c r="B817" s="71" t="s">
        <v>1365</v>
      </c>
      <c r="C817" s="73">
        <f>C818</f>
        <v>0</v>
      </c>
    </row>
    <row r="818" s="139" customFormat="1" ht="17.1" hidden="1" customHeight="1" spans="1:3">
      <c r="A818" s="74">
        <v>2111001</v>
      </c>
      <c r="B818" s="74" t="s">
        <v>1366</v>
      </c>
      <c r="C818" s="73"/>
    </row>
    <row r="819" s="139" customFormat="1" ht="17.1" hidden="1" customHeight="1" spans="1:3">
      <c r="A819" s="74">
        <v>21111</v>
      </c>
      <c r="B819" s="71" t="s">
        <v>1367</v>
      </c>
      <c r="C819" s="73">
        <f>SUM(C820:C824)</f>
        <v>0</v>
      </c>
    </row>
    <row r="820" s="139" customFormat="1" ht="17.1" hidden="1" customHeight="1" spans="1:3">
      <c r="A820" s="74">
        <v>2111101</v>
      </c>
      <c r="B820" s="74" t="s">
        <v>1368</v>
      </c>
      <c r="C820" s="73"/>
    </row>
    <row r="821" s="139" customFormat="1" ht="17.1" hidden="1" customHeight="1" spans="1:3">
      <c r="A821" s="74">
        <v>2111102</v>
      </c>
      <c r="B821" s="74" t="s">
        <v>1369</v>
      </c>
      <c r="C821" s="73"/>
    </row>
    <row r="822" s="139" customFormat="1" ht="17.1" hidden="1" customHeight="1" spans="1:3">
      <c r="A822" s="74">
        <v>2111103</v>
      </c>
      <c r="B822" s="74" t="s">
        <v>1370</v>
      </c>
      <c r="C822" s="73"/>
    </row>
    <row r="823" s="139" customFormat="1" ht="17.1" hidden="1" customHeight="1" spans="1:3">
      <c r="A823" s="74">
        <v>2111104</v>
      </c>
      <c r="B823" s="74" t="s">
        <v>1371</v>
      </c>
      <c r="C823" s="73"/>
    </row>
    <row r="824" s="139" customFormat="1" ht="17.1" hidden="1" customHeight="1" spans="1:3">
      <c r="A824" s="74">
        <v>2111199</v>
      </c>
      <c r="B824" s="74" t="s">
        <v>1372</v>
      </c>
      <c r="C824" s="73"/>
    </row>
    <row r="825" s="139" customFormat="1" ht="17.1" hidden="1" customHeight="1" spans="1:3">
      <c r="A825" s="74">
        <v>21112</v>
      </c>
      <c r="B825" s="71" t="s">
        <v>1373</v>
      </c>
      <c r="C825" s="73">
        <f>C826</f>
        <v>0</v>
      </c>
    </row>
    <row r="826" s="139" customFormat="1" ht="17.1" hidden="1" customHeight="1" spans="1:3">
      <c r="A826" s="74">
        <v>2111201</v>
      </c>
      <c r="B826" s="74" t="s">
        <v>1374</v>
      </c>
      <c r="C826" s="73"/>
    </row>
    <row r="827" s="139" customFormat="1" ht="17.1" hidden="1" customHeight="1" spans="1:3">
      <c r="A827" s="74">
        <v>21113</v>
      </c>
      <c r="B827" s="71" t="s">
        <v>1375</v>
      </c>
      <c r="C827" s="73">
        <f>C828</f>
        <v>0</v>
      </c>
    </row>
    <row r="828" s="139" customFormat="1" ht="17.1" hidden="1" customHeight="1" spans="1:3">
      <c r="A828" s="74">
        <v>2111301</v>
      </c>
      <c r="B828" s="74" t="s">
        <v>1376</v>
      </c>
      <c r="C828" s="73"/>
    </row>
    <row r="829" s="139" customFormat="1" ht="17.1" hidden="1" customHeight="1" spans="1:3">
      <c r="A829" s="74">
        <v>21114</v>
      </c>
      <c r="B829" s="71" t="s">
        <v>1377</v>
      </c>
      <c r="C829" s="73">
        <f>SUM(C830:C839)</f>
        <v>0</v>
      </c>
    </row>
    <row r="830" s="139" customFormat="1" ht="17.1" hidden="1" customHeight="1" spans="1:3">
      <c r="A830" s="74">
        <v>2111401</v>
      </c>
      <c r="B830" s="74" t="s">
        <v>774</v>
      </c>
      <c r="C830" s="73"/>
    </row>
    <row r="831" s="139" customFormat="1" ht="17.1" hidden="1" customHeight="1" spans="1:3">
      <c r="A831" s="74">
        <v>2111402</v>
      </c>
      <c r="B831" s="74" t="s">
        <v>775</v>
      </c>
      <c r="C831" s="73"/>
    </row>
    <row r="832" s="139" customFormat="1" ht="17.1" hidden="1" customHeight="1" spans="1:3">
      <c r="A832" s="74">
        <v>2111403</v>
      </c>
      <c r="B832" s="74" t="s">
        <v>776</v>
      </c>
      <c r="C832" s="73"/>
    </row>
    <row r="833" s="139" customFormat="1" ht="17.1" hidden="1" customHeight="1" spans="1:3">
      <c r="A833" s="74">
        <v>2111406</v>
      </c>
      <c r="B833" s="74" t="s">
        <v>1378</v>
      </c>
      <c r="C833" s="73"/>
    </row>
    <row r="834" s="139" customFormat="1" ht="17.1" hidden="1" customHeight="1" spans="1:3">
      <c r="A834" s="74">
        <v>2111407</v>
      </c>
      <c r="B834" s="74" t="s">
        <v>1379</v>
      </c>
      <c r="C834" s="73"/>
    </row>
    <row r="835" s="139" customFormat="1" ht="17.1" hidden="1" customHeight="1" spans="1:3">
      <c r="A835" s="74">
        <v>2111408</v>
      </c>
      <c r="B835" s="74" t="s">
        <v>1380</v>
      </c>
      <c r="C835" s="73"/>
    </row>
    <row r="836" s="139" customFormat="1" ht="17.1" hidden="1" customHeight="1" spans="1:3">
      <c r="A836" s="74">
        <v>2111411</v>
      </c>
      <c r="B836" s="74" t="s">
        <v>814</v>
      </c>
      <c r="C836" s="73"/>
    </row>
    <row r="837" s="139" customFormat="1" ht="17.1" hidden="1" customHeight="1" spans="1:3">
      <c r="A837" s="74">
        <v>2111413</v>
      </c>
      <c r="B837" s="74" t="s">
        <v>1381</v>
      </c>
      <c r="C837" s="73"/>
    </row>
    <row r="838" s="139" customFormat="1" ht="17.1" hidden="1" customHeight="1" spans="1:3">
      <c r="A838" s="74">
        <v>2111450</v>
      </c>
      <c r="B838" s="74" t="s">
        <v>783</v>
      </c>
      <c r="C838" s="73"/>
    </row>
    <row r="839" s="139" customFormat="1" ht="17.1" hidden="1" customHeight="1" spans="1:3">
      <c r="A839" s="74">
        <v>2111499</v>
      </c>
      <c r="B839" s="74" t="s">
        <v>1382</v>
      </c>
      <c r="C839" s="73"/>
    </row>
    <row r="840" s="139" customFormat="1" ht="17.1" customHeight="1" spans="1:3">
      <c r="A840" s="74">
        <v>21199</v>
      </c>
      <c r="B840" s="71" t="s">
        <v>1383</v>
      </c>
      <c r="C840" s="73">
        <f>C841</f>
        <v>1154</v>
      </c>
    </row>
    <row r="841" s="139" customFormat="1" ht="17.1" customHeight="1" spans="1:3">
      <c r="A841" s="74">
        <v>2119999</v>
      </c>
      <c r="B841" s="74" t="s">
        <v>1384</v>
      </c>
      <c r="C841" s="73">
        <v>1154</v>
      </c>
    </row>
    <row r="842" s="139" customFormat="1" ht="17.1" customHeight="1" spans="1:3">
      <c r="A842" s="74">
        <v>212</v>
      </c>
      <c r="B842" s="71" t="s">
        <v>1385</v>
      </c>
      <c r="C842" s="73">
        <f>SUM(C843,C854,C856,C859,C861,C863)</f>
        <v>123255</v>
      </c>
    </row>
    <row r="843" s="139" customFormat="1" ht="17.1" customHeight="1" spans="1:3">
      <c r="A843" s="74">
        <v>21201</v>
      </c>
      <c r="B843" s="71" t="s">
        <v>1386</v>
      </c>
      <c r="C843" s="73">
        <f>SUM(C844:C853)</f>
        <v>14139</v>
      </c>
    </row>
    <row r="844" s="139" customFormat="1" ht="17.1" customHeight="1" spans="1:3">
      <c r="A844" s="74">
        <v>2120101</v>
      </c>
      <c r="B844" s="74" t="s">
        <v>774</v>
      </c>
      <c r="C844" s="73">
        <v>1322</v>
      </c>
    </row>
    <row r="845" s="139" customFormat="1" ht="17.1" customHeight="1" spans="1:3">
      <c r="A845" s="74">
        <v>2120102</v>
      </c>
      <c r="B845" s="74" t="s">
        <v>775</v>
      </c>
      <c r="C845" s="73">
        <v>2077</v>
      </c>
    </row>
    <row r="846" s="139" customFormat="1" ht="17.1" hidden="1" customHeight="1" spans="1:3">
      <c r="A846" s="74">
        <v>2120103</v>
      </c>
      <c r="B846" s="74" t="s">
        <v>776</v>
      </c>
      <c r="C846" s="73"/>
    </row>
    <row r="847" s="139" customFormat="1" ht="17.1" customHeight="1" spans="1:3">
      <c r="A847" s="74">
        <v>2120104</v>
      </c>
      <c r="B847" s="74" t="s">
        <v>1387</v>
      </c>
      <c r="C847" s="73">
        <v>295</v>
      </c>
    </row>
    <row r="848" s="139" customFormat="1" ht="17.1" hidden="1" customHeight="1" spans="1:3">
      <c r="A848" s="74">
        <v>2120105</v>
      </c>
      <c r="B848" s="74" t="s">
        <v>1388</v>
      </c>
      <c r="C848" s="73"/>
    </row>
    <row r="849" s="139" customFormat="1" ht="17.1" hidden="1" customHeight="1" spans="1:3">
      <c r="A849" s="74">
        <v>2120106</v>
      </c>
      <c r="B849" s="74" t="s">
        <v>1389</v>
      </c>
      <c r="C849" s="73"/>
    </row>
    <row r="850" s="139" customFormat="1" ht="17.1" hidden="1" customHeight="1" spans="1:3">
      <c r="A850" s="74">
        <v>2120107</v>
      </c>
      <c r="B850" s="74" t="s">
        <v>1390</v>
      </c>
      <c r="C850" s="73"/>
    </row>
    <row r="851" s="139" customFormat="1" ht="17.1" hidden="1" customHeight="1" spans="1:3">
      <c r="A851" s="74">
        <v>2120109</v>
      </c>
      <c r="B851" s="74" t="s">
        <v>1391</v>
      </c>
      <c r="C851" s="73"/>
    </row>
    <row r="852" s="139" customFormat="1" ht="17.1" hidden="1" customHeight="1" spans="1:3">
      <c r="A852" s="74">
        <v>2120110</v>
      </c>
      <c r="B852" s="74" t="s">
        <v>1392</v>
      </c>
      <c r="C852" s="73"/>
    </row>
    <row r="853" s="139" customFormat="1" ht="17.1" customHeight="1" spans="1:3">
      <c r="A853" s="74">
        <v>2120199</v>
      </c>
      <c r="B853" s="74" t="s">
        <v>1393</v>
      </c>
      <c r="C853" s="73">
        <v>10445</v>
      </c>
    </row>
    <row r="854" s="139" customFormat="1" ht="17.1" hidden="1" customHeight="1" spans="1:3">
      <c r="A854" s="74">
        <v>21202</v>
      </c>
      <c r="B854" s="71" t="s">
        <v>1394</v>
      </c>
      <c r="C854" s="73">
        <f>C855</f>
        <v>0</v>
      </c>
    </row>
    <row r="855" s="139" customFormat="1" ht="17.1" hidden="1" customHeight="1" spans="1:3">
      <c r="A855" s="74">
        <v>2120201</v>
      </c>
      <c r="B855" s="74" t="s">
        <v>1395</v>
      </c>
      <c r="C855" s="73"/>
    </row>
    <row r="856" s="139" customFormat="1" ht="17.1" customHeight="1" spans="1:3">
      <c r="A856" s="74">
        <v>21203</v>
      </c>
      <c r="B856" s="71" t="s">
        <v>1396</v>
      </c>
      <c r="C856" s="73">
        <f>SUM(C857:C858)</f>
        <v>108055</v>
      </c>
    </row>
    <row r="857" s="139" customFormat="1" ht="17.1" customHeight="1" spans="1:3">
      <c r="A857" s="74">
        <v>2120303</v>
      </c>
      <c r="B857" s="74" t="s">
        <v>1397</v>
      </c>
      <c r="C857" s="73">
        <v>12</v>
      </c>
    </row>
    <row r="858" s="139" customFormat="1" ht="17.1" customHeight="1" spans="1:3">
      <c r="A858" s="74">
        <v>2120399</v>
      </c>
      <c r="B858" s="74" t="s">
        <v>1398</v>
      </c>
      <c r="C858" s="73">
        <v>108043</v>
      </c>
    </row>
    <row r="859" s="139" customFormat="1" ht="17.1" customHeight="1" spans="1:3">
      <c r="A859" s="74">
        <v>21205</v>
      </c>
      <c r="B859" s="71" t="s">
        <v>1399</v>
      </c>
      <c r="C859" s="73">
        <f t="shared" ref="C859:C863" si="0">C860</f>
        <v>723</v>
      </c>
    </row>
    <row r="860" s="139" customFormat="1" ht="17.1" customHeight="1" spans="1:3">
      <c r="A860" s="74">
        <v>2120501</v>
      </c>
      <c r="B860" s="74" t="s">
        <v>1400</v>
      </c>
      <c r="C860" s="73">
        <v>723</v>
      </c>
    </row>
    <row r="861" s="139" customFormat="1" ht="17.1" hidden="1" customHeight="1" spans="1:3">
      <c r="A861" s="74">
        <v>21206</v>
      </c>
      <c r="B861" s="71" t="s">
        <v>1401</v>
      </c>
      <c r="C861" s="73">
        <f t="shared" si="0"/>
        <v>0</v>
      </c>
    </row>
    <row r="862" s="139" customFormat="1" ht="17.1" hidden="1" customHeight="1" spans="1:3">
      <c r="A862" s="74">
        <v>2120601</v>
      </c>
      <c r="B862" s="74" t="s">
        <v>1402</v>
      </c>
      <c r="C862" s="73"/>
    </row>
    <row r="863" s="139" customFormat="1" ht="17.1" customHeight="1" spans="1:3">
      <c r="A863" s="74">
        <v>21299</v>
      </c>
      <c r="B863" s="71" t="s">
        <v>1403</v>
      </c>
      <c r="C863" s="73">
        <f t="shared" si="0"/>
        <v>338</v>
      </c>
    </row>
    <row r="864" s="139" customFormat="1" ht="17.1" customHeight="1" spans="1:3">
      <c r="A864" s="74">
        <v>2129999</v>
      </c>
      <c r="B864" s="74" t="s">
        <v>1404</v>
      </c>
      <c r="C864" s="73">
        <v>338</v>
      </c>
    </row>
    <row r="865" s="139" customFormat="1" ht="17.1" customHeight="1" spans="1:3">
      <c r="A865" s="74">
        <v>213</v>
      </c>
      <c r="B865" s="71" t="s">
        <v>1405</v>
      </c>
      <c r="C865" s="73">
        <f>SUM(C866,C892,C915,C943,C954,C961,C967,C970)</f>
        <v>17276</v>
      </c>
    </row>
    <row r="866" s="139" customFormat="1" ht="17.1" customHeight="1" spans="1:3">
      <c r="A866" s="74">
        <v>21301</v>
      </c>
      <c r="B866" s="71" t="s">
        <v>1406</v>
      </c>
      <c r="C866" s="73">
        <f>SUM(C867:C891)</f>
        <v>3745</v>
      </c>
    </row>
    <row r="867" s="139" customFormat="1" ht="17.1" customHeight="1" spans="1:3">
      <c r="A867" s="74">
        <v>2130101</v>
      </c>
      <c r="B867" s="74" t="s">
        <v>774</v>
      </c>
      <c r="C867" s="73">
        <v>348</v>
      </c>
    </row>
    <row r="868" s="139" customFormat="1" ht="17.1" customHeight="1" spans="1:3">
      <c r="A868" s="74">
        <v>2130102</v>
      </c>
      <c r="B868" s="74" t="s">
        <v>775</v>
      </c>
      <c r="C868" s="73">
        <v>272</v>
      </c>
    </row>
    <row r="869" s="139" customFormat="1" ht="17.1" hidden="1" customHeight="1" spans="1:3">
      <c r="A869" s="74">
        <v>2130103</v>
      </c>
      <c r="B869" s="74" t="s">
        <v>776</v>
      </c>
      <c r="C869" s="73"/>
    </row>
    <row r="870" s="139" customFormat="1" ht="17.1" hidden="1" customHeight="1" spans="1:3">
      <c r="A870" s="74">
        <v>2130104</v>
      </c>
      <c r="B870" s="74" t="s">
        <v>783</v>
      </c>
      <c r="C870" s="73"/>
    </row>
    <row r="871" s="139" customFormat="1" ht="17.1" hidden="1" customHeight="1" spans="1:3">
      <c r="A871" s="74">
        <v>2130105</v>
      </c>
      <c r="B871" s="74" t="s">
        <v>1407</v>
      </c>
      <c r="C871" s="73"/>
    </row>
    <row r="872" s="139" customFormat="1" ht="17.1" hidden="1" customHeight="1" spans="1:3">
      <c r="A872" s="74">
        <v>2130106</v>
      </c>
      <c r="B872" s="74" t="s">
        <v>1408</v>
      </c>
      <c r="C872" s="73"/>
    </row>
    <row r="873" s="139" customFormat="1" ht="17.1" customHeight="1" spans="1:3">
      <c r="A873" s="74">
        <v>2130108</v>
      </c>
      <c r="B873" s="74" t="s">
        <v>1409</v>
      </c>
      <c r="C873" s="73">
        <v>27</v>
      </c>
    </row>
    <row r="874" s="139" customFormat="1" ht="17.1" customHeight="1" spans="1:3">
      <c r="A874" s="74">
        <v>2130109</v>
      </c>
      <c r="B874" s="74" t="s">
        <v>1410</v>
      </c>
      <c r="C874" s="73">
        <v>8</v>
      </c>
    </row>
    <row r="875" s="139" customFormat="1" ht="17.1" hidden="1" customHeight="1" spans="1:3">
      <c r="A875" s="74">
        <v>2130110</v>
      </c>
      <c r="B875" s="74" t="s">
        <v>1411</v>
      </c>
      <c r="C875" s="73"/>
    </row>
    <row r="876" s="139" customFormat="1" ht="17.1" hidden="1" customHeight="1" spans="1:3">
      <c r="A876" s="74">
        <v>2130111</v>
      </c>
      <c r="B876" s="74" t="s">
        <v>1412</v>
      </c>
      <c r="C876" s="73"/>
    </row>
    <row r="877" s="139" customFormat="1" ht="17.1" hidden="1" customHeight="1" spans="1:3">
      <c r="A877" s="74">
        <v>2130112</v>
      </c>
      <c r="B877" s="74" t="s">
        <v>1413</v>
      </c>
      <c r="C877" s="73"/>
    </row>
    <row r="878" s="139" customFormat="1" ht="17.1" hidden="1" customHeight="1" spans="1:3">
      <c r="A878" s="74">
        <v>2130114</v>
      </c>
      <c r="B878" s="74" t="s">
        <v>1414</v>
      </c>
      <c r="C878" s="73"/>
    </row>
    <row r="879" s="139" customFormat="1" ht="17.1" hidden="1" customHeight="1" spans="1:3">
      <c r="A879" s="74">
        <v>2130119</v>
      </c>
      <c r="B879" s="74" t="s">
        <v>1415</v>
      </c>
      <c r="C879" s="73"/>
    </row>
    <row r="880" s="139" customFormat="1" ht="17.1" customHeight="1" spans="1:3">
      <c r="A880" s="74">
        <v>2130120</v>
      </c>
      <c r="B880" s="74" t="s">
        <v>1416</v>
      </c>
      <c r="C880" s="73">
        <v>825</v>
      </c>
    </row>
    <row r="881" s="139" customFormat="1" ht="16.9" customHeight="1" spans="1:3">
      <c r="A881" s="74">
        <v>2130121</v>
      </c>
      <c r="B881" s="74" t="s">
        <v>1417</v>
      </c>
      <c r="C881" s="73">
        <v>49</v>
      </c>
    </row>
    <row r="882" s="139" customFormat="1" ht="17.1" customHeight="1" spans="1:3">
      <c r="A882" s="74">
        <v>2130122</v>
      </c>
      <c r="B882" s="74" t="s">
        <v>1418</v>
      </c>
      <c r="C882" s="73">
        <v>664</v>
      </c>
    </row>
    <row r="883" s="139" customFormat="1" ht="17.1" hidden="1" customHeight="1" spans="1:3">
      <c r="A883" s="74">
        <v>2130124</v>
      </c>
      <c r="B883" s="74" t="s">
        <v>1419</v>
      </c>
      <c r="C883" s="73"/>
    </row>
    <row r="884" s="139" customFormat="1" ht="17.1" customHeight="1" spans="1:3">
      <c r="A884" s="74">
        <v>2130125</v>
      </c>
      <c r="B884" s="74" t="s">
        <v>1420</v>
      </c>
      <c r="C884" s="73">
        <v>4</v>
      </c>
    </row>
    <row r="885" s="139" customFormat="1" ht="17.1" customHeight="1" spans="1:3">
      <c r="A885" s="74">
        <v>2130126</v>
      </c>
      <c r="B885" s="74" t="s">
        <v>1421</v>
      </c>
      <c r="C885" s="73">
        <v>42</v>
      </c>
    </row>
    <row r="886" s="139" customFormat="1" ht="17.1" customHeight="1" spans="1:3">
      <c r="A886" s="74">
        <v>2130135</v>
      </c>
      <c r="B886" s="74" t="s">
        <v>1422</v>
      </c>
      <c r="C886" s="73">
        <v>8</v>
      </c>
    </row>
    <row r="887" s="139" customFormat="1" ht="17.1" customHeight="1" spans="1:3">
      <c r="A887" s="74">
        <v>2130142</v>
      </c>
      <c r="B887" s="74" t="s">
        <v>1423</v>
      </c>
      <c r="C887" s="73">
        <v>250</v>
      </c>
    </row>
    <row r="888" s="139" customFormat="1" ht="17.1" hidden="1" customHeight="1" spans="1:3">
      <c r="A888" s="74">
        <v>2130148</v>
      </c>
      <c r="B888" s="74" t="s">
        <v>1424</v>
      </c>
      <c r="C888" s="73"/>
    </row>
    <row r="889" s="139" customFormat="1" ht="17.1" customHeight="1" spans="1:3">
      <c r="A889" s="74">
        <v>2130152</v>
      </c>
      <c r="B889" s="74" t="s">
        <v>1425</v>
      </c>
      <c r="C889" s="73">
        <v>10</v>
      </c>
    </row>
    <row r="890" s="139" customFormat="1" ht="17.1" customHeight="1" spans="1:3">
      <c r="A890" s="74">
        <v>2130153</v>
      </c>
      <c r="B890" s="74" t="s">
        <v>1426</v>
      </c>
      <c r="C890" s="73">
        <v>373</v>
      </c>
    </row>
    <row r="891" s="139" customFormat="1" ht="17.1" customHeight="1" spans="1:3">
      <c r="A891" s="74">
        <v>2130199</v>
      </c>
      <c r="B891" s="74" t="s">
        <v>1427</v>
      </c>
      <c r="C891" s="73">
        <v>865</v>
      </c>
    </row>
    <row r="892" s="139" customFormat="1" ht="17.1" customHeight="1" spans="1:3">
      <c r="A892" s="74">
        <v>21302</v>
      </c>
      <c r="B892" s="71" t="s">
        <v>1428</v>
      </c>
      <c r="C892" s="73">
        <f>SUM(C893:C914)</f>
        <v>955</v>
      </c>
    </row>
    <row r="893" s="139" customFormat="1" ht="17.1" hidden="1" customHeight="1" spans="1:3">
      <c r="A893" s="74">
        <v>2130201</v>
      </c>
      <c r="B893" s="74" t="s">
        <v>774</v>
      </c>
      <c r="C893" s="73"/>
    </row>
    <row r="894" s="139" customFormat="1" ht="17.1" hidden="1" customHeight="1" spans="1:3">
      <c r="A894" s="74">
        <v>2130202</v>
      </c>
      <c r="B894" s="74" t="s">
        <v>775</v>
      </c>
      <c r="C894" s="73"/>
    </row>
    <row r="895" s="139" customFormat="1" ht="17.1" hidden="1" customHeight="1" spans="1:3">
      <c r="A895" s="74">
        <v>2130203</v>
      </c>
      <c r="B895" s="74" t="s">
        <v>776</v>
      </c>
      <c r="C895" s="73"/>
    </row>
    <row r="896" s="139" customFormat="1" ht="17.1" hidden="1" customHeight="1" spans="1:3">
      <c r="A896" s="74">
        <v>2130204</v>
      </c>
      <c r="B896" s="74" t="s">
        <v>1429</v>
      </c>
      <c r="C896" s="73"/>
    </row>
    <row r="897" s="139" customFormat="1" ht="17.1" customHeight="1" spans="1:3">
      <c r="A897" s="74">
        <v>2130205</v>
      </c>
      <c r="B897" s="74" t="s">
        <v>1430</v>
      </c>
      <c r="C897" s="73">
        <v>260</v>
      </c>
    </row>
    <row r="898" s="139" customFormat="1" ht="17.1" hidden="1" customHeight="1" spans="1:3">
      <c r="A898" s="74">
        <v>2130206</v>
      </c>
      <c r="B898" s="74" t="s">
        <v>1431</v>
      </c>
      <c r="C898" s="73"/>
    </row>
    <row r="899" s="139" customFormat="1" ht="17.1" hidden="1" customHeight="1" spans="1:3">
      <c r="A899" s="74">
        <v>2130207</v>
      </c>
      <c r="B899" s="74" t="s">
        <v>1432</v>
      </c>
      <c r="C899" s="73"/>
    </row>
    <row r="900" s="139" customFormat="1" ht="17.1" customHeight="1" spans="1:3">
      <c r="A900" s="74">
        <v>2130209</v>
      </c>
      <c r="B900" s="74" t="s">
        <v>1433</v>
      </c>
      <c r="C900" s="73">
        <v>114</v>
      </c>
    </row>
    <row r="901" s="139" customFormat="1" ht="17.1" hidden="1" customHeight="1" spans="1:3">
      <c r="A901" s="74">
        <v>2130211</v>
      </c>
      <c r="B901" s="74" t="s">
        <v>1434</v>
      </c>
      <c r="C901" s="73"/>
    </row>
    <row r="902" s="139" customFormat="1" ht="17.1" hidden="1" customHeight="1" spans="1:3">
      <c r="A902" s="74">
        <v>2130212</v>
      </c>
      <c r="B902" s="74" t="s">
        <v>1435</v>
      </c>
      <c r="C902" s="73"/>
    </row>
    <row r="903" s="139" customFormat="1" ht="17.1" hidden="1" customHeight="1" spans="1:3">
      <c r="A903" s="74">
        <v>2130213</v>
      </c>
      <c r="B903" s="74" t="s">
        <v>1436</v>
      </c>
      <c r="C903" s="73"/>
    </row>
    <row r="904" s="139" customFormat="1" ht="17.1" hidden="1" customHeight="1" spans="1:3">
      <c r="A904" s="74">
        <v>2130217</v>
      </c>
      <c r="B904" s="74" t="s">
        <v>1437</v>
      </c>
      <c r="C904" s="73"/>
    </row>
    <row r="905" s="139" customFormat="1" ht="17.1" hidden="1" customHeight="1" spans="1:3">
      <c r="A905" s="74">
        <v>2130220</v>
      </c>
      <c r="B905" s="74" t="s">
        <v>1438</v>
      </c>
      <c r="C905" s="73"/>
    </row>
    <row r="906" s="139" customFormat="1" ht="17.1" hidden="1" customHeight="1" spans="1:3">
      <c r="A906" s="74">
        <v>2130221</v>
      </c>
      <c r="B906" s="74" t="s">
        <v>1439</v>
      </c>
      <c r="C906" s="73"/>
    </row>
    <row r="907" s="139" customFormat="1" ht="17.1" hidden="1" customHeight="1" spans="1:3">
      <c r="A907" s="74">
        <v>2130223</v>
      </c>
      <c r="B907" s="74" t="s">
        <v>1440</v>
      </c>
      <c r="C907" s="73"/>
    </row>
    <row r="908" s="139" customFormat="1" ht="17.1" hidden="1" customHeight="1" spans="1:3">
      <c r="A908" s="74">
        <v>2130226</v>
      </c>
      <c r="B908" s="74" t="s">
        <v>1441</v>
      </c>
      <c r="C908" s="73"/>
    </row>
    <row r="909" s="139" customFormat="1" ht="17.1" hidden="1" customHeight="1" spans="1:3">
      <c r="A909" s="74">
        <v>2130227</v>
      </c>
      <c r="B909" s="74" t="s">
        <v>1442</v>
      </c>
      <c r="C909" s="73"/>
    </row>
    <row r="910" s="139" customFormat="1" ht="17.1" customHeight="1" spans="1:3">
      <c r="A910" s="74">
        <v>2130234</v>
      </c>
      <c r="B910" s="74" t="s">
        <v>1443</v>
      </c>
      <c r="C910" s="73">
        <v>73</v>
      </c>
    </row>
    <row r="911" s="139" customFormat="1" ht="17.1" hidden="1" customHeight="1" spans="1:3">
      <c r="A911" s="74">
        <v>2130236</v>
      </c>
      <c r="B911" s="74" t="s">
        <v>1444</v>
      </c>
      <c r="C911" s="73"/>
    </row>
    <row r="912" s="139" customFormat="1" ht="17.1" hidden="1" customHeight="1" spans="1:3">
      <c r="A912" s="74">
        <v>2130237</v>
      </c>
      <c r="B912" s="74" t="s">
        <v>1413</v>
      </c>
      <c r="C912" s="73"/>
    </row>
    <row r="913" s="139" customFormat="1" ht="17.1" customHeight="1" spans="1:3">
      <c r="A913" s="74">
        <v>2130238</v>
      </c>
      <c r="B913" s="74" t="s">
        <v>1445</v>
      </c>
      <c r="C913" s="73">
        <v>7</v>
      </c>
    </row>
    <row r="914" s="139" customFormat="1" ht="17.1" customHeight="1" spans="1:3">
      <c r="A914" s="74">
        <v>2130299</v>
      </c>
      <c r="B914" s="74" t="s">
        <v>1446</v>
      </c>
      <c r="C914" s="73">
        <v>501</v>
      </c>
    </row>
    <row r="915" s="139" customFormat="1" ht="17.1" customHeight="1" spans="1:3">
      <c r="A915" s="74">
        <v>21303</v>
      </c>
      <c r="B915" s="71" t="s">
        <v>1447</v>
      </c>
      <c r="C915" s="73">
        <f>SUM(C916:C942)</f>
        <v>2434</v>
      </c>
    </row>
    <row r="916" s="139" customFormat="1" ht="17.1" customHeight="1" spans="1:3">
      <c r="A916" s="74">
        <v>2130301</v>
      </c>
      <c r="B916" s="74" t="s">
        <v>774</v>
      </c>
      <c r="C916" s="73">
        <v>425</v>
      </c>
    </row>
    <row r="917" s="139" customFormat="1" ht="17.1" hidden="1" customHeight="1" spans="1:3">
      <c r="A917" s="74">
        <v>2130302</v>
      </c>
      <c r="B917" s="74" t="s">
        <v>775</v>
      </c>
      <c r="C917" s="73"/>
    </row>
    <row r="918" s="139" customFormat="1" ht="17.1" hidden="1" customHeight="1" spans="1:3">
      <c r="A918" s="74">
        <v>2130303</v>
      </c>
      <c r="B918" s="74" t="s">
        <v>776</v>
      </c>
      <c r="C918" s="73"/>
    </row>
    <row r="919" s="139" customFormat="1" ht="17.1" hidden="1" customHeight="1" spans="1:3">
      <c r="A919" s="74">
        <v>2130304</v>
      </c>
      <c r="B919" s="74" t="s">
        <v>1448</v>
      </c>
      <c r="C919" s="73"/>
    </row>
    <row r="920" s="139" customFormat="1" ht="17.1" customHeight="1" spans="1:3">
      <c r="A920" s="74">
        <v>2130305</v>
      </c>
      <c r="B920" s="74" t="s">
        <v>1449</v>
      </c>
      <c r="C920" s="73">
        <v>822</v>
      </c>
    </row>
    <row r="921" s="139" customFormat="1" ht="17.1" customHeight="1" spans="1:3">
      <c r="A921" s="74">
        <v>2130306</v>
      </c>
      <c r="B921" s="74" t="s">
        <v>1450</v>
      </c>
      <c r="C921" s="73">
        <v>371</v>
      </c>
    </row>
    <row r="922" s="139" customFormat="1" ht="17.1" hidden="1" customHeight="1" spans="1:3">
      <c r="A922" s="74">
        <v>2130307</v>
      </c>
      <c r="B922" s="74" t="s">
        <v>1451</v>
      </c>
      <c r="C922" s="73"/>
    </row>
    <row r="923" s="139" customFormat="1" ht="17.1" hidden="1" customHeight="1" spans="1:3">
      <c r="A923" s="74">
        <v>2130308</v>
      </c>
      <c r="B923" s="74" t="s">
        <v>1452</v>
      </c>
      <c r="C923" s="73"/>
    </row>
    <row r="924" s="139" customFormat="1" ht="17.1" customHeight="1" spans="1:3">
      <c r="A924" s="74">
        <v>2130309</v>
      </c>
      <c r="B924" s="74" t="s">
        <v>1453</v>
      </c>
      <c r="C924" s="73">
        <v>5</v>
      </c>
    </row>
    <row r="925" s="139" customFormat="1" ht="17.1" hidden="1" customHeight="1" spans="1:3">
      <c r="A925" s="74">
        <v>2130310</v>
      </c>
      <c r="B925" s="74" t="s">
        <v>1454</v>
      </c>
      <c r="C925" s="73"/>
    </row>
    <row r="926" s="139" customFormat="1" ht="17.1" customHeight="1" spans="1:3">
      <c r="A926" s="74">
        <v>2130311</v>
      </c>
      <c r="B926" s="74" t="s">
        <v>1455</v>
      </c>
      <c r="C926" s="73">
        <v>12</v>
      </c>
    </row>
    <row r="927" s="139" customFormat="1" ht="17.1" hidden="1" customHeight="1" spans="1:3">
      <c r="A927" s="74">
        <v>2130312</v>
      </c>
      <c r="B927" s="74" t="s">
        <v>1456</v>
      </c>
      <c r="C927" s="73"/>
    </row>
    <row r="928" s="139" customFormat="1" ht="17.1" hidden="1" customHeight="1" spans="1:3">
      <c r="A928" s="74">
        <v>2130313</v>
      </c>
      <c r="B928" s="74" t="s">
        <v>1457</v>
      </c>
      <c r="C928" s="73"/>
    </row>
    <row r="929" s="139" customFormat="1" ht="17.1" customHeight="1" spans="1:3">
      <c r="A929" s="74">
        <v>2130314</v>
      </c>
      <c r="B929" s="74" t="s">
        <v>1458</v>
      </c>
      <c r="C929" s="73">
        <v>87</v>
      </c>
    </row>
    <row r="930" s="139" customFormat="1" ht="17.1" customHeight="1" spans="1:3">
      <c r="A930" s="74">
        <v>2130315</v>
      </c>
      <c r="B930" s="74" t="s">
        <v>1459</v>
      </c>
      <c r="C930" s="73">
        <v>130</v>
      </c>
    </row>
    <row r="931" s="139" customFormat="1" ht="17.1" customHeight="1" spans="1:3">
      <c r="A931" s="74">
        <v>2130316</v>
      </c>
      <c r="B931" s="74" t="s">
        <v>1460</v>
      </c>
      <c r="C931" s="73">
        <v>378</v>
      </c>
    </row>
    <row r="932" s="139" customFormat="1" ht="17.1" hidden="1" customHeight="1" spans="1:3">
      <c r="A932" s="74">
        <v>2130317</v>
      </c>
      <c r="B932" s="74" t="s">
        <v>1461</v>
      </c>
      <c r="C932" s="73"/>
    </row>
    <row r="933" s="139" customFormat="1" ht="16.9" hidden="1" customHeight="1" spans="1:3">
      <c r="A933" s="74">
        <v>2130318</v>
      </c>
      <c r="B933" s="74" t="s">
        <v>1462</v>
      </c>
      <c r="C933" s="73"/>
    </row>
    <row r="934" s="139" customFormat="1" ht="16.9" hidden="1" customHeight="1" spans="1:3">
      <c r="A934" s="74">
        <v>2130319</v>
      </c>
      <c r="B934" s="74" t="s">
        <v>1463</v>
      </c>
      <c r="C934" s="73"/>
    </row>
    <row r="935" s="139" customFormat="1" ht="17.1" customHeight="1" spans="1:3">
      <c r="A935" s="74">
        <v>2130321</v>
      </c>
      <c r="B935" s="74" t="s">
        <v>1464</v>
      </c>
      <c r="C935" s="73">
        <v>68</v>
      </c>
    </row>
    <row r="936" s="139" customFormat="1" ht="17.1" hidden="1" customHeight="1" spans="1:3">
      <c r="A936" s="74">
        <v>2130322</v>
      </c>
      <c r="B936" s="74" t="s">
        <v>1465</v>
      </c>
      <c r="C936" s="73"/>
    </row>
    <row r="937" s="139" customFormat="1" ht="17.1" hidden="1" customHeight="1" spans="1:3">
      <c r="A937" s="74">
        <v>2130333</v>
      </c>
      <c r="B937" s="74" t="s">
        <v>1440</v>
      </c>
      <c r="C937" s="73"/>
    </row>
    <row r="938" s="139" customFormat="1" ht="17.1" hidden="1" customHeight="1" spans="1:3">
      <c r="A938" s="74">
        <v>2130334</v>
      </c>
      <c r="B938" s="74" t="s">
        <v>1466</v>
      </c>
      <c r="C938" s="73"/>
    </row>
    <row r="939" s="139" customFormat="1" ht="17.1" customHeight="1" spans="1:3">
      <c r="A939" s="74">
        <v>2130335</v>
      </c>
      <c r="B939" s="74" t="s">
        <v>1467</v>
      </c>
      <c r="C939" s="73">
        <v>33</v>
      </c>
    </row>
    <row r="940" s="139" customFormat="1" ht="17.1" hidden="1" customHeight="1" spans="1:3">
      <c r="A940" s="74">
        <v>2130336</v>
      </c>
      <c r="B940" s="74" t="s">
        <v>1468</v>
      </c>
      <c r="C940" s="73"/>
    </row>
    <row r="941" s="139" customFormat="1" ht="17.1" hidden="1" customHeight="1" spans="1:3">
      <c r="A941" s="74">
        <v>2130337</v>
      </c>
      <c r="B941" s="74" t="s">
        <v>1469</v>
      </c>
      <c r="C941" s="73"/>
    </row>
    <row r="942" s="139" customFormat="1" ht="17.1" customHeight="1" spans="1:3">
      <c r="A942" s="74">
        <v>2130399</v>
      </c>
      <c r="B942" s="74" t="s">
        <v>1470</v>
      </c>
      <c r="C942" s="73">
        <v>103</v>
      </c>
    </row>
    <row r="943" s="139" customFormat="1" ht="17.1" customHeight="1" spans="1:3">
      <c r="A943" s="74">
        <v>21305</v>
      </c>
      <c r="B943" s="71" t="s">
        <v>1471</v>
      </c>
      <c r="C943" s="73">
        <f>SUM(C944:C953)</f>
        <v>5575</v>
      </c>
    </row>
    <row r="944" s="139" customFormat="1" ht="17.1" hidden="1" customHeight="1" spans="1:3">
      <c r="A944" s="74">
        <v>2130501</v>
      </c>
      <c r="B944" s="74" t="s">
        <v>774</v>
      </c>
      <c r="C944" s="73"/>
    </row>
    <row r="945" s="139" customFormat="1" ht="17.1" hidden="1" customHeight="1" spans="1:3">
      <c r="A945" s="74">
        <v>2130502</v>
      </c>
      <c r="B945" s="74" t="s">
        <v>775</v>
      </c>
      <c r="C945" s="73"/>
    </row>
    <row r="946" s="139" customFormat="1" ht="17.1" hidden="1" customHeight="1" spans="1:3">
      <c r="A946" s="74">
        <v>2130503</v>
      </c>
      <c r="B946" s="74" t="s">
        <v>776</v>
      </c>
      <c r="C946" s="73"/>
    </row>
    <row r="947" s="139" customFormat="1" ht="17.1" customHeight="1" spans="1:3">
      <c r="A947" s="74">
        <v>2130504</v>
      </c>
      <c r="B947" s="74" t="s">
        <v>1472</v>
      </c>
      <c r="C947" s="73">
        <v>5000</v>
      </c>
    </row>
    <row r="948" s="139" customFormat="1" ht="17.1" hidden="1" customHeight="1" spans="1:3">
      <c r="A948" s="74">
        <v>2130505</v>
      </c>
      <c r="B948" s="74" t="s">
        <v>1473</v>
      </c>
      <c r="C948" s="73"/>
    </row>
    <row r="949" s="139" customFormat="1" ht="17.1" hidden="1" customHeight="1" spans="1:3">
      <c r="A949" s="74">
        <v>2130506</v>
      </c>
      <c r="B949" s="74" t="s">
        <v>1474</v>
      </c>
      <c r="C949" s="73"/>
    </row>
    <row r="950" s="139" customFormat="1" ht="17.1" hidden="1" customHeight="1" spans="1:3">
      <c r="A950" s="74">
        <v>2130507</v>
      </c>
      <c r="B950" s="74" t="s">
        <v>1475</v>
      </c>
      <c r="C950" s="73"/>
    </row>
    <row r="951" s="139" customFormat="1" ht="17.1" hidden="1" customHeight="1" spans="1:3">
      <c r="A951" s="74">
        <v>2130508</v>
      </c>
      <c r="B951" s="74" t="s">
        <v>1476</v>
      </c>
      <c r="C951" s="73"/>
    </row>
    <row r="952" s="139" customFormat="1" ht="17.1" hidden="1" customHeight="1" spans="1:3">
      <c r="A952" s="74">
        <v>2130550</v>
      </c>
      <c r="B952" s="74" t="s">
        <v>783</v>
      </c>
      <c r="C952" s="73"/>
    </row>
    <row r="953" s="139" customFormat="1" ht="17.1" customHeight="1" spans="1:3">
      <c r="A953" s="74">
        <v>2130599</v>
      </c>
      <c r="B953" s="74" t="s">
        <v>1477</v>
      </c>
      <c r="C953" s="73">
        <v>575</v>
      </c>
    </row>
    <row r="954" s="139" customFormat="1" ht="17.1" customHeight="1" spans="1:3">
      <c r="A954" s="74">
        <v>21307</v>
      </c>
      <c r="B954" s="71" t="s">
        <v>1478</v>
      </c>
      <c r="C954" s="73">
        <f>SUM(C955:C960)</f>
        <v>1708</v>
      </c>
    </row>
    <row r="955" s="139" customFormat="1" ht="17.1" customHeight="1" spans="1:3">
      <c r="A955" s="74">
        <v>2130701</v>
      </c>
      <c r="B955" s="74" t="s">
        <v>1479</v>
      </c>
      <c r="C955" s="73">
        <v>324</v>
      </c>
    </row>
    <row r="956" s="139" customFormat="1" ht="17.1" hidden="1" customHeight="1" spans="1:3">
      <c r="A956" s="74">
        <v>2130704</v>
      </c>
      <c r="B956" s="74" t="s">
        <v>1480</v>
      </c>
      <c r="C956" s="73"/>
    </row>
    <row r="957" s="139" customFormat="1" ht="17.1" customHeight="1" spans="1:3">
      <c r="A957" s="74">
        <v>2130705</v>
      </c>
      <c r="B957" s="74" t="s">
        <v>1481</v>
      </c>
      <c r="C957" s="73">
        <v>1195</v>
      </c>
    </row>
    <row r="958" s="139" customFormat="1" ht="17.1" hidden="1" customHeight="1" spans="1:3">
      <c r="A958" s="74">
        <v>2130706</v>
      </c>
      <c r="B958" s="74" t="s">
        <v>1482</v>
      </c>
      <c r="C958" s="73"/>
    </row>
    <row r="959" s="139" customFormat="1" ht="17.1" customHeight="1" spans="1:3">
      <c r="A959" s="74">
        <v>2130707</v>
      </c>
      <c r="B959" s="74" t="s">
        <v>1483</v>
      </c>
      <c r="C959" s="73">
        <v>181</v>
      </c>
    </row>
    <row r="960" s="139" customFormat="1" ht="17.1" customHeight="1" spans="1:3">
      <c r="A960" s="74">
        <v>2130799</v>
      </c>
      <c r="B960" s="74" t="s">
        <v>1484</v>
      </c>
      <c r="C960" s="73">
        <v>8</v>
      </c>
    </row>
    <row r="961" s="139" customFormat="1" ht="17.1" customHeight="1" spans="1:3">
      <c r="A961" s="74">
        <v>21308</v>
      </c>
      <c r="B961" s="71" t="s">
        <v>1485</v>
      </c>
      <c r="C961" s="73">
        <f>SUM(C962:C966)</f>
        <v>95</v>
      </c>
    </row>
    <row r="962" s="139" customFormat="1" ht="17.1" hidden="1" customHeight="1" spans="1:3">
      <c r="A962" s="74">
        <v>2130801</v>
      </c>
      <c r="B962" s="74" t="s">
        <v>1486</v>
      </c>
      <c r="C962" s="73"/>
    </row>
    <row r="963" s="139" customFormat="1" ht="17.1" customHeight="1" spans="1:3">
      <c r="A963" s="74">
        <v>2130803</v>
      </c>
      <c r="B963" s="74" t="s">
        <v>1487</v>
      </c>
      <c r="C963" s="73">
        <v>95</v>
      </c>
    </row>
    <row r="964" s="139" customFormat="1" ht="17.1" hidden="1" customHeight="1" spans="1:3">
      <c r="A964" s="74">
        <v>2130804</v>
      </c>
      <c r="B964" s="74" t="s">
        <v>1488</v>
      </c>
      <c r="C964" s="73"/>
    </row>
    <row r="965" s="139" customFormat="1" ht="17.1" hidden="1" customHeight="1" spans="1:3">
      <c r="A965" s="74">
        <v>2130805</v>
      </c>
      <c r="B965" s="74" t="s">
        <v>1489</v>
      </c>
      <c r="C965" s="73"/>
    </row>
    <row r="966" s="139" customFormat="1" ht="17.1" hidden="1" customHeight="1" spans="1:3">
      <c r="A966" s="74">
        <v>2130899</v>
      </c>
      <c r="B966" s="74" t="s">
        <v>1490</v>
      </c>
      <c r="C966" s="73"/>
    </row>
    <row r="967" s="139" customFormat="1" ht="17.1" customHeight="1" spans="1:3">
      <c r="A967" s="74">
        <v>21309</v>
      </c>
      <c r="B967" s="71" t="s">
        <v>1491</v>
      </c>
      <c r="C967" s="73">
        <f>SUM(C968:C969)</f>
        <v>333</v>
      </c>
    </row>
    <row r="968" s="139" customFormat="1" ht="17.1" hidden="1" customHeight="1" spans="1:3">
      <c r="A968" s="74">
        <v>2130901</v>
      </c>
      <c r="B968" s="74" t="s">
        <v>1492</v>
      </c>
      <c r="C968" s="73"/>
    </row>
    <row r="969" s="139" customFormat="1" ht="17.1" customHeight="1" spans="1:3">
      <c r="A969" s="74">
        <v>2130999</v>
      </c>
      <c r="B969" s="74" t="s">
        <v>1493</v>
      </c>
      <c r="C969" s="73">
        <v>333</v>
      </c>
    </row>
    <row r="970" s="139" customFormat="1" ht="17.1" customHeight="1" spans="1:3">
      <c r="A970" s="74">
        <v>21399</v>
      </c>
      <c r="B970" s="71" t="s">
        <v>1494</v>
      </c>
      <c r="C970" s="73">
        <f>C971+C972</f>
        <v>2431</v>
      </c>
    </row>
    <row r="971" s="139" customFormat="1" ht="17.1" hidden="1" customHeight="1" spans="1:3">
      <c r="A971" s="74">
        <v>2139901</v>
      </c>
      <c r="B971" s="74" t="s">
        <v>1495</v>
      </c>
      <c r="C971" s="73"/>
    </row>
    <row r="972" s="139" customFormat="1" ht="17.1" customHeight="1" spans="1:3">
      <c r="A972" s="74">
        <v>2139999</v>
      </c>
      <c r="B972" s="74" t="s">
        <v>1496</v>
      </c>
      <c r="C972" s="73">
        <v>2431</v>
      </c>
    </row>
    <row r="973" s="139" customFormat="1" ht="17.1" customHeight="1" spans="1:3">
      <c r="A973" s="74">
        <v>214</v>
      </c>
      <c r="B973" s="71" t="s">
        <v>1497</v>
      </c>
      <c r="C973" s="73">
        <f>SUM(C974,C995,C1005,C1015,C1022)</f>
        <v>2564</v>
      </c>
    </row>
    <row r="974" s="139" customFormat="1" ht="17.1" customHeight="1" spans="1:3">
      <c r="A974" s="74">
        <v>21401</v>
      </c>
      <c r="B974" s="71" t="s">
        <v>1498</v>
      </c>
      <c r="C974" s="73">
        <f>SUM(C975:C994)</f>
        <v>1623</v>
      </c>
    </row>
    <row r="975" s="139" customFormat="1" ht="17.1" customHeight="1" spans="1:3">
      <c r="A975" s="74">
        <v>2140101</v>
      </c>
      <c r="B975" s="74" t="s">
        <v>774</v>
      </c>
      <c r="C975" s="73">
        <v>169</v>
      </c>
    </row>
    <row r="976" s="139" customFormat="1" ht="17.1" hidden="1" customHeight="1" spans="1:3">
      <c r="A976" s="74">
        <v>2140102</v>
      </c>
      <c r="B976" s="74" t="s">
        <v>775</v>
      </c>
      <c r="C976" s="73"/>
    </row>
    <row r="977" s="139" customFormat="1" ht="17.1" hidden="1" customHeight="1" spans="1:3">
      <c r="A977" s="74">
        <v>2140103</v>
      </c>
      <c r="B977" s="74" t="s">
        <v>776</v>
      </c>
      <c r="C977" s="73"/>
    </row>
    <row r="978" s="139" customFormat="1" ht="17.1" customHeight="1" spans="1:3">
      <c r="A978" s="74">
        <v>2140104</v>
      </c>
      <c r="B978" s="74" t="s">
        <v>1499</v>
      </c>
      <c r="C978" s="73">
        <v>539</v>
      </c>
    </row>
    <row r="979" s="139" customFormat="1" ht="17.1" customHeight="1" spans="1:3">
      <c r="A979" s="74">
        <v>2140106</v>
      </c>
      <c r="B979" s="74" t="s">
        <v>1500</v>
      </c>
      <c r="C979" s="73">
        <v>298</v>
      </c>
    </row>
    <row r="980" s="139" customFormat="1" ht="17.1" hidden="1" customHeight="1" spans="1:3">
      <c r="A980" s="74">
        <v>2140109</v>
      </c>
      <c r="B980" s="74" t="s">
        <v>1501</v>
      </c>
      <c r="C980" s="73"/>
    </row>
    <row r="981" s="139" customFormat="1" ht="17.1" hidden="1" customHeight="1" spans="1:3">
      <c r="A981" s="74">
        <v>2140110</v>
      </c>
      <c r="B981" s="74" t="s">
        <v>1502</v>
      </c>
      <c r="C981" s="73"/>
    </row>
    <row r="982" s="139" customFormat="1" ht="17.1" hidden="1" customHeight="1" spans="1:3">
      <c r="A982" s="74">
        <v>2140112</v>
      </c>
      <c r="B982" s="74" t="s">
        <v>1503</v>
      </c>
      <c r="C982" s="73"/>
    </row>
    <row r="983" s="139" customFormat="1" ht="17.1" hidden="1" customHeight="1" spans="1:3">
      <c r="A983" s="74">
        <v>2140114</v>
      </c>
      <c r="B983" s="74" t="s">
        <v>1504</v>
      </c>
      <c r="C983" s="73"/>
    </row>
    <row r="984" s="139" customFormat="1" ht="17.1" hidden="1" customHeight="1" spans="1:3">
      <c r="A984" s="74">
        <v>2140122</v>
      </c>
      <c r="B984" s="74" t="s">
        <v>1505</v>
      </c>
      <c r="C984" s="73"/>
    </row>
    <row r="985" s="139" customFormat="1" ht="17.1" hidden="1" customHeight="1" spans="1:3">
      <c r="A985" s="74">
        <v>2140123</v>
      </c>
      <c r="B985" s="74" t="s">
        <v>1506</v>
      </c>
      <c r="C985" s="73"/>
    </row>
    <row r="986" s="139" customFormat="1" ht="17.1" hidden="1" customHeight="1" spans="1:3">
      <c r="A986" s="74">
        <v>2140127</v>
      </c>
      <c r="B986" s="74" t="s">
        <v>1507</v>
      </c>
      <c r="C986" s="73"/>
    </row>
    <row r="987" s="139" customFormat="1" ht="17.1" hidden="1" customHeight="1" spans="1:3">
      <c r="A987" s="74">
        <v>2140128</v>
      </c>
      <c r="B987" s="74" t="s">
        <v>1508</v>
      </c>
      <c r="C987" s="73"/>
    </row>
    <row r="988" s="139" customFormat="1" ht="17.1" hidden="1" customHeight="1" spans="1:3">
      <c r="A988" s="74">
        <v>2140129</v>
      </c>
      <c r="B988" s="74" t="s">
        <v>1509</v>
      </c>
      <c r="C988" s="73"/>
    </row>
    <row r="989" s="139" customFormat="1" ht="17.1" hidden="1" customHeight="1" spans="1:3">
      <c r="A989" s="74">
        <v>2140130</v>
      </c>
      <c r="B989" s="74" t="s">
        <v>1510</v>
      </c>
      <c r="C989" s="73"/>
    </row>
    <row r="990" s="139" customFormat="1" ht="17.1" hidden="1" customHeight="1" spans="1:3">
      <c r="A990" s="74">
        <v>2140131</v>
      </c>
      <c r="B990" s="74" t="s">
        <v>1511</v>
      </c>
      <c r="C990" s="73"/>
    </row>
    <row r="991" s="139" customFormat="1" ht="17.1" hidden="1" customHeight="1" spans="1:3">
      <c r="A991" s="74">
        <v>2140133</v>
      </c>
      <c r="B991" s="74" t="s">
        <v>1512</v>
      </c>
      <c r="C991" s="73"/>
    </row>
    <row r="992" s="139" customFormat="1" ht="17.1" hidden="1" customHeight="1" spans="1:3">
      <c r="A992" s="74">
        <v>2140136</v>
      </c>
      <c r="B992" s="74" t="s">
        <v>1513</v>
      </c>
      <c r="C992" s="73"/>
    </row>
    <row r="993" s="139" customFormat="1" ht="17.1" hidden="1" customHeight="1" spans="1:3">
      <c r="A993" s="74">
        <v>2140138</v>
      </c>
      <c r="B993" s="74" t="s">
        <v>1514</v>
      </c>
      <c r="C993" s="73"/>
    </row>
    <row r="994" s="139" customFormat="1" ht="17.1" customHeight="1" spans="1:3">
      <c r="A994" s="74">
        <v>2140199</v>
      </c>
      <c r="B994" s="74" t="s">
        <v>1515</v>
      </c>
      <c r="C994" s="73">
        <v>617</v>
      </c>
    </row>
    <row r="995" s="139" customFormat="1" ht="17.1" hidden="1" customHeight="1" spans="1:3">
      <c r="A995" s="74">
        <v>21402</v>
      </c>
      <c r="B995" s="71" t="s">
        <v>1516</v>
      </c>
      <c r="C995" s="73">
        <f>SUM(C996:C1004)</f>
        <v>0</v>
      </c>
    </row>
    <row r="996" s="139" customFormat="1" ht="17.1" hidden="1" customHeight="1" spans="1:3">
      <c r="A996" s="74">
        <v>2140201</v>
      </c>
      <c r="B996" s="74" t="s">
        <v>774</v>
      </c>
      <c r="C996" s="73"/>
    </row>
    <row r="997" s="139" customFormat="1" ht="17.1" hidden="1" customHeight="1" spans="1:3">
      <c r="A997" s="74">
        <v>2140202</v>
      </c>
      <c r="B997" s="74" t="s">
        <v>775</v>
      </c>
      <c r="C997" s="73"/>
    </row>
    <row r="998" s="139" customFormat="1" ht="17.1" hidden="1" customHeight="1" spans="1:3">
      <c r="A998" s="74">
        <v>2140203</v>
      </c>
      <c r="B998" s="74" t="s">
        <v>776</v>
      </c>
      <c r="C998" s="73"/>
    </row>
    <row r="999" s="139" customFormat="1" ht="17.1" hidden="1" customHeight="1" spans="1:3">
      <c r="A999" s="74">
        <v>2140204</v>
      </c>
      <c r="B999" s="74" t="s">
        <v>1517</v>
      </c>
      <c r="C999" s="73"/>
    </row>
    <row r="1000" s="139" customFormat="1" ht="17.1" hidden="1" customHeight="1" spans="1:3">
      <c r="A1000" s="74">
        <v>2140205</v>
      </c>
      <c r="B1000" s="74" t="s">
        <v>1518</v>
      </c>
      <c r="C1000" s="73"/>
    </row>
    <row r="1001" s="139" customFormat="1" ht="17.1" hidden="1" customHeight="1" spans="1:3">
      <c r="A1001" s="74">
        <v>2140206</v>
      </c>
      <c r="B1001" s="74" t="s">
        <v>1519</v>
      </c>
      <c r="C1001" s="73"/>
    </row>
    <row r="1002" s="139" customFormat="1" ht="17.1" hidden="1" customHeight="1" spans="1:3">
      <c r="A1002" s="74">
        <v>2140207</v>
      </c>
      <c r="B1002" s="74" t="s">
        <v>1520</v>
      </c>
      <c r="C1002" s="73"/>
    </row>
    <row r="1003" s="139" customFormat="1" ht="17.1" hidden="1" customHeight="1" spans="1:3">
      <c r="A1003" s="74">
        <v>2140208</v>
      </c>
      <c r="B1003" s="74" t="s">
        <v>1521</v>
      </c>
      <c r="C1003" s="73"/>
    </row>
    <row r="1004" s="139" customFormat="1" ht="17.1" hidden="1" customHeight="1" spans="1:3">
      <c r="A1004" s="74">
        <v>2140299</v>
      </c>
      <c r="B1004" s="74" t="s">
        <v>1522</v>
      </c>
      <c r="C1004" s="73"/>
    </row>
    <row r="1005" s="139" customFormat="1" ht="17.1" hidden="1" customHeight="1" spans="1:3">
      <c r="A1005" s="74">
        <v>21403</v>
      </c>
      <c r="B1005" s="71" t="s">
        <v>1523</v>
      </c>
      <c r="C1005" s="73">
        <f>SUM(C1006:C1014)</f>
        <v>0</v>
      </c>
    </row>
    <row r="1006" s="139" customFormat="1" ht="17.1" hidden="1" customHeight="1" spans="1:3">
      <c r="A1006" s="74">
        <v>2140301</v>
      </c>
      <c r="B1006" s="74" t="s">
        <v>774</v>
      </c>
      <c r="C1006" s="73"/>
    </row>
    <row r="1007" s="139" customFormat="1" ht="17.1" hidden="1" customHeight="1" spans="1:3">
      <c r="A1007" s="74">
        <v>2140302</v>
      </c>
      <c r="B1007" s="74" t="s">
        <v>775</v>
      </c>
      <c r="C1007" s="73"/>
    </row>
    <row r="1008" s="139" customFormat="1" ht="17.1" hidden="1" customHeight="1" spans="1:3">
      <c r="A1008" s="74">
        <v>2140303</v>
      </c>
      <c r="B1008" s="74" t="s">
        <v>776</v>
      </c>
      <c r="C1008" s="73"/>
    </row>
    <row r="1009" s="139" customFormat="1" ht="17.1" hidden="1" customHeight="1" spans="1:3">
      <c r="A1009" s="74">
        <v>2140304</v>
      </c>
      <c r="B1009" s="74" t="s">
        <v>1524</v>
      </c>
      <c r="C1009" s="73"/>
    </row>
    <row r="1010" s="139" customFormat="1" ht="17.1" hidden="1" customHeight="1" spans="1:3">
      <c r="A1010" s="74">
        <v>2140305</v>
      </c>
      <c r="B1010" s="74" t="s">
        <v>1525</v>
      </c>
      <c r="C1010" s="73"/>
    </row>
    <row r="1011" s="139" customFormat="1" ht="17.1" hidden="1" customHeight="1" spans="1:3">
      <c r="A1011" s="74">
        <v>2140306</v>
      </c>
      <c r="B1011" s="74" t="s">
        <v>1526</v>
      </c>
      <c r="C1011" s="73"/>
    </row>
    <row r="1012" s="139" customFormat="1" ht="17.1" hidden="1" customHeight="1" spans="1:3">
      <c r="A1012" s="74">
        <v>2140307</v>
      </c>
      <c r="B1012" s="74" t="s">
        <v>1527</v>
      </c>
      <c r="C1012" s="73"/>
    </row>
    <row r="1013" s="139" customFormat="1" ht="17.1" hidden="1" customHeight="1" spans="1:3">
      <c r="A1013" s="74">
        <v>2140308</v>
      </c>
      <c r="B1013" s="74" t="s">
        <v>1528</v>
      </c>
      <c r="C1013" s="73"/>
    </row>
    <row r="1014" s="139" customFormat="1" ht="17.1" hidden="1" customHeight="1" spans="1:3">
      <c r="A1014" s="74">
        <v>2140399</v>
      </c>
      <c r="B1014" s="74" t="s">
        <v>1529</v>
      </c>
      <c r="C1014" s="73"/>
    </row>
    <row r="1015" s="139" customFormat="1" ht="17.1" hidden="1" customHeight="1" spans="1:3">
      <c r="A1015" s="74">
        <v>21405</v>
      </c>
      <c r="B1015" s="71" t="s">
        <v>1530</v>
      </c>
      <c r="C1015" s="73">
        <f>SUM(C1016:C1021)</f>
        <v>0</v>
      </c>
    </row>
    <row r="1016" s="139" customFormat="1" ht="17.1" hidden="1" customHeight="1" spans="1:3">
      <c r="A1016" s="74">
        <v>2140501</v>
      </c>
      <c r="B1016" s="74" t="s">
        <v>774</v>
      </c>
      <c r="C1016" s="73"/>
    </row>
    <row r="1017" s="139" customFormat="1" ht="17.1" hidden="1" customHeight="1" spans="1:3">
      <c r="A1017" s="74">
        <v>2140502</v>
      </c>
      <c r="B1017" s="74" t="s">
        <v>775</v>
      </c>
      <c r="C1017" s="73"/>
    </row>
    <row r="1018" s="139" customFormat="1" ht="17.1" hidden="1" customHeight="1" spans="1:3">
      <c r="A1018" s="74">
        <v>2140503</v>
      </c>
      <c r="B1018" s="74" t="s">
        <v>776</v>
      </c>
      <c r="C1018" s="73"/>
    </row>
    <row r="1019" s="139" customFormat="1" ht="17.1" hidden="1" customHeight="1" spans="1:3">
      <c r="A1019" s="74">
        <v>2140504</v>
      </c>
      <c r="B1019" s="74" t="s">
        <v>1521</v>
      </c>
      <c r="C1019" s="73"/>
    </row>
    <row r="1020" s="139" customFormat="1" ht="17.1" hidden="1" customHeight="1" spans="1:3">
      <c r="A1020" s="74">
        <v>2140505</v>
      </c>
      <c r="B1020" s="74" t="s">
        <v>1531</v>
      </c>
      <c r="C1020" s="73"/>
    </row>
    <row r="1021" s="139" customFormat="1" ht="17.1" hidden="1" customHeight="1" spans="1:3">
      <c r="A1021" s="74">
        <v>2140599</v>
      </c>
      <c r="B1021" s="74" t="s">
        <v>1532</v>
      </c>
      <c r="C1021" s="73"/>
    </row>
    <row r="1022" s="139" customFormat="1" ht="17.1" customHeight="1" spans="1:3">
      <c r="A1022" s="74">
        <v>21499</v>
      </c>
      <c r="B1022" s="71" t="s">
        <v>1533</v>
      </c>
      <c r="C1022" s="73">
        <f>SUM(C1023:C1024)</f>
        <v>941</v>
      </c>
    </row>
    <row r="1023" s="139" customFormat="1" ht="17.1" customHeight="1" spans="1:3">
      <c r="A1023" s="74">
        <v>2149901</v>
      </c>
      <c r="B1023" s="74" t="s">
        <v>1534</v>
      </c>
      <c r="C1023" s="73">
        <v>525</v>
      </c>
    </row>
    <row r="1024" s="139" customFormat="1" ht="17.1" customHeight="1" spans="1:3">
      <c r="A1024" s="74">
        <v>2149999</v>
      </c>
      <c r="B1024" s="74" t="s">
        <v>1535</v>
      </c>
      <c r="C1024" s="73">
        <v>416</v>
      </c>
    </row>
    <row r="1025" s="139" customFormat="1" ht="17.1" customHeight="1" spans="1:3">
      <c r="A1025" s="74">
        <v>215</v>
      </c>
      <c r="B1025" s="71" t="s">
        <v>1536</v>
      </c>
      <c r="C1025" s="73">
        <f>SUM(C1026,C1036,C1052,C1057,C1068,C1075,C1083)</f>
        <v>2224</v>
      </c>
    </row>
    <row r="1026" s="139" customFormat="1" ht="17.1" customHeight="1" spans="1:3">
      <c r="A1026" s="74">
        <v>21501</v>
      </c>
      <c r="B1026" s="71" t="s">
        <v>1537</v>
      </c>
      <c r="C1026" s="73">
        <f>SUM(C1027:C1035)</f>
        <v>157</v>
      </c>
    </row>
    <row r="1027" s="139" customFormat="1" ht="17.1" customHeight="1" spans="1:3">
      <c r="A1027" s="74">
        <v>2150101</v>
      </c>
      <c r="B1027" s="74" t="s">
        <v>774</v>
      </c>
      <c r="C1027" s="73">
        <v>2</v>
      </c>
    </row>
    <row r="1028" s="139" customFormat="1" ht="17.1" hidden="1" customHeight="1" spans="1:3">
      <c r="A1028" s="74">
        <v>2150102</v>
      </c>
      <c r="B1028" s="74" t="s">
        <v>775</v>
      </c>
      <c r="C1028" s="73"/>
    </row>
    <row r="1029" s="139" customFormat="1" ht="17.1" hidden="1" customHeight="1" spans="1:3">
      <c r="A1029" s="74">
        <v>2150103</v>
      </c>
      <c r="B1029" s="74" t="s">
        <v>776</v>
      </c>
      <c r="C1029" s="73"/>
    </row>
    <row r="1030" s="139" customFormat="1" ht="17.1" hidden="1" customHeight="1" spans="1:3">
      <c r="A1030" s="74">
        <v>2150104</v>
      </c>
      <c r="B1030" s="74" t="s">
        <v>1538</v>
      </c>
      <c r="C1030" s="73"/>
    </row>
    <row r="1031" s="139" customFormat="1" ht="17.1" hidden="1" customHeight="1" spans="1:3">
      <c r="A1031" s="74">
        <v>2150105</v>
      </c>
      <c r="B1031" s="74" t="s">
        <v>1539</v>
      </c>
      <c r="C1031" s="73"/>
    </row>
    <row r="1032" s="139" customFormat="1" ht="17.1" hidden="1" customHeight="1" spans="1:3">
      <c r="A1032" s="74">
        <v>2150106</v>
      </c>
      <c r="B1032" s="74" t="s">
        <v>1540</v>
      </c>
      <c r="C1032" s="73"/>
    </row>
    <row r="1033" s="139" customFormat="1" ht="17.1" hidden="1" customHeight="1" spans="1:3">
      <c r="A1033" s="74">
        <v>2150107</v>
      </c>
      <c r="B1033" s="74" t="s">
        <v>1541</v>
      </c>
      <c r="C1033" s="73"/>
    </row>
    <row r="1034" s="139" customFormat="1" ht="17.1" hidden="1" customHeight="1" spans="1:3">
      <c r="A1034" s="74">
        <v>2150108</v>
      </c>
      <c r="B1034" s="74" t="s">
        <v>1542</v>
      </c>
      <c r="C1034" s="73"/>
    </row>
    <row r="1035" s="139" customFormat="1" ht="17.1" customHeight="1" spans="1:3">
      <c r="A1035" s="74">
        <v>2150199</v>
      </c>
      <c r="B1035" s="74" t="s">
        <v>1543</v>
      </c>
      <c r="C1035" s="73">
        <v>155</v>
      </c>
    </row>
    <row r="1036" s="139" customFormat="1" ht="17.1" customHeight="1" spans="1:3">
      <c r="A1036" s="74">
        <v>21502</v>
      </c>
      <c r="B1036" s="71" t="s">
        <v>1544</v>
      </c>
      <c r="C1036" s="73">
        <f>SUM(C1037:C1051)</f>
        <v>111</v>
      </c>
    </row>
    <row r="1037" s="139" customFormat="1" ht="17.1" hidden="1" customHeight="1" spans="1:3">
      <c r="A1037" s="74">
        <v>2150201</v>
      </c>
      <c r="B1037" s="74" t="s">
        <v>774</v>
      </c>
      <c r="C1037" s="73"/>
    </row>
    <row r="1038" s="139" customFormat="1" ht="17.1" hidden="1" customHeight="1" spans="1:3">
      <c r="A1038" s="74">
        <v>2150202</v>
      </c>
      <c r="B1038" s="74" t="s">
        <v>775</v>
      </c>
      <c r="C1038" s="73"/>
    </row>
    <row r="1039" s="139" customFormat="1" ht="17.1" hidden="1" customHeight="1" spans="1:3">
      <c r="A1039" s="74">
        <v>2150203</v>
      </c>
      <c r="B1039" s="74" t="s">
        <v>776</v>
      </c>
      <c r="C1039" s="73"/>
    </row>
    <row r="1040" s="139" customFormat="1" ht="17.1" hidden="1" customHeight="1" spans="1:3">
      <c r="A1040" s="74">
        <v>2150204</v>
      </c>
      <c r="B1040" s="74" t="s">
        <v>1545</v>
      </c>
      <c r="C1040" s="73"/>
    </row>
    <row r="1041" s="139" customFormat="1" ht="17.1" hidden="1" customHeight="1" spans="1:3">
      <c r="A1041" s="74">
        <v>2150205</v>
      </c>
      <c r="B1041" s="74" t="s">
        <v>1546</v>
      </c>
      <c r="C1041" s="73"/>
    </row>
    <row r="1042" s="139" customFormat="1" ht="17.1" hidden="1" customHeight="1" spans="1:3">
      <c r="A1042" s="74">
        <v>2150206</v>
      </c>
      <c r="B1042" s="74" t="s">
        <v>1547</v>
      </c>
      <c r="C1042" s="73"/>
    </row>
    <row r="1043" s="139" customFormat="1" ht="17.1" hidden="1" customHeight="1" spans="1:3">
      <c r="A1043" s="74">
        <v>2150207</v>
      </c>
      <c r="B1043" s="74" t="s">
        <v>1548</v>
      </c>
      <c r="C1043" s="73"/>
    </row>
    <row r="1044" s="139" customFormat="1" ht="17.1" hidden="1" customHeight="1" spans="1:3">
      <c r="A1044" s="74">
        <v>2150208</v>
      </c>
      <c r="B1044" s="74" t="s">
        <v>1549</v>
      </c>
      <c r="C1044" s="73"/>
    </row>
    <row r="1045" s="139" customFormat="1" ht="17.1" hidden="1" customHeight="1" spans="1:3">
      <c r="A1045" s="74">
        <v>2150209</v>
      </c>
      <c r="B1045" s="74" t="s">
        <v>1550</v>
      </c>
      <c r="C1045" s="73"/>
    </row>
    <row r="1046" s="139" customFormat="1" ht="17.1" hidden="1" customHeight="1" spans="1:3">
      <c r="A1046" s="74">
        <v>2150210</v>
      </c>
      <c r="B1046" s="74" t="s">
        <v>1551</v>
      </c>
      <c r="C1046" s="73"/>
    </row>
    <row r="1047" s="139" customFormat="1" ht="17.1" hidden="1" customHeight="1" spans="1:3">
      <c r="A1047" s="74">
        <v>2150212</v>
      </c>
      <c r="B1047" s="74" t="s">
        <v>1552</v>
      </c>
      <c r="C1047" s="73"/>
    </row>
    <row r="1048" s="139" customFormat="1" ht="17.1" hidden="1" customHeight="1" spans="1:3">
      <c r="A1048" s="74">
        <v>2150213</v>
      </c>
      <c r="B1048" s="74" t="s">
        <v>1553</v>
      </c>
      <c r="C1048" s="73"/>
    </row>
    <row r="1049" s="139" customFormat="1" ht="17.1" hidden="1" customHeight="1" spans="1:3">
      <c r="A1049" s="74">
        <v>2150214</v>
      </c>
      <c r="B1049" s="74" t="s">
        <v>1554</v>
      </c>
      <c r="C1049" s="73"/>
    </row>
    <row r="1050" s="139" customFormat="1" ht="17.1" hidden="1" customHeight="1" spans="1:3">
      <c r="A1050" s="74">
        <v>2150215</v>
      </c>
      <c r="B1050" s="74" t="s">
        <v>1555</v>
      </c>
      <c r="C1050" s="73"/>
    </row>
    <row r="1051" s="139" customFormat="1" ht="17.1" customHeight="1" spans="1:3">
      <c r="A1051" s="74">
        <v>2150299</v>
      </c>
      <c r="B1051" s="74" t="s">
        <v>1556</v>
      </c>
      <c r="C1051" s="73">
        <v>111</v>
      </c>
    </row>
    <row r="1052" s="139" customFormat="1" ht="17.1" hidden="1" customHeight="1" spans="1:3">
      <c r="A1052" s="74">
        <v>21503</v>
      </c>
      <c r="B1052" s="71" t="s">
        <v>1557</v>
      </c>
      <c r="C1052" s="73">
        <f>SUM(C1053:C1056)</f>
        <v>0</v>
      </c>
    </row>
    <row r="1053" s="139" customFormat="1" ht="17.1" hidden="1" customHeight="1" spans="1:3">
      <c r="A1053" s="74">
        <v>2150301</v>
      </c>
      <c r="B1053" s="74" t="s">
        <v>774</v>
      </c>
      <c r="C1053" s="73"/>
    </row>
    <row r="1054" s="139" customFormat="1" ht="17.1" hidden="1" customHeight="1" spans="1:3">
      <c r="A1054" s="74">
        <v>2150302</v>
      </c>
      <c r="B1054" s="74" t="s">
        <v>775</v>
      </c>
      <c r="C1054" s="73"/>
    </row>
    <row r="1055" s="139" customFormat="1" ht="17.1" hidden="1" customHeight="1" spans="1:3">
      <c r="A1055" s="74">
        <v>2150303</v>
      </c>
      <c r="B1055" s="74" t="s">
        <v>776</v>
      </c>
      <c r="C1055" s="73"/>
    </row>
    <row r="1056" s="139" customFormat="1" ht="17.1" hidden="1" customHeight="1" spans="1:3">
      <c r="A1056" s="74">
        <v>2150399</v>
      </c>
      <c r="B1056" s="74" t="s">
        <v>1558</v>
      </c>
      <c r="C1056" s="73"/>
    </row>
    <row r="1057" s="139" customFormat="1" ht="17.1" customHeight="1" spans="1:3">
      <c r="A1057" s="74">
        <v>21505</v>
      </c>
      <c r="B1057" s="71" t="s">
        <v>1559</v>
      </c>
      <c r="C1057" s="73">
        <f>SUM(C1058:C1067)</f>
        <v>976</v>
      </c>
    </row>
    <row r="1058" s="139" customFormat="1" ht="17.1" customHeight="1" spans="1:3">
      <c r="A1058" s="74">
        <v>2150501</v>
      </c>
      <c r="B1058" s="74" t="s">
        <v>774</v>
      </c>
      <c r="C1058" s="73">
        <v>269</v>
      </c>
    </row>
    <row r="1059" s="139" customFormat="1" ht="17.1" customHeight="1" spans="1:3">
      <c r="A1059" s="74">
        <v>2150502</v>
      </c>
      <c r="B1059" s="74" t="s">
        <v>775</v>
      </c>
      <c r="C1059" s="73">
        <v>52</v>
      </c>
    </row>
    <row r="1060" s="139" customFormat="1" ht="17.1" hidden="1" customHeight="1" spans="1:3">
      <c r="A1060" s="74">
        <v>2150503</v>
      </c>
      <c r="B1060" s="74" t="s">
        <v>776</v>
      </c>
      <c r="C1060" s="73"/>
    </row>
    <row r="1061" s="139" customFormat="1" ht="17.1" hidden="1" customHeight="1" spans="1:3">
      <c r="A1061" s="74">
        <v>2150505</v>
      </c>
      <c r="B1061" s="74" t="s">
        <v>1560</v>
      </c>
      <c r="C1061" s="73"/>
    </row>
    <row r="1062" s="139" customFormat="1" ht="17.1" hidden="1" customHeight="1" spans="1:3">
      <c r="A1062" s="74">
        <v>2150507</v>
      </c>
      <c r="B1062" s="74" t="s">
        <v>1561</v>
      </c>
      <c r="C1062" s="73"/>
    </row>
    <row r="1063" s="139" customFormat="1" ht="17.1" hidden="1" customHeight="1" spans="1:3">
      <c r="A1063" s="74">
        <v>2150508</v>
      </c>
      <c r="B1063" s="74" t="s">
        <v>1562</v>
      </c>
      <c r="C1063" s="73"/>
    </row>
    <row r="1064" s="139" customFormat="1" ht="17.1" hidden="1" customHeight="1" spans="1:3">
      <c r="A1064" s="74">
        <v>2150516</v>
      </c>
      <c r="B1064" s="74" t="s">
        <v>1563</v>
      </c>
      <c r="C1064" s="73"/>
    </row>
    <row r="1065" s="139" customFormat="1" ht="17.1" customHeight="1" spans="1:3">
      <c r="A1065" s="74">
        <v>2150517</v>
      </c>
      <c r="B1065" s="74" t="s">
        <v>1564</v>
      </c>
      <c r="C1065" s="73">
        <v>326</v>
      </c>
    </row>
    <row r="1066" s="139" customFormat="1" ht="17.1" hidden="1" customHeight="1" spans="1:3">
      <c r="A1066" s="74">
        <v>2150550</v>
      </c>
      <c r="B1066" s="74" t="s">
        <v>783</v>
      </c>
      <c r="C1066" s="73"/>
    </row>
    <row r="1067" s="139" customFormat="1" ht="17.1" customHeight="1" spans="1:3">
      <c r="A1067" s="74">
        <v>2150599</v>
      </c>
      <c r="B1067" s="74" t="s">
        <v>1565</v>
      </c>
      <c r="C1067" s="73">
        <v>329</v>
      </c>
    </row>
    <row r="1068" s="139" customFormat="1" ht="17.1" customHeight="1" spans="1:3">
      <c r="A1068" s="74">
        <v>21507</v>
      </c>
      <c r="B1068" s="71" t="s">
        <v>1566</v>
      </c>
      <c r="C1068" s="73">
        <f>SUM(C1069:C1074)</f>
        <v>2</v>
      </c>
    </row>
    <row r="1069" s="139" customFormat="1" ht="17.1" hidden="1" customHeight="1" spans="1:3">
      <c r="A1069" s="74">
        <v>2150701</v>
      </c>
      <c r="B1069" s="74" t="s">
        <v>774</v>
      </c>
      <c r="C1069" s="73"/>
    </row>
    <row r="1070" s="139" customFormat="1" ht="17.1" hidden="1" customHeight="1" spans="1:3">
      <c r="A1070" s="74">
        <v>2150702</v>
      </c>
      <c r="B1070" s="74" t="s">
        <v>775</v>
      </c>
      <c r="C1070" s="73"/>
    </row>
    <row r="1071" s="139" customFormat="1" ht="17.1" hidden="1" customHeight="1" spans="1:3">
      <c r="A1071" s="74">
        <v>2150703</v>
      </c>
      <c r="B1071" s="74" t="s">
        <v>776</v>
      </c>
      <c r="C1071" s="73"/>
    </row>
    <row r="1072" s="139" customFormat="1" ht="17.1" hidden="1" customHeight="1" spans="1:3">
      <c r="A1072" s="74">
        <v>2150704</v>
      </c>
      <c r="B1072" s="74" t="s">
        <v>1567</v>
      </c>
      <c r="C1072" s="73"/>
    </row>
    <row r="1073" s="139" customFormat="1" ht="17.1" hidden="1" customHeight="1" spans="1:3">
      <c r="A1073" s="74">
        <v>2150705</v>
      </c>
      <c r="B1073" s="74" t="s">
        <v>1568</v>
      </c>
      <c r="C1073" s="73"/>
    </row>
    <row r="1074" s="139" customFormat="1" ht="17.1" customHeight="1" spans="1:3">
      <c r="A1074" s="74">
        <v>2150799</v>
      </c>
      <c r="B1074" s="74" t="s">
        <v>1569</v>
      </c>
      <c r="C1074" s="73">
        <v>2</v>
      </c>
    </row>
    <row r="1075" s="139" customFormat="1" ht="17.1" hidden="1" customHeight="1" spans="1:3">
      <c r="A1075" s="74">
        <v>21508</v>
      </c>
      <c r="B1075" s="71" t="s">
        <v>1570</v>
      </c>
      <c r="C1075" s="73">
        <f>SUM(C1076:C1082)</f>
        <v>0</v>
      </c>
    </row>
    <row r="1076" s="139" customFormat="1" ht="17.1" hidden="1" customHeight="1" spans="1:3">
      <c r="A1076" s="74">
        <v>2150801</v>
      </c>
      <c r="B1076" s="74" t="s">
        <v>774</v>
      </c>
      <c r="C1076" s="73"/>
    </row>
    <row r="1077" s="139" customFormat="1" ht="17.1" hidden="1" customHeight="1" spans="1:3">
      <c r="A1077" s="74">
        <v>2150802</v>
      </c>
      <c r="B1077" s="74" t="s">
        <v>775</v>
      </c>
      <c r="C1077" s="73"/>
    </row>
    <row r="1078" s="139" customFormat="1" ht="17.1" hidden="1" customHeight="1" spans="1:3">
      <c r="A1078" s="74">
        <v>2150803</v>
      </c>
      <c r="B1078" s="74" t="s">
        <v>776</v>
      </c>
      <c r="C1078" s="73"/>
    </row>
    <row r="1079" s="139" customFormat="1" ht="17.1" hidden="1" customHeight="1" spans="1:3">
      <c r="A1079" s="74">
        <v>2150804</v>
      </c>
      <c r="B1079" s="74" t="s">
        <v>1571</v>
      </c>
      <c r="C1079" s="73"/>
    </row>
    <row r="1080" s="139" customFormat="1" ht="17.1" hidden="1" customHeight="1" spans="1:3">
      <c r="A1080" s="74">
        <v>2150805</v>
      </c>
      <c r="B1080" s="74" t="s">
        <v>1572</v>
      </c>
      <c r="C1080" s="73"/>
    </row>
    <row r="1081" s="139" customFormat="1" ht="17.25" hidden="1" customHeight="1" spans="1:3">
      <c r="A1081" s="74">
        <v>2150806</v>
      </c>
      <c r="B1081" s="74" t="s">
        <v>1573</v>
      </c>
      <c r="C1081" s="73"/>
    </row>
    <row r="1082" s="139" customFormat="1" ht="17.1" hidden="1" customHeight="1" spans="1:3">
      <c r="A1082" s="74">
        <v>2150899</v>
      </c>
      <c r="B1082" s="74" t="s">
        <v>1574</v>
      </c>
      <c r="C1082" s="73"/>
    </row>
    <row r="1083" s="139" customFormat="1" ht="17.1" customHeight="1" spans="1:3">
      <c r="A1083" s="74">
        <v>21599</v>
      </c>
      <c r="B1083" s="71" t="s">
        <v>1575</v>
      </c>
      <c r="C1083" s="73">
        <f>SUM(C1084:C1088)</f>
        <v>978</v>
      </c>
    </row>
    <row r="1084" s="139" customFormat="1" ht="17.1" hidden="1" customHeight="1" spans="1:3">
      <c r="A1084" s="74">
        <v>2159901</v>
      </c>
      <c r="B1084" s="74" t="s">
        <v>1576</v>
      </c>
      <c r="C1084" s="73"/>
    </row>
    <row r="1085" s="139" customFormat="1" ht="17.1" hidden="1" customHeight="1" spans="1:3">
      <c r="A1085" s="74">
        <v>2159904</v>
      </c>
      <c r="B1085" s="74" t="s">
        <v>1577</v>
      </c>
      <c r="C1085" s="73"/>
    </row>
    <row r="1086" s="139" customFormat="1" ht="17.1" hidden="1" customHeight="1" spans="1:3">
      <c r="A1086" s="74">
        <v>2159905</v>
      </c>
      <c r="B1086" s="74" t="s">
        <v>1578</v>
      </c>
      <c r="C1086" s="73"/>
    </row>
    <row r="1087" s="139" customFormat="1" ht="17.1" hidden="1" customHeight="1" spans="1:3">
      <c r="A1087" s="74">
        <v>2159906</v>
      </c>
      <c r="B1087" s="74" t="s">
        <v>1579</v>
      </c>
      <c r="C1087" s="73"/>
    </row>
    <row r="1088" s="139" customFormat="1" ht="17.1" customHeight="1" spans="1:3">
      <c r="A1088" s="74">
        <v>2159999</v>
      </c>
      <c r="B1088" s="74" t="s">
        <v>1580</v>
      </c>
      <c r="C1088" s="73">
        <v>978</v>
      </c>
    </row>
    <row r="1089" s="139" customFormat="1" ht="17.1" customHeight="1" spans="1:3">
      <c r="A1089" s="74">
        <v>216</v>
      </c>
      <c r="B1089" s="71" t="s">
        <v>1581</v>
      </c>
      <c r="C1089" s="73">
        <f>SUM(C1090,C1100,C1106)</f>
        <v>803</v>
      </c>
    </row>
    <row r="1090" s="139" customFormat="1" ht="16.9" customHeight="1" spans="1:3">
      <c r="A1090" s="74">
        <v>21602</v>
      </c>
      <c r="B1090" s="71" t="s">
        <v>1582</v>
      </c>
      <c r="C1090" s="73">
        <f>SUM(C1091:C1099)</f>
        <v>76</v>
      </c>
    </row>
    <row r="1091" s="139" customFormat="1" ht="17.1" hidden="1" customHeight="1" spans="1:3">
      <c r="A1091" s="74">
        <v>2160201</v>
      </c>
      <c r="B1091" s="74" t="s">
        <v>774</v>
      </c>
      <c r="C1091" s="73"/>
    </row>
    <row r="1092" s="139" customFormat="1" ht="17.1" hidden="1" customHeight="1" spans="1:3">
      <c r="A1092" s="74">
        <v>2160202</v>
      </c>
      <c r="B1092" s="74" t="s">
        <v>775</v>
      </c>
      <c r="C1092" s="73"/>
    </row>
    <row r="1093" s="139" customFormat="1" ht="17.1" hidden="1" customHeight="1" spans="1:3">
      <c r="A1093" s="74">
        <v>2160203</v>
      </c>
      <c r="B1093" s="74" t="s">
        <v>776</v>
      </c>
      <c r="C1093" s="73"/>
    </row>
    <row r="1094" s="139" customFormat="1" ht="17.1" hidden="1" customHeight="1" spans="1:3">
      <c r="A1094" s="74">
        <v>2160216</v>
      </c>
      <c r="B1094" s="74" t="s">
        <v>1583</v>
      </c>
      <c r="C1094" s="73"/>
    </row>
    <row r="1095" s="139" customFormat="1" ht="17.1" hidden="1" customHeight="1" spans="1:3">
      <c r="A1095" s="74">
        <v>2160217</v>
      </c>
      <c r="B1095" s="74" t="s">
        <v>1584</v>
      </c>
      <c r="C1095" s="73"/>
    </row>
    <row r="1096" s="139" customFormat="1" ht="17.1" hidden="1" customHeight="1" spans="1:3">
      <c r="A1096" s="74">
        <v>2160218</v>
      </c>
      <c r="B1096" s="74" t="s">
        <v>1585</v>
      </c>
      <c r="C1096" s="73"/>
    </row>
    <row r="1097" s="139" customFormat="1" ht="17.1" hidden="1" customHeight="1" spans="1:3">
      <c r="A1097" s="74">
        <v>2160219</v>
      </c>
      <c r="B1097" s="74" t="s">
        <v>1586</v>
      </c>
      <c r="C1097" s="73"/>
    </row>
    <row r="1098" s="139" customFormat="1" ht="17.1" hidden="1" customHeight="1" spans="1:3">
      <c r="A1098" s="74">
        <v>2160250</v>
      </c>
      <c r="B1098" s="74" t="s">
        <v>783</v>
      </c>
      <c r="C1098" s="73"/>
    </row>
    <row r="1099" s="139" customFormat="1" ht="17.1" customHeight="1" spans="1:3">
      <c r="A1099" s="74">
        <v>2160299</v>
      </c>
      <c r="B1099" s="74" t="s">
        <v>1587</v>
      </c>
      <c r="C1099" s="73">
        <v>76</v>
      </c>
    </row>
    <row r="1100" s="139" customFormat="1" ht="17.1" customHeight="1" spans="1:3">
      <c r="A1100" s="74">
        <v>21606</v>
      </c>
      <c r="B1100" s="71" t="s">
        <v>1588</v>
      </c>
      <c r="C1100" s="73">
        <f>SUM(C1101:C1105)</f>
        <v>148</v>
      </c>
    </row>
    <row r="1101" s="139" customFormat="1" ht="17.1" hidden="1" customHeight="1" spans="1:3">
      <c r="A1101" s="74">
        <v>2160601</v>
      </c>
      <c r="B1101" s="74" t="s">
        <v>774</v>
      </c>
      <c r="C1101" s="73"/>
    </row>
    <row r="1102" s="139" customFormat="1" ht="17.1" hidden="1" customHeight="1" spans="1:3">
      <c r="A1102" s="74">
        <v>2160602</v>
      </c>
      <c r="B1102" s="74" t="s">
        <v>775</v>
      </c>
      <c r="C1102" s="73"/>
    </row>
    <row r="1103" s="139" customFormat="1" ht="17.1" hidden="1" customHeight="1" spans="1:3">
      <c r="A1103" s="74">
        <v>2160603</v>
      </c>
      <c r="B1103" s="74" t="s">
        <v>776</v>
      </c>
      <c r="C1103" s="73"/>
    </row>
    <row r="1104" s="139" customFormat="1" ht="17.1" hidden="1" customHeight="1" spans="1:3">
      <c r="A1104" s="74">
        <v>2160607</v>
      </c>
      <c r="B1104" s="74" t="s">
        <v>1589</v>
      </c>
      <c r="C1104" s="73"/>
    </row>
    <row r="1105" s="139" customFormat="1" ht="17.1" customHeight="1" spans="1:3">
      <c r="A1105" s="74">
        <v>2160699</v>
      </c>
      <c r="B1105" s="74" t="s">
        <v>1590</v>
      </c>
      <c r="C1105" s="73">
        <v>148</v>
      </c>
    </row>
    <row r="1106" s="139" customFormat="1" ht="17.1" customHeight="1" spans="1:3">
      <c r="A1106" s="74">
        <v>21699</v>
      </c>
      <c r="B1106" s="71" t="s">
        <v>1591</v>
      </c>
      <c r="C1106" s="73">
        <f>SUM(C1107:C1108)</f>
        <v>579</v>
      </c>
    </row>
    <row r="1107" s="139" customFormat="1" ht="17.1" hidden="1" customHeight="1" spans="1:3">
      <c r="A1107" s="74">
        <v>2169901</v>
      </c>
      <c r="B1107" s="74" t="s">
        <v>1592</v>
      </c>
      <c r="C1107" s="73"/>
    </row>
    <row r="1108" s="139" customFormat="1" ht="17.1" customHeight="1" spans="1:3">
      <c r="A1108" s="74">
        <v>2169999</v>
      </c>
      <c r="B1108" s="74" t="s">
        <v>1593</v>
      </c>
      <c r="C1108" s="73">
        <v>579</v>
      </c>
    </row>
    <row r="1109" s="139" customFormat="1" ht="17.1" customHeight="1" spans="1:3">
      <c r="A1109" s="74">
        <v>217</v>
      </c>
      <c r="B1109" s="71" t="s">
        <v>1594</v>
      </c>
      <c r="C1109" s="73">
        <f>SUM(C1110,C1117,C1127,C1133,C1136)</f>
        <v>151</v>
      </c>
    </row>
    <row r="1110" s="139" customFormat="1" ht="17.1" hidden="1" customHeight="1" spans="1:3">
      <c r="A1110" s="74">
        <v>21701</v>
      </c>
      <c r="B1110" s="71" t="s">
        <v>1595</v>
      </c>
      <c r="C1110" s="73">
        <f>SUM(C1111:C1116)</f>
        <v>0</v>
      </c>
    </row>
    <row r="1111" s="139" customFormat="1" ht="17.1" hidden="1" customHeight="1" spans="1:3">
      <c r="A1111" s="74">
        <v>2170101</v>
      </c>
      <c r="B1111" s="74" t="s">
        <v>774</v>
      </c>
      <c r="C1111" s="73"/>
    </row>
    <row r="1112" s="139" customFormat="1" ht="17.1" hidden="1" customHeight="1" spans="1:3">
      <c r="A1112" s="74">
        <v>2170102</v>
      </c>
      <c r="B1112" s="74" t="s">
        <v>775</v>
      </c>
      <c r="C1112" s="73"/>
    </row>
    <row r="1113" s="139" customFormat="1" ht="17.1" hidden="1" customHeight="1" spans="1:3">
      <c r="A1113" s="74">
        <v>2170103</v>
      </c>
      <c r="B1113" s="74" t="s">
        <v>776</v>
      </c>
      <c r="C1113" s="73"/>
    </row>
    <row r="1114" s="139" customFormat="1" ht="17.1" hidden="1" customHeight="1" spans="1:3">
      <c r="A1114" s="74">
        <v>2170104</v>
      </c>
      <c r="B1114" s="74" t="s">
        <v>1596</v>
      </c>
      <c r="C1114" s="73"/>
    </row>
    <row r="1115" s="139" customFormat="1" ht="17.1" hidden="1" customHeight="1" spans="1:3">
      <c r="A1115" s="74">
        <v>2170150</v>
      </c>
      <c r="B1115" s="74" t="s">
        <v>783</v>
      </c>
      <c r="C1115" s="73"/>
    </row>
    <row r="1116" s="139" customFormat="1" ht="17.1" hidden="1" customHeight="1" spans="1:3">
      <c r="A1116" s="74">
        <v>2170199</v>
      </c>
      <c r="B1116" s="74" t="s">
        <v>1597</v>
      </c>
      <c r="C1116" s="73"/>
    </row>
    <row r="1117" s="139" customFormat="1" ht="17.1" hidden="1" customHeight="1" spans="1:3">
      <c r="A1117" s="74">
        <v>21702</v>
      </c>
      <c r="B1117" s="71" t="s">
        <v>1598</v>
      </c>
      <c r="C1117" s="73">
        <f>SUM(C1118:C1126)</f>
        <v>0</v>
      </c>
    </row>
    <row r="1118" s="139" customFormat="1" ht="17.1" hidden="1" customHeight="1" spans="1:3">
      <c r="A1118" s="74">
        <v>2170201</v>
      </c>
      <c r="B1118" s="74" t="s">
        <v>1599</v>
      </c>
      <c r="C1118" s="73"/>
    </row>
    <row r="1119" s="139" customFormat="1" ht="17.1" hidden="1" customHeight="1" spans="1:3">
      <c r="A1119" s="74">
        <v>2170202</v>
      </c>
      <c r="B1119" s="74" t="s">
        <v>1600</v>
      </c>
      <c r="C1119" s="73"/>
    </row>
    <row r="1120" s="139" customFormat="1" ht="17.1" hidden="1" customHeight="1" spans="1:3">
      <c r="A1120" s="74">
        <v>2170203</v>
      </c>
      <c r="B1120" s="74" t="s">
        <v>1601</v>
      </c>
      <c r="C1120" s="73"/>
    </row>
    <row r="1121" s="139" customFormat="1" ht="17.1" hidden="1" customHeight="1" spans="1:3">
      <c r="A1121" s="74">
        <v>2170204</v>
      </c>
      <c r="B1121" s="74" t="s">
        <v>1602</v>
      </c>
      <c r="C1121" s="73"/>
    </row>
    <row r="1122" s="139" customFormat="1" ht="17.1" hidden="1" customHeight="1" spans="1:3">
      <c r="A1122" s="74">
        <v>2170205</v>
      </c>
      <c r="B1122" s="74" t="s">
        <v>1603</v>
      </c>
      <c r="C1122" s="73"/>
    </row>
    <row r="1123" s="139" customFormat="1" ht="17.1" hidden="1" customHeight="1" spans="1:3">
      <c r="A1123" s="74">
        <v>2170206</v>
      </c>
      <c r="B1123" s="74" t="s">
        <v>1604</v>
      </c>
      <c r="C1123" s="73"/>
    </row>
    <row r="1124" s="139" customFormat="1" ht="17.1" hidden="1" customHeight="1" spans="1:3">
      <c r="A1124" s="74">
        <v>2170207</v>
      </c>
      <c r="B1124" s="74" t="s">
        <v>1605</v>
      </c>
      <c r="C1124" s="73"/>
    </row>
    <row r="1125" s="139" customFormat="1" ht="17.1" hidden="1" customHeight="1" spans="1:3">
      <c r="A1125" s="74">
        <v>2170208</v>
      </c>
      <c r="B1125" s="74" t="s">
        <v>1606</v>
      </c>
      <c r="C1125" s="73"/>
    </row>
    <row r="1126" s="139" customFormat="1" ht="17.1" hidden="1" customHeight="1" spans="1:3">
      <c r="A1126" s="74">
        <v>2170299</v>
      </c>
      <c r="B1126" s="74" t="s">
        <v>1607</v>
      </c>
      <c r="C1126" s="73"/>
    </row>
    <row r="1127" s="139" customFormat="1" ht="17.1" hidden="1" customHeight="1" spans="1:3">
      <c r="A1127" s="74">
        <v>21703</v>
      </c>
      <c r="B1127" s="71" t="s">
        <v>1608</v>
      </c>
      <c r="C1127" s="73">
        <f>SUM(C1128:C1132)</f>
        <v>0</v>
      </c>
    </row>
    <row r="1128" s="139" customFormat="1" ht="17.1" hidden="1" customHeight="1" spans="1:3">
      <c r="A1128" s="74">
        <v>2170301</v>
      </c>
      <c r="B1128" s="74" t="s">
        <v>1609</v>
      </c>
      <c r="C1128" s="73"/>
    </row>
    <row r="1129" s="139" customFormat="1" ht="17.1" hidden="1" customHeight="1" spans="1:3">
      <c r="A1129" s="74">
        <v>2170302</v>
      </c>
      <c r="B1129" s="74" t="s">
        <v>1610</v>
      </c>
      <c r="C1129" s="73"/>
    </row>
    <row r="1130" s="139" customFormat="1" ht="17.1" hidden="1" customHeight="1" spans="1:3">
      <c r="A1130" s="74">
        <v>2170303</v>
      </c>
      <c r="B1130" s="74" t="s">
        <v>1611</v>
      </c>
      <c r="C1130" s="73"/>
    </row>
    <row r="1131" s="139" customFormat="1" ht="17.1" hidden="1" customHeight="1" spans="1:3">
      <c r="A1131" s="74">
        <v>2170304</v>
      </c>
      <c r="B1131" s="74" t="s">
        <v>1612</v>
      </c>
      <c r="C1131" s="73"/>
    </row>
    <row r="1132" s="139" customFormat="1" ht="17.1" hidden="1" customHeight="1" spans="1:3">
      <c r="A1132" s="74">
        <v>2170399</v>
      </c>
      <c r="B1132" s="74" t="s">
        <v>1613</v>
      </c>
      <c r="C1132" s="73"/>
    </row>
    <row r="1133" s="139" customFormat="1" ht="17.1" hidden="1" customHeight="1" spans="1:3">
      <c r="A1133" s="74">
        <v>21704</v>
      </c>
      <c r="B1133" s="71" t="s">
        <v>1614</v>
      </c>
      <c r="C1133" s="73">
        <f>SUM(C1134:C1135)</f>
        <v>0</v>
      </c>
    </row>
    <row r="1134" s="139" customFormat="1" ht="17.1" hidden="1" customHeight="1" spans="1:3">
      <c r="A1134" s="74">
        <v>2170401</v>
      </c>
      <c r="B1134" s="74" t="s">
        <v>1615</v>
      </c>
      <c r="C1134" s="73"/>
    </row>
    <row r="1135" s="139" customFormat="1" ht="17.1" hidden="1" customHeight="1" spans="1:3">
      <c r="A1135" s="74">
        <v>2170499</v>
      </c>
      <c r="B1135" s="74" t="s">
        <v>1616</v>
      </c>
      <c r="C1135" s="73"/>
    </row>
    <row r="1136" s="139" customFormat="1" ht="17.1" customHeight="1" spans="1:3">
      <c r="A1136" s="74">
        <v>21799</v>
      </c>
      <c r="B1136" s="71" t="s">
        <v>1617</v>
      </c>
      <c r="C1136" s="73">
        <f>SUM(C1137:C1138)</f>
        <v>151</v>
      </c>
    </row>
    <row r="1137" s="139" customFormat="1" ht="17.1" hidden="1" customHeight="1" spans="1:3">
      <c r="A1137" s="74">
        <v>2179902</v>
      </c>
      <c r="B1137" s="74" t="s">
        <v>1618</v>
      </c>
      <c r="C1137" s="73"/>
    </row>
    <row r="1138" s="139" customFormat="1" ht="17.1" customHeight="1" spans="1:3">
      <c r="A1138" s="74">
        <v>2179999</v>
      </c>
      <c r="B1138" s="74" t="s">
        <v>1619</v>
      </c>
      <c r="C1138" s="73">
        <v>151</v>
      </c>
    </row>
    <row r="1139" s="139" customFormat="1" ht="17.1" hidden="1" customHeight="1" spans="1:3">
      <c r="A1139" s="74">
        <v>219</v>
      </c>
      <c r="B1139" s="71" t="s">
        <v>1620</v>
      </c>
      <c r="C1139" s="73">
        <f>SUM(C1140:C1148)</f>
        <v>0</v>
      </c>
    </row>
    <row r="1140" s="139" customFormat="1" ht="17.1" hidden="1" customHeight="1" spans="1:3">
      <c r="A1140" s="74">
        <v>21901</v>
      </c>
      <c r="B1140" s="71" t="s">
        <v>1621</v>
      </c>
      <c r="C1140" s="73"/>
    </row>
    <row r="1141" s="139" customFormat="1" ht="17.1" hidden="1" customHeight="1" spans="1:3">
      <c r="A1141" s="74">
        <v>21902</v>
      </c>
      <c r="B1141" s="71" t="s">
        <v>1622</v>
      </c>
      <c r="C1141" s="73"/>
    </row>
    <row r="1142" s="139" customFormat="1" ht="17.1" hidden="1" customHeight="1" spans="1:3">
      <c r="A1142" s="74">
        <v>21903</v>
      </c>
      <c r="B1142" s="71" t="s">
        <v>1623</v>
      </c>
      <c r="C1142" s="73"/>
    </row>
    <row r="1143" s="139" customFormat="1" ht="17.1" hidden="1" customHeight="1" spans="1:3">
      <c r="A1143" s="74">
        <v>21904</v>
      </c>
      <c r="B1143" s="71" t="s">
        <v>1624</v>
      </c>
      <c r="C1143" s="73"/>
    </row>
    <row r="1144" s="139" customFormat="1" ht="17.1" hidden="1" customHeight="1" spans="1:3">
      <c r="A1144" s="74">
        <v>21905</v>
      </c>
      <c r="B1144" s="71" t="s">
        <v>1625</v>
      </c>
      <c r="C1144" s="73"/>
    </row>
    <row r="1145" s="139" customFormat="1" ht="17.1" hidden="1" customHeight="1" spans="1:3">
      <c r="A1145" s="74">
        <v>21906</v>
      </c>
      <c r="B1145" s="71" t="s">
        <v>1406</v>
      </c>
      <c r="C1145" s="73"/>
    </row>
    <row r="1146" s="139" customFormat="1" ht="17.1" hidden="1" customHeight="1" spans="1:3">
      <c r="A1146" s="74">
        <v>21907</v>
      </c>
      <c r="B1146" s="71" t="s">
        <v>1626</v>
      </c>
      <c r="C1146" s="73"/>
    </row>
    <row r="1147" s="139" customFormat="1" ht="16.9" hidden="1" customHeight="1" spans="1:3">
      <c r="A1147" s="74">
        <v>21908</v>
      </c>
      <c r="B1147" s="71" t="s">
        <v>1627</v>
      </c>
      <c r="C1147" s="73"/>
    </row>
    <row r="1148" s="139" customFormat="1" ht="17.1" hidden="1" customHeight="1" spans="1:3">
      <c r="A1148" s="74">
        <v>21999</v>
      </c>
      <c r="B1148" s="71" t="s">
        <v>1628</v>
      </c>
      <c r="C1148" s="73"/>
    </row>
    <row r="1149" s="139" customFormat="1" ht="17.1" customHeight="1" spans="1:3">
      <c r="A1149" s="74">
        <v>220</v>
      </c>
      <c r="B1149" s="71" t="s">
        <v>1629</v>
      </c>
      <c r="C1149" s="73">
        <f>SUM(C1150,C1177,C1192)</f>
        <v>1191</v>
      </c>
    </row>
    <row r="1150" s="139" customFormat="1" ht="17.1" customHeight="1" spans="1:3">
      <c r="A1150" s="74">
        <v>22001</v>
      </c>
      <c r="B1150" s="71" t="s">
        <v>1630</v>
      </c>
      <c r="C1150" s="73">
        <f>SUM(C1151:C1176)</f>
        <v>1191</v>
      </c>
    </row>
    <row r="1151" s="139" customFormat="1" ht="17.1" customHeight="1" spans="1:3">
      <c r="A1151" s="74">
        <v>2200101</v>
      </c>
      <c r="B1151" s="74" t="s">
        <v>774</v>
      </c>
      <c r="C1151" s="73">
        <v>485</v>
      </c>
    </row>
    <row r="1152" s="139" customFormat="1" ht="17.1" hidden="1" customHeight="1" spans="1:3">
      <c r="A1152" s="74">
        <v>2200102</v>
      </c>
      <c r="B1152" s="74" t="s">
        <v>775</v>
      </c>
      <c r="C1152" s="73"/>
    </row>
    <row r="1153" s="139" customFormat="1" ht="17.1" hidden="1" customHeight="1" spans="1:3">
      <c r="A1153" s="74">
        <v>2200103</v>
      </c>
      <c r="B1153" s="74" t="s">
        <v>776</v>
      </c>
      <c r="C1153" s="73"/>
    </row>
    <row r="1154" s="139" customFormat="1" ht="17.1" hidden="1" customHeight="1" spans="1:3">
      <c r="A1154" s="74">
        <v>2200104</v>
      </c>
      <c r="B1154" s="74" t="s">
        <v>1631</v>
      </c>
      <c r="C1154" s="73"/>
    </row>
    <row r="1155" s="139" customFormat="1" ht="17.1" customHeight="1" spans="1:3">
      <c r="A1155" s="74">
        <v>2200106</v>
      </c>
      <c r="B1155" s="74" t="s">
        <v>1632</v>
      </c>
      <c r="C1155" s="73">
        <v>1</v>
      </c>
    </row>
    <row r="1156" s="139" customFormat="1" ht="17.1" hidden="1" customHeight="1" spans="1:3">
      <c r="A1156" s="74">
        <v>2200107</v>
      </c>
      <c r="B1156" s="74" t="s">
        <v>1633</v>
      </c>
      <c r="C1156" s="73"/>
    </row>
    <row r="1157" s="139" customFormat="1" ht="17.1" hidden="1" customHeight="1" spans="1:3">
      <c r="A1157" s="74">
        <v>2200108</v>
      </c>
      <c r="B1157" s="74" t="s">
        <v>1634</v>
      </c>
      <c r="C1157" s="73"/>
    </row>
    <row r="1158" s="139" customFormat="1" ht="17.1" hidden="1" customHeight="1" spans="1:3">
      <c r="A1158" s="74">
        <v>2200109</v>
      </c>
      <c r="B1158" s="74" t="s">
        <v>1635</v>
      </c>
      <c r="C1158" s="73"/>
    </row>
    <row r="1159" s="139" customFormat="1" ht="17.1" hidden="1" customHeight="1" spans="1:3">
      <c r="A1159" s="74">
        <v>2200112</v>
      </c>
      <c r="B1159" s="74" t="s">
        <v>1636</v>
      </c>
      <c r="C1159" s="73"/>
    </row>
    <row r="1160" s="139" customFormat="1" ht="17.1" hidden="1" customHeight="1" spans="1:3">
      <c r="A1160" s="74">
        <v>2200113</v>
      </c>
      <c r="B1160" s="74" t="s">
        <v>1637</v>
      </c>
      <c r="C1160" s="73"/>
    </row>
    <row r="1161" s="139" customFormat="1" ht="17.1" hidden="1" customHeight="1" spans="1:3">
      <c r="A1161" s="74">
        <v>2200114</v>
      </c>
      <c r="B1161" s="74" t="s">
        <v>1638</v>
      </c>
      <c r="C1161" s="73"/>
    </row>
    <row r="1162" s="139" customFormat="1" ht="17.1" hidden="1" customHeight="1" spans="1:3">
      <c r="A1162" s="74">
        <v>2200115</v>
      </c>
      <c r="B1162" s="74" t="s">
        <v>1639</v>
      </c>
      <c r="C1162" s="73"/>
    </row>
    <row r="1163" s="139" customFormat="1" ht="17.1" hidden="1" customHeight="1" spans="1:3">
      <c r="A1163" s="74">
        <v>2200116</v>
      </c>
      <c r="B1163" s="74" t="s">
        <v>1640</v>
      </c>
      <c r="C1163" s="73"/>
    </row>
    <row r="1164" s="139" customFormat="1" ht="17.1" hidden="1" customHeight="1" spans="1:3">
      <c r="A1164" s="74">
        <v>2200119</v>
      </c>
      <c r="B1164" s="74" t="s">
        <v>1641</v>
      </c>
      <c r="C1164" s="73"/>
    </row>
    <row r="1165" s="139" customFormat="1" ht="17.1" hidden="1" customHeight="1" spans="1:3">
      <c r="A1165" s="74">
        <v>2200120</v>
      </c>
      <c r="B1165" s="74" t="s">
        <v>1642</v>
      </c>
      <c r="C1165" s="73"/>
    </row>
    <row r="1166" s="139" customFormat="1" ht="17.1" hidden="1" customHeight="1" spans="1:3">
      <c r="A1166" s="74">
        <v>2200121</v>
      </c>
      <c r="B1166" s="74" t="s">
        <v>1643</v>
      </c>
      <c r="C1166" s="73"/>
    </row>
    <row r="1167" s="139" customFormat="1" ht="17.1" hidden="1" customHeight="1" spans="1:3">
      <c r="A1167" s="74">
        <v>2200122</v>
      </c>
      <c r="B1167" s="74" t="s">
        <v>1644</v>
      </c>
      <c r="C1167" s="73"/>
    </row>
    <row r="1168" s="139" customFormat="1" ht="17.1" hidden="1" customHeight="1" spans="1:3">
      <c r="A1168" s="74">
        <v>2200123</v>
      </c>
      <c r="B1168" s="74" t="s">
        <v>1645</v>
      </c>
      <c r="C1168" s="73"/>
    </row>
    <row r="1169" s="139" customFormat="1" ht="17.1" hidden="1" customHeight="1" spans="1:3">
      <c r="A1169" s="74">
        <v>2200124</v>
      </c>
      <c r="B1169" s="74" t="s">
        <v>1646</v>
      </c>
      <c r="C1169" s="73"/>
    </row>
    <row r="1170" s="139" customFormat="1" ht="17.1" hidden="1" customHeight="1" spans="1:3">
      <c r="A1170" s="74">
        <v>2200125</v>
      </c>
      <c r="B1170" s="74" t="s">
        <v>1647</v>
      </c>
      <c r="C1170" s="73"/>
    </row>
    <row r="1171" s="139" customFormat="1" ht="17.1" hidden="1" customHeight="1" spans="1:3">
      <c r="A1171" s="74">
        <v>2200126</v>
      </c>
      <c r="B1171" s="74" t="s">
        <v>1648</v>
      </c>
      <c r="C1171" s="73"/>
    </row>
    <row r="1172" s="139" customFormat="1" ht="17.1" hidden="1" customHeight="1" spans="1:3">
      <c r="A1172" s="74">
        <v>2200127</v>
      </c>
      <c r="B1172" s="74" t="s">
        <v>1649</v>
      </c>
      <c r="C1172" s="73"/>
    </row>
    <row r="1173" s="139" customFormat="1" ht="17.1" hidden="1" customHeight="1" spans="1:3">
      <c r="A1173" s="74">
        <v>2200128</v>
      </c>
      <c r="B1173" s="74" t="s">
        <v>1650</v>
      </c>
      <c r="C1173" s="73"/>
    </row>
    <row r="1174" s="139" customFormat="1" ht="16.9" hidden="1" customHeight="1" spans="1:3">
      <c r="A1174" s="74">
        <v>2200129</v>
      </c>
      <c r="B1174" s="74" t="s">
        <v>1651</v>
      </c>
      <c r="C1174" s="73"/>
    </row>
    <row r="1175" s="139" customFormat="1" ht="16.9" hidden="1" customHeight="1" spans="1:3">
      <c r="A1175" s="74">
        <v>2200150</v>
      </c>
      <c r="B1175" s="74" t="s">
        <v>783</v>
      </c>
      <c r="C1175" s="73"/>
    </row>
    <row r="1176" s="139" customFormat="1" ht="16.9" customHeight="1" spans="1:3">
      <c r="A1176" s="74">
        <v>2200199</v>
      </c>
      <c r="B1176" s="74" t="s">
        <v>1652</v>
      </c>
      <c r="C1176" s="73">
        <v>705</v>
      </c>
    </row>
    <row r="1177" s="139" customFormat="1" ht="16.9" hidden="1" customHeight="1" spans="1:3">
      <c r="A1177" s="74">
        <v>22005</v>
      </c>
      <c r="B1177" s="71" t="s">
        <v>1653</v>
      </c>
      <c r="C1177" s="73">
        <f>SUM(C1178:C1191)</f>
        <v>0</v>
      </c>
    </row>
    <row r="1178" s="139" customFormat="1" ht="16.9" hidden="1" customHeight="1" spans="1:3">
      <c r="A1178" s="74">
        <v>2200501</v>
      </c>
      <c r="B1178" s="74" t="s">
        <v>774</v>
      </c>
      <c r="C1178" s="73"/>
    </row>
    <row r="1179" s="139" customFormat="1" ht="16.9" hidden="1" customHeight="1" spans="1:3">
      <c r="A1179" s="74">
        <v>2200502</v>
      </c>
      <c r="B1179" s="74" t="s">
        <v>775</v>
      </c>
      <c r="C1179" s="73"/>
    </row>
    <row r="1180" s="139" customFormat="1" ht="16.9" hidden="1" customHeight="1" spans="1:3">
      <c r="A1180" s="74">
        <v>2200503</v>
      </c>
      <c r="B1180" s="74" t="s">
        <v>776</v>
      </c>
      <c r="C1180" s="73"/>
    </row>
    <row r="1181" s="139" customFormat="1" ht="16.9" hidden="1" customHeight="1" spans="1:3">
      <c r="A1181" s="74">
        <v>2200504</v>
      </c>
      <c r="B1181" s="74" t="s">
        <v>1654</v>
      </c>
      <c r="C1181" s="73"/>
    </row>
    <row r="1182" s="139" customFormat="1" ht="16.9" hidden="1" customHeight="1" spans="1:3">
      <c r="A1182" s="74">
        <v>2200506</v>
      </c>
      <c r="B1182" s="74" t="s">
        <v>1655</v>
      </c>
      <c r="C1182" s="73"/>
    </row>
    <row r="1183" s="139" customFormat="1" ht="16.9" hidden="1" customHeight="1" spans="1:3">
      <c r="A1183" s="74">
        <v>2200507</v>
      </c>
      <c r="B1183" s="74" t="s">
        <v>1656</v>
      </c>
      <c r="C1183" s="73"/>
    </row>
    <row r="1184" s="139" customFormat="1" ht="17.1" hidden="1" customHeight="1" spans="1:3">
      <c r="A1184" s="74">
        <v>2200508</v>
      </c>
      <c r="B1184" s="74" t="s">
        <v>1657</v>
      </c>
      <c r="C1184" s="73"/>
    </row>
    <row r="1185" s="139" customFormat="1" ht="17.1" hidden="1" customHeight="1" spans="1:3">
      <c r="A1185" s="74">
        <v>2200509</v>
      </c>
      <c r="B1185" s="74" t="s">
        <v>1658</v>
      </c>
      <c r="C1185" s="73"/>
    </row>
    <row r="1186" s="139" customFormat="1" ht="17.1" hidden="1" customHeight="1" spans="1:3">
      <c r="A1186" s="74">
        <v>2200510</v>
      </c>
      <c r="B1186" s="74" t="s">
        <v>1659</v>
      </c>
      <c r="C1186" s="73"/>
    </row>
    <row r="1187" s="139" customFormat="1" ht="17.1" hidden="1" customHeight="1" spans="1:3">
      <c r="A1187" s="74">
        <v>2200511</v>
      </c>
      <c r="B1187" s="74" t="s">
        <v>1660</v>
      </c>
      <c r="C1187" s="73"/>
    </row>
    <row r="1188" s="139" customFormat="1" ht="17.1" hidden="1" customHeight="1" spans="1:3">
      <c r="A1188" s="74">
        <v>2200512</v>
      </c>
      <c r="B1188" s="74" t="s">
        <v>1661</v>
      </c>
      <c r="C1188" s="73"/>
    </row>
    <row r="1189" s="139" customFormat="1" ht="17.1" hidden="1" customHeight="1" spans="1:3">
      <c r="A1189" s="74">
        <v>2200513</v>
      </c>
      <c r="B1189" s="74" t="s">
        <v>1662</v>
      </c>
      <c r="C1189" s="73"/>
    </row>
    <row r="1190" s="139" customFormat="1" ht="17.1" hidden="1" customHeight="1" spans="1:3">
      <c r="A1190" s="74">
        <v>2200514</v>
      </c>
      <c r="B1190" s="74" t="s">
        <v>1663</v>
      </c>
      <c r="C1190" s="73"/>
    </row>
    <row r="1191" s="139" customFormat="1" ht="17.1" hidden="1" customHeight="1" spans="1:3">
      <c r="A1191" s="74">
        <v>2200599</v>
      </c>
      <c r="B1191" s="74" t="s">
        <v>1664</v>
      </c>
      <c r="C1191" s="73"/>
    </row>
    <row r="1192" s="139" customFormat="1" ht="17.1" hidden="1" customHeight="1" spans="1:3">
      <c r="A1192" s="74">
        <v>22099</v>
      </c>
      <c r="B1192" s="71" t="s">
        <v>1665</v>
      </c>
      <c r="C1192" s="73">
        <f>C1193</f>
        <v>0</v>
      </c>
    </row>
    <row r="1193" s="139" customFormat="1" ht="17.1" hidden="1" customHeight="1" spans="1:3">
      <c r="A1193" s="74">
        <v>2209999</v>
      </c>
      <c r="B1193" s="74" t="s">
        <v>1666</v>
      </c>
      <c r="C1193" s="73"/>
    </row>
    <row r="1194" s="139" customFormat="1" ht="17.1" customHeight="1" spans="1:3">
      <c r="A1194" s="74">
        <v>221</v>
      </c>
      <c r="B1194" s="71" t="s">
        <v>1667</v>
      </c>
      <c r="C1194" s="73">
        <f>SUM(C1195,C1207,C1211)</f>
        <v>4109</v>
      </c>
    </row>
    <row r="1195" s="139" customFormat="1" ht="17.1" customHeight="1" spans="1:3">
      <c r="A1195" s="74">
        <v>22101</v>
      </c>
      <c r="B1195" s="71" t="s">
        <v>1668</v>
      </c>
      <c r="C1195" s="73">
        <f>SUM(C1196:C1206)</f>
        <v>2169</v>
      </c>
    </row>
    <row r="1196" s="139" customFormat="1" ht="17.1" hidden="1" customHeight="1" spans="1:3">
      <c r="A1196" s="74">
        <v>2210101</v>
      </c>
      <c r="B1196" s="74" t="s">
        <v>1669</v>
      </c>
      <c r="C1196" s="73"/>
    </row>
    <row r="1197" s="139" customFormat="1" ht="17.1" hidden="1" customHeight="1" spans="1:3">
      <c r="A1197" s="74">
        <v>2210102</v>
      </c>
      <c r="B1197" s="74" t="s">
        <v>1670</v>
      </c>
      <c r="C1197" s="73"/>
    </row>
    <row r="1198" s="139" customFormat="1" ht="17.1" customHeight="1" spans="1:3">
      <c r="A1198" s="74">
        <v>2210103</v>
      </c>
      <c r="B1198" s="74" t="s">
        <v>1671</v>
      </c>
      <c r="C1198" s="73">
        <v>29</v>
      </c>
    </row>
    <row r="1199" s="139" customFormat="1" ht="17.1" hidden="1" customHeight="1" spans="1:3">
      <c r="A1199" s="74">
        <v>2210104</v>
      </c>
      <c r="B1199" s="74" t="s">
        <v>1672</v>
      </c>
      <c r="C1199" s="73"/>
    </row>
    <row r="1200" s="139" customFormat="1" ht="17.1" customHeight="1" spans="1:3">
      <c r="A1200" s="74">
        <v>2210105</v>
      </c>
      <c r="B1200" s="74" t="s">
        <v>1673</v>
      </c>
      <c r="C1200" s="73">
        <v>15</v>
      </c>
    </row>
    <row r="1201" s="139" customFormat="1" ht="17.1" hidden="1" customHeight="1" spans="1:3">
      <c r="A1201" s="74">
        <v>2210106</v>
      </c>
      <c r="B1201" s="74" t="s">
        <v>1674</v>
      </c>
      <c r="C1201" s="73"/>
    </row>
    <row r="1202" s="139" customFormat="1" ht="17.1" customHeight="1" spans="1:3">
      <c r="A1202" s="74">
        <v>2210107</v>
      </c>
      <c r="B1202" s="74" t="s">
        <v>1675</v>
      </c>
      <c r="C1202" s="73">
        <v>68</v>
      </c>
    </row>
    <row r="1203" s="139" customFormat="1" ht="17.1" customHeight="1" spans="1:3">
      <c r="A1203" s="74">
        <v>2210108</v>
      </c>
      <c r="B1203" s="74" t="s">
        <v>1676</v>
      </c>
      <c r="C1203" s="73">
        <v>2003</v>
      </c>
    </row>
    <row r="1204" s="139" customFormat="1" ht="17.1" hidden="1" customHeight="1" spans="1:3">
      <c r="A1204" s="74">
        <v>2210109</v>
      </c>
      <c r="B1204" s="74" t="s">
        <v>1677</v>
      </c>
      <c r="C1204" s="73"/>
    </row>
    <row r="1205" s="139" customFormat="1" ht="17.1" hidden="1" customHeight="1" spans="1:3">
      <c r="A1205" s="74">
        <v>2210110</v>
      </c>
      <c r="B1205" s="74" t="s">
        <v>1678</v>
      </c>
      <c r="C1205" s="73"/>
    </row>
    <row r="1206" s="139" customFormat="1" ht="17.1" customHeight="1" spans="1:3">
      <c r="A1206" s="74">
        <v>2210199</v>
      </c>
      <c r="B1206" s="74" t="s">
        <v>1679</v>
      </c>
      <c r="C1206" s="73">
        <v>54</v>
      </c>
    </row>
    <row r="1207" s="139" customFormat="1" ht="17.1" customHeight="1" spans="1:3">
      <c r="A1207" s="74">
        <v>22102</v>
      </c>
      <c r="B1207" s="71" t="s">
        <v>1680</v>
      </c>
      <c r="C1207" s="73">
        <f>SUM(C1208:C1210)</f>
        <v>1940</v>
      </c>
    </row>
    <row r="1208" s="139" customFormat="1" ht="17.1" customHeight="1" spans="1:3">
      <c r="A1208" s="74">
        <v>2210201</v>
      </c>
      <c r="B1208" s="74" t="s">
        <v>1681</v>
      </c>
      <c r="C1208" s="73">
        <v>1940</v>
      </c>
    </row>
    <row r="1209" s="139" customFormat="1" ht="17.1" hidden="1" customHeight="1" spans="1:3">
      <c r="A1209" s="74">
        <v>2210202</v>
      </c>
      <c r="B1209" s="74" t="s">
        <v>1682</v>
      </c>
      <c r="C1209" s="73"/>
    </row>
    <row r="1210" s="139" customFormat="1" ht="17.1" hidden="1" customHeight="1" spans="1:3">
      <c r="A1210" s="74">
        <v>2210203</v>
      </c>
      <c r="B1210" s="74" t="s">
        <v>1683</v>
      </c>
      <c r="C1210" s="73"/>
    </row>
    <row r="1211" s="139" customFormat="1" ht="17.1" hidden="1" customHeight="1" spans="1:3">
      <c r="A1211" s="74">
        <v>22103</v>
      </c>
      <c r="B1211" s="71" t="s">
        <v>1684</v>
      </c>
      <c r="C1211" s="73">
        <f>SUM(C1212:C1214)</f>
        <v>0</v>
      </c>
    </row>
    <row r="1212" s="139" customFormat="1" ht="16.9" hidden="1" customHeight="1" spans="1:3">
      <c r="A1212" s="74">
        <v>2210301</v>
      </c>
      <c r="B1212" s="74" t="s">
        <v>1685</v>
      </c>
      <c r="C1212" s="73"/>
    </row>
    <row r="1213" s="139" customFormat="1" ht="16.9" hidden="1" customHeight="1" spans="1:3">
      <c r="A1213" s="74">
        <v>2210302</v>
      </c>
      <c r="B1213" s="74" t="s">
        <v>1686</v>
      </c>
      <c r="C1213" s="73"/>
    </row>
    <row r="1214" s="139" customFormat="1" ht="17.1" hidden="1" customHeight="1" spans="1:3">
      <c r="A1214" s="74">
        <v>2210399</v>
      </c>
      <c r="B1214" s="74" t="s">
        <v>1687</v>
      </c>
      <c r="C1214" s="73"/>
    </row>
    <row r="1215" s="139" customFormat="1" ht="17.1" customHeight="1" spans="1:3">
      <c r="A1215" s="74">
        <v>222</v>
      </c>
      <c r="B1215" s="71" t="s">
        <v>1688</v>
      </c>
      <c r="C1215" s="73">
        <f>SUM(C1216,C1234,C1241,C1247)</f>
        <v>189</v>
      </c>
    </row>
    <row r="1216" s="139" customFormat="1" ht="17.1" customHeight="1" spans="1:3">
      <c r="A1216" s="74">
        <v>22201</v>
      </c>
      <c r="B1216" s="71" t="s">
        <v>1689</v>
      </c>
      <c r="C1216" s="73">
        <f>SUM(C1217:C1233)</f>
        <v>177</v>
      </c>
    </row>
    <row r="1217" s="139" customFormat="1" ht="17.1" hidden="1" customHeight="1" spans="1:3">
      <c r="A1217" s="74">
        <v>2220101</v>
      </c>
      <c r="B1217" s="74" t="s">
        <v>774</v>
      </c>
      <c r="C1217" s="73"/>
    </row>
    <row r="1218" s="139" customFormat="1" ht="17.1" hidden="1" customHeight="1" spans="1:3">
      <c r="A1218" s="74">
        <v>2220102</v>
      </c>
      <c r="B1218" s="74" t="s">
        <v>775</v>
      </c>
      <c r="C1218" s="73"/>
    </row>
    <row r="1219" s="139" customFormat="1" ht="17.1" hidden="1" customHeight="1" spans="1:3">
      <c r="A1219" s="74">
        <v>2220103</v>
      </c>
      <c r="B1219" s="74" t="s">
        <v>776</v>
      </c>
      <c r="C1219" s="73"/>
    </row>
    <row r="1220" s="139" customFormat="1" ht="17.1" hidden="1" customHeight="1" spans="1:3">
      <c r="A1220" s="74">
        <v>2220104</v>
      </c>
      <c r="B1220" s="74" t="s">
        <v>1690</v>
      </c>
      <c r="C1220" s="73"/>
    </row>
    <row r="1221" s="139" customFormat="1" ht="17.1" hidden="1" customHeight="1" spans="1:3">
      <c r="A1221" s="74">
        <v>2220105</v>
      </c>
      <c r="B1221" s="74" t="s">
        <v>1691</v>
      </c>
      <c r="C1221" s="73"/>
    </row>
    <row r="1222" s="139" customFormat="1" ht="17.1" hidden="1" customHeight="1" spans="1:3">
      <c r="A1222" s="74">
        <v>2220106</v>
      </c>
      <c r="B1222" s="74" t="s">
        <v>1692</v>
      </c>
      <c r="C1222" s="73"/>
    </row>
    <row r="1223" s="139" customFormat="1" ht="17.1" hidden="1" customHeight="1" spans="1:3">
      <c r="A1223" s="74">
        <v>2220107</v>
      </c>
      <c r="B1223" s="74" t="s">
        <v>1693</v>
      </c>
      <c r="C1223" s="73"/>
    </row>
    <row r="1224" s="139" customFormat="1" ht="17.1" hidden="1" customHeight="1" spans="1:3">
      <c r="A1224" s="74">
        <v>2220112</v>
      </c>
      <c r="B1224" s="74" t="s">
        <v>1694</v>
      </c>
      <c r="C1224" s="73"/>
    </row>
    <row r="1225" s="139" customFormat="1" ht="17.1" hidden="1" customHeight="1" spans="1:3">
      <c r="A1225" s="74">
        <v>2220113</v>
      </c>
      <c r="B1225" s="74" t="s">
        <v>1695</v>
      </c>
      <c r="C1225" s="73"/>
    </row>
    <row r="1226" s="139" customFormat="1" ht="17.1" hidden="1" customHeight="1" spans="1:3">
      <c r="A1226" s="74">
        <v>2220114</v>
      </c>
      <c r="B1226" s="74" t="s">
        <v>1696</v>
      </c>
      <c r="C1226" s="73"/>
    </row>
    <row r="1227" s="139" customFormat="1" ht="17.1" customHeight="1" spans="1:3">
      <c r="A1227" s="74">
        <v>2220115</v>
      </c>
      <c r="B1227" s="74" t="s">
        <v>1697</v>
      </c>
      <c r="C1227" s="73">
        <v>150</v>
      </c>
    </row>
    <row r="1228" s="139" customFormat="1" ht="17.1" hidden="1" customHeight="1" spans="1:3">
      <c r="A1228" s="74">
        <v>2220118</v>
      </c>
      <c r="B1228" s="74" t="s">
        <v>1698</v>
      </c>
      <c r="C1228" s="73"/>
    </row>
    <row r="1229" s="139" customFormat="1" ht="17.1" hidden="1" customHeight="1" spans="1:3">
      <c r="A1229" s="74">
        <v>2220119</v>
      </c>
      <c r="B1229" s="74" t="s">
        <v>1699</v>
      </c>
      <c r="C1229" s="73"/>
    </row>
    <row r="1230" s="139" customFormat="1" ht="17.1" hidden="1" customHeight="1" spans="1:3">
      <c r="A1230" s="74">
        <v>2220120</v>
      </c>
      <c r="B1230" s="74" t="s">
        <v>1700</v>
      </c>
      <c r="C1230" s="73"/>
    </row>
    <row r="1231" s="139" customFormat="1" ht="17.1" hidden="1" customHeight="1" spans="1:3">
      <c r="A1231" s="74">
        <v>2220121</v>
      </c>
      <c r="B1231" s="74" t="s">
        <v>1701</v>
      </c>
      <c r="C1231" s="73"/>
    </row>
    <row r="1232" s="139" customFormat="1" ht="17.1" hidden="1" customHeight="1" spans="1:3">
      <c r="A1232" s="74">
        <v>2220150</v>
      </c>
      <c r="B1232" s="74" t="s">
        <v>783</v>
      </c>
      <c r="C1232" s="73"/>
    </row>
    <row r="1233" s="139" customFormat="1" ht="17.1" customHeight="1" spans="1:3">
      <c r="A1233" s="74">
        <v>2220199</v>
      </c>
      <c r="B1233" s="74" t="s">
        <v>1702</v>
      </c>
      <c r="C1233" s="73">
        <v>27</v>
      </c>
    </row>
    <row r="1234" s="139" customFormat="1" ht="17.1" hidden="1" customHeight="1" spans="1:3">
      <c r="A1234" s="74">
        <v>22203</v>
      </c>
      <c r="B1234" s="71" t="s">
        <v>1703</v>
      </c>
      <c r="C1234" s="73">
        <f>SUM(C1235:C1240)</f>
        <v>0</v>
      </c>
    </row>
    <row r="1235" s="139" customFormat="1" ht="17.1" hidden="1" customHeight="1" spans="1:3">
      <c r="A1235" s="74">
        <v>2220301</v>
      </c>
      <c r="B1235" s="74" t="s">
        <v>1704</v>
      </c>
      <c r="C1235" s="73"/>
    </row>
    <row r="1236" s="139" customFormat="1" ht="17.1" hidden="1" customHeight="1" spans="1:3">
      <c r="A1236" s="74">
        <v>2220303</v>
      </c>
      <c r="B1236" s="74" t="s">
        <v>1705</v>
      </c>
      <c r="C1236" s="73"/>
    </row>
    <row r="1237" s="139" customFormat="1" ht="17.1" hidden="1" customHeight="1" spans="1:3">
      <c r="A1237" s="74">
        <v>2220304</v>
      </c>
      <c r="B1237" s="74" t="s">
        <v>1706</v>
      </c>
      <c r="C1237" s="73"/>
    </row>
    <row r="1238" s="139" customFormat="1" ht="17.1" hidden="1" customHeight="1" spans="1:3">
      <c r="A1238" s="74">
        <v>2220305</v>
      </c>
      <c r="B1238" s="74" t="s">
        <v>1707</v>
      </c>
      <c r="C1238" s="73"/>
    </row>
    <row r="1239" s="139" customFormat="1" ht="17.1" hidden="1" customHeight="1" spans="1:3">
      <c r="A1239" s="74">
        <v>2220306</v>
      </c>
      <c r="B1239" s="74" t="s">
        <v>1708</v>
      </c>
      <c r="C1239" s="73"/>
    </row>
    <row r="1240" s="139" customFormat="1" ht="17.1" hidden="1" customHeight="1" spans="1:3">
      <c r="A1240" s="74">
        <v>2220399</v>
      </c>
      <c r="B1240" s="74" t="s">
        <v>1709</v>
      </c>
      <c r="C1240" s="73"/>
    </row>
    <row r="1241" s="139" customFormat="1" ht="17.1" customHeight="1" spans="1:3">
      <c r="A1241" s="74">
        <v>22204</v>
      </c>
      <c r="B1241" s="71" t="s">
        <v>1710</v>
      </c>
      <c r="C1241" s="73">
        <f>SUM(C1242:C1246)</f>
        <v>12</v>
      </c>
    </row>
    <row r="1242" s="139" customFormat="1" ht="17.1" hidden="1" customHeight="1" spans="1:3">
      <c r="A1242" s="74">
        <v>2220401</v>
      </c>
      <c r="B1242" s="74" t="s">
        <v>1711</v>
      </c>
      <c r="C1242" s="73"/>
    </row>
    <row r="1243" s="139" customFormat="1" ht="17.1" hidden="1" customHeight="1" spans="1:3">
      <c r="A1243" s="74">
        <v>2220402</v>
      </c>
      <c r="B1243" s="74" t="s">
        <v>1712</v>
      </c>
      <c r="C1243" s="73"/>
    </row>
    <row r="1244" s="139" customFormat="1" ht="17.1" hidden="1" customHeight="1" spans="1:3">
      <c r="A1244" s="74">
        <v>2220403</v>
      </c>
      <c r="B1244" s="74" t="s">
        <v>1713</v>
      </c>
      <c r="C1244" s="73"/>
    </row>
    <row r="1245" s="139" customFormat="1" ht="17.1" hidden="1" customHeight="1" spans="1:3">
      <c r="A1245" s="74">
        <v>2220404</v>
      </c>
      <c r="B1245" s="74" t="s">
        <v>1714</v>
      </c>
      <c r="C1245" s="73"/>
    </row>
    <row r="1246" s="139" customFormat="1" ht="17.1" customHeight="1" spans="1:3">
      <c r="A1246" s="74">
        <v>2220499</v>
      </c>
      <c r="B1246" s="74" t="s">
        <v>1715</v>
      </c>
      <c r="C1246" s="73">
        <v>12</v>
      </c>
    </row>
    <row r="1247" s="139" customFormat="1" ht="17.1" hidden="1" customHeight="1" spans="1:3">
      <c r="A1247" s="74">
        <v>22205</v>
      </c>
      <c r="B1247" s="71" t="s">
        <v>1716</v>
      </c>
      <c r="C1247" s="73">
        <f>SUM(C1248:C1259)</f>
        <v>0</v>
      </c>
    </row>
    <row r="1248" s="139" customFormat="1" ht="17.1" hidden="1" customHeight="1" spans="1:3">
      <c r="A1248" s="74">
        <v>2220501</v>
      </c>
      <c r="B1248" s="74" t="s">
        <v>1717</v>
      </c>
      <c r="C1248" s="73"/>
    </row>
    <row r="1249" s="139" customFormat="1" ht="17.1" hidden="1" customHeight="1" spans="1:3">
      <c r="A1249" s="74">
        <v>2220502</v>
      </c>
      <c r="B1249" s="74" t="s">
        <v>1718</v>
      </c>
      <c r="C1249" s="73"/>
    </row>
    <row r="1250" s="139" customFormat="1" ht="17.1" hidden="1" customHeight="1" spans="1:3">
      <c r="A1250" s="74">
        <v>2220503</v>
      </c>
      <c r="B1250" s="74" t="s">
        <v>1719</v>
      </c>
      <c r="C1250" s="73"/>
    </row>
    <row r="1251" s="139" customFormat="1" ht="17.1" hidden="1" customHeight="1" spans="1:3">
      <c r="A1251" s="74">
        <v>2220504</v>
      </c>
      <c r="B1251" s="74" t="s">
        <v>1720</v>
      </c>
      <c r="C1251" s="73"/>
    </row>
    <row r="1252" s="139" customFormat="1" ht="17.1" hidden="1" customHeight="1" spans="1:3">
      <c r="A1252" s="74">
        <v>2220505</v>
      </c>
      <c r="B1252" s="74" t="s">
        <v>1721</v>
      </c>
      <c r="C1252" s="73"/>
    </row>
    <row r="1253" s="139" customFormat="1" ht="17.1" hidden="1" customHeight="1" spans="1:3">
      <c r="A1253" s="74">
        <v>2220506</v>
      </c>
      <c r="B1253" s="74" t="s">
        <v>1722</v>
      </c>
      <c r="C1253" s="73"/>
    </row>
    <row r="1254" s="139" customFormat="1" ht="17.1" hidden="1" customHeight="1" spans="1:3">
      <c r="A1254" s="74">
        <v>2220507</v>
      </c>
      <c r="B1254" s="74" t="s">
        <v>1723</v>
      </c>
      <c r="C1254" s="73"/>
    </row>
    <row r="1255" s="139" customFormat="1" ht="17.1" hidden="1" customHeight="1" spans="1:3">
      <c r="A1255" s="74">
        <v>2220508</v>
      </c>
      <c r="B1255" s="74" t="s">
        <v>1724</v>
      </c>
      <c r="C1255" s="73"/>
    </row>
    <row r="1256" s="139" customFormat="1" ht="17.1" hidden="1" customHeight="1" spans="1:3">
      <c r="A1256" s="74">
        <v>2220509</v>
      </c>
      <c r="B1256" s="74" t="s">
        <v>1725</v>
      </c>
      <c r="C1256" s="73"/>
    </row>
    <row r="1257" s="139" customFormat="1" ht="17.1" hidden="1" customHeight="1" spans="1:3">
      <c r="A1257" s="74">
        <v>2220510</v>
      </c>
      <c r="B1257" s="74" t="s">
        <v>1726</v>
      </c>
      <c r="C1257" s="73"/>
    </row>
    <row r="1258" s="139" customFormat="1" ht="17.1" hidden="1" customHeight="1" spans="1:3">
      <c r="A1258" s="74">
        <v>2220511</v>
      </c>
      <c r="B1258" s="74" t="s">
        <v>1727</v>
      </c>
      <c r="C1258" s="73"/>
    </row>
    <row r="1259" s="139" customFormat="1" ht="17.1" hidden="1" customHeight="1" spans="1:3">
      <c r="A1259" s="74">
        <v>2220599</v>
      </c>
      <c r="B1259" s="74" t="s">
        <v>1728</v>
      </c>
      <c r="C1259" s="73"/>
    </row>
    <row r="1260" s="139" customFormat="1" ht="17.1" customHeight="1" spans="1:3">
      <c r="A1260" s="74">
        <v>224</v>
      </c>
      <c r="B1260" s="71" t="s">
        <v>1729</v>
      </c>
      <c r="C1260" s="73">
        <f>SUM(C1261,C1272,C1279,C1287,C1300,C1304,C1308)</f>
        <v>3281</v>
      </c>
    </row>
    <row r="1261" s="139" customFormat="1" ht="17.1" customHeight="1" spans="1:3">
      <c r="A1261" s="74">
        <v>22401</v>
      </c>
      <c r="B1261" s="71" t="s">
        <v>1730</v>
      </c>
      <c r="C1261" s="73">
        <f>SUM(C1262:C1271)</f>
        <v>974</v>
      </c>
    </row>
    <row r="1262" s="139" customFormat="1" ht="17.1" customHeight="1" spans="1:3">
      <c r="A1262" s="74">
        <v>2240101</v>
      </c>
      <c r="B1262" s="74" t="s">
        <v>774</v>
      </c>
      <c r="C1262" s="73">
        <v>275</v>
      </c>
    </row>
    <row r="1263" s="139" customFormat="1" ht="17.1" customHeight="1" spans="1:3">
      <c r="A1263" s="74">
        <v>2240102</v>
      </c>
      <c r="B1263" s="74" t="s">
        <v>775</v>
      </c>
      <c r="C1263" s="73">
        <v>33</v>
      </c>
    </row>
    <row r="1264" s="139" customFormat="1" ht="17.1" hidden="1" customHeight="1" spans="1:3">
      <c r="A1264" s="74">
        <v>2240103</v>
      </c>
      <c r="B1264" s="74" t="s">
        <v>776</v>
      </c>
      <c r="C1264" s="73"/>
    </row>
    <row r="1265" s="139" customFormat="1" ht="17.1" customHeight="1" spans="1:3">
      <c r="A1265" s="74">
        <v>2240104</v>
      </c>
      <c r="B1265" s="74" t="s">
        <v>1731</v>
      </c>
      <c r="C1265" s="73">
        <v>4</v>
      </c>
    </row>
    <row r="1266" s="139" customFormat="1" ht="17.1" hidden="1" customHeight="1" spans="1:3">
      <c r="A1266" s="74">
        <v>2240105</v>
      </c>
      <c r="B1266" s="74" t="s">
        <v>1732</v>
      </c>
      <c r="C1266" s="73"/>
    </row>
    <row r="1267" s="139" customFormat="1" ht="17.1" customHeight="1" spans="1:3">
      <c r="A1267" s="74">
        <v>2240106</v>
      </c>
      <c r="B1267" s="74" t="s">
        <v>1733</v>
      </c>
      <c r="C1267" s="73">
        <v>40</v>
      </c>
    </row>
    <row r="1268" s="139" customFormat="1" ht="17.1" hidden="1" customHeight="1" spans="1:3">
      <c r="A1268" s="74">
        <v>2240108</v>
      </c>
      <c r="B1268" s="74" t="s">
        <v>1734</v>
      </c>
      <c r="C1268" s="73"/>
    </row>
    <row r="1269" s="139" customFormat="1" ht="17.1" customHeight="1" spans="1:3">
      <c r="A1269" s="74">
        <v>2240109</v>
      </c>
      <c r="B1269" s="74" t="s">
        <v>1735</v>
      </c>
      <c r="C1269" s="73">
        <v>15</v>
      </c>
    </row>
    <row r="1270" s="139" customFormat="1" ht="17.1" hidden="1" customHeight="1" spans="1:3">
      <c r="A1270" s="74">
        <v>2240150</v>
      </c>
      <c r="B1270" s="74" t="s">
        <v>783</v>
      </c>
      <c r="C1270" s="73"/>
    </row>
    <row r="1271" s="139" customFormat="1" ht="17.1" customHeight="1" spans="1:3">
      <c r="A1271" s="74">
        <v>2240199</v>
      </c>
      <c r="B1271" s="74" t="s">
        <v>1736</v>
      </c>
      <c r="C1271" s="73">
        <v>607</v>
      </c>
    </row>
    <row r="1272" s="139" customFormat="1" ht="17.1" customHeight="1" spans="1:3">
      <c r="A1272" s="74">
        <v>22402</v>
      </c>
      <c r="B1272" s="71" t="s">
        <v>1737</v>
      </c>
      <c r="C1272" s="73">
        <f>SUM(C1273:C1278)</f>
        <v>2161</v>
      </c>
    </row>
    <row r="1273" s="139" customFormat="1" ht="17.1" hidden="1" customHeight="1" spans="1:3">
      <c r="A1273" s="74">
        <v>2240201</v>
      </c>
      <c r="B1273" s="74" t="s">
        <v>774</v>
      </c>
      <c r="C1273" s="73"/>
    </row>
    <row r="1274" s="139" customFormat="1" ht="17.1" hidden="1" customHeight="1" spans="1:3">
      <c r="A1274" s="74">
        <v>2240202</v>
      </c>
      <c r="B1274" s="74" t="s">
        <v>775</v>
      </c>
      <c r="C1274" s="73"/>
    </row>
    <row r="1275" s="139" customFormat="1" ht="16.9" hidden="1" customHeight="1" spans="1:3">
      <c r="A1275" s="74">
        <v>2240203</v>
      </c>
      <c r="B1275" s="74" t="s">
        <v>776</v>
      </c>
      <c r="C1275" s="73"/>
    </row>
    <row r="1276" s="139" customFormat="1" ht="17.1" customHeight="1" spans="1:3">
      <c r="A1276" s="74">
        <v>2240204</v>
      </c>
      <c r="B1276" s="74" t="s">
        <v>1738</v>
      </c>
      <c r="C1276" s="73">
        <v>94</v>
      </c>
    </row>
    <row r="1277" s="139" customFormat="1" ht="17.1" hidden="1" customHeight="1" spans="1:3">
      <c r="A1277" s="74">
        <v>2240250</v>
      </c>
      <c r="B1277" s="74" t="s">
        <v>783</v>
      </c>
      <c r="C1277" s="73"/>
    </row>
    <row r="1278" s="139" customFormat="1" ht="17.1" customHeight="1" spans="1:3">
      <c r="A1278" s="74">
        <v>2240299</v>
      </c>
      <c r="B1278" s="74" t="s">
        <v>1739</v>
      </c>
      <c r="C1278" s="73">
        <v>2067</v>
      </c>
    </row>
    <row r="1279" s="139" customFormat="1" ht="17.1" hidden="1" customHeight="1" spans="1:3">
      <c r="A1279" s="74">
        <v>22404</v>
      </c>
      <c r="B1279" s="71" t="s">
        <v>1740</v>
      </c>
      <c r="C1279" s="73">
        <f>SUM(C1280:C1286)</f>
        <v>0</v>
      </c>
    </row>
    <row r="1280" s="139" customFormat="1" ht="17.1" hidden="1" customHeight="1" spans="1:3">
      <c r="A1280" s="74">
        <v>2240401</v>
      </c>
      <c r="B1280" s="74" t="s">
        <v>774</v>
      </c>
      <c r="C1280" s="73"/>
    </row>
    <row r="1281" s="139" customFormat="1" ht="17.1" hidden="1" customHeight="1" spans="1:3">
      <c r="A1281" s="74">
        <v>2240402</v>
      </c>
      <c r="B1281" s="74" t="s">
        <v>775</v>
      </c>
      <c r="C1281" s="73"/>
    </row>
    <row r="1282" s="139" customFormat="1" ht="17.1" hidden="1" customHeight="1" spans="1:3">
      <c r="A1282" s="74">
        <v>2240403</v>
      </c>
      <c r="B1282" s="74" t="s">
        <v>776</v>
      </c>
      <c r="C1282" s="73"/>
    </row>
    <row r="1283" s="139" customFormat="1" ht="17.1" hidden="1" customHeight="1" spans="1:3">
      <c r="A1283" s="74">
        <v>2240404</v>
      </c>
      <c r="B1283" s="74" t="s">
        <v>1741</v>
      </c>
      <c r="C1283" s="73"/>
    </row>
    <row r="1284" s="139" customFormat="1" ht="17.1" hidden="1" customHeight="1" spans="1:3">
      <c r="A1284" s="74">
        <v>2240405</v>
      </c>
      <c r="B1284" s="74" t="s">
        <v>1742</v>
      </c>
      <c r="C1284" s="73"/>
    </row>
    <row r="1285" s="139" customFormat="1" ht="17.1" hidden="1" customHeight="1" spans="1:3">
      <c r="A1285" s="74">
        <v>2240450</v>
      </c>
      <c r="B1285" s="74" t="s">
        <v>783</v>
      </c>
      <c r="C1285" s="73"/>
    </row>
    <row r="1286" s="139" customFormat="1" ht="17.1" hidden="1" customHeight="1" spans="1:3">
      <c r="A1286" s="74">
        <v>2240499</v>
      </c>
      <c r="B1286" s="74" t="s">
        <v>1743</v>
      </c>
      <c r="C1286" s="73"/>
    </row>
    <row r="1287" s="139" customFormat="1" ht="17.1" customHeight="1" spans="1:3">
      <c r="A1287" s="74">
        <v>22405</v>
      </c>
      <c r="B1287" s="71" t="s">
        <v>1744</v>
      </c>
      <c r="C1287" s="73">
        <f>SUM(C1288:C1299)</f>
        <v>3</v>
      </c>
    </row>
    <row r="1288" s="139" customFormat="1" ht="17.1" hidden="1" customHeight="1" spans="1:3">
      <c r="A1288" s="74">
        <v>2240501</v>
      </c>
      <c r="B1288" s="74" t="s">
        <v>774</v>
      </c>
      <c r="C1288" s="73"/>
    </row>
    <row r="1289" s="139" customFormat="1" ht="17.1" hidden="1" customHeight="1" spans="1:3">
      <c r="A1289" s="74">
        <v>2240502</v>
      </c>
      <c r="B1289" s="74" t="s">
        <v>775</v>
      </c>
      <c r="C1289" s="73"/>
    </row>
    <row r="1290" s="139" customFormat="1" ht="17.1" hidden="1" customHeight="1" spans="1:3">
      <c r="A1290" s="74">
        <v>2240503</v>
      </c>
      <c r="B1290" s="74" t="s">
        <v>776</v>
      </c>
      <c r="C1290" s="73"/>
    </row>
    <row r="1291" s="139" customFormat="1" ht="17.1" customHeight="1" spans="1:3">
      <c r="A1291" s="74">
        <v>2240504</v>
      </c>
      <c r="B1291" s="74" t="s">
        <v>1745</v>
      </c>
      <c r="C1291" s="73">
        <v>3</v>
      </c>
    </row>
    <row r="1292" s="139" customFormat="1" ht="17.1" hidden="1" customHeight="1" spans="1:3">
      <c r="A1292" s="74">
        <v>2240505</v>
      </c>
      <c r="B1292" s="74" t="s">
        <v>1746</v>
      </c>
      <c r="C1292" s="73"/>
    </row>
    <row r="1293" s="139" customFormat="1" ht="17.1" hidden="1" customHeight="1" spans="1:3">
      <c r="A1293" s="74">
        <v>2240506</v>
      </c>
      <c r="B1293" s="74" t="s">
        <v>1747</v>
      </c>
      <c r="C1293" s="73"/>
    </row>
    <row r="1294" s="139" customFormat="1" ht="17.1" hidden="1" customHeight="1" spans="1:3">
      <c r="A1294" s="74">
        <v>2240507</v>
      </c>
      <c r="B1294" s="74" t="s">
        <v>1748</v>
      </c>
      <c r="C1294" s="73"/>
    </row>
    <row r="1295" s="139" customFormat="1" ht="17.1" hidden="1" customHeight="1" spans="1:3">
      <c r="A1295" s="74">
        <v>2240508</v>
      </c>
      <c r="B1295" s="74" t="s">
        <v>1749</v>
      </c>
      <c r="C1295" s="73"/>
    </row>
    <row r="1296" s="139" customFormat="1" ht="17.1" hidden="1" customHeight="1" spans="1:3">
      <c r="A1296" s="74">
        <v>2240509</v>
      </c>
      <c r="B1296" s="74" t="s">
        <v>1750</v>
      </c>
      <c r="C1296" s="73"/>
    </row>
    <row r="1297" s="139" customFormat="1" ht="17.1" hidden="1" customHeight="1" spans="1:3">
      <c r="A1297" s="74">
        <v>2240510</v>
      </c>
      <c r="B1297" s="74" t="s">
        <v>1751</v>
      </c>
      <c r="C1297" s="73"/>
    </row>
    <row r="1298" s="139" customFormat="1" ht="17.1" hidden="1" customHeight="1" spans="1:3">
      <c r="A1298" s="74">
        <v>2240550</v>
      </c>
      <c r="B1298" s="74" t="s">
        <v>1752</v>
      </c>
      <c r="C1298" s="73"/>
    </row>
    <row r="1299" s="139" customFormat="1" ht="17.1" hidden="1" customHeight="1" spans="1:3">
      <c r="A1299" s="74">
        <v>2240599</v>
      </c>
      <c r="B1299" s="74" t="s">
        <v>1753</v>
      </c>
      <c r="C1299" s="73"/>
    </row>
    <row r="1300" s="139" customFormat="1" ht="17.1" customHeight="1" spans="1:3">
      <c r="A1300" s="74">
        <v>22406</v>
      </c>
      <c r="B1300" s="71" t="s">
        <v>1754</v>
      </c>
      <c r="C1300" s="73">
        <f>SUM(C1301:C1303)</f>
        <v>10</v>
      </c>
    </row>
    <row r="1301" s="139" customFormat="1" ht="17.1" customHeight="1" spans="1:3">
      <c r="A1301" s="74">
        <v>2240601</v>
      </c>
      <c r="B1301" s="74" t="s">
        <v>1755</v>
      </c>
      <c r="C1301" s="73">
        <v>10</v>
      </c>
    </row>
    <row r="1302" s="139" customFormat="1" ht="17.1" hidden="1" customHeight="1" spans="1:3">
      <c r="A1302" s="74">
        <v>2240602</v>
      </c>
      <c r="B1302" s="74" t="s">
        <v>1756</v>
      </c>
      <c r="C1302" s="73"/>
    </row>
    <row r="1303" s="139" customFormat="1" ht="17.1" hidden="1" customHeight="1" spans="1:3">
      <c r="A1303" s="74">
        <v>2240699</v>
      </c>
      <c r="B1303" s="74" t="s">
        <v>1757</v>
      </c>
      <c r="C1303" s="73"/>
    </row>
    <row r="1304" s="139" customFormat="1" ht="17.1" customHeight="1" spans="1:3">
      <c r="A1304" s="74">
        <v>22407</v>
      </c>
      <c r="B1304" s="71" t="s">
        <v>1758</v>
      </c>
      <c r="C1304" s="73">
        <f>SUM(C1305:C1307)</f>
        <v>132</v>
      </c>
    </row>
    <row r="1305" s="139" customFormat="1" ht="17.1" customHeight="1" spans="1:3">
      <c r="A1305" s="74">
        <v>2240703</v>
      </c>
      <c r="B1305" s="74" t="s">
        <v>1759</v>
      </c>
      <c r="C1305" s="73">
        <v>132</v>
      </c>
    </row>
    <row r="1306" s="139" customFormat="1" ht="17.1" hidden="1" customHeight="1" spans="1:3">
      <c r="A1306" s="74">
        <v>2240704</v>
      </c>
      <c r="B1306" s="74" t="s">
        <v>1760</v>
      </c>
      <c r="C1306" s="73"/>
    </row>
    <row r="1307" s="139" customFormat="1" ht="17.1" hidden="1" customHeight="1" spans="1:3">
      <c r="A1307" s="74">
        <v>2240799</v>
      </c>
      <c r="B1307" s="74" t="s">
        <v>1761</v>
      </c>
      <c r="C1307" s="73"/>
    </row>
    <row r="1308" s="139" customFormat="1" ht="17.1" customHeight="1" spans="1:3">
      <c r="A1308" s="74">
        <v>22499</v>
      </c>
      <c r="B1308" s="71" t="s">
        <v>1762</v>
      </c>
      <c r="C1308" s="73">
        <f t="shared" ref="C1308:C1311" si="1">C1309</f>
        <v>1</v>
      </c>
    </row>
    <row r="1309" s="139" customFormat="1" ht="17.1" customHeight="1" spans="1:3">
      <c r="A1309" s="74">
        <v>2249999</v>
      </c>
      <c r="B1309" s="74" t="s">
        <v>1763</v>
      </c>
      <c r="C1309" s="73">
        <v>1</v>
      </c>
    </row>
    <row r="1310" s="139" customFormat="1" ht="17.1" customHeight="1" spans="1:3">
      <c r="A1310" s="74">
        <v>229</v>
      </c>
      <c r="B1310" s="71" t="s">
        <v>1764</v>
      </c>
      <c r="C1310" s="73">
        <f t="shared" si="1"/>
        <v>2329</v>
      </c>
    </row>
    <row r="1311" s="139" customFormat="1" ht="17.1" customHeight="1" spans="1:3">
      <c r="A1311" s="74">
        <v>22999</v>
      </c>
      <c r="B1311" s="71" t="s">
        <v>1765</v>
      </c>
      <c r="C1311" s="73">
        <f t="shared" si="1"/>
        <v>2329</v>
      </c>
    </row>
    <row r="1312" s="139" customFormat="1" ht="17.1" customHeight="1" spans="1:3">
      <c r="A1312" s="74">
        <v>2299999</v>
      </c>
      <c r="B1312" s="74" t="s">
        <v>1766</v>
      </c>
      <c r="C1312" s="73">
        <v>2329</v>
      </c>
    </row>
    <row r="1313" s="139" customFormat="1" ht="17.1" customHeight="1" spans="1:3">
      <c r="A1313" s="74">
        <v>232</v>
      </c>
      <c r="B1313" s="71" t="s">
        <v>1767</v>
      </c>
      <c r="C1313" s="73">
        <f>SUM(C1314,C1316,C1321)</f>
        <v>16709</v>
      </c>
    </row>
    <row r="1314" s="139" customFormat="1" ht="17.1" hidden="1" customHeight="1" spans="1:3">
      <c r="A1314" s="74">
        <v>23201</v>
      </c>
      <c r="B1314" s="71" t="s">
        <v>1768</v>
      </c>
      <c r="C1314" s="73">
        <f>C1315</f>
        <v>0</v>
      </c>
    </row>
    <row r="1315" hidden="1" spans="1:3">
      <c r="A1315" s="74">
        <v>2320101</v>
      </c>
      <c r="B1315" s="74" t="s">
        <v>1769</v>
      </c>
      <c r="C1315" s="73"/>
    </row>
    <row r="1316" hidden="1" spans="1:3">
      <c r="A1316" s="74">
        <v>23202</v>
      </c>
      <c r="B1316" s="71" t="s">
        <v>1770</v>
      </c>
      <c r="C1316" s="73">
        <f>SUM(C1317:C1320)</f>
        <v>0</v>
      </c>
    </row>
    <row r="1317" hidden="1" spans="1:3">
      <c r="A1317" s="74">
        <v>2320201</v>
      </c>
      <c r="B1317" s="74" t="s">
        <v>1771</v>
      </c>
      <c r="C1317" s="73"/>
    </row>
    <row r="1318" hidden="1" spans="1:3">
      <c r="A1318" s="74">
        <v>2320202</v>
      </c>
      <c r="B1318" s="74" t="s">
        <v>1772</v>
      </c>
      <c r="C1318" s="73"/>
    </row>
    <row r="1319" hidden="1" spans="1:3">
      <c r="A1319" s="74">
        <v>2320203</v>
      </c>
      <c r="B1319" s="74" t="s">
        <v>1773</v>
      </c>
      <c r="C1319" s="73"/>
    </row>
    <row r="1320" hidden="1" spans="1:3">
      <c r="A1320" s="74">
        <v>2320299</v>
      </c>
      <c r="B1320" s="74" t="s">
        <v>1774</v>
      </c>
      <c r="C1320" s="73"/>
    </row>
    <row r="1321" spans="1:3">
      <c r="A1321" s="74">
        <v>23203</v>
      </c>
      <c r="B1321" s="71" t="s">
        <v>1775</v>
      </c>
      <c r="C1321" s="73">
        <f>SUM(C1322:C1325)</f>
        <v>16709</v>
      </c>
    </row>
    <row r="1322" spans="1:3">
      <c r="A1322" s="74">
        <v>2320301</v>
      </c>
      <c r="B1322" s="74" t="s">
        <v>1776</v>
      </c>
      <c r="C1322" s="73">
        <v>16709</v>
      </c>
    </row>
    <row r="1323" hidden="1" spans="1:3">
      <c r="A1323" s="74">
        <v>2320302</v>
      </c>
      <c r="B1323" s="74" t="s">
        <v>1777</v>
      </c>
      <c r="C1323" s="73"/>
    </row>
    <row r="1324" hidden="1" spans="1:3">
      <c r="A1324" s="74">
        <v>2320303</v>
      </c>
      <c r="B1324" s="74" t="s">
        <v>1778</v>
      </c>
      <c r="C1324" s="73"/>
    </row>
    <row r="1325" hidden="1" spans="1:3">
      <c r="A1325" s="74">
        <v>2320399</v>
      </c>
      <c r="B1325" s="74" t="s">
        <v>1779</v>
      </c>
      <c r="C1325" s="73"/>
    </row>
    <row r="1326" hidden="1" spans="1:3">
      <c r="A1326" s="74">
        <v>233</v>
      </c>
      <c r="B1326" s="71" t="s">
        <v>1780</v>
      </c>
      <c r="C1326" s="73">
        <f>C1327+C1329+C1331</f>
        <v>0</v>
      </c>
    </row>
    <row r="1327" hidden="1" spans="1:3">
      <c r="A1327" s="74">
        <v>23301</v>
      </c>
      <c r="B1327" s="71" t="s">
        <v>1781</v>
      </c>
      <c r="C1327" s="73">
        <f t="shared" ref="C1327:C1331" si="2">C1328</f>
        <v>0</v>
      </c>
    </row>
    <row r="1328" hidden="1" spans="1:3">
      <c r="A1328" s="74">
        <v>2330101</v>
      </c>
      <c r="B1328" s="74" t="s">
        <v>1782</v>
      </c>
      <c r="C1328" s="73"/>
    </row>
    <row r="1329" hidden="1" spans="1:3">
      <c r="A1329" s="74">
        <v>23302</v>
      </c>
      <c r="B1329" s="71" t="s">
        <v>1783</v>
      </c>
      <c r="C1329" s="73">
        <f t="shared" si="2"/>
        <v>0</v>
      </c>
    </row>
    <row r="1330" hidden="1" spans="1:3">
      <c r="A1330" s="74">
        <v>2330201</v>
      </c>
      <c r="B1330" s="74" t="s">
        <v>1784</v>
      </c>
      <c r="C1330" s="73"/>
    </row>
    <row r="1331" hidden="1" spans="1:3">
      <c r="A1331" s="147">
        <v>23303</v>
      </c>
      <c r="B1331" s="148" t="s">
        <v>1785</v>
      </c>
      <c r="C1331" s="73">
        <f t="shared" si="2"/>
        <v>0</v>
      </c>
    </row>
    <row r="1332" hidden="1" spans="1:3">
      <c r="A1332" s="74">
        <v>2330301</v>
      </c>
      <c r="B1332" s="149" t="s">
        <v>1786</v>
      </c>
      <c r="C1332" s="73"/>
    </row>
  </sheetData>
  <autoFilter xmlns:etc="http://www.wps.cn/officeDocument/2017/etCustomData" ref="A1:XFD1332" etc:filterBottomFollowUsedRange="0">
    <filterColumn colId="2">
      <filters>
        <filter val="100"/>
        <filter val="7,900"/>
        <filter val="38,500"/>
        <filter val="1"/>
        <filter val="501"/>
        <filter val="2"/>
        <filter val="3"/>
        <filter val="103"/>
        <filter val="4"/>
        <filter val="5"/>
        <filter val="1,505"/>
        <filter val="6"/>
        <filter val="106"/>
        <filter val="7"/>
        <filter val="107"/>
        <filter val="13,107"/>
        <filter val="8"/>
        <filter val="508"/>
        <filter val="13,108"/>
        <filter val="9"/>
        <filter val="109"/>
        <filter val="4,109"/>
        <filter val="910"/>
        <filter val="111"/>
        <filter val="513"/>
        <filter val="114"/>
        <filter val="1,914"/>
        <filter val="4,115"/>
        <filter val="117"/>
        <filter val="518"/>
        <filter val="521"/>
        <filter val="525"/>
        <filter val="929"/>
        <filter val="130"/>
        <filter val="2,131"/>
        <filter val="132"/>
        <filter val="133"/>
        <filter val="138"/>
        <filter val="938"/>
        <filter val="2024年天元区一般公共预算支出决算明细表"/>
        <filter val="539"/>
        <filter val="14,139"/>
        <filter val="140"/>
        <filter val="1,940"/>
        <filter val="941"/>
        <filter val="2,143"/>
        <filter val="6,944"/>
        <filter val="145"/>
        <filter val="146"/>
        <filter val="1,547"/>
        <filter val="148"/>
        <filter val="150"/>
        <filter val="151"/>
        <filter val="71,151"/>
        <filter val="153"/>
        <filter val="154"/>
        <filter val="1,154"/>
        <filter val="155"/>
        <filter val="955"/>
        <filter val="956"/>
        <filter val="32,556"/>
        <filter val="157"/>
        <filter val="2,157"/>
        <filter val="3,558"/>
        <filter val="561"/>
        <filter val="2,161"/>
        <filter val="163"/>
        <filter val="2,564"/>
        <filter val="566"/>
        <filter val="168"/>
        <filter val="568"/>
        <filter val="9,568"/>
        <filter val="169"/>
        <filter val="2,169"/>
        <filter val="974"/>
        <filter val="1,174"/>
        <filter val="575"/>
        <filter val="5,575"/>
        <filter val="976"/>
        <filter val="177"/>
        <filter val="978"/>
        <filter val="179"/>
        <filter val="579"/>
        <filter val="180"/>
        <filter val="181"/>
        <filter val="1,181"/>
        <filter val="185"/>
        <filter val="186"/>
        <filter val="587"/>
        <filter val="189"/>
        <filter val="1,191"/>
        <filter val="1,993"/>
        <filter val="194"/>
        <filter val="1,195"/>
        <filter val="999"/>
        <filter val="600"/>
        <filter val="1,604"/>
        <filter val="607"/>
        <filter val="214"/>
        <filter val="215"/>
        <filter val="217"/>
        <filter val="617"/>
        <filter val="222"/>
        <filter val="1,623"/>
        <filter val="2,224"/>
        <filter val="226"/>
        <filter val="229"/>
        <filter val="2,229"/>
        <filter val="1,632"/>
        <filter val="245"/>
        <filter val="250"/>
        <filter val="1,255"/>
        <filter val="258"/>
        <filter val="260"/>
        <filter val="261"/>
        <filter val="661"/>
        <filter val="664"/>
        <filter val="38,265"/>
        <filter val="667"/>
        <filter val="268"/>
        <filter val="269"/>
        <filter val="272"/>
        <filter val="275"/>
        <filter val="1,276"/>
        <filter val="17,276"/>
        <filter val="277"/>
        <filter val="280"/>
        <filter val="3,281"/>
        <filter val="46,682"/>
        <filter val="284"/>
        <filter val="123,255"/>
        <filter val="292"/>
        <filter val="295"/>
        <filter val="298"/>
        <filter val="299"/>
        <filter val="决算数"/>
        <filter val="46,702"/>
        <filter val="303"/>
        <filter val="304"/>
        <filter val="9,304"/>
        <filter val="705"/>
        <filter val="307"/>
        <filter val="1,708"/>
        <filter val="16,709"/>
        <filter val="312"/>
        <filter val="1,712"/>
        <filter val="716"/>
        <filter val="317"/>
        <filter val="1,718"/>
        <filter val="69,318"/>
        <filter val="720"/>
        <filter val="2,721"/>
        <filter val="1,322"/>
        <filter val="323"/>
        <filter val="723"/>
        <filter val="324"/>
        <filter val="326"/>
        <filter val="329"/>
        <filter val="2,329"/>
        <filter val="333"/>
        <filter val="338"/>
        <filter val="1,740"/>
        <filter val="2,740"/>
        <filter val="741"/>
        <filter val="343"/>
        <filter val="3,745"/>
        <filter val="346"/>
        <filter val="2,347"/>
        <filter val="348"/>
        <filter val="1,349"/>
        <filter val="19,756"/>
        <filter val="5,361"/>
        <filter val="367"/>
        <filter val="368"/>
        <filter val="370"/>
        <filter val="371"/>
        <filter val="373"/>
        <filter val="374"/>
        <filter val="774"/>
        <filter val="2,376"/>
        <filter val="378"/>
        <filter val="1,378"/>
        <filter val="6,378"/>
        <filter val="1,382"/>
        <filter val="1,784"/>
        <filter val="785"/>
        <filter val="389"/>
        <filter val="1,397"/>
        <filter val="5,000"/>
        <filter val="803"/>
        <filter val="2,003"/>
        <filter val="1,405"/>
        <filter val="10"/>
        <filter val="11"/>
        <filter val="12"/>
        <filter val="3,812"/>
        <filter val="407,042"/>
        <filter val="413"/>
        <filter val="4,813"/>
        <filter val="108,043"/>
        <filter val="14"/>
        <filter val="814"/>
        <filter val="15"/>
        <filter val="415"/>
        <filter val="815"/>
        <filter val="16"/>
        <filter val="416"/>
        <filter val="17"/>
        <filter val="18"/>
        <filter val="19"/>
        <filter val="20"/>
        <filter val="62,420"/>
        <filter val="822"/>
        <filter val="23"/>
        <filter val="1,023"/>
        <filter val="24"/>
        <filter val="424"/>
        <filter val="25"/>
        <filter val="425"/>
        <filter val="825"/>
        <filter val="26"/>
        <filter val="27"/>
        <filter val="827"/>
        <filter val="28"/>
        <filter val="828"/>
        <filter val="29"/>
        <filter val="829"/>
        <filter val="7,029"/>
        <filter val="30"/>
        <filter val="31"/>
        <filter val="2,431"/>
        <filter val="32"/>
        <filter val="33"/>
        <filter val="433"/>
        <filter val="2,434"/>
        <filter val="35"/>
        <filter val="36"/>
        <filter val="436"/>
        <filter val="38"/>
        <filter val="39"/>
        <filter val="40"/>
        <filter val="41"/>
        <filter val="42"/>
        <filter val="43"/>
        <filter val="844"/>
        <filter val="2,044"/>
        <filter val="10,445"/>
        <filter val="46"/>
        <filter val="47"/>
        <filter val="48"/>
        <filter val="49"/>
        <filter val="50"/>
        <filter val="52"/>
        <filter val="54"/>
        <filter val="55"/>
        <filter val="455"/>
        <filter val="855"/>
        <filter val="4,455"/>
        <filter val="56"/>
        <filter val="57"/>
        <filter val="857"/>
        <filter val="1,457"/>
        <filter val="458"/>
        <filter val="459"/>
        <filter val="60"/>
        <filter val="62"/>
        <filter val="63"/>
        <filter val="865"/>
        <filter val="1,466"/>
        <filter val="2,067"/>
        <filter val="68"/>
        <filter val="70"/>
        <filter val="470"/>
        <filter val="71"/>
        <filter val="73"/>
        <filter val="1,473"/>
        <filter val="474"/>
        <filter val="75"/>
        <filter val="475"/>
        <filter val="76"/>
        <filter val="2,077"/>
        <filter val="4,877"/>
        <filter val="78"/>
        <filter val="80"/>
        <filter val="2,480"/>
        <filter val="481"/>
        <filter val="485"/>
        <filter val="108,055"/>
        <filter val="87"/>
        <filter val="888"/>
        <filter val="6,089"/>
        <filter val="90"/>
        <filter val="91"/>
        <filter val="16,492"/>
        <filter val="94"/>
        <filter val="95"/>
        <filter val="97"/>
        <filter val="单位:万元"/>
      </filters>
    </filterColumn>
    <extLst/>
  </autoFilter>
  <mergeCells count="2">
    <mergeCell ref="B2:C2"/>
    <mergeCell ref="B3:C3"/>
  </mergeCells>
  <dataValidations count="1">
    <dataValidation type="decimal" operator="between" allowBlank="1" showInputMessage="1" showErrorMessage="1" sqref="C5:C1332">
      <formula1>-99999999999999</formula1>
      <formula2>99999999999999</formula2>
    </dataValidation>
  </dataValidations>
  <pageMargins left="0.751388888888889" right="0.751388888888889" top="0.354166666666667" bottom="0.314583333333333"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theme="9"/>
  </sheetPr>
  <dimension ref="A1:XFC1332"/>
  <sheetViews>
    <sheetView showZeros="0" topLeftCell="A866" workbookViewId="0">
      <selection activeCell="B953" sqref="B953"/>
    </sheetView>
  </sheetViews>
  <sheetFormatPr defaultColWidth="9.12612612612613" defaultRowHeight="18"/>
  <cols>
    <col min="1" max="1" width="16.5045045045045" style="139" customWidth="1"/>
    <col min="2" max="2" width="48.1261261261261" style="139" customWidth="1"/>
    <col min="3" max="3" width="16.5045045045045" style="140" customWidth="1"/>
    <col min="4" max="255" width="9.12612612612613" style="140"/>
    <col min="256" max="256" width="52.2522522522523" style="140" customWidth="1"/>
    <col min="257" max="257" width="20.5045045045045" style="140" customWidth="1"/>
    <col min="258" max="511" width="9.12612612612613" style="140"/>
    <col min="512" max="512" width="52.2522522522523" style="140" customWidth="1"/>
    <col min="513" max="513" width="20.5045045045045" style="140" customWidth="1"/>
    <col min="514" max="767" width="9.12612612612613" style="140"/>
    <col min="768" max="768" width="52.2522522522523" style="140" customWidth="1"/>
    <col min="769" max="769" width="20.5045045045045" style="140" customWidth="1"/>
    <col min="770" max="1023" width="9.12612612612613" style="140"/>
    <col min="1024" max="1024" width="52.2522522522523" style="140" customWidth="1"/>
    <col min="1025" max="1025" width="20.5045045045045" style="140" customWidth="1"/>
    <col min="1026" max="1279" width="9.12612612612613" style="140"/>
    <col min="1280" max="1280" width="52.2522522522523" style="140" customWidth="1"/>
    <col min="1281" max="1281" width="20.5045045045045" style="140" customWidth="1"/>
    <col min="1282" max="1535" width="9.12612612612613" style="140"/>
    <col min="1536" max="1536" width="52.2522522522523" style="140" customWidth="1"/>
    <col min="1537" max="1537" width="20.5045045045045" style="140" customWidth="1"/>
    <col min="1538" max="1791" width="9.12612612612613" style="140"/>
    <col min="1792" max="1792" width="52.2522522522523" style="140" customWidth="1"/>
    <col min="1793" max="1793" width="20.5045045045045" style="140" customWidth="1"/>
    <col min="1794" max="2047" width="9.12612612612613" style="140"/>
    <col min="2048" max="2048" width="52.2522522522523" style="140" customWidth="1"/>
    <col min="2049" max="2049" width="20.5045045045045" style="140" customWidth="1"/>
    <col min="2050" max="2303" width="9.12612612612613" style="140"/>
    <col min="2304" max="2304" width="52.2522522522523" style="140" customWidth="1"/>
    <col min="2305" max="2305" width="20.5045045045045" style="140" customWidth="1"/>
    <col min="2306" max="2559" width="9.12612612612613" style="140"/>
    <col min="2560" max="2560" width="52.2522522522523" style="140" customWidth="1"/>
    <col min="2561" max="2561" width="20.5045045045045" style="140" customWidth="1"/>
    <col min="2562" max="2815" width="9.12612612612613" style="140"/>
    <col min="2816" max="2816" width="52.2522522522523" style="140" customWidth="1"/>
    <col min="2817" max="2817" width="20.5045045045045" style="140" customWidth="1"/>
    <col min="2818" max="3071" width="9.12612612612613" style="140"/>
    <col min="3072" max="3072" width="52.2522522522523" style="140" customWidth="1"/>
    <col min="3073" max="3073" width="20.5045045045045" style="140" customWidth="1"/>
    <col min="3074" max="3327" width="9.12612612612613" style="140"/>
    <col min="3328" max="3328" width="52.2522522522523" style="140" customWidth="1"/>
    <col min="3329" max="3329" width="20.5045045045045" style="140" customWidth="1"/>
    <col min="3330" max="3583" width="9.12612612612613" style="140"/>
    <col min="3584" max="3584" width="52.2522522522523" style="140" customWidth="1"/>
    <col min="3585" max="3585" width="20.5045045045045" style="140" customWidth="1"/>
    <col min="3586" max="3839" width="9.12612612612613" style="140"/>
    <col min="3840" max="3840" width="52.2522522522523" style="140" customWidth="1"/>
    <col min="3841" max="3841" width="20.5045045045045" style="140" customWidth="1"/>
    <col min="3842" max="4095" width="9.12612612612613" style="140"/>
    <col min="4096" max="4096" width="52.2522522522523" style="140" customWidth="1"/>
    <col min="4097" max="4097" width="20.5045045045045" style="140" customWidth="1"/>
    <col min="4098" max="4351" width="9.12612612612613" style="140"/>
    <col min="4352" max="4352" width="52.2522522522523" style="140" customWidth="1"/>
    <col min="4353" max="4353" width="20.5045045045045" style="140" customWidth="1"/>
    <col min="4354" max="4607" width="9.12612612612613" style="140"/>
    <col min="4608" max="4608" width="52.2522522522523" style="140" customWidth="1"/>
    <col min="4609" max="4609" width="20.5045045045045" style="140" customWidth="1"/>
    <col min="4610" max="4863" width="9.12612612612613" style="140"/>
    <col min="4864" max="4864" width="52.2522522522523" style="140" customWidth="1"/>
    <col min="4865" max="4865" width="20.5045045045045" style="140" customWidth="1"/>
    <col min="4866" max="5119" width="9.12612612612613" style="140"/>
    <col min="5120" max="5120" width="52.2522522522523" style="140" customWidth="1"/>
    <col min="5121" max="5121" width="20.5045045045045" style="140" customWidth="1"/>
    <col min="5122" max="5375" width="9.12612612612613" style="140"/>
    <col min="5376" max="5376" width="52.2522522522523" style="140" customWidth="1"/>
    <col min="5377" max="5377" width="20.5045045045045" style="140" customWidth="1"/>
    <col min="5378" max="5631" width="9.12612612612613" style="140"/>
    <col min="5632" max="5632" width="52.2522522522523" style="140" customWidth="1"/>
    <col min="5633" max="5633" width="20.5045045045045" style="140" customWidth="1"/>
    <col min="5634" max="5887" width="9.12612612612613" style="140"/>
    <col min="5888" max="5888" width="52.2522522522523" style="140" customWidth="1"/>
    <col min="5889" max="5889" width="20.5045045045045" style="140" customWidth="1"/>
    <col min="5890" max="6143" width="9.12612612612613" style="140"/>
    <col min="6144" max="6144" width="52.2522522522523" style="140" customWidth="1"/>
    <col min="6145" max="6145" width="20.5045045045045" style="140" customWidth="1"/>
    <col min="6146" max="6399" width="9.12612612612613" style="140"/>
    <col min="6400" max="6400" width="52.2522522522523" style="140" customWidth="1"/>
    <col min="6401" max="6401" width="20.5045045045045" style="140" customWidth="1"/>
    <col min="6402" max="6655" width="9.12612612612613" style="140"/>
    <col min="6656" max="6656" width="52.2522522522523" style="140" customWidth="1"/>
    <col min="6657" max="6657" width="20.5045045045045" style="140" customWidth="1"/>
    <col min="6658" max="6911" width="9.12612612612613" style="140"/>
    <col min="6912" max="6912" width="52.2522522522523" style="140" customWidth="1"/>
    <col min="6913" max="6913" width="20.5045045045045" style="140" customWidth="1"/>
    <col min="6914" max="7167" width="9.12612612612613" style="140"/>
    <col min="7168" max="7168" width="52.2522522522523" style="140" customWidth="1"/>
    <col min="7169" max="7169" width="20.5045045045045" style="140" customWidth="1"/>
    <col min="7170" max="7423" width="9.12612612612613" style="140"/>
    <col min="7424" max="7424" width="52.2522522522523" style="140" customWidth="1"/>
    <col min="7425" max="7425" width="20.5045045045045" style="140" customWidth="1"/>
    <col min="7426" max="7679" width="9.12612612612613" style="140"/>
    <col min="7680" max="7680" width="52.2522522522523" style="140" customWidth="1"/>
    <col min="7681" max="7681" width="20.5045045045045" style="140" customWidth="1"/>
    <col min="7682" max="7935" width="9.12612612612613" style="140"/>
    <col min="7936" max="7936" width="52.2522522522523" style="140" customWidth="1"/>
    <col min="7937" max="7937" width="20.5045045045045" style="140" customWidth="1"/>
    <col min="7938" max="8191" width="9.12612612612613" style="140"/>
    <col min="8192" max="8192" width="52.2522522522523" style="140" customWidth="1"/>
    <col min="8193" max="8193" width="20.5045045045045" style="140" customWidth="1"/>
    <col min="8194" max="8447" width="9.12612612612613" style="140"/>
    <col min="8448" max="8448" width="52.2522522522523" style="140" customWidth="1"/>
    <col min="8449" max="8449" width="20.5045045045045" style="140" customWidth="1"/>
    <col min="8450" max="8703" width="9.12612612612613" style="140"/>
    <col min="8704" max="8704" width="52.2522522522523" style="140" customWidth="1"/>
    <col min="8705" max="8705" width="20.5045045045045" style="140" customWidth="1"/>
    <col min="8706" max="8959" width="9.12612612612613" style="140"/>
    <col min="8960" max="8960" width="52.2522522522523" style="140" customWidth="1"/>
    <col min="8961" max="8961" width="20.5045045045045" style="140" customWidth="1"/>
    <col min="8962" max="9215" width="9.12612612612613" style="140"/>
    <col min="9216" max="9216" width="52.2522522522523" style="140" customWidth="1"/>
    <col min="9217" max="9217" width="20.5045045045045" style="140" customWidth="1"/>
    <col min="9218" max="9471" width="9.12612612612613" style="140"/>
    <col min="9472" max="9472" width="52.2522522522523" style="140" customWidth="1"/>
    <col min="9473" max="9473" width="20.5045045045045" style="140" customWidth="1"/>
    <col min="9474" max="9727" width="9.12612612612613" style="140"/>
    <col min="9728" max="9728" width="52.2522522522523" style="140" customWidth="1"/>
    <col min="9729" max="9729" width="20.5045045045045" style="140" customWidth="1"/>
    <col min="9730" max="9983" width="9.12612612612613" style="140"/>
    <col min="9984" max="9984" width="52.2522522522523" style="140" customWidth="1"/>
    <col min="9985" max="9985" width="20.5045045045045" style="140" customWidth="1"/>
    <col min="9986" max="10239" width="9.12612612612613" style="140"/>
    <col min="10240" max="10240" width="52.2522522522523" style="140" customWidth="1"/>
    <col min="10241" max="10241" width="20.5045045045045" style="140" customWidth="1"/>
    <col min="10242" max="10495" width="9.12612612612613" style="140"/>
    <col min="10496" max="10496" width="52.2522522522523" style="140" customWidth="1"/>
    <col min="10497" max="10497" width="20.5045045045045" style="140" customWidth="1"/>
    <col min="10498" max="10751" width="9.12612612612613" style="140"/>
    <col min="10752" max="10752" width="52.2522522522523" style="140" customWidth="1"/>
    <col min="10753" max="10753" width="20.5045045045045" style="140" customWidth="1"/>
    <col min="10754" max="11007" width="9.12612612612613" style="140"/>
    <col min="11008" max="11008" width="52.2522522522523" style="140" customWidth="1"/>
    <col min="11009" max="11009" width="20.5045045045045" style="140" customWidth="1"/>
    <col min="11010" max="11263" width="9.12612612612613" style="140"/>
    <col min="11264" max="11264" width="52.2522522522523" style="140" customWidth="1"/>
    <col min="11265" max="11265" width="20.5045045045045" style="140" customWidth="1"/>
    <col min="11266" max="11519" width="9.12612612612613" style="140"/>
    <col min="11520" max="11520" width="52.2522522522523" style="140" customWidth="1"/>
    <col min="11521" max="11521" width="20.5045045045045" style="140" customWidth="1"/>
    <col min="11522" max="11775" width="9.12612612612613" style="140"/>
    <col min="11776" max="11776" width="52.2522522522523" style="140" customWidth="1"/>
    <col min="11777" max="11777" width="20.5045045045045" style="140" customWidth="1"/>
    <col min="11778" max="12031" width="9.12612612612613" style="140"/>
    <col min="12032" max="12032" width="52.2522522522523" style="140" customWidth="1"/>
    <col min="12033" max="12033" width="20.5045045045045" style="140" customWidth="1"/>
    <col min="12034" max="12287" width="9.12612612612613" style="140"/>
    <col min="12288" max="12288" width="52.2522522522523" style="140" customWidth="1"/>
    <col min="12289" max="12289" width="20.5045045045045" style="140" customWidth="1"/>
    <col min="12290" max="12543" width="9.12612612612613" style="140"/>
    <col min="12544" max="12544" width="52.2522522522523" style="140" customWidth="1"/>
    <col min="12545" max="12545" width="20.5045045045045" style="140" customWidth="1"/>
    <col min="12546" max="12799" width="9.12612612612613" style="140"/>
    <col min="12800" max="12800" width="52.2522522522523" style="140" customWidth="1"/>
    <col min="12801" max="12801" width="20.5045045045045" style="140" customWidth="1"/>
    <col min="12802" max="13055" width="9.12612612612613" style="140"/>
    <col min="13056" max="13056" width="52.2522522522523" style="140" customWidth="1"/>
    <col min="13057" max="13057" width="20.5045045045045" style="140" customWidth="1"/>
    <col min="13058" max="13311" width="9.12612612612613" style="140"/>
    <col min="13312" max="13312" width="52.2522522522523" style="140" customWidth="1"/>
    <col min="13313" max="13313" width="20.5045045045045" style="140" customWidth="1"/>
    <col min="13314" max="13567" width="9.12612612612613" style="140"/>
    <col min="13568" max="13568" width="52.2522522522523" style="140" customWidth="1"/>
    <col min="13569" max="13569" width="20.5045045045045" style="140" customWidth="1"/>
    <col min="13570" max="13823" width="9.12612612612613" style="140"/>
    <col min="13824" max="13824" width="52.2522522522523" style="140" customWidth="1"/>
    <col min="13825" max="13825" width="20.5045045045045" style="140" customWidth="1"/>
    <col min="13826" max="14079" width="9.12612612612613" style="140"/>
    <col min="14080" max="14080" width="52.2522522522523" style="140" customWidth="1"/>
    <col min="14081" max="14081" width="20.5045045045045" style="140" customWidth="1"/>
    <col min="14082" max="14335" width="9.12612612612613" style="140"/>
    <col min="14336" max="14336" width="52.2522522522523" style="140" customWidth="1"/>
    <col min="14337" max="14337" width="20.5045045045045" style="140" customWidth="1"/>
    <col min="14338" max="14591" width="9.12612612612613" style="140"/>
    <col min="14592" max="14592" width="52.2522522522523" style="140" customWidth="1"/>
    <col min="14593" max="14593" width="20.5045045045045" style="140" customWidth="1"/>
    <col min="14594" max="14847" width="9.12612612612613" style="140"/>
    <col min="14848" max="14848" width="52.2522522522523" style="140" customWidth="1"/>
    <col min="14849" max="14849" width="20.5045045045045" style="140" customWidth="1"/>
    <col min="14850" max="15103" width="9.12612612612613" style="140"/>
    <col min="15104" max="15104" width="52.2522522522523" style="140" customWidth="1"/>
    <col min="15105" max="15105" width="20.5045045045045" style="140" customWidth="1"/>
    <col min="15106" max="15359" width="9.12612612612613" style="140"/>
    <col min="15360" max="15360" width="52.2522522522523" style="140" customWidth="1"/>
    <col min="15361" max="15361" width="20.5045045045045" style="140" customWidth="1"/>
    <col min="15362" max="15615" width="9.12612612612613" style="140"/>
    <col min="15616" max="15616" width="52.2522522522523" style="140" customWidth="1"/>
    <col min="15617" max="15617" width="20.5045045045045" style="140" customWidth="1"/>
    <col min="15618" max="15871" width="9.12612612612613" style="140"/>
    <col min="15872" max="15872" width="52.2522522522523" style="140" customWidth="1"/>
    <col min="15873" max="15873" width="20.5045045045045" style="140" customWidth="1"/>
    <col min="15874" max="16127" width="9.12612612612613" style="140"/>
    <col min="16128" max="16128" width="52.2522522522523" style="140" customWidth="1"/>
    <col min="16129" max="16129" width="20.5045045045045" style="140" customWidth="1"/>
    <col min="16130" max="16384" width="9.12612612612613" style="140"/>
  </cols>
  <sheetData>
    <row r="1" s="139" customFormat="1" ht="21.75" customHeight="1" spans="1:16383">
      <c r="A1" s="141" t="s">
        <v>1787</v>
      </c>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c r="HR1" s="140"/>
      <c r="HS1" s="140"/>
      <c r="HT1" s="140"/>
      <c r="HU1" s="140"/>
      <c r="HV1" s="140"/>
      <c r="HW1" s="140"/>
      <c r="HX1" s="140"/>
      <c r="HY1" s="140"/>
      <c r="HZ1" s="140"/>
      <c r="IA1" s="140"/>
      <c r="IB1" s="140"/>
      <c r="IC1" s="140"/>
      <c r="ID1" s="140"/>
      <c r="IE1" s="140"/>
      <c r="IF1" s="140"/>
      <c r="IG1" s="140"/>
      <c r="IH1" s="140"/>
      <c r="II1" s="140"/>
      <c r="IJ1" s="140"/>
      <c r="IK1" s="140"/>
      <c r="IL1" s="140"/>
      <c r="IM1" s="140"/>
      <c r="IN1" s="140"/>
      <c r="IO1" s="140"/>
      <c r="IP1" s="140"/>
      <c r="IQ1" s="140"/>
      <c r="IR1" s="140"/>
      <c r="IS1" s="140"/>
      <c r="IT1" s="140"/>
      <c r="IU1" s="140"/>
      <c r="IV1" s="140"/>
      <c r="IW1" s="140"/>
      <c r="IX1" s="140"/>
      <c r="IY1" s="140"/>
      <c r="IZ1" s="140"/>
      <c r="JA1" s="140"/>
      <c r="JB1" s="140"/>
      <c r="JC1" s="140"/>
      <c r="JD1" s="140"/>
      <c r="JE1" s="140"/>
      <c r="JF1" s="140"/>
      <c r="JG1" s="140"/>
      <c r="JH1" s="140"/>
      <c r="JI1" s="140"/>
      <c r="JJ1" s="140"/>
      <c r="JK1" s="140"/>
      <c r="JL1" s="140"/>
      <c r="JM1" s="140"/>
      <c r="JN1" s="140"/>
      <c r="JO1" s="140"/>
      <c r="JP1" s="140"/>
      <c r="JQ1" s="140"/>
      <c r="JR1" s="140"/>
      <c r="JS1" s="140"/>
      <c r="JT1" s="140"/>
      <c r="JU1" s="140"/>
      <c r="JV1" s="140"/>
      <c r="JW1" s="140"/>
      <c r="JX1" s="140"/>
      <c r="JY1" s="140"/>
      <c r="JZ1" s="140"/>
      <c r="KA1" s="140"/>
      <c r="KB1" s="140"/>
      <c r="KC1" s="140"/>
      <c r="KD1" s="140"/>
      <c r="KE1" s="140"/>
      <c r="KF1" s="140"/>
      <c r="KG1" s="140"/>
      <c r="KH1" s="140"/>
      <c r="KI1" s="140"/>
      <c r="KJ1" s="140"/>
      <c r="KK1" s="140"/>
      <c r="KL1" s="140"/>
      <c r="KM1" s="140"/>
      <c r="KN1" s="140"/>
      <c r="KO1" s="140"/>
      <c r="KP1" s="140"/>
      <c r="KQ1" s="140"/>
      <c r="KR1" s="140"/>
      <c r="KS1" s="140"/>
      <c r="KT1" s="140"/>
      <c r="KU1" s="140"/>
      <c r="KV1" s="140"/>
      <c r="KW1" s="140"/>
      <c r="KX1" s="140"/>
      <c r="KY1" s="140"/>
      <c r="KZ1" s="140"/>
      <c r="LA1" s="140"/>
      <c r="LB1" s="140"/>
      <c r="LC1" s="140"/>
      <c r="LD1" s="140"/>
      <c r="LE1" s="140"/>
      <c r="LF1" s="140"/>
      <c r="LG1" s="140"/>
      <c r="LH1" s="140"/>
      <c r="LI1" s="140"/>
      <c r="LJ1" s="140"/>
      <c r="LK1" s="140"/>
      <c r="LL1" s="140"/>
      <c r="LM1" s="140"/>
      <c r="LN1" s="140"/>
      <c r="LO1" s="140"/>
      <c r="LP1" s="140"/>
      <c r="LQ1" s="140"/>
      <c r="LR1" s="140"/>
      <c r="LS1" s="140"/>
      <c r="LT1" s="140"/>
      <c r="LU1" s="140"/>
      <c r="LV1" s="140"/>
      <c r="LW1" s="140"/>
      <c r="LX1" s="140"/>
      <c r="LY1" s="140"/>
      <c r="LZ1" s="140"/>
      <c r="MA1" s="140"/>
      <c r="MB1" s="140"/>
      <c r="MC1" s="140"/>
      <c r="MD1" s="140"/>
      <c r="ME1" s="140"/>
      <c r="MF1" s="140"/>
      <c r="MG1" s="140"/>
      <c r="MH1" s="140"/>
      <c r="MI1" s="140"/>
      <c r="MJ1" s="140"/>
      <c r="MK1" s="140"/>
      <c r="ML1" s="140"/>
      <c r="MM1" s="140"/>
      <c r="MN1" s="140"/>
      <c r="MO1" s="140"/>
      <c r="MP1" s="140"/>
      <c r="MQ1" s="140"/>
      <c r="MR1" s="140"/>
      <c r="MS1" s="140"/>
      <c r="MT1" s="140"/>
      <c r="MU1" s="140"/>
      <c r="MV1" s="140"/>
      <c r="MW1" s="140"/>
      <c r="MX1" s="140"/>
      <c r="MY1" s="140"/>
      <c r="MZ1" s="140"/>
      <c r="NA1" s="140"/>
      <c r="NB1" s="140"/>
      <c r="NC1" s="140"/>
      <c r="ND1" s="140"/>
      <c r="NE1" s="140"/>
      <c r="NF1" s="140"/>
      <c r="NG1" s="140"/>
      <c r="NH1" s="140"/>
      <c r="NI1" s="140"/>
      <c r="NJ1" s="140"/>
      <c r="NK1" s="140"/>
      <c r="NL1" s="140"/>
      <c r="NM1" s="140"/>
      <c r="NN1" s="140"/>
      <c r="NO1" s="140"/>
      <c r="NP1" s="140"/>
      <c r="NQ1" s="140"/>
      <c r="NR1" s="140"/>
      <c r="NS1" s="140"/>
      <c r="NT1" s="140"/>
      <c r="NU1" s="140"/>
      <c r="NV1" s="140"/>
      <c r="NW1" s="140"/>
      <c r="NX1" s="140"/>
      <c r="NY1" s="140"/>
      <c r="NZ1" s="140"/>
      <c r="OA1" s="140"/>
      <c r="OB1" s="140"/>
      <c r="OC1" s="140"/>
      <c r="OD1" s="140"/>
      <c r="OE1" s="140"/>
      <c r="OF1" s="140"/>
      <c r="OG1" s="140"/>
      <c r="OH1" s="140"/>
      <c r="OI1" s="140"/>
      <c r="OJ1" s="140"/>
      <c r="OK1" s="140"/>
      <c r="OL1" s="140"/>
      <c r="OM1" s="140"/>
      <c r="ON1" s="140"/>
      <c r="OO1" s="140"/>
      <c r="OP1" s="140"/>
      <c r="OQ1" s="140"/>
      <c r="OR1" s="140"/>
      <c r="OS1" s="140"/>
      <c r="OT1" s="140"/>
      <c r="OU1" s="140"/>
      <c r="OV1" s="140"/>
      <c r="OW1" s="140"/>
      <c r="OX1" s="140"/>
      <c r="OY1" s="140"/>
      <c r="OZ1" s="140"/>
      <c r="PA1" s="140"/>
      <c r="PB1" s="140"/>
      <c r="PC1" s="140"/>
      <c r="PD1" s="140"/>
      <c r="PE1" s="140"/>
      <c r="PF1" s="140"/>
      <c r="PG1" s="140"/>
      <c r="PH1" s="140"/>
      <c r="PI1" s="140"/>
      <c r="PJ1" s="140"/>
      <c r="PK1" s="140"/>
      <c r="PL1" s="140"/>
      <c r="PM1" s="140"/>
      <c r="PN1" s="140"/>
      <c r="PO1" s="140"/>
      <c r="PP1" s="140"/>
      <c r="PQ1" s="140"/>
      <c r="PR1" s="140"/>
      <c r="PS1" s="140"/>
      <c r="PT1" s="140"/>
      <c r="PU1" s="140"/>
      <c r="PV1" s="140"/>
      <c r="PW1" s="140"/>
      <c r="PX1" s="140"/>
      <c r="PY1" s="140"/>
      <c r="PZ1" s="140"/>
      <c r="QA1" s="140"/>
      <c r="QB1" s="140"/>
      <c r="QC1" s="140"/>
      <c r="QD1" s="140"/>
      <c r="QE1" s="140"/>
      <c r="QF1" s="140"/>
      <c r="QG1" s="140"/>
      <c r="QH1" s="140"/>
      <c r="QI1" s="140"/>
      <c r="QJ1" s="140"/>
      <c r="QK1" s="140"/>
      <c r="QL1" s="140"/>
      <c r="QM1" s="140"/>
      <c r="QN1" s="140"/>
      <c r="QO1" s="140"/>
      <c r="QP1" s="140"/>
      <c r="QQ1" s="140"/>
      <c r="QR1" s="140"/>
      <c r="QS1" s="140"/>
      <c r="QT1" s="140"/>
      <c r="QU1" s="140"/>
      <c r="QV1" s="140"/>
      <c r="QW1" s="140"/>
      <c r="QX1" s="140"/>
      <c r="QY1" s="140"/>
      <c r="QZ1" s="140"/>
      <c r="RA1" s="140"/>
      <c r="RB1" s="140"/>
      <c r="RC1" s="140"/>
      <c r="RD1" s="140"/>
      <c r="RE1" s="140"/>
      <c r="RF1" s="140"/>
      <c r="RG1" s="140"/>
      <c r="RH1" s="140"/>
      <c r="RI1" s="140"/>
      <c r="RJ1" s="140"/>
      <c r="RK1" s="140"/>
      <c r="RL1" s="140"/>
      <c r="RM1" s="140"/>
      <c r="RN1" s="140"/>
      <c r="RO1" s="140"/>
      <c r="RP1" s="140"/>
      <c r="RQ1" s="140"/>
      <c r="RR1" s="140"/>
      <c r="RS1" s="140"/>
      <c r="RT1" s="140"/>
      <c r="RU1" s="140"/>
      <c r="RV1" s="140"/>
      <c r="RW1" s="140"/>
      <c r="RX1" s="140"/>
      <c r="RY1" s="140"/>
      <c r="RZ1" s="140"/>
      <c r="SA1" s="140"/>
      <c r="SB1" s="140"/>
      <c r="SC1" s="140"/>
      <c r="SD1" s="140"/>
      <c r="SE1" s="140"/>
      <c r="SF1" s="140"/>
      <c r="SG1" s="140"/>
      <c r="SH1" s="140"/>
      <c r="SI1" s="140"/>
      <c r="SJ1" s="140"/>
      <c r="SK1" s="140"/>
      <c r="SL1" s="140"/>
      <c r="SM1" s="140"/>
      <c r="SN1" s="140"/>
      <c r="SO1" s="140"/>
      <c r="SP1" s="140"/>
      <c r="SQ1" s="140"/>
      <c r="SR1" s="140"/>
      <c r="SS1" s="140"/>
      <c r="ST1" s="140"/>
      <c r="SU1" s="140"/>
      <c r="SV1" s="140"/>
      <c r="SW1" s="140"/>
      <c r="SX1" s="140"/>
      <c r="SY1" s="140"/>
      <c r="SZ1" s="140"/>
      <c r="TA1" s="140"/>
      <c r="TB1" s="140"/>
      <c r="TC1" s="140"/>
      <c r="TD1" s="140"/>
      <c r="TE1" s="140"/>
      <c r="TF1" s="140"/>
      <c r="TG1" s="140"/>
      <c r="TH1" s="140"/>
      <c r="TI1" s="140"/>
      <c r="TJ1" s="140"/>
      <c r="TK1" s="140"/>
      <c r="TL1" s="140"/>
      <c r="TM1" s="140"/>
      <c r="TN1" s="140"/>
      <c r="TO1" s="140"/>
      <c r="TP1" s="140"/>
      <c r="TQ1" s="140"/>
      <c r="TR1" s="140"/>
      <c r="TS1" s="140"/>
      <c r="TT1" s="140"/>
      <c r="TU1" s="140"/>
      <c r="TV1" s="140"/>
      <c r="TW1" s="140"/>
      <c r="TX1" s="140"/>
      <c r="TY1" s="140"/>
      <c r="TZ1" s="140"/>
      <c r="UA1" s="140"/>
      <c r="UB1" s="140"/>
      <c r="UC1" s="140"/>
      <c r="UD1" s="140"/>
      <c r="UE1" s="140"/>
      <c r="UF1" s="140"/>
      <c r="UG1" s="140"/>
      <c r="UH1" s="140"/>
      <c r="UI1" s="140"/>
      <c r="UJ1" s="140"/>
      <c r="UK1" s="140"/>
      <c r="UL1" s="140"/>
      <c r="UM1" s="140"/>
      <c r="UN1" s="140"/>
      <c r="UO1" s="140"/>
      <c r="UP1" s="140"/>
      <c r="UQ1" s="140"/>
      <c r="UR1" s="140"/>
      <c r="US1" s="140"/>
      <c r="UT1" s="140"/>
      <c r="UU1" s="140"/>
      <c r="UV1" s="140"/>
      <c r="UW1" s="140"/>
      <c r="UX1" s="140"/>
      <c r="UY1" s="140"/>
      <c r="UZ1" s="140"/>
      <c r="VA1" s="140"/>
      <c r="VB1" s="140"/>
      <c r="VC1" s="140"/>
      <c r="VD1" s="140"/>
      <c r="VE1" s="140"/>
      <c r="VF1" s="140"/>
      <c r="VG1" s="140"/>
      <c r="VH1" s="140"/>
      <c r="VI1" s="140"/>
      <c r="VJ1" s="140"/>
      <c r="VK1" s="140"/>
      <c r="VL1" s="140"/>
      <c r="VM1" s="140"/>
      <c r="VN1" s="140"/>
      <c r="VO1" s="140"/>
      <c r="VP1" s="140"/>
      <c r="VQ1" s="140"/>
      <c r="VR1" s="140"/>
      <c r="VS1" s="140"/>
      <c r="VT1" s="140"/>
      <c r="VU1" s="140"/>
      <c r="VV1" s="140"/>
      <c r="VW1" s="140"/>
      <c r="VX1" s="140"/>
      <c r="VY1" s="140"/>
      <c r="VZ1" s="140"/>
      <c r="WA1" s="140"/>
      <c r="WB1" s="140"/>
      <c r="WC1" s="140"/>
      <c r="WD1" s="140"/>
      <c r="WE1" s="140"/>
      <c r="WF1" s="140"/>
      <c r="WG1" s="140"/>
      <c r="WH1" s="140"/>
      <c r="WI1" s="140"/>
      <c r="WJ1" s="140"/>
      <c r="WK1" s="140"/>
      <c r="WL1" s="140"/>
      <c r="WM1" s="140"/>
      <c r="WN1" s="140"/>
      <c r="WO1" s="140"/>
      <c r="WP1" s="140"/>
      <c r="WQ1" s="140"/>
      <c r="WR1" s="140"/>
      <c r="WS1" s="140"/>
      <c r="WT1" s="140"/>
      <c r="WU1" s="140"/>
      <c r="WV1" s="140"/>
      <c r="WW1" s="140"/>
      <c r="WX1" s="140"/>
      <c r="WY1" s="140"/>
      <c r="WZ1" s="140"/>
      <c r="XA1" s="140"/>
      <c r="XB1" s="140"/>
      <c r="XC1" s="140"/>
      <c r="XD1" s="140"/>
      <c r="XE1" s="140"/>
      <c r="XF1" s="140"/>
      <c r="XG1" s="140"/>
      <c r="XH1" s="140"/>
      <c r="XI1" s="140"/>
      <c r="XJ1" s="140"/>
      <c r="XK1" s="140"/>
      <c r="XL1" s="140"/>
      <c r="XM1" s="140"/>
      <c r="XN1" s="140"/>
      <c r="XO1" s="140"/>
      <c r="XP1" s="140"/>
      <c r="XQ1" s="140"/>
      <c r="XR1" s="140"/>
      <c r="XS1" s="140"/>
      <c r="XT1" s="140"/>
      <c r="XU1" s="140"/>
      <c r="XV1" s="140"/>
      <c r="XW1" s="140"/>
      <c r="XX1" s="140"/>
      <c r="XY1" s="140"/>
      <c r="XZ1" s="140"/>
      <c r="YA1" s="140"/>
      <c r="YB1" s="140"/>
      <c r="YC1" s="140"/>
      <c r="YD1" s="140"/>
      <c r="YE1" s="140"/>
      <c r="YF1" s="140"/>
      <c r="YG1" s="140"/>
      <c r="YH1" s="140"/>
      <c r="YI1" s="140"/>
      <c r="YJ1" s="140"/>
      <c r="YK1" s="140"/>
      <c r="YL1" s="140"/>
      <c r="YM1" s="140"/>
      <c r="YN1" s="140"/>
      <c r="YO1" s="140"/>
      <c r="YP1" s="140"/>
      <c r="YQ1" s="140"/>
      <c r="YR1" s="140"/>
      <c r="YS1" s="140"/>
      <c r="YT1" s="140"/>
      <c r="YU1" s="140"/>
      <c r="YV1" s="140"/>
      <c r="YW1" s="140"/>
      <c r="YX1" s="140"/>
      <c r="YY1" s="140"/>
      <c r="YZ1" s="140"/>
      <c r="ZA1" s="140"/>
      <c r="ZB1" s="140"/>
      <c r="ZC1" s="140"/>
      <c r="ZD1" s="140"/>
      <c r="ZE1" s="140"/>
      <c r="ZF1" s="140"/>
      <c r="ZG1" s="140"/>
      <c r="ZH1" s="140"/>
      <c r="ZI1" s="140"/>
      <c r="ZJ1" s="140"/>
      <c r="ZK1" s="140"/>
      <c r="ZL1" s="140"/>
      <c r="ZM1" s="140"/>
      <c r="ZN1" s="140"/>
      <c r="ZO1" s="140"/>
      <c r="ZP1" s="140"/>
      <c r="ZQ1" s="140"/>
      <c r="ZR1" s="140"/>
      <c r="ZS1" s="140"/>
      <c r="ZT1" s="140"/>
      <c r="ZU1" s="140"/>
      <c r="ZV1" s="140"/>
      <c r="ZW1" s="140"/>
      <c r="ZX1" s="140"/>
      <c r="ZY1" s="140"/>
      <c r="ZZ1" s="140"/>
      <c r="AAA1" s="140"/>
      <c r="AAB1" s="140"/>
      <c r="AAC1" s="140"/>
      <c r="AAD1" s="140"/>
      <c r="AAE1" s="140"/>
      <c r="AAF1" s="140"/>
      <c r="AAG1" s="140"/>
      <c r="AAH1" s="140"/>
      <c r="AAI1" s="140"/>
      <c r="AAJ1" s="140"/>
      <c r="AAK1" s="140"/>
      <c r="AAL1" s="140"/>
      <c r="AAM1" s="140"/>
      <c r="AAN1" s="140"/>
      <c r="AAO1" s="140"/>
      <c r="AAP1" s="140"/>
      <c r="AAQ1" s="140"/>
      <c r="AAR1" s="140"/>
      <c r="AAS1" s="140"/>
      <c r="AAT1" s="140"/>
      <c r="AAU1" s="140"/>
      <c r="AAV1" s="140"/>
      <c r="AAW1" s="140"/>
      <c r="AAX1" s="140"/>
      <c r="AAY1" s="140"/>
      <c r="AAZ1" s="140"/>
      <c r="ABA1" s="140"/>
      <c r="ABB1" s="140"/>
      <c r="ABC1" s="140"/>
      <c r="ABD1" s="140"/>
      <c r="ABE1" s="140"/>
      <c r="ABF1" s="140"/>
      <c r="ABG1" s="140"/>
      <c r="ABH1" s="140"/>
      <c r="ABI1" s="140"/>
      <c r="ABJ1" s="140"/>
      <c r="ABK1" s="140"/>
      <c r="ABL1" s="140"/>
      <c r="ABM1" s="140"/>
      <c r="ABN1" s="140"/>
      <c r="ABO1" s="140"/>
      <c r="ABP1" s="140"/>
      <c r="ABQ1" s="140"/>
      <c r="ABR1" s="140"/>
      <c r="ABS1" s="140"/>
      <c r="ABT1" s="140"/>
      <c r="ABU1" s="140"/>
      <c r="ABV1" s="140"/>
      <c r="ABW1" s="140"/>
      <c r="ABX1" s="140"/>
      <c r="ABY1" s="140"/>
      <c r="ABZ1" s="140"/>
      <c r="ACA1" s="140"/>
      <c r="ACB1" s="140"/>
      <c r="ACC1" s="140"/>
      <c r="ACD1" s="140"/>
      <c r="ACE1" s="140"/>
      <c r="ACF1" s="140"/>
      <c r="ACG1" s="140"/>
      <c r="ACH1" s="140"/>
      <c r="ACI1" s="140"/>
      <c r="ACJ1" s="140"/>
      <c r="ACK1" s="140"/>
      <c r="ACL1" s="140"/>
      <c r="ACM1" s="140"/>
      <c r="ACN1" s="140"/>
      <c r="ACO1" s="140"/>
      <c r="ACP1" s="140"/>
      <c r="ACQ1" s="140"/>
      <c r="ACR1" s="140"/>
      <c r="ACS1" s="140"/>
      <c r="ACT1" s="140"/>
      <c r="ACU1" s="140"/>
      <c r="ACV1" s="140"/>
      <c r="ACW1" s="140"/>
      <c r="ACX1" s="140"/>
      <c r="ACY1" s="140"/>
      <c r="ACZ1" s="140"/>
      <c r="ADA1" s="140"/>
      <c r="ADB1" s="140"/>
      <c r="ADC1" s="140"/>
      <c r="ADD1" s="140"/>
      <c r="ADE1" s="140"/>
      <c r="ADF1" s="140"/>
      <c r="ADG1" s="140"/>
      <c r="ADH1" s="140"/>
      <c r="ADI1" s="140"/>
      <c r="ADJ1" s="140"/>
      <c r="ADK1" s="140"/>
      <c r="ADL1" s="140"/>
      <c r="ADM1" s="140"/>
      <c r="ADN1" s="140"/>
      <c r="ADO1" s="140"/>
      <c r="ADP1" s="140"/>
      <c r="ADQ1" s="140"/>
      <c r="ADR1" s="140"/>
      <c r="ADS1" s="140"/>
      <c r="ADT1" s="140"/>
      <c r="ADU1" s="140"/>
      <c r="ADV1" s="140"/>
      <c r="ADW1" s="140"/>
      <c r="ADX1" s="140"/>
      <c r="ADY1" s="140"/>
      <c r="ADZ1" s="140"/>
      <c r="AEA1" s="140"/>
      <c r="AEB1" s="140"/>
      <c r="AEC1" s="140"/>
      <c r="AED1" s="140"/>
      <c r="AEE1" s="140"/>
      <c r="AEF1" s="140"/>
      <c r="AEG1" s="140"/>
      <c r="AEH1" s="140"/>
      <c r="AEI1" s="140"/>
      <c r="AEJ1" s="140"/>
      <c r="AEK1" s="140"/>
      <c r="AEL1" s="140"/>
      <c r="AEM1" s="140"/>
      <c r="AEN1" s="140"/>
      <c r="AEO1" s="140"/>
      <c r="AEP1" s="140"/>
      <c r="AEQ1" s="140"/>
      <c r="AER1" s="140"/>
      <c r="AES1" s="140"/>
      <c r="AET1" s="140"/>
      <c r="AEU1" s="140"/>
      <c r="AEV1" s="140"/>
      <c r="AEW1" s="140"/>
      <c r="AEX1" s="140"/>
      <c r="AEY1" s="140"/>
      <c r="AEZ1" s="140"/>
      <c r="AFA1" s="140"/>
      <c r="AFB1" s="140"/>
      <c r="AFC1" s="140"/>
      <c r="AFD1" s="140"/>
      <c r="AFE1" s="140"/>
      <c r="AFF1" s="140"/>
      <c r="AFG1" s="140"/>
      <c r="AFH1" s="140"/>
      <c r="AFI1" s="140"/>
      <c r="AFJ1" s="140"/>
      <c r="AFK1" s="140"/>
      <c r="AFL1" s="140"/>
      <c r="AFM1" s="140"/>
      <c r="AFN1" s="140"/>
      <c r="AFO1" s="140"/>
      <c r="AFP1" s="140"/>
      <c r="AFQ1" s="140"/>
      <c r="AFR1" s="140"/>
      <c r="AFS1" s="140"/>
      <c r="AFT1" s="140"/>
      <c r="AFU1" s="140"/>
      <c r="AFV1" s="140"/>
      <c r="AFW1" s="140"/>
      <c r="AFX1" s="140"/>
      <c r="AFY1" s="140"/>
      <c r="AFZ1" s="140"/>
      <c r="AGA1" s="140"/>
      <c r="AGB1" s="140"/>
      <c r="AGC1" s="140"/>
      <c r="AGD1" s="140"/>
      <c r="AGE1" s="140"/>
      <c r="AGF1" s="140"/>
      <c r="AGG1" s="140"/>
      <c r="AGH1" s="140"/>
      <c r="AGI1" s="140"/>
      <c r="AGJ1" s="140"/>
      <c r="AGK1" s="140"/>
      <c r="AGL1" s="140"/>
      <c r="AGM1" s="140"/>
      <c r="AGN1" s="140"/>
      <c r="AGO1" s="140"/>
      <c r="AGP1" s="140"/>
      <c r="AGQ1" s="140"/>
      <c r="AGR1" s="140"/>
      <c r="AGS1" s="140"/>
      <c r="AGT1" s="140"/>
      <c r="AGU1" s="140"/>
      <c r="AGV1" s="140"/>
      <c r="AGW1" s="140"/>
      <c r="AGX1" s="140"/>
      <c r="AGY1" s="140"/>
      <c r="AGZ1" s="140"/>
      <c r="AHA1" s="140"/>
      <c r="AHB1" s="140"/>
      <c r="AHC1" s="140"/>
      <c r="AHD1" s="140"/>
      <c r="AHE1" s="140"/>
      <c r="AHF1" s="140"/>
      <c r="AHG1" s="140"/>
      <c r="AHH1" s="140"/>
      <c r="AHI1" s="140"/>
      <c r="AHJ1" s="140"/>
      <c r="AHK1" s="140"/>
      <c r="AHL1" s="140"/>
      <c r="AHM1" s="140"/>
      <c r="AHN1" s="140"/>
      <c r="AHO1" s="140"/>
      <c r="AHP1" s="140"/>
      <c r="AHQ1" s="140"/>
      <c r="AHR1" s="140"/>
      <c r="AHS1" s="140"/>
      <c r="AHT1" s="140"/>
      <c r="AHU1" s="140"/>
      <c r="AHV1" s="140"/>
      <c r="AHW1" s="140"/>
      <c r="AHX1" s="140"/>
      <c r="AHY1" s="140"/>
      <c r="AHZ1" s="140"/>
      <c r="AIA1" s="140"/>
      <c r="AIB1" s="140"/>
      <c r="AIC1" s="140"/>
      <c r="AID1" s="140"/>
      <c r="AIE1" s="140"/>
      <c r="AIF1" s="140"/>
      <c r="AIG1" s="140"/>
      <c r="AIH1" s="140"/>
      <c r="AII1" s="140"/>
      <c r="AIJ1" s="140"/>
      <c r="AIK1" s="140"/>
      <c r="AIL1" s="140"/>
      <c r="AIM1" s="140"/>
      <c r="AIN1" s="140"/>
      <c r="AIO1" s="140"/>
      <c r="AIP1" s="140"/>
      <c r="AIQ1" s="140"/>
      <c r="AIR1" s="140"/>
      <c r="AIS1" s="140"/>
      <c r="AIT1" s="140"/>
      <c r="AIU1" s="140"/>
      <c r="AIV1" s="140"/>
      <c r="AIW1" s="140"/>
      <c r="AIX1" s="140"/>
      <c r="AIY1" s="140"/>
      <c r="AIZ1" s="140"/>
      <c r="AJA1" s="140"/>
      <c r="AJB1" s="140"/>
      <c r="AJC1" s="140"/>
      <c r="AJD1" s="140"/>
      <c r="AJE1" s="140"/>
      <c r="AJF1" s="140"/>
      <c r="AJG1" s="140"/>
      <c r="AJH1" s="140"/>
      <c r="AJI1" s="140"/>
      <c r="AJJ1" s="140"/>
      <c r="AJK1" s="140"/>
      <c r="AJL1" s="140"/>
      <c r="AJM1" s="140"/>
      <c r="AJN1" s="140"/>
      <c r="AJO1" s="140"/>
      <c r="AJP1" s="140"/>
      <c r="AJQ1" s="140"/>
      <c r="AJR1" s="140"/>
      <c r="AJS1" s="140"/>
      <c r="AJT1" s="140"/>
      <c r="AJU1" s="140"/>
      <c r="AJV1" s="140"/>
      <c r="AJW1" s="140"/>
      <c r="AJX1" s="140"/>
      <c r="AJY1" s="140"/>
      <c r="AJZ1" s="140"/>
      <c r="AKA1" s="140"/>
      <c r="AKB1" s="140"/>
      <c r="AKC1" s="140"/>
      <c r="AKD1" s="140"/>
      <c r="AKE1" s="140"/>
      <c r="AKF1" s="140"/>
      <c r="AKG1" s="140"/>
      <c r="AKH1" s="140"/>
      <c r="AKI1" s="140"/>
      <c r="AKJ1" s="140"/>
      <c r="AKK1" s="140"/>
      <c r="AKL1" s="140"/>
      <c r="AKM1" s="140"/>
      <c r="AKN1" s="140"/>
      <c r="AKO1" s="140"/>
      <c r="AKP1" s="140"/>
      <c r="AKQ1" s="140"/>
      <c r="AKR1" s="140"/>
      <c r="AKS1" s="140"/>
      <c r="AKT1" s="140"/>
      <c r="AKU1" s="140"/>
      <c r="AKV1" s="140"/>
      <c r="AKW1" s="140"/>
      <c r="AKX1" s="140"/>
      <c r="AKY1" s="140"/>
      <c r="AKZ1" s="140"/>
      <c r="ALA1" s="140"/>
      <c r="ALB1" s="140"/>
      <c r="ALC1" s="140"/>
      <c r="ALD1" s="140"/>
      <c r="ALE1" s="140"/>
      <c r="ALF1" s="140"/>
      <c r="ALG1" s="140"/>
      <c r="ALH1" s="140"/>
      <c r="ALI1" s="140"/>
      <c r="ALJ1" s="140"/>
      <c r="ALK1" s="140"/>
      <c r="ALL1" s="140"/>
      <c r="ALM1" s="140"/>
      <c r="ALN1" s="140"/>
      <c r="ALO1" s="140"/>
      <c r="ALP1" s="140"/>
      <c r="ALQ1" s="140"/>
      <c r="ALR1" s="140"/>
      <c r="ALS1" s="140"/>
      <c r="ALT1" s="140"/>
      <c r="ALU1" s="140"/>
      <c r="ALV1" s="140"/>
      <c r="ALW1" s="140"/>
      <c r="ALX1" s="140"/>
      <c r="ALY1" s="140"/>
      <c r="ALZ1" s="140"/>
      <c r="AMA1" s="140"/>
      <c r="AMB1" s="140"/>
      <c r="AMC1" s="140"/>
      <c r="AMD1" s="140"/>
      <c r="AME1" s="140"/>
      <c r="AMF1" s="140"/>
      <c r="AMG1" s="140"/>
      <c r="AMH1" s="140"/>
      <c r="AMI1" s="140"/>
      <c r="AMJ1" s="140"/>
      <c r="AMK1" s="140"/>
      <c r="AML1" s="140"/>
      <c r="AMM1" s="140"/>
      <c r="AMN1" s="140"/>
      <c r="AMO1" s="140"/>
      <c r="AMP1" s="140"/>
      <c r="AMQ1" s="140"/>
      <c r="AMR1" s="140"/>
      <c r="AMS1" s="140"/>
      <c r="AMT1" s="140"/>
      <c r="AMU1" s="140"/>
      <c r="AMV1" s="140"/>
      <c r="AMW1" s="140"/>
      <c r="AMX1" s="140"/>
      <c r="AMY1" s="140"/>
      <c r="AMZ1" s="140"/>
      <c r="ANA1" s="140"/>
      <c r="ANB1" s="140"/>
      <c r="ANC1" s="140"/>
      <c r="AND1" s="140"/>
      <c r="ANE1" s="140"/>
      <c r="ANF1" s="140"/>
      <c r="ANG1" s="140"/>
      <c r="ANH1" s="140"/>
      <c r="ANI1" s="140"/>
      <c r="ANJ1" s="140"/>
      <c r="ANK1" s="140"/>
      <c r="ANL1" s="140"/>
      <c r="ANM1" s="140"/>
      <c r="ANN1" s="140"/>
      <c r="ANO1" s="140"/>
      <c r="ANP1" s="140"/>
      <c r="ANQ1" s="140"/>
      <c r="ANR1" s="140"/>
      <c r="ANS1" s="140"/>
      <c r="ANT1" s="140"/>
      <c r="ANU1" s="140"/>
      <c r="ANV1" s="140"/>
      <c r="ANW1" s="140"/>
      <c r="ANX1" s="140"/>
      <c r="ANY1" s="140"/>
      <c r="ANZ1" s="140"/>
      <c r="AOA1" s="140"/>
      <c r="AOB1" s="140"/>
      <c r="AOC1" s="140"/>
      <c r="AOD1" s="140"/>
      <c r="AOE1" s="140"/>
      <c r="AOF1" s="140"/>
      <c r="AOG1" s="140"/>
      <c r="AOH1" s="140"/>
      <c r="AOI1" s="140"/>
      <c r="AOJ1" s="140"/>
      <c r="AOK1" s="140"/>
      <c r="AOL1" s="140"/>
      <c r="AOM1" s="140"/>
      <c r="AON1" s="140"/>
      <c r="AOO1" s="140"/>
      <c r="AOP1" s="140"/>
      <c r="AOQ1" s="140"/>
      <c r="AOR1" s="140"/>
      <c r="AOS1" s="140"/>
      <c r="AOT1" s="140"/>
      <c r="AOU1" s="140"/>
      <c r="AOV1" s="140"/>
      <c r="AOW1" s="140"/>
      <c r="AOX1" s="140"/>
      <c r="AOY1" s="140"/>
      <c r="AOZ1" s="140"/>
      <c r="APA1" s="140"/>
      <c r="APB1" s="140"/>
      <c r="APC1" s="140"/>
      <c r="APD1" s="140"/>
      <c r="APE1" s="140"/>
      <c r="APF1" s="140"/>
      <c r="APG1" s="140"/>
      <c r="APH1" s="140"/>
      <c r="API1" s="140"/>
      <c r="APJ1" s="140"/>
      <c r="APK1" s="140"/>
      <c r="APL1" s="140"/>
      <c r="APM1" s="140"/>
      <c r="APN1" s="140"/>
      <c r="APO1" s="140"/>
      <c r="APP1" s="140"/>
      <c r="APQ1" s="140"/>
      <c r="APR1" s="140"/>
      <c r="APS1" s="140"/>
      <c r="APT1" s="140"/>
      <c r="APU1" s="140"/>
      <c r="APV1" s="140"/>
      <c r="APW1" s="140"/>
      <c r="APX1" s="140"/>
      <c r="APY1" s="140"/>
      <c r="APZ1" s="140"/>
      <c r="AQA1" s="140"/>
      <c r="AQB1" s="140"/>
      <c r="AQC1" s="140"/>
      <c r="AQD1" s="140"/>
      <c r="AQE1" s="140"/>
      <c r="AQF1" s="140"/>
      <c r="AQG1" s="140"/>
      <c r="AQH1" s="140"/>
      <c r="AQI1" s="140"/>
      <c r="AQJ1" s="140"/>
      <c r="AQK1" s="140"/>
      <c r="AQL1" s="140"/>
      <c r="AQM1" s="140"/>
      <c r="AQN1" s="140"/>
      <c r="AQO1" s="140"/>
      <c r="AQP1" s="140"/>
      <c r="AQQ1" s="140"/>
      <c r="AQR1" s="140"/>
      <c r="AQS1" s="140"/>
      <c r="AQT1" s="140"/>
      <c r="AQU1" s="140"/>
      <c r="AQV1" s="140"/>
      <c r="AQW1" s="140"/>
      <c r="AQX1" s="140"/>
      <c r="AQY1" s="140"/>
      <c r="AQZ1" s="140"/>
      <c r="ARA1" s="140"/>
      <c r="ARB1" s="140"/>
      <c r="ARC1" s="140"/>
      <c r="ARD1" s="140"/>
      <c r="ARE1" s="140"/>
      <c r="ARF1" s="140"/>
      <c r="ARG1" s="140"/>
      <c r="ARH1" s="140"/>
      <c r="ARI1" s="140"/>
      <c r="ARJ1" s="140"/>
      <c r="ARK1" s="140"/>
      <c r="ARL1" s="140"/>
      <c r="ARM1" s="140"/>
      <c r="ARN1" s="140"/>
      <c r="ARO1" s="140"/>
      <c r="ARP1" s="140"/>
      <c r="ARQ1" s="140"/>
      <c r="ARR1" s="140"/>
      <c r="ARS1" s="140"/>
      <c r="ART1" s="140"/>
      <c r="ARU1" s="140"/>
      <c r="ARV1" s="140"/>
      <c r="ARW1" s="140"/>
      <c r="ARX1" s="140"/>
      <c r="ARY1" s="140"/>
      <c r="ARZ1" s="140"/>
      <c r="ASA1" s="140"/>
      <c r="ASB1" s="140"/>
      <c r="ASC1" s="140"/>
      <c r="ASD1" s="140"/>
      <c r="ASE1" s="140"/>
      <c r="ASF1" s="140"/>
      <c r="ASG1" s="140"/>
      <c r="ASH1" s="140"/>
      <c r="ASI1" s="140"/>
      <c r="ASJ1" s="140"/>
      <c r="ASK1" s="140"/>
      <c r="ASL1" s="140"/>
      <c r="ASM1" s="140"/>
      <c r="ASN1" s="140"/>
      <c r="ASO1" s="140"/>
      <c r="ASP1" s="140"/>
      <c r="ASQ1" s="140"/>
      <c r="ASR1" s="140"/>
      <c r="ASS1" s="140"/>
      <c r="AST1" s="140"/>
      <c r="ASU1" s="140"/>
      <c r="ASV1" s="140"/>
      <c r="ASW1" s="140"/>
      <c r="ASX1" s="140"/>
      <c r="ASY1" s="140"/>
      <c r="ASZ1" s="140"/>
      <c r="ATA1" s="140"/>
      <c r="ATB1" s="140"/>
      <c r="ATC1" s="140"/>
      <c r="ATD1" s="140"/>
      <c r="ATE1" s="140"/>
      <c r="ATF1" s="140"/>
      <c r="ATG1" s="140"/>
      <c r="ATH1" s="140"/>
      <c r="ATI1" s="140"/>
      <c r="ATJ1" s="140"/>
      <c r="ATK1" s="140"/>
      <c r="ATL1" s="140"/>
      <c r="ATM1" s="140"/>
      <c r="ATN1" s="140"/>
      <c r="ATO1" s="140"/>
      <c r="ATP1" s="140"/>
      <c r="ATQ1" s="140"/>
      <c r="ATR1" s="140"/>
      <c r="ATS1" s="140"/>
      <c r="ATT1" s="140"/>
      <c r="ATU1" s="140"/>
      <c r="ATV1" s="140"/>
      <c r="ATW1" s="140"/>
      <c r="ATX1" s="140"/>
      <c r="ATY1" s="140"/>
      <c r="ATZ1" s="140"/>
      <c r="AUA1" s="140"/>
      <c r="AUB1" s="140"/>
      <c r="AUC1" s="140"/>
      <c r="AUD1" s="140"/>
      <c r="AUE1" s="140"/>
      <c r="AUF1" s="140"/>
      <c r="AUG1" s="140"/>
      <c r="AUH1" s="140"/>
      <c r="AUI1" s="140"/>
      <c r="AUJ1" s="140"/>
      <c r="AUK1" s="140"/>
      <c r="AUL1" s="140"/>
      <c r="AUM1" s="140"/>
      <c r="AUN1" s="140"/>
      <c r="AUO1" s="140"/>
      <c r="AUP1" s="140"/>
      <c r="AUQ1" s="140"/>
      <c r="AUR1" s="140"/>
      <c r="AUS1" s="140"/>
      <c r="AUT1" s="140"/>
      <c r="AUU1" s="140"/>
      <c r="AUV1" s="140"/>
      <c r="AUW1" s="140"/>
      <c r="AUX1" s="140"/>
      <c r="AUY1" s="140"/>
      <c r="AUZ1" s="140"/>
      <c r="AVA1" s="140"/>
      <c r="AVB1" s="140"/>
      <c r="AVC1" s="140"/>
      <c r="AVD1" s="140"/>
      <c r="AVE1" s="140"/>
      <c r="AVF1" s="140"/>
      <c r="AVG1" s="140"/>
      <c r="AVH1" s="140"/>
      <c r="AVI1" s="140"/>
      <c r="AVJ1" s="140"/>
      <c r="AVK1" s="140"/>
      <c r="AVL1" s="140"/>
      <c r="AVM1" s="140"/>
      <c r="AVN1" s="140"/>
      <c r="AVO1" s="140"/>
      <c r="AVP1" s="140"/>
      <c r="AVQ1" s="140"/>
      <c r="AVR1" s="140"/>
      <c r="AVS1" s="140"/>
      <c r="AVT1" s="140"/>
      <c r="AVU1" s="140"/>
      <c r="AVV1" s="140"/>
      <c r="AVW1" s="140"/>
      <c r="AVX1" s="140"/>
      <c r="AVY1" s="140"/>
      <c r="AVZ1" s="140"/>
      <c r="AWA1" s="140"/>
      <c r="AWB1" s="140"/>
      <c r="AWC1" s="140"/>
      <c r="AWD1" s="140"/>
      <c r="AWE1" s="140"/>
      <c r="AWF1" s="140"/>
      <c r="AWG1" s="140"/>
      <c r="AWH1" s="140"/>
      <c r="AWI1" s="140"/>
      <c r="AWJ1" s="140"/>
      <c r="AWK1" s="140"/>
      <c r="AWL1" s="140"/>
      <c r="AWM1" s="140"/>
      <c r="AWN1" s="140"/>
      <c r="AWO1" s="140"/>
      <c r="AWP1" s="140"/>
      <c r="AWQ1" s="140"/>
      <c r="AWR1" s="140"/>
      <c r="AWS1" s="140"/>
      <c r="AWT1" s="140"/>
      <c r="AWU1" s="140"/>
      <c r="AWV1" s="140"/>
      <c r="AWW1" s="140"/>
      <c r="AWX1" s="140"/>
      <c r="AWY1" s="140"/>
      <c r="AWZ1" s="140"/>
      <c r="AXA1" s="140"/>
      <c r="AXB1" s="140"/>
      <c r="AXC1" s="140"/>
      <c r="AXD1" s="140"/>
      <c r="AXE1" s="140"/>
      <c r="AXF1" s="140"/>
      <c r="AXG1" s="140"/>
      <c r="AXH1" s="140"/>
      <c r="AXI1" s="140"/>
      <c r="AXJ1" s="140"/>
      <c r="AXK1" s="140"/>
      <c r="AXL1" s="140"/>
      <c r="AXM1" s="140"/>
      <c r="AXN1" s="140"/>
      <c r="AXO1" s="140"/>
      <c r="AXP1" s="140"/>
      <c r="AXQ1" s="140"/>
      <c r="AXR1" s="140"/>
      <c r="AXS1" s="140"/>
      <c r="AXT1" s="140"/>
      <c r="AXU1" s="140"/>
      <c r="AXV1" s="140"/>
      <c r="AXW1" s="140"/>
      <c r="AXX1" s="140"/>
      <c r="AXY1" s="140"/>
      <c r="AXZ1" s="140"/>
      <c r="AYA1" s="140"/>
      <c r="AYB1" s="140"/>
      <c r="AYC1" s="140"/>
      <c r="AYD1" s="140"/>
      <c r="AYE1" s="140"/>
      <c r="AYF1" s="140"/>
      <c r="AYG1" s="140"/>
      <c r="AYH1" s="140"/>
      <c r="AYI1" s="140"/>
      <c r="AYJ1" s="140"/>
      <c r="AYK1" s="140"/>
      <c r="AYL1" s="140"/>
      <c r="AYM1" s="140"/>
      <c r="AYN1" s="140"/>
      <c r="AYO1" s="140"/>
      <c r="AYP1" s="140"/>
      <c r="AYQ1" s="140"/>
      <c r="AYR1" s="140"/>
      <c r="AYS1" s="140"/>
      <c r="AYT1" s="140"/>
      <c r="AYU1" s="140"/>
      <c r="AYV1" s="140"/>
      <c r="AYW1" s="140"/>
      <c r="AYX1" s="140"/>
      <c r="AYY1" s="140"/>
      <c r="AYZ1" s="140"/>
      <c r="AZA1" s="140"/>
      <c r="AZB1" s="140"/>
      <c r="AZC1" s="140"/>
      <c r="AZD1" s="140"/>
      <c r="AZE1" s="140"/>
      <c r="AZF1" s="140"/>
      <c r="AZG1" s="140"/>
      <c r="AZH1" s="140"/>
      <c r="AZI1" s="140"/>
      <c r="AZJ1" s="140"/>
      <c r="AZK1" s="140"/>
      <c r="AZL1" s="140"/>
      <c r="AZM1" s="140"/>
      <c r="AZN1" s="140"/>
      <c r="AZO1" s="140"/>
      <c r="AZP1" s="140"/>
      <c r="AZQ1" s="140"/>
      <c r="AZR1" s="140"/>
      <c r="AZS1" s="140"/>
      <c r="AZT1" s="140"/>
      <c r="AZU1" s="140"/>
      <c r="AZV1" s="140"/>
      <c r="AZW1" s="140"/>
      <c r="AZX1" s="140"/>
      <c r="AZY1" s="140"/>
      <c r="AZZ1" s="140"/>
      <c r="BAA1" s="140"/>
      <c r="BAB1" s="140"/>
      <c r="BAC1" s="140"/>
      <c r="BAD1" s="140"/>
      <c r="BAE1" s="140"/>
      <c r="BAF1" s="140"/>
      <c r="BAG1" s="140"/>
      <c r="BAH1" s="140"/>
      <c r="BAI1" s="140"/>
      <c r="BAJ1" s="140"/>
      <c r="BAK1" s="140"/>
      <c r="BAL1" s="140"/>
      <c r="BAM1" s="140"/>
      <c r="BAN1" s="140"/>
      <c r="BAO1" s="140"/>
      <c r="BAP1" s="140"/>
      <c r="BAQ1" s="140"/>
      <c r="BAR1" s="140"/>
      <c r="BAS1" s="140"/>
      <c r="BAT1" s="140"/>
      <c r="BAU1" s="140"/>
      <c r="BAV1" s="140"/>
      <c r="BAW1" s="140"/>
      <c r="BAX1" s="140"/>
      <c r="BAY1" s="140"/>
      <c r="BAZ1" s="140"/>
      <c r="BBA1" s="140"/>
      <c r="BBB1" s="140"/>
      <c r="BBC1" s="140"/>
      <c r="BBD1" s="140"/>
      <c r="BBE1" s="140"/>
      <c r="BBF1" s="140"/>
      <c r="BBG1" s="140"/>
      <c r="BBH1" s="140"/>
      <c r="BBI1" s="140"/>
      <c r="BBJ1" s="140"/>
      <c r="BBK1" s="140"/>
      <c r="BBL1" s="140"/>
      <c r="BBM1" s="140"/>
      <c r="BBN1" s="140"/>
      <c r="BBO1" s="140"/>
      <c r="BBP1" s="140"/>
      <c r="BBQ1" s="140"/>
      <c r="BBR1" s="140"/>
      <c r="BBS1" s="140"/>
      <c r="BBT1" s="140"/>
      <c r="BBU1" s="140"/>
      <c r="BBV1" s="140"/>
      <c r="BBW1" s="140"/>
      <c r="BBX1" s="140"/>
      <c r="BBY1" s="140"/>
      <c r="BBZ1" s="140"/>
      <c r="BCA1" s="140"/>
      <c r="BCB1" s="140"/>
      <c r="BCC1" s="140"/>
      <c r="BCD1" s="140"/>
      <c r="BCE1" s="140"/>
      <c r="BCF1" s="140"/>
      <c r="BCG1" s="140"/>
      <c r="BCH1" s="140"/>
      <c r="BCI1" s="140"/>
      <c r="BCJ1" s="140"/>
      <c r="BCK1" s="140"/>
      <c r="BCL1" s="140"/>
      <c r="BCM1" s="140"/>
      <c r="BCN1" s="140"/>
      <c r="BCO1" s="140"/>
      <c r="BCP1" s="140"/>
      <c r="BCQ1" s="140"/>
      <c r="BCR1" s="140"/>
      <c r="BCS1" s="140"/>
      <c r="BCT1" s="140"/>
      <c r="BCU1" s="140"/>
      <c r="BCV1" s="140"/>
      <c r="BCW1" s="140"/>
      <c r="BCX1" s="140"/>
      <c r="BCY1" s="140"/>
      <c r="BCZ1" s="140"/>
      <c r="BDA1" s="140"/>
      <c r="BDB1" s="140"/>
      <c r="BDC1" s="140"/>
      <c r="BDD1" s="140"/>
      <c r="BDE1" s="140"/>
      <c r="BDF1" s="140"/>
      <c r="BDG1" s="140"/>
      <c r="BDH1" s="140"/>
      <c r="BDI1" s="140"/>
      <c r="BDJ1" s="140"/>
      <c r="BDK1" s="140"/>
      <c r="BDL1" s="140"/>
      <c r="BDM1" s="140"/>
      <c r="BDN1" s="140"/>
      <c r="BDO1" s="140"/>
      <c r="BDP1" s="140"/>
      <c r="BDQ1" s="140"/>
      <c r="BDR1" s="140"/>
      <c r="BDS1" s="140"/>
      <c r="BDT1" s="140"/>
      <c r="BDU1" s="140"/>
      <c r="BDV1" s="140"/>
      <c r="BDW1" s="140"/>
      <c r="BDX1" s="140"/>
      <c r="BDY1" s="140"/>
      <c r="BDZ1" s="140"/>
      <c r="BEA1" s="140"/>
      <c r="BEB1" s="140"/>
      <c r="BEC1" s="140"/>
      <c r="BED1" s="140"/>
      <c r="BEE1" s="140"/>
      <c r="BEF1" s="140"/>
      <c r="BEG1" s="140"/>
      <c r="BEH1" s="140"/>
      <c r="BEI1" s="140"/>
      <c r="BEJ1" s="140"/>
      <c r="BEK1" s="140"/>
      <c r="BEL1" s="140"/>
      <c r="BEM1" s="140"/>
      <c r="BEN1" s="140"/>
      <c r="BEO1" s="140"/>
      <c r="BEP1" s="140"/>
      <c r="BEQ1" s="140"/>
      <c r="BER1" s="140"/>
      <c r="BES1" s="140"/>
      <c r="BET1" s="140"/>
      <c r="BEU1" s="140"/>
      <c r="BEV1" s="140"/>
      <c r="BEW1" s="140"/>
      <c r="BEX1" s="140"/>
      <c r="BEY1" s="140"/>
      <c r="BEZ1" s="140"/>
      <c r="BFA1" s="140"/>
      <c r="BFB1" s="140"/>
      <c r="BFC1" s="140"/>
      <c r="BFD1" s="140"/>
      <c r="BFE1" s="140"/>
      <c r="BFF1" s="140"/>
      <c r="BFG1" s="140"/>
      <c r="BFH1" s="140"/>
      <c r="BFI1" s="140"/>
      <c r="BFJ1" s="140"/>
      <c r="BFK1" s="140"/>
      <c r="BFL1" s="140"/>
      <c r="BFM1" s="140"/>
      <c r="BFN1" s="140"/>
      <c r="BFO1" s="140"/>
      <c r="BFP1" s="140"/>
      <c r="BFQ1" s="140"/>
      <c r="BFR1" s="140"/>
      <c r="BFS1" s="140"/>
      <c r="BFT1" s="140"/>
      <c r="BFU1" s="140"/>
      <c r="BFV1" s="140"/>
      <c r="BFW1" s="140"/>
      <c r="BFX1" s="140"/>
      <c r="BFY1" s="140"/>
      <c r="BFZ1" s="140"/>
      <c r="BGA1" s="140"/>
      <c r="BGB1" s="140"/>
      <c r="BGC1" s="140"/>
      <c r="BGD1" s="140"/>
      <c r="BGE1" s="140"/>
      <c r="BGF1" s="140"/>
      <c r="BGG1" s="140"/>
      <c r="BGH1" s="140"/>
      <c r="BGI1" s="140"/>
      <c r="BGJ1" s="140"/>
      <c r="BGK1" s="140"/>
      <c r="BGL1" s="140"/>
      <c r="BGM1" s="140"/>
      <c r="BGN1" s="140"/>
      <c r="BGO1" s="140"/>
      <c r="BGP1" s="140"/>
      <c r="BGQ1" s="140"/>
      <c r="BGR1" s="140"/>
      <c r="BGS1" s="140"/>
      <c r="BGT1" s="140"/>
      <c r="BGU1" s="140"/>
      <c r="BGV1" s="140"/>
      <c r="BGW1" s="140"/>
      <c r="BGX1" s="140"/>
      <c r="BGY1" s="140"/>
      <c r="BGZ1" s="140"/>
      <c r="BHA1" s="140"/>
      <c r="BHB1" s="140"/>
      <c r="BHC1" s="140"/>
      <c r="BHD1" s="140"/>
      <c r="BHE1" s="140"/>
      <c r="BHF1" s="140"/>
      <c r="BHG1" s="140"/>
      <c r="BHH1" s="140"/>
      <c r="BHI1" s="140"/>
      <c r="BHJ1" s="140"/>
      <c r="BHK1" s="140"/>
      <c r="BHL1" s="140"/>
      <c r="BHM1" s="140"/>
      <c r="BHN1" s="140"/>
      <c r="BHO1" s="140"/>
      <c r="BHP1" s="140"/>
      <c r="BHQ1" s="140"/>
      <c r="BHR1" s="140"/>
      <c r="BHS1" s="140"/>
      <c r="BHT1" s="140"/>
      <c r="BHU1" s="140"/>
      <c r="BHV1" s="140"/>
      <c r="BHW1" s="140"/>
      <c r="BHX1" s="140"/>
      <c r="BHY1" s="140"/>
      <c r="BHZ1" s="140"/>
      <c r="BIA1" s="140"/>
      <c r="BIB1" s="140"/>
      <c r="BIC1" s="140"/>
      <c r="BID1" s="140"/>
      <c r="BIE1" s="140"/>
      <c r="BIF1" s="140"/>
      <c r="BIG1" s="140"/>
      <c r="BIH1" s="140"/>
      <c r="BII1" s="140"/>
      <c r="BIJ1" s="140"/>
      <c r="BIK1" s="140"/>
      <c r="BIL1" s="140"/>
      <c r="BIM1" s="140"/>
      <c r="BIN1" s="140"/>
      <c r="BIO1" s="140"/>
      <c r="BIP1" s="140"/>
      <c r="BIQ1" s="140"/>
      <c r="BIR1" s="140"/>
      <c r="BIS1" s="140"/>
      <c r="BIT1" s="140"/>
      <c r="BIU1" s="140"/>
      <c r="BIV1" s="140"/>
      <c r="BIW1" s="140"/>
      <c r="BIX1" s="140"/>
      <c r="BIY1" s="140"/>
      <c r="BIZ1" s="140"/>
      <c r="BJA1" s="140"/>
      <c r="BJB1" s="140"/>
      <c r="BJC1" s="140"/>
      <c r="BJD1" s="140"/>
      <c r="BJE1" s="140"/>
      <c r="BJF1" s="140"/>
      <c r="BJG1" s="140"/>
      <c r="BJH1" s="140"/>
      <c r="BJI1" s="140"/>
      <c r="BJJ1" s="140"/>
      <c r="BJK1" s="140"/>
      <c r="BJL1" s="140"/>
      <c r="BJM1" s="140"/>
      <c r="BJN1" s="140"/>
      <c r="BJO1" s="140"/>
      <c r="BJP1" s="140"/>
      <c r="BJQ1" s="140"/>
      <c r="BJR1" s="140"/>
      <c r="BJS1" s="140"/>
      <c r="BJT1" s="140"/>
      <c r="BJU1" s="140"/>
      <c r="BJV1" s="140"/>
      <c r="BJW1" s="140"/>
      <c r="BJX1" s="140"/>
      <c r="BJY1" s="140"/>
      <c r="BJZ1" s="140"/>
      <c r="BKA1" s="140"/>
      <c r="BKB1" s="140"/>
      <c r="BKC1" s="140"/>
      <c r="BKD1" s="140"/>
      <c r="BKE1" s="140"/>
      <c r="BKF1" s="140"/>
      <c r="BKG1" s="140"/>
      <c r="BKH1" s="140"/>
      <c r="BKI1" s="140"/>
      <c r="BKJ1" s="140"/>
      <c r="BKK1" s="140"/>
      <c r="BKL1" s="140"/>
      <c r="BKM1" s="140"/>
      <c r="BKN1" s="140"/>
      <c r="BKO1" s="140"/>
      <c r="BKP1" s="140"/>
      <c r="BKQ1" s="140"/>
      <c r="BKR1" s="140"/>
      <c r="BKS1" s="140"/>
      <c r="BKT1" s="140"/>
      <c r="BKU1" s="140"/>
      <c r="BKV1" s="140"/>
      <c r="BKW1" s="140"/>
      <c r="BKX1" s="140"/>
      <c r="BKY1" s="140"/>
      <c r="BKZ1" s="140"/>
      <c r="BLA1" s="140"/>
      <c r="BLB1" s="140"/>
      <c r="BLC1" s="140"/>
      <c r="BLD1" s="140"/>
      <c r="BLE1" s="140"/>
      <c r="BLF1" s="140"/>
      <c r="BLG1" s="140"/>
      <c r="BLH1" s="140"/>
      <c r="BLI1" s="140"/>
      <c r="BLJ1" s="140"/>
      <c r="BLK1" s="140"/>
      <c r="BLL1" s="140"/>
      <c r="BLM1" s="140"/>
      <c r="BLN1" s="140"/>
      <c r="BLO1" s="140"/>
      <c r="BLP1" s="140"/>
      <c r="BLQ1" s="140"/>
      <c r="BLR1" s="140"/>
      <c r="BLS1" s="140"/>
      <c r="BLT1" s="140"/>
      <c r="BLU1" s="140"/>
      <c r="BLV1" s="140"/>
      <c r="BLW1" s="140"/>
      <c r="BLX1" s="140"/>
      <c r="BLY1" s="140"/>
      <c r="BLZ1" s="140"/>
      <c r="BMA1" s="140"/>
      <c r="BMB1" s="140"/>
      <c r="BMC1" s="140"/>
      <c r="BMD1" s="140"/>
      <c r="BME1" s="140"/>
      <c r="BMF1" s="140"/>
      <c r="BMG1" s="140"/>
      <c r="BMH1" s="140"/>
      <c r="BMI1" s="140"/>
      <c r="BMJ1" s="140"/>
      <c r="BMK1" s="140"/>
      <c r="BML1" s="140"/>
      <c r="BMM1" s="140"/>
      <c r="BMN1" s="140"/>
      <c r="BMO1" s="140"/>
      <c r="BMP1" s="140"/>
      <c r="BMQ1" s="140"/>
      <c r="BMR1" s="140"/>
      <c r="BMS1" s="140"/>
      <c r="BMT1" s="140"/>
      <c r="BMU1" s="140"/>
      <c r="BMV1" s="140"/>
      <c r="BMW1" s="140"/>
      <c r="BMX1" s="140"/>
      <c r="BMY1" s="140"/>
      <c r="BMZ1" s="140"/>
      <c r="BNA1" s="140"/>
      <c r="BNB1" s="140"/>
      <c r="BNC1" s="140"/>
      <c r="BND1" s="140"/>
      <c r="BNE1" s="140"/>
      <c r="BNF1" s="140"/>
      <c r="BNG1" s="140"/>
      <c r="BNH1" s="140"/>
      <c r="BNI1" s="140"/>
      <c r="BNJ1" s="140"/>
      <c r="BNK1" s="140"/>
      <c r="BNL1" s="140"/>
      <c r="BNM1" s="140"/>
      <c r="BNN1" s="140"/>
      <c r="BNO1" s="140"/>
      <c r="BNP1" s="140"/>
      <c r="BNQ1" s="140"/>
      <c r="BNR1" s="140"/>
      <c r="BNS1" s="140"/>
      <c r="BNT1" s="140"/>
      <c r="BNU1" s="140"/>
      <c r="BNV1" s="140"/>
      <c r="BNW1" s="140"/>
      <c r="BNX1" s="140"/>
      <c r="BNY1" s="140"/>
      <c r="BNZ1" s="140"/>
      <c r="BOA1" s="140"/>
      <c r="BOB1" s="140"/>
      <c r="BOC1" s="140"/>
      <c r="BOD1" s="140"/>
      <c r="BOE1" s="140"/>
      <c r="BOF1" s="140"/>
      <c r="BOG1" s="140"/>
      <c r="BOH1" s="140"/>
      <c r="BOI1" s="140"/>
      <c r="BOJ1" s="140"/>
      <c r="BOK1" s="140"/>
      <c r="BOL1" s="140"/>
      <c r="BOM1" s="140"/>
      <c r="BON1" s="140"/>
      <c r="BOO1" s="140"/>
      <c r="BOP1" s="140"/>
      <c r="BOQ1" s="140"/>
      <c r="BOR1" s="140"/>
      <c r="BOS1" s="140"/>
      <c r="BOT1" s="140"/>
      <c r="BOU1" s="140"/>
      <c r="BOV1" s="140"/>
      <c r="BOW1" s="140"/>
      <c r="BOX1" s="140"/>
      <c r="BOY1" s="140"/>
      <c r="BOZ1" s="140"/>
      <c r="BPA1" s="140"/>
      <c r="BPB1" s="140"/>
      <c r="BPC1" s="140"/>
      <c r="BPD1" s="140"/>
      <c r="BPE1" s="140"/>
      <c r="BPF1" s="140"/>
      <c r="BPG1" s="140"/>
      <c r="BPH1" s="140"/>
      <c r="BPI1" s="140"/>
      <c r="BPJ1" s="140"/>
      <c r="BPK1" s="140"/>
      <c r="BPL1" s="140"/>
      <c r="BPM1" s="140"/>
      <c r="BPN1" s="140"/>
      <c r="BPO1" s="140"/>
      <c r="BPP1" s="140"/>
      <c r="BPQ1" s="140"/>
      <c r="BPR1" s="140"/>
      <c r="BPS1" s="140"/>
      <c r="BPT1" s="140"/>
      <c r="BPU1" s="140"/>
      <c r="BPV1" s="140"/>
      <c r="BPW1" s="140"/>
      <c r="BPX1" s="140"/>
      <c r="BPY1" s="140"/>
      <c r="BPZ1" s="140"/>
      <c r="BQA1" s="140"/>
      <c r="BQB1" s="140"/>
      <c r="BQC1" s="140"/>
      <c r="BQD1" s="140"/>
      <c r="BQE1" s="140"/>
      <c r="BQF1" s="140"/>
      <c r="BQG1" s="140"/>
      <c r="BQH1" s="140"/>
      <c r="BQI1" s="140"/>
      <c r="BQJ1" s="140"/>
      <c r="BQK1" s="140"/>
      <c r="BQL1" s="140"/>
      <c r="BQM1" s="140"/>
      <c r="BQN1" s="140"/>
      <c r="BQO1" s="140"/>
      <c r="BQP1" s="140"/>
      <c r="BQQ1" s="140"/>
      <c r="BQR1" s="140"/>
      <c r="BQS1" s="140"/>
      <c r="BQT1" s="140"/>
      <c r="BQU1" s="140"/>
      <c r="BQV1" s="140"/>
      <c r="BQW1" s="140"/>
      <c r="BQX1" s="140"/>
      <c r="BQY1" s="140"/>
      <c r="BQZ1" s="140"/>
      <c r="BRA1" s="140"/>
      <c r="BRB1" s="140"/>
      <c r="BRC1" s="140"/>
      <c r="BRD1" s="140"/>
      <c r="BRE1" s="140"/>
      <c r="BRF1" s="140"/>
      <c r="BRG1" s="140"/>
      <c r="BRH1" s="140"/>
      <c r="BRI1" s="140"/>
      <c r="BRJ1" s="140"/>
      <c r="BRK1" s="140"/>
      <c r="BRL1" s="140"/>
      <c r="BRM1" s="140"/>
      <c r="BRN1" s="140"/>
      <c r="BRO1" s="140"/>
      <c r="BRP1" s="140"/>
      <c r="BRQ1" s="140"/>
      <c r="BRR1" s="140"/>
      <c r="BRS1" s="140"/>
      <c r="BRT1" s="140"/>
      <c r="BRU1" s="140"/>
      <c r="BRV1" s="140"/>
      <c r="BRW1" s="140"/>
      <c r="BRX1" s="140"/>
      <c r="BRY1" s="140"/>
      <c r="BRZ1" s="140"/>
      <c r="BSA1" s="140"/>
      <c r="BSB1" s="140"/>
      <c r="BSC1" s="140"/>
      <c r="BSD1" s="140"/>
      <c r="BSE1" s="140"/>
      <c r="BSF1" s="140"/>
      <c r="BSG1" s="140"/>
      <c r="BSH1" s="140"/>
      <c r="BSI1" s="140"/>
      <c r="BSJ1" s="140"/>
      <c r="BSK1" s="140"/>
      <c r="BSL1" s="140"/>
      <c r="BSM1" s="140"/>
      <c r="BSN1" s="140"/>
      <c r="BSO1" s="140"/>
      <c r="BSP1" s="140"/>
      <c r="BSQ1" s="140"/>
      <c r="BSR1" s="140"/>
      <c r="BSS1" s="140"/>
      <c r="BST1" s="140"/>
      <c r="BSU1" s="140"/>
      <c r="BSV1" s="140"/>
      <c r="BSW1" s="140"/>
      <c r="BSX1" s="140"/>
      <c r="BSY1" s="140"/>
      <c r="BSZ1" s="140"/>
      <c r="BTA1" s="140"/>
      <c r="BTB1" s="140"/>
      <c r="BTC1" s="140"/>
      <c r="BTD1" s="140"/>
      <c r="BTE1" s="140"/>
      <c r="BTF1" s="140"/>
      <c r="BTG1" s="140"/>
      <c r="BTH1" s="140"/>
      <c r="BTI1" s="140"/>
      <c r="BTJ1" s="140"/>
      <c r="BTK1" s="140"/>
      <c r="BTL1" s="140"/>
      <c r="BTM1" s="140"/>
      <c r="BTN1" s="140"/>
      <c r="BTO1" s="140"/>
      <c r="BTP1" s="140"/>
      <c r="BTQ1" s="140"/>
      <c r="BTR1" s="140"/>
      <c r="BTS1" s="140"/>
      <c r="BTT1" s="140"/>
      <c r="BTU1" s="140"/>
      <c r="BTV1" s="140"/>
      <c r="BTW1" s="140"/>
      <c r="BTX1" s="140"/>
      <c r="BTY1" s="140"/>
      <c r="BTZ1" s="140"/>
      <c r="BUA1" s="140"/>
      <c r="BUB1" s="140"/>
      <c r="BUC1" s="140"/>
      <c r="BUD1" s="140"/>
      <c r="BUE1" s="140"/>
      <c r="BUF1" s="140"/>
      <c r="BUG1" s="140"/>
      <c r="BUH1" s="140"/>
      <c r="BUI1" s="140"/>
      <c r="BUJ1" s="140"/>
      <c r="BUK1" s="140"/>
      <c r="BUL1" s="140"/>
      <c r="BUM1" s="140"/>
      <c r="BUN1" s="140"/>
      <c r="BUO1" s="140"/>
      <c r="BUP1" s="140"/>
      <c r="BUQ1" s="140"/>
      <c r="BUR1" s="140"/>
      <c r="BUS1" s="140"/>
      <c r="BUT1" s="140"/>
      <c r="BUU1" s="140"/>
      <c r="BUV1" s="140"/>
      <c r="BUW1" s="140"/>
      <c r="BUX1" s="140"/>
      <c r="BUY1" s="140"/>
      <c r="BUZ1" s="140"/>
      <c r="BVA1" s="140"/>
      <c r="BVB1" s="140"/>
      <c r="BVC1" s="140"/>
      <c r="BVD1" s="140"/>
      <c r="BVE1" s="140"/>
      <c r="BVF1" s="140"/>
      <c r="BVG1" s="140"/>
      <c r="BVH1" s="140"/>
      <c r="BVI1" s="140"/>
      <c r="BVJ1" s="140"/>
      <c r="BVK1" s="140"/>
      <c r="BVL1" s="140"/>
      <c r="BVM1" s="140"/>
      <c r="BVN1" s="140"/>
      <c r="BVO1" s="140"/>
      <c r="BVP1" s="140"/>
      <c r="BVQ1" s="140"/>
      <c r="BVR1" s="140"/>
      <c r="BVS1" s="140"/>
      <c r="BVT1" s="140"/>
      <c r="BVU1" s="140"/>
      <c r="BVV1" s="140"/>
      <c r="BVW1" s="140"/>
      <c r="BVX1" s="140"/>
      <c r="BVY1" s="140"/>
      <c r="BVZ1" s="140"/>
      <c r="BWA1" s="140"/>
      <c r="BWB1" s="140"/>
      <c r="BWC1" s="140"/>
      <c r="BWD1" s="140"/>
      <c r="BWE1" s="140"/>
      <c r="BWF1" s="140"/>
      <c r="BWG1" s="140"/>
      <c r="BWH1" s="140"/>
      <c r="BWI1" s="140"/>
      <c r="BWJ1" s="140"/>
      <c r="BWK1" s="140"/>
      <c r="BWL1" s="140"/>
      <c r="BWM1" s="140"/>
      <c r="BWN1" s="140"/>
      <c r="BWO1" s="140"/>
      <c r="BWP1" s="140"/>
      <c r="BWQ1" s="140"/>
      <c r="BWR1" s="140"/>
      <c r="BWS1" s="140"/>
      <c r="BWT1" s="140"/>
      <c r="BWU1" s="140"/>
      <c r="BWV1" s="140"/>
      <c r="BWW1" s="140"/>
      <c r="BWX1" s="140"/>
      <c r="BWY1" s="140"/>
      <c r="BWZ1" s="140"/>
      <c r="BXA1" s="140"/>
      <c r="BXB1" s="140"/>
      <c r="BXC1" s="140"/>
      <c r="BXD1" s="140"/>
      <c r="BXE1" s="140"/>
      <c r="BXF1" s="140"/>
      <c r="BXG1" s="140"/>
      <c r="BXH1" s="140"/>
      <c r="BXI1" s="140"/>
      <c r="BXJ1" s="140"/>
      <c r="BXK1" s="140"/>
      <c r="BXL1" s="140"/>
      <c r="BXM1" s="140"/>
      <c r="BXN1" s="140"/>
      <c r="BXO1" s="140"/>
      <c r="BXP1" s="140"/>
      <c r="BXQ1" s="140"/>
      <c r="BXR1" s="140"/>
      <c r="BXS1" s="140"/>
      <c r="BXT1" s="140"/>
      <c r="BXU1" s="140"/>
      <c r="BXV1" s="140"/>
      <c r="BXW1" s="140"/>
      <c r="BXX1" s="140"/>
      <c r="BXY1" s="140"/>
      <c r="BXZ1" s="140"/>
      <c r="BYA1" s="140"/>
      <c r="BYB1" s="140"/>
      <c r="BYC1" s="140"/>
      <c r="BYD1" s="140"/>
      <c r="BYE1" s="140"/>
      <c r="BYF1" s="140"/>
      <c r="BYG1" s="140"/>
      <c r="BYH1" s="140"/>
      <c r="BYI1" s="140"/>
      <c r="BYJ1" s="140"/>
      <c r="BYK1" s="140"/>
      <c r="BYL1" s="140"/>
      <c r="BYM1" s="140"/>
      <c r="BYN1" s="140"/>
      <c r="BYO1" s="140"/>
      <c r="BYP1" s="140"/>
      <c r="BYQ1" s="140"/>
      <c r="BYR1" s="140"/>
      <c r="BYS1" s="140"/>
      <c r="BYT1" s="140"/>
      <c r="BYU1" s="140"/>
      <c r="BYV1" s="140"/>
      <c r="BYW1" s="140"/>
      <c r="BYX1" s="140"/>
      <c r="BYY1" s="140"/>
      <c r="BYZ1" s="140"/>
      <c r="BZA1" s="140"/>
      <c r="BZB1" s="140"/>
      <c r="BZC1" s="140"/>
      <c r="BZD1" s="140"/>
      <c r="BZE1" s="140"/>
      <c r="BZF1" s="140"/>
      <c r="BZG1" s="140"/>
      <c r="BZH1" s="140"/>
      <c r="BZI1" s="140"/>
      <c r="BZJ1" s="140"/>
      <c r="BZK1" s="140"/>
      <c r="BZL1" s="140"/>
      <c r="BZM1" s="140"/>
      <c r="BZN1" s="140"/>
      <c r="BZO1" s="140"/>
      <c r="BZP1" s="140"/>
      <c r="BZQ1" s="140"/>
      <c r="BZR1" s="140"/>
      <c r="BZS1" s="140"/>
      <c r="BZT1" s="140"/>
      <c r="BZU1" s="140"/>
      <c r="BZV1" s="140"/>
      <c r="BZW1" s="140"/>
      <c r="BZX1" s="140"/>
      <c r="BZY1" s="140"/>
      <c r="BZZ1" s="140"/>
      <c r="CAA1" s="140"/>
      <c r="CAB1" s="140"/>
      <c r="CAC1" s="140"/>
      <c r="CAD1" s="140"/>
      <c r="CAE1" s="140"/>
      <c r="CAF1" s="140"/>
      <c r="CAG1" s="140"/>
      <c r="CAH1" s="140"/>
      <c r="CAI1" s="140"/>
      <c r="CAJ1" s="140"/>
      <c r="CAK1" s="140"/>
      <c r="CAL1" s="140"/>
      <c r="CAM1" s="140"/>
      <c r="CAN1" s="140"/>
      <c r="CAO1" s="140"/>
      <c r="CAP1" s="140"/>
      <c r="CAQ1" s="140"/>
      <c r="CAR1" s="140"/>
      <c r="CAS1" s="140"/>
      <c r="CAT1" s="140"/>
      <c r="CAU1" s="140"/>
      <c r="CAV1" s="140"/>
      <c r="CAW1" s="140"/>
      <c r="CAX1" s="140"/>
      <c r="CAY1" s="140"/>
      <c r="CAZ1" s="140"/>
      <c r="CBA1" s="140"/>
      <c r="CBB1" s="140"/>
      <c r="CBC1" s="140"/>
      <c r="CBD1" s="140"/>
      <c r="CBE1" s="140"/>
      <c r="CBF1" s="140"/>
      <c r="CBG1" s="140"/>
      <c r="CBH1" s="140"/>
      <c r="CBI1" s="140"/>
      <c r="CBJ1" s="140"/>
      <c r="CBK1" s="140"/>
      <c r="CBL1" s="140"/>
      <c r="CBM1" s="140"/>
      <c r="CBN1" s="140"/>
      <c r="CBO1" s="140"/>
      <c r="CBP1" s="140"/>
      <c r="CBQ1" s="140"/>
      <c r="CBR1" s="140"/>
      <c r="CBS1" s="140"/>
      <c r="CBT1" s="140"/>
      <c r="CBU1" s="140"/>
      <c r="CBV1" s="140"/>
      <c r="CBW1" s="140"/>
      <c r="CBX1" s="140"/>
      <c r="CBY1" s="140"/>
      <c r="CBZ1" s="140"/>
      <c r="CCA1" s="140"/>
      <c r="CCB1" s="140"/>
      <c r="CCC1" s="140"/>
      <c r="CCD1" s="140"/>
      <c r="CCE1" s="140"/>
      <c r="CCF1" s="140"/>
      <c r="CCG1" s="140"/>
      <c r="CCH1" s="140"/>
      <c r="CCI1" s="140"/>
      <c r="CCJ1" s="140"/>
      <c r="CCK1" s="140"/>
      <c r="CCL1" s="140"/>
      <c r="CCM1" s="140"/>
      <c r="CCN1" s="140"/>
      <c r="CCO1" s="140"/>
      <c r="CCP1" s="140"/>
      <c r="CCQ1" s="140"/>
      <c r="CCR1" s="140"/>
      <c r="CCS1" s="140"/>
      <c r="CCT1" s="140"/>
      <c r="CCU1" s="140"/>
      <c r="CCV1" s="140"/>
      <c r="CCW1" s="140"/>
      <c r="CCX1" s="140"/>
      <c r="CCY1" s="140"/>
      <c r="CCZ1" s="140"/>
      <c r="CDA1" s="140"/>
      <c r="CDB1" s="140"/>
      <c r="CDC1" s="140"/>
      <c r="CDD1" s="140"/>
      <c r="CDE1" s="140"/>
      <c r="CDF1" s="140"/>
      <c r="CDG1" s="140"/>
      <c r="CDH1" s="140"/>
      <c r="CDI1" s="140"/>
      <c r="CDJ1" s="140"/>
      <c r="CDK1" s="140"/>
      <c r="CDL1" s="140"/>
      <c r="CDM1" s="140"/>
      <c r="CDN1" s="140"/>
      <c r="CDO1" s="140"/>
      <c r="CDP1" s="140"/>
      <c r="CDQ1" s="140"/>
      <c r="CDR1" s="140"/>
      <c r="CDS1" s="140"/>
      <c r="CDT1" s="140"/>
      <c r="CDU1" s="140"/>
      <c r="CDV1" s="140"/>
      <c r="CDW1" s="140"/>
      <c r="CDX1" s="140"/>
      <c r="CDY1" s="140"/>
      <c r="CDZ1" s="140"/>
      <c r="CEA1" s="140"/>
      <c r="CEB1" s="140"/>
      <c r="CEC1" s="140"/>
      <c r="CED1" s="140"/>
      <c r="CEE1" s="140"/>
      <c r="CEF1" s="140"/>
      <c r="CEG1" s="140"/>
      <c r="CEH1" s="140"/>
      <c r="CEI1" s="140"/>
      <c r="CEJ1" s="140"/>
      <c r="CEK1" s="140"/>
      <c r="CEL1" s="140"/>
      <c r="CEM1" s="140"/>
      <c r="CEN1" s="140"/>
      <c r="CEO1" s="140"/>
      <c r="CEP1" s="140"/>
      <c r="CEQ1" s="140"/>
      <c r="CER1" s="140"/>
      <c r="CES1" s="140"/>
      <c r="CET1" s="140"/>
      <c r="CEU1" s="140"/>
      <c r="CEV1" s="140"/>
      <c r="CEW1" s="140"/>
      <c r="CEX1" s="140"/>
      <c r="CEY1" s="140"/>
      <c r="CEZ1" s="140"/>
      <c r="CFA1" s="140"/>
      <c r="CFB1" s="140"/>
      <c r="CFC1" s="140"/>
      <c r="CFD1" s="140"/>
      <c r="CFE1" s="140"/>
      <c r="CFF1" s="140"/>
      <c r="CFG1" s="140"/>
      <c r="CFH1" s="140"/>
      <c r="CFI1" s="140"/>
      <c r="CFJ1" s="140"/>
      <c r="CFK1" s="140"/>
      <c r="CFL1" s="140"/>
      <c r="CFM1" s="140"/>
      <c r="CFN1" s="140"/>
      <c r="CFO1" s="140"/>
      <c r="CFP1" s="140"/>
      <c r="CFQ1" s="140"/>
      <c r="CFR1" s="140"/>
      <c r="CFS1" s="140"/>
      <c r="CFT1" s="140"/>
      <c r="CFU1" s="140"/>
      <c r="CFV1" s="140"/>
      <c r="CFW1" s="140"/>
      <c r="CFX1" s="140"/>
      <c r="CFY1" s="140"/>
      <c r="CFZ1" s="140"/>
      <c r="CGA1" s="140"/>
      <c r="CGB1" s="140"/>
      <c r="CGC1" s="140"/>
      <c r="CGD1" s="140"/>
      <c r="CGE1" s="140"/>
      <c r="CGF1" s="140"/>
      <c r="CGG1" s="140"/>
      <c r="CGH1" s="140"/>
      <c r="CGI1" s="140"/>
      <c r="CGJ1" s="140"/>
      <c r="CGK1" s="140"/>
      <c r="CGL1" s="140"/>
      <c r="CGM1" s="140"/>
      <c r="CGN1" s="140"/>
      <c r="CGO1" s="140"/>
      <c r="CGP1" s="140"/>
      <c r="CGQ1" s="140"/>
      <c r="CGR1" s="140"/>
      <c r="CGS1" s="140"/>
      <c r="CGT1" s="140"/>
      <c r="CGU1" s="140"/>
      <c r="CGV1" s="140"/>
      <c r="CGW1" s="140"/>
      <c r="CGX1" s="140"/>
      <c r="CGY1" s="140"/>
      <c r="CGZ1" s="140"/>
      <c r="CHA1" s="140"/>
      <c r="CHB1" s="140"/>
      <c r="CHC1" s="140"/>
      <c r="CHD1" s="140"/>
      <c r="CHE1" s="140"/>
      <c r="CHF1" s="140"/>
      <c r="CHG1" s="140"/>
      <c r="CHH1" s="140"/>
      <c r="CHI1" s="140"/>
      <c r="CHJ1" s="140"/>
      <c r="CHK1" s="140"/>
      <c r="CHL1" s="140"/>
      <c r="CHM1" s="140"/>
      <c r="CHN1" s="140"/>
      <c r="CHO1" s="140"/>
      <c r="CHP1" s="140"/>
      <c r="CHQ1" s="140"/>
      <c r="CHR1" s="140"/>
      <c r="CHS1" s="140"/>
      <c r="CHT1" s="140"/>
      <c r="CHU1" s="140"/>
      <c r="CHV1" s="140"/>
      <c r="CHW1" s="140"/>
      <c r="CHX1" s="140"/>
      <c r="CHY1" s="140"/>
      <c r="CHZ1" s="140"/>
      <c r="CIA1" s="140"/>
      <c r="CIB1" s="140"/>
      <c r="CIC1" s="140"/>
      <c r="CID1" s="140"/>
      <c r="CIE1" s="140"/>
      <c r="CIF1" s="140"/>
      <c r="CIG1" s="140"/>
      <c r="CIH1" s="140"/>
      <c r="CII1" s="140"/>
      <c r="CIJ1" s="140"/>
      <c r="CIK1" s="140"/>
      <c r="CIL1" s="140"/>
      <c r="CIM1" s="140"/>
      <c r="CIN1" s="140"/>
      <c r="CIO1" s="140"/>
      <c r="CIP1" s="140"/>
      <c r="CIQ1" s="140"/>
      <c r="CIR1" s="140"/>
      <c r="CIS1" s="140"/>
      <c r="CIT1" s="140"/>
      <c r="CIU1" s="140"/>
      <c r="CIV1" s="140"/>
      <c r="CIW1" s="140"/>
      <c r="CIX1" s="140"/>
      <c r="CIY1" s="140"/>
      <c r="CIZ1" s="140"/>
      <c r="CJA1" s="140"/>
      <c r="CJB1" s="140"/>
      <c r="CJC1" s="140"/>
      <c r="CJD1" s="140"/>
      <c r="CJE1" s="140"/>
      <c r="CJF1" s="140"/>
      <c r="CJG1" s="140"/>
      <c r="CJH1" s="140"/>
      <c r="CJI1" s="140"/>
      <c r="CJJ1" s="140"/>
      <c r="CJK1" s="140"/>
      <c r="CJL1" s="140"/>
      <c r="CJM1" s="140"/>
      <c r="CJN1" s="140"/>
      <c r="CJO1" s="140"/>
      <c r="CJP1" s="140"/>
      <c r="CJQ1" s="140"/>
      <c r="CJR1" s="140"/>
      <c r="CJS1" s="140"/>
      <c r="CJT1" s="140"/>
      <c r="CJU1" s="140"/>
      <c r="CJV1" s="140"/>
      <c r="CJW1" s="140"/>
      <c r="CJX1" s="140"/>
      <c r="CJY1" s="140"/>
      <c r="CJZ1" s="140"/>
      <c r="CKA1" s="140"/>
      <c r="CKB1" s="140"/>
      <c r="CKC1" s="140"/>
      <c r="CKD1" s="140"/>
      <c r="CKE1" s="140"/>
      <c r="CKF1" s="140"/>
      <c r="CKG1" s="140"/>
      <c r="CKH1" s="140"/>
      <c r="CKI1" s="140"/>
      <c r="CKJ1" s="140"/>
      <c r="CKK1" s="140"/>
      <c r="CKL1" s="140"/>
      <c r="CKM1" s="140"/>
      <c r="CKN1" s="140"/>
      <c r="CKO1" s="140"/>
      <c r="CKP1" s="140"/>
      <c r="CKQ1" s="140"/>
      <c r="CKR1" s="140"/>
      <c r="CKS1" s="140"/>
      <c r="CKT1" s="140"/>
      <c r="CKU1" s="140"/>
      <c r="CKV1" s="140"/>
      <c r="CKW1" s="140"/>
      <c r="CKX1" s="140"/>
      <c r="CKY1" s="140"/>
      <c r="CKZ1" s="140"/>
      <c r="CLA1" s="140"/>
      <c r="CLB1" s="140"/>
      <c r="CLC1" s="140"/>
      <c r="CLD1" s="140"/>
      <c r="CLE1" s="140"/>
      <c r="CLF1" s="140"/>
      <c r="CLG1" s="140"/>
      <c r="CLH1" s="140"/>
      <c r="CLI1" s="140"/>
      <c r="CLJ1" s="140"/>
      <c r="CLK1" s="140"/>
      <c r="CLL1" s="140"/>
      <c r="CLM1" s="140"/>
      <c r="CLN1" s="140"/>
      <c r="CLO1" s="140"/>
      <c r="CLP1" s="140"/>
      <c r="CLQ1" s="140"/>
      <c r="CLR1" s="140"/>
      <c r="CLS1" s="140"/>
      <c r="CLT1" s="140"/>
      <c r="CLU1" s="140"/>
      <c r="CLV1" s="140"/>
      <c r="CLW1" s="140"/>
      <c r="CLX1" s="140"/>
      <c r="CLY1" s="140"/>
      <c r="CLZ1" s="140"/>
      <c r="CMA1" s="140"/>
      <c r="CMB1" s="140"/>
      <c r="CMC1" s="140"/>
      <c r="CMD1" s="140"/>
      <c r="CME1" s="140"/>
      <c r="CMF1" s="140"/>
      <c r="CMG1" s="140"/>
      <c r="CMH1" s="140"/>
      <c r="CMI1" s="140"/>
      <c r="CMJ1" s="140"/>
      <c r="CMK1" s="140"/>
      <c r="CML1" s="140"/>
      <c r="CMM1" s="140"/>
      <c r="CMN1" s="140"/>
      <c r="CMO1" s="140"/>
      <c r="CMP1" s="140"/>
      <c r="CMQ1" s="140"/>
      <c r="CMR1" s="140"/>
      <c r="CMS1" s="140"/>
      <c r="CMT1" s="140"/>
      <c r="CMU1" s="140"/>
      <c r="CMV1" s="140"/>
      <c r="CMW1" s="140"/>
      <c r="CMX1" s="140"/>
      <c r="CMY1" s="140"/>
      <c r="CMZ1" s="140"/>
      <c r="CNA1" s="140"/>
      <c r="CNB1" s="140"/>
      <c r="CNC1" s="140"/>
      <c r="CND1" s="140"/>
      <c r="CNE1" s="140"/>
      <c r="CNF1" s="140"/>
      <c r="CNG1" s="140"/>
      <c r="CNH1" s="140"/>
      <c r="CNI1" s="140"/>
      <c r="CNJ1" s="140"/>
      <c r="CNK1" s="140"/>
      <c r="CNL1" s="140"/>
      <c r="CNM1" s="140"/>
      <c r="CNN1" s="140"/>
      <c r="CNO1" s="140"/>
      <c r="CNP1" s="140"/>
      <c r="CNQ1" s="140"/>
      <c r="CNR1" s="140"/>
      <c r="CNS1" s="140"/>
      <c r="CNT1" s="140"/>
      <c r="CNU1" s="140"/>
      <c r="CNV1" s="140"/>
      <c r="CNW1" s="140"/>
      <c r="CNX1" s="140"/>
      <c r="CNY1" s="140"/>
      <c r="CNZ1" s="140"/>
      <c r="COA1" s="140"/>
      <c r="COB1" s="140"/>
      <c r="COC1" s="140"/>
      <c r="COD1" s="140"/>
      <c r="COE1" s="140"/>
      <c r="COF1" s="140"/>
      <c r="COG1" s="140"/>
      <c r="COH1" s="140"/>
      <c r="COI1" s="140"/>
      <c r="COJ1" s="140"/>
      <c r="COK1" s="140"/>
      <c r="COL1" s="140"/>
      <c r="COM1" s="140"/>
      <c r="CON1" s="140"/>
      <c r="COO1" s="140"/>
      <c r="COP1" s="140"/>
      <c r="COQ1" s="140"/>
      <c r="COR1" s="140"/>
      <c r="COS1" s="140"/>
      <c r="COT1" s="140"/>
      <c r="COU1" s="140"/>
      <c r="COV1" s="140"/>
      <c r="COW1" s="140"/>
      <c r="COX1" s="140"/>
      <c r="COY1" s="140"/>
      <c r="COZ1" s="140"/>
      <c r="CPA1" s="140"/>
      <c r="CPB1" s="140"/>
      <c r="CPC1" s="140"/>
      <c r="CPD1" s="140"/>
      <c r="CPE1" s="140"/>
      <c r="CPF1" s="140"/>
      <c r="CPG1" s="140"/>
      <c r="CPH1" s="140"/>
      <c r="CPI1" s="140"/>
      <c r="CPJ1" s="140"/>
      <c r="CPK1" s="140"/>
      <c r="CPL1" s="140"/>
      <c r="CPM1" s="140"/>
      <c r="CPN1" s="140"/>
      <c r="CPO1" s="140"/>
      <c r="CPP1" s="140"/>
      <c r="CPQ1" s="140"/>
      <c r="CPR1" s="140"/>
      <c r="CPS1" s="140"/>
      <c r="CPT1" s="140"/>
      <c r="CPU1" s="140"/>
      <c r="CPV1" s="140"/>
      <c r="CPW1" s="140"/>
      <c r="CPX1" s="140"/>
      <c r="CPY1" s="140"/>
      <c r="CPZ1" s="140"/>
      <c r="CQA1" s="140"/>
      <c r="CQB1" s="140"/>
      <c r="CQC1" s="140"/>
      <c r="CQD1" s="140"/>
      <c r="CQE1" s="140"/>
      <c r="CQF1" s="140"/>
      <c r="CQG1" s="140"/>
      <c r="CQH1" s="140"/>
      <c r="CQI1" s="140"/>
      <c r="CQJ1" s="140"/>
      <c r="CQK1" s="140"/>
      <c r="CQL1" s="140"/>
      <c r="CQM1" s="140"/>
      <c r="CQN1" s="140"/>
      <c r="CQO1" s="140"/>
      <c r="CQP1" s="140"/>
      <c r="CQQ1" s="140"/>
      <c r="CQR1" s="140"/>
      <c r="CQS1" s="140"/>
      <c r="CQT1" s="140"/>
      <c r="CQU1" s="140"/>
      <c r="CQV1" s="140"/>
      <c r="CQW1" s="140"/>
      <c r="CQX1" s="140"/>
      <c r="CQY1" s="140"/>
      <c r="CQZ1" s="140"/>
      <c r="CRA1" s="140"/>
      <c r="CRB1" s="140"/>
      <c r="CRC1" s="140"/>
      <c r="CRD1" s="140"/>
      <c r="CRE1" s="140"/>
      <c r="CRF1" s="140"/>
      <c r="CRG1" s="140"/>
      <c r="CRH1" s="140"/>
      <c r="CRI1" s="140"/>
      <c r="CRJ1" s="140"/>
      <c r="CRK1" s="140"/>
      <c r="CRL1" s="140"/>
      <c r="CRM1" s="140"/>
      <c r="CRN1" s="140"/>
      <c r="CRO1" s="140"/>
      <c r="CRP1" s="140"/>
      <c r="CRQ1" s="140"/>
      <c r="CRR1" s="140"/>
      <c r="CRS1" s="140"/>
      <c r="CRT1" s="140"/>
      <c r="CRU1" s="140"/>
      <c r="CRV1" s="140"/>
      <c r="CRW1" s="140"/>
      <c r="CRX1" s="140"/>
      <c r="CRY1" s="140"/>
      <c r="CRZ1" s="140"/>
      <c r="CSA1" s="140"/>
      <c r="CSB1" s="140"/>
      <c r="CSC1" s="140"/>
      <c r="CSD1" s="140"/>
      <c r="CSE1" s="140"/>
      <c r="CSF1" s="140"/>
      <c r="CSG1" s="140"/>
      <c r="CSH1" s="140"/>
      <c r="CSI1" s="140"/>
      <c r="CSJ1" s="140"/>
      <c r="CSK1" s="140"/>
      <c r="CSL1" s="140"/>
      <c r="CSM1" s="140"/>
      <c r="CSN1" s="140"/>
      <c r="CSO1" s="140"/>
      <c r="CSP1" s="140"/>
      <c r="CSQ1" s="140"/>
      <c r="CSR1" s="140"/>
      <c r="CSS1" s="140"/>
      <c r="CST1" s="140"/>
      <c r="CSU1" s="140"/>
      <c r="CSV1" s="140"/>
      <c r="CSW1" s="140"/>
      <c r="CSX1" s="140"/>
      <c r="CSY1" s="140"/>
      <c r="CSZ1" s="140"/>
      <c r="CTA1" s="140"/>
      <c r="CTB1" s="140"/>
      <c r="CTC1" s="140"/>
      <c r="CTD1" s="140"/>
      <c r="CTE1" s="140"/>
      <c r="CTF1" s="140"/>
      <c r="CTG1" s="140"/>
      <c r="CTH1" s="140"/>
      <c r="CTI1" s="140"/>
      <c r="CTJ1" s="140"/>
      <c r="CTK1" s="140"/>
      <c r="CTL1" s="140"/>
      <c r="CTM1" s="140"/>
      <c r="CTN1" s="140"/>
      <c r="CTO1" s="140"/>
      <c r="CTP1" s="140"/>
      <c r="CTQ1" s="140"/>
      <c r="CTR1" s="140"/>
      <c r="CTS1" s="140"/>
      <c r="CTT1" s="140"/>
      <c r="CTU1" s="140"/>
      <c r="CTV1" s="140"/>
      <c r="CTW1" s="140"/>
      <c r="CTX1" s="140"/>
      <c r="CTY1" s="140"/>
      <c r="CTZ1" s="140"/>
      <c r="CUA1" s="140"/>
      <c r="CUB1" s="140"/>
      <c r="CUC1" s="140"/>
      <c r="CUD1" s="140"/>
      <c r="CUE1" s="140"/>
      <c r="CUF1" s="140"/>
      <c r="CUG1" s="140"/>
      <c r="CUH1" s="140"/>
      <c r="CUI1" s="140"/>
      <c r="CUJ1" s="140"/>
      <c r="CUK1" s="140"/>
      <c r="CUL1" s="140"/>
      <c r="CUM1" s="140"/>
      <c r="CUN1" s="140"/>
      <c r="CUO1" s="140"/>
      <c r="CUP1" s="140"/>
      <c r="CUQ1" s="140"/>
      <c r="CUR1" s="140"/>
      <c r="CUS1" s="140"/>
      <c r="CUT1" s="140"/>
      <c r="CUU1" s="140"/>
      <c r="CUV1" s="140"/>
      <c r="CUW1" s="140"/>
      <c r="CUX1" s="140"/>
      <c r="CUY1" s="140"/>
      <c r="CUZ1" s="140"/>
      <c r="CVA1" s="140"/>
      <c r="CVB1" s="140"/>
      <c r="CVC1" s="140"/>
      <c r="CVD1" s="140"/>
      <c r="CVE1" s="140"/>
      <c r="CVF1" s="140"/>
      <c r="CVG1" s="140"/>
      <c r="CVH1" s="140"/>
      <c r="CVI1" s="140"/>
      <c r="CVJ1" s="140"/>
      <c r="CVK1" s="140"/>
      <c r="CVL1" s="140"/>
      <c r="CVM1" s="140"/>
      <c r="CVN1" s="140"/>
      <c r="CVO1" s="140"/>
      <c r="CVP1" s="140"/>
      <c r="CVQ1" s="140"/>
      <c r="CVR1" s="140"/>
      <c r="CVS1" s="140"/>
      <c r="CVT1" s="140"/>
      <c r="CVU1" s="140"/>
      <c r="CVV1" s="140"/>
      <c r="CVW1" s="140"/>
      <c r="CVX1" s="140"/>
      <c r="CVY1" s="140"/>
      <c r="CVZ1" s="140"/>
      <c r="CWA1" s="140"/>
      <c r="CWB1" s="140"/>
      <c r="CWC1" s="140"/>
      <c r="CWD1" s="140"/>
      <c r="CWE1" s="140"/>
      <c r="CWF1" s="140"/>
      <c r="CWG1" s="140"/>
      <c r="CWH1" s="140"/>
      <c r="CWI1" s="140"/>
      <c r="CWJ1" s="140"/>
      <c r="CWK1" s="140"/>
      <c r="CWL1" s="140"/>
      <c r="CWM1" s="140"/>
      <c r="CWN1" s="140"/>
      <c r="CWO1" s="140"/>
      <c r="CWP1" s="140"/>
      <c r="CWQ1" s="140"/>
      <c r="CWR1" s="140"/>
      <c r="CWS1" s="140"/>
      <c r="CWT1" s="140"/>
      <c r="CWU1" s="140"/>
      <c r="CWV1" s="140"/>
      <c r="CWW1" s="140"/>
      <c r="CWX1" s="140"/>
      <c r="CWY1" s="140"/>
      <c r="CWZ1" s="140"/>
      <c r="CXA1" s="140"/>
      <c r="CXB1" s="140"/>
      <c r="CXC1" s="140"/>
      <c r="CXD1" s="140"/>
      <c r="CXE1" s="140"/>
      <c r="CXF1" s="140"/>
      <c r="CXG1" s="140"/>
      <c r="CXH1" s="140"/>
      <c r="CXI1" s="140"/>
      <c r="CXJ1" s="140"/>
      <c r="CXK1" s="140"/>
      <c r="CXL1" s="140"/>
      <c r="CXM1" s="140"/>
      <c r="CXN1" s="140"/>
      <c r="CXO1" s="140"/>
      <c r="CXP1" s="140"/>
      <c r="CXQ1" s="140"/>
      <c r="CXR1" s="140"/>
      <c r="CXS1" s="140"/>
      <c r="CXT1" s="140"/>
      <c r="CXU1" s="140"/>
      <c r="CXV1" s="140"/>
      <c r="CXW1" s="140"/>
      <c r="CXX1" s="140"/>
      <c r="CXY1" s="140"/>
      <c r="CXZ1" s="140"/>
      <c r="CYA1" s="140"/>
      <c r="CYB1" s="140"/>
      <c r="CYC1" s="140"/>
      <c r="CYD1" s="140"/>
      <c r="CYE1" s="140"/>
      <c r="CYF1" s="140"/>
      <c r="CYG1" s="140"/>
      <c r="CYH1" s="140"/>
      <c r="CYI1" s="140"/>
      <c r="CYJ1" s="140"/>
      <c r="CYK1" s="140"/>
      <c r="CYL1" s="140"/>
      <c r="CYM1" s="140"/>
      <c r="CYN1" s="140"/>
      <c r="CYO1" s="140"/>
      <c r="CYP1" s="140"/>
      <c r="CYQ1" s="140"/>
      <c r="CYR1" s="140"/>
      <c r="CYS1" s="140"/>
      <c r="CYT1" s="140"/>
      <c r="CYU1" s="140"/>
      <c r="CYV1" s="140"/>
      <c r="CYW1" s="140"/>
      <c r="CYX1" s="140"/>
      <c r="CYY1" s="140"/>
      <c r="CYZ1" s="140"/>
      <c r="CZA1" s="140"/>
      <c r="CZB1" s="140"/>
      <c r="CZC1" s="140"/>
      <c r="CZD1" s="140"/>
      <c r="CZE1" s="140"/>
      <c r="CZF1" s="140"/>
      <c r="CZG1" s="140"/>
      <c r="CZH1" s="140"/>
      <c r="CZI1" s="140"/>
      <c r="CZJ1" s="140"/>
      <c r="CZK1" s="140"/>
      <c r="CZL1" s="140"/>
      <c r="CZM1" s="140"/>
      <c r="CZN1" s="140"/>
      <c r="CZO1" s="140"/>
      <c r="CZP1" s="140"/>
      <c r="CZQ1" s="140"/>
      <c r="CZR1" s="140"/>
      <c r="CZS1" s="140"/>
      <c r="CZT1" s="140"/>
      <c r="CZU1" s="140"/>
      <c r="CZV1" s="140"/>
      <c r="CZW1" s="140"/>
      <c r="CZX1" s="140"/>
      <c r="CZY1" s="140"/>
      <c r="CZZ1" s="140"/>
      <c r="DAA1" s="140"/>
      <c r="DAB1" s="140"/>
      <c r="DAC1" s="140"/>
      <c r="DAD1" s="140"/>
      <c r="DAE1" s="140"/>
      <c r="DAF1" s="140"/>
      <c r="DAG1" s="140"/>
      <c r="DAH1" s="140"/>
      <c r="DAI1" s="140"/>
      <c r="DAJ1" s="140"/>
      <c r="DAK1" s="140"/>
      <c r="DAL1" s="140"/>
      <c r="DAM1" s="140"/>
      <c r="DAN1" s="140"/>
      <c r="DAO1" s="140"/>
      <c r="DAP1" s="140"/>
      <c r="DAQ1" s="140"/>
      <c r="DAR1" s="140"/>
      <c r="DAS1" s="140"/>
      <c r="DAT1" s="140"/>
      <c r="DAU1" s="140"/>
      <c r="DAV1" s="140"/>
      <c r="DAW1" s="140"/>
      <c r="DAX1" s="140"/>
      <c r="DAY1" s="140"/>
      <c r="DAZ1" s="140"/>
      <c r="DBA1" s="140"/>
      <c r="DBB1" s="140"/>
      <c r="DBC1" s="140"/>
      <c r="DBD1" s="140"/>
      <c r="DBE1" s="140"/>
      <c r="DBF1" s="140"/>
      <c r="DBG1" s="140"/>
      <c r="DBH1" s="140"/>
      <c r="DBI1" s="140"/>
      <c r="DBJ1" s="140"/>
      <c r="DBK1" s="140"/>
      <c r="DBL1" s="140"/>
      <c r="DBM1" s="140"/>
      <c r="DBN1" s="140"/>
      <c r="DBO1" s="140"/>
      <c r="DBP1" s="140"/>
      <c r="DBQ1" s="140"/>
      <c r="DBR1" s="140"/>
      <c r="DBS1" s="140"/>
      <c r="DBT1" s="140"/>
      <c r="DBU1" s="140"/>
      <c r="DBV1" s="140"/>
      <c r="DBW1" s="140"/>
      <c r="DBX1" s="140"/>
      <c r="DBY1" s="140"/>
      <c r="DBZ1" s="140"/>
      <c r="DCA1" s="140"/>
      <c r="DCB1" s="140"/>
      <c r="DCC1" s="140"/>
      <c r="DCD1" s="140"/>
      <c r="DCE1" s="140"/>
      <c r="DCF1" s="140"/>
      <c r="DCG1" s="140"/>
      <c r="DCH1" s="140"/>
      <c r="DCI1" s="140"/>
      <c r="DCJ1" s="140"/>
      <c r="DCK1" s="140"/>
      <c r="DCL1" s="140"/>
      <c r="DCM1" s="140"/>
      <c r="DCN1" s="140"/>
      <c r="DCO1" s="140"/>
      <c r="DCP1" s="140"/>
      <c r="DCQ1" s="140"/>
      <c r="DCR1" s="140"/>
      <c r="DCS1" s="140"/>
      <c r="DCT1" s="140"/>
      <c r="DCU1" s="140"/>
      <c r="DCV1" s="140"/>
      <c r="DCW1" s="140"/>
      <c r="DCX1" s="140"/>
      <c r="DCY1" s="140"/>
      <c r="DCZ1" s="140"/>
      <c r="DDA1" s="140"/>
      <c r="DDB1" s="140"/>
      <c r="DDC1" s="140"/>
      <c r="DDD1" s="140"/>
      <c r="DDE1" s="140"/>
      <c r="DDF1" s="140"/>
      <c r="DDG1" s="140"/>
      <c r="DDH1" s="140"/>
      <c r="DDI1" s="140"/>
      <c r="DDJ1" s="140"/>
      <c r="DDK1" s="140"/>
      <c r="DDL1" s="140"/>
      <c r="DDM1" s="140"/>
      <c r="DDN1" s="140"/>
      <c r="DDO1" s="140"/>
      <c r="DDP1" s="140"/>
      <c r="DDQ1" s="140"/>
      <c r="DDR1" s="140"/>
      <c r="DDS1" s="140"/>
      <c r="DDT1" s="140"/>
      <c r="DDU1" s="140"/>
      <c r="DDV1" s="140"/>
      <c r="DDW1" s="140"/>
      <c r="DDX1" s="140"/>
      <c r="DDY1" s="140"/>
      <c r="DDZ1" s="140"/>
      <c r="DEA1" s="140"/>
      <c r="DEB1" s="140"/>
      <c r="DEC1" s="140"/>
      <c r="DED1" s="140"/>
      <c r="DEE1" s="140"/>
      <c r="DEF1" s="140"/>
      <c r="DEG1" s="140"/>
      <c r="DEH1" s="140"/>
      <c r="DEI1" s="140"/>
      <c r="DEJ1" s="140"/>
      <c r="DEK1" s="140"/>
      <c r="DEL1" s="140"/>
      <c r="DEM1" s="140"/>
      <c r="DEN1" s="140"/>
      <c r="DEO1" s="140"/>
      <c r="DEP1" s="140"/>
      <c r="DEQ1" s="140"/>
      <c r="DER1" s="140"/>
      <c r="DES1" s="140"/>
      <c r="DET1" s="140"/>
      <c r="DEU1" s="140"/>
      <c r="DEV1" s="140"/>
      <c r="DEW1" s="140"/>
      <c r="DEX1" s="140"/>
      <c r="DEY1" s="140"/>
      <c r="DEZ1" s="140"/>
      <c r="DFA1" s="140"/>
      <c r="DFB1" s="140"/>
      <c r="DFC1" s="140"/>
      <c r="DFD1" s="140"/>
      <c r="DFE1" s="140"/>
      <c r="DFF1" s="140"/>
      <c r="DFG1" s="140"/>
      <c r="DFH1" s="140"/>
      <c r="DFI1" s="140"/>
      <c r="DFJ1" s="140"/>
      <c r="DFK1" s="140"/>
      <c r="DFL1" s="140"/>
      <c r="DFM1" s="140"/>
      <c r="DFN1" s="140"/>
      <c r="DFO1" s="140"/>
      <c r="DFP1" s="140"/>
      <c r="DFQ1" s="140"/>
      <c r="DFR1" s="140"/>
      <c r="DFS1" s="140"/>
      <c r="DFT1" s="140"/>
      <c r="DFU1" s="140"/>
      <c r="DFV1" s="140"/>
      <c r="DFW1" s="140"/>
      <c r="DFX1" s="140"/>
      <c r="DFY1" s="140"/>
      <c r="DFZ1" s="140"/>
      <c r="DGA1" s="140"/>
      <c r="DGB1" s="140"/>
      <c r="DGC1" s="140"/>
      <c r="DGD1" s="140"/>
      <c r="DGE1" s="140"/>
      <c r="DGF1" s="140"/>
      <c r="DGG1" s="140"/>
      <c r="DGH1" s="140"/>
      <c r="DGI1" s="140"/>
      <c r="DGJ1" s="140"/>
      <c r="DGK1" s="140"/>
      <c r="DGL1" s="140"/>
      <c r="DGM1" s="140"/>
      <c r="DGN1" s="140"/>
      <c r="DGO1" s="140"/>
      <c r="DGP1" s="140"/>
      <c r="DGQ1" s="140"/>
      <c r="DGR1" s="140"/>
      <c r="DGS1" s="140"/>
      <c r="DGT1" s="140"/>
      <c r="DGU1" s="140"/>
      <c r="DGV1" s="140"/>
      <c r="DGW1" s="140"/>
      <c r="DGX1" s="140"/>
      <c r="DGY1" s="140"/>
      <c r="DGZ1" s="140"/>
      <c r="DHA1" s="140"/>
      <c r="DHB1" s="140"/>
      <c r="DHC1" s="140"/>
      <c r="DHD1" s="140"/>
      <c r="DHE1" s="140"/>
      <c r="DHF1" s="140"/>
      <c r="DHG1" s="140"/>
      <c r="DHH1" s="140"/>
      <c r="DHI1" s="140"/>
      <c r="DHJ1" s="140"/>
      <c r="DHK1" s="140"/>
      <c r="DHL1" s="140"/>
      <c r="DHM1" s="140"/>
      <c r="DHN1" s="140"/>
      <c r="DHO1" s="140"/>
      <c r="DHP1" s="140"/>
      <c r="DHQ1" s="140"/>
      <c r="DHR1" s="140"/>
      <c r="DHS1" s="140"/>
      <c r="DHT1" s="140"/>
      <c r="DHU1" s="140"/>
      <c r="DHV1" s="140"/>
      <c r="DHW1" s="140"/>
      <c r="DHX1" s="140"/>
      <c r="DHY1" s="140"/>
      <c r="DHZ1" s="140"/>
      <c r="DIA1" s="140"/>
      <c r="DIB1" s="140"/>
      <c r="DIC1" s="140"/>
      <c r="DID1" s="140"/>
      <c r="DIE1" s="140"/>
      <c r="DIF1" s="140"/>
      <c r="DIG1" s="140"/>
      <c r="DIH1" s="140"/>
      <c r="DII1" s="140"/>
      <c r="DIJ1" s="140"/>
      <c r="DIK1" s="140"/>
      <c r="DIL1" s="140"/>
      <c r="DIM1" s="140"/>
      <c r="DIN1" s="140"/>
      <c r="DIO1" s="140"/>
      <c r="DIP1" s="140"/>
      <c r="DIQ1" s="140"/>
      <c r="DIR1" s="140"/>
      <c r="DIS1" s="140"/>
      <c r="DIT1" s="140"/>
      <c r="DIU1" s="140"/>
      <c r="DIV1" s="140"/>
      <c r="DIW1" s="140"/>
      <c r="DIX1" s="140"/>
      <c r="DIY1" s="140"/>
      <c r="DIZ1" s="140"/>
      <c r="DJA1" s="140"/>
      <c r="DJB1" s="140"/>
      <c r="DJC1" s="140"/>
      <c r="DJD1" s="140"/>
      <c r="DJE1" s="140"/>
      <c r="DJF1" s="140"/>
      <c r="DJG1" s="140"/>
      <c r="DJH1" s="140"/>
      <c r="DJI1" s="140"/>
      <c r="DJJ1" s="140"/>
      <c r="DJK1" s="140"/>
      <c r="DJL1" s="140"/>
      <c r="DJM1" s="140"/>
      <c r="DJN1" s="140"/>
      <c r="DJO1" s="140"/>
      <c r="DJP1" s="140"/>
      <c r="DJQ1" s="140"/>
      <c r="DJR1" s="140"/>
      <c r="DJS1" s="140"/>
      <c r="DJT1" s="140"/>
      <c r="DJU1" s="140"/>
      <c r="DJV1" s="140"/>
      <c r="DJW1" s="140"/>
      <c r="DJX1" s="140"/>
      <c r="DJY1" s="140"/>
      <c r="DJZ1" s="140"/>
      <c r="DKA1" s="140"/>
      <c r="DKB1" s="140"/>
      <c r="DKC1" s="140"/>
      <c r="DKD1" s="140"/>
      <c r="DKE1" s="140"/>
      <c r="DKF1" s="140"/>
      <c r="DKG1" s="140"/>
      <c r="DKH1" s="140"/>
      <c r="DKI1" s="140"/>
      <c r="DKJ1" s="140"/>
      <c r="DKK1" s="140"/>
      <c r="DKL1" s="140"/>
      <c r="DKM1" s="140"/>
      <c r="DKN1" s="140"/>
      <c r="DKO1" s="140"/>
      <c r="DKP1" s="140"/>
      <c r="DKQ1" s="140"/>
      <c r="DKR1" s="140"/>
      <c r="DKS1" s="140"/>
      <c r="DKT1" s="140"/>
      <c r="DKU1" s="140"/>
      <c r="DKV1" s="140"/>
      <c r="DKW1" s="140"/>
      <c r="DKX1" s="140"/>
      <c r="DKY1" s="140"/>
      <c r="DKZ1" s="140"/>
      <c r="DLA1" s="140"/>
      <c r="DLB1" s="140"/>
      <c r="DLC1" s="140"/>
      <c r="DLD1" s="140"/>
      <c r="DLE1" s="140"/>
      <c r="DLF1" s="140"/>
      <c r="DLG1" s="140"/>
      <c r="DLH1" s="140"/>
      <c r="DLI1" s="140"/>
      <c r="DLJ1" s="140"/>
      <c r="DLK1" s="140"/>
      <c r="DLL1" s="140"/>
      <c r="DLM1" s="140"/>
      <c r="DLN1" s="140"/>
      <c r="DLO1" s="140"/>
      <c r="DLP1" s="140"/>
      <c r="DLQ1" s="140"/>
      <c r="DLR1" s="140"/>
      <c r="DLS1" s="140"/>
      <c r="DLT1" s="140"/>
      <c r="DLU1" s="140"/>
      <c r="DLV1" s="140"/>
      <c r="DLW1" s="140"/>
      <c r="DLX1" s="140"/>
      <c r="DLY1" s="140"/>
      <c r="DLZ1" s="140"/>
      <c r="DMA1" s="140"/>
      <c r="DMB1" s="140"/>
      <c r="DMC1" s="140"/>
      <c r="DMD1" s="140"/>
      <c r="DME1" s="140"/>
      <c r="DMF1" s="140"/>
      <c r="DMG1" s="140"/>
      <c r="DMH1" s="140"/>
      <c r="DMI1" s="140"/>
      <c r="DMJ1" s="140"/>
      <c r="DMK1" s="140"/>
      <c r="DML1" s="140"/>
      <c r="DMM1" s="140"/>
      <c r="DMN1" s="140"/>
      <c r="DMO1" s="140"/>
      <c r="DMP1" s="140"/>
      <c r="DMQ1" s="140"/>
      <c r="DMR1" s="140"/>
      <c r="DMS1" s="140"/>
      <c r="DMT1" s="140"/>
      <c r="DMU1" s="140"/>
      <c r="DMV1" s="140"/>
      <c r="DMW1" s="140"/>
      <c r="DMX1" s="140"/>
      <c r="DMY1" s="140"/>
      <c r="DMZ1" s="140"/>
      <c r="DNA1" s="140"/>
      <c r="DNB1" s="140"/>
      <c r="DNC1" s="140"/>
      <c r="DND1" s="140"/>
      <c r="DNE1" s="140"/>
      <c r="DNF1" s="140"/>
      <c r="DNG1" s="140"/>
      <c r="DNH1" s="140"/>
      <c r="DNI1" s="140"/>
      <c r="DNJ1" s="140"/>
      <c r="DNK1" s="140"/>
      <c r="DNL1" s="140"/>
      <c r="DNM1" s="140"/>
      <c r="DNN1" s="140"/>
      <c r="DNO1" s="140"/>
      <c r="DNP1" s="140"/>
      <c r="DNQ1" s="140"/>
      <c r="DNR1" s="140"/>
      <c r="DNS1" s="140"/>
      <c r="DNT1" s="140"/>
      <c r="DNU1" s="140"/>
      <c r="DNV1" s="140"/>
      <c r="DNW1" s="140"/>
      <c r="DNX1" s="140"/>
      <c r="DNY1" s="140"/>
      <c r="DNZ1" s="140"/>
      <c r="DOA1" s="140"/>
      <c r="DOB1" s="140"/>
      <c r="DOC1" s="140"/>
      <c r="DOD1" s="140"/>
      <c r="DOE1" s="140"/>
      <c r="DOF1" s="140"/>
      <c r="DOG1" s="140"/>
      <c r="DOH1" s="140"/>
      <c r="DOI1" s="140"/>
      <c r="DOJ1" s="140"/>
      <c r="DOK1" s="140"/>
      <c r="DOL1" s="140"/>
      <c r="DOM1" s="140"/>
      <c r="DON1" s="140"/>
      <c r="DOO1" s="140"/>
      <c r="DOP1" s="140"/>
      <c r="DOQ1" s="140"/>
      <c r="DOR1" s="140"/>
      <c r="DOS1" s="140"/>
      <c r="DOT1" s="140"/>
      <c r="DOU1" s="140"/>
      <c r="DOV1" s="140"/>
      <c r="DOW1" s="140"/>
      <c r="DOX1" s="140"/>
      <c r="DOY1" s="140"/>
      <c r="DOZ1" s="140"/>
      <c r="DPA1" s="140"/>
      <c r="DPB1" s="140"/>
      <c r="DPC1" s="140"/>
      <c r="DPD1" s="140"/>
      <c r="DPE1" s="140"/>
      <c r="DPF1" s="140"/>
      <c r="DPG1" s="140"/>
      <c r="DPH1" s="140"/>
      <c r="DPI1" s="140"/>
      <c r="DPJ1" s="140"/>
      <c r="DPK1" s="140"/>
      <c r="DPL1" s="140"/>
      <c r="DPM1" s="140"/>
      <c r="DPN1" s="140"/>
      <c r="DPO1" s="140"/>
      <c r="DPP1" s="140"/>
      <c r="DPQ1" s="140"/>
      <c r="DPR1" s="140"/>
      <c r="DPS1" s="140"/>
      <c r="DPT1" s="140"/>
      <c r="DPU1" s="140"/>
      <c r="DPV1" s="140"/>
      <c r="DPW1" s="140"/>
      <c r="DPX1" s="140"/>
      <c r="DPY1" s="140"/>
      <c r="DPZ1" s="140"/>
      <c r="DQA1" s="140"/>
      <c r="DQB1" s="140"/>
      <c r="DQC1" s="140"/>
      <c r="DQD1" s="140"/>
      <c r="DQE1" s="140"/>
      <c r="DQF1" s="140"/>
      <c r="DQG1" s="140"/>
      <c r="DQH1" s="140"/>
      <c r="DQI1" s="140"/>
      <c r="DQJ1" s="140"/>
      <c r="DQK1" s="140"/>
      <c r="DQL1" s="140"/>
      <c r="DQM1" s="140"/>
      <c r="DQN1" s="140"/>
      <c r="DQO1" s="140"/>
      <c r="DQP1" s="140"/>
      <c r="DQQ1" s="140"/>
      <c r="DQR1" s="140"/>
      <c r="DQS1" s="140"/>
      <c r="DQT1" s="140"/>
      <c r="DQU1" s="140"/>
      <c r="DQV1" s="140"/>
      <c r="DQW1" s="140"/>
      <c r="DQX1" s="140"/>
      <c r="DQY1" s="140"/>
      <c r="DQZ1" s="140"/>
      <c r="DRA1" s="140"/>
      <c r="DRB1" s="140"/>
      <c r="DRC1" s="140"/>
      <c r="DRD1" s="140"/>
      <c r="DRE1" s="140"/>
      <c r="DRF1" s="140"/>
      <c r="DRG1" s="140"/>
      <c r="DRH1" s="140"/>
      <c r="DRI1" s="140"/>
      <c r="DRJ1" s="140"/>
      <c r="DRK1" s="140"/>
      <c r="DRL1" s="140"/>
      <c r="DRM1" s="140"/>
      <c r="DRN1" s="140"/>
      <c r="DRO1" s="140"/>
      <c r="DRP1" s="140"/>
      <c r="DRQ1" s="140"/>
      <c r="DRR1" s="140"/>
      <c r="DRS1" s="140"/>
      <c r="DRT1" s="140"/>
      <c r="DRU1" s="140"/>
      <c r="DRV1" s="140"/>
      <c r="DRW1" s="140"/>
      <c r="DRX1" s="140"/>
      <c r="DRY1" s="140"/>
      <c r="DRZ1" s="140"/>
      <c r="DSA1" s="140"/>
      <c r="DSB1" s="140"/>
      <c r="DSC1" s="140"/>
      <c r="DSD1" s="140"/>
      <c r="DSE1" s="140"/>
      <c r="DSF1" s="140"/>
      <c r="DSG1" s="140"/>
      <c r="DSH1" s="140"/>
      <c r="DSI1" s="140"/>
      <c r="DSJ1" s="140"/>
      <c r="DSK1" s="140"/>
      <c r="DSL1" s="140"/>
      <c r="DSM1" s="140"/>
      <c r="DSN1" s="140"/>
      <c r="DSO1" s="140"/>
      <c r="DSP1" s="140"/>
      <c r="DSQ1" s="140"/>
      <c r="DSR1" s="140"/>
      <c r="DSS1" s="140"/>
      <c r="DST1" s="140"/>
      <c r="DSU1" s="140"/>
      <c r="DSV1" s="140"/>
      <c r="DSW1" s="140"/>
      <c r="DSX1" s="140"/>
      <c r="DSY1" s="140"/>
      <c r="DSZ1" s="140"/>
      <c r="DTA1" s="140"/>
      <c r="DTB1" s="140"/>
      <c r="DTC1" s="140"/>
      <c r="DTD1" s="140"/>
      <c r="DTE1" s="140"/>
      <c r="DTF1" s="140"/>
      <c r="DTG1" s="140"/>
      <c r="DTH1" s="140"/>
      <c r="DTI1" s="140"/>
      <c r="DTJ1" s="140"/>
      <c r="DTK1" s="140"/>
      <c r="DTL1" s="140"/>
      <c r="DTM1" s="140"/>
      <c r="DTN1" s="140"/>
      <c r="DTO1" s="140"/>
      <c r="DTP1" s="140"/>
      <c r="DTQ1" s="140"/>
      <c r="DTR1" s="140"/>
      <c r="DTS1" s="140"/>
      <c r="DTT1" s="140"/>
      <c r="DTU1" s="140"/>
      <c r="DTV1" s="140"/>
      <c r="DTW1" s="140"/>
      <c r="DTX1" s="140"/>
      <c r="DTY1" s="140"/>
      <c r="DTZ1" s="140"/>
      <c r="DUA1" s="140"/>
      <c r="DUB1" s="140"/>
      <c r="DUC1" s="140"/>
      <c r="DUD1" s="140"/>
      <c r="DUE1" s="140"/>
      <c r="DUF1" s="140"/>
      <c r="DUG1" s="140"/>
      <c r="DUH1" s="140"/>
      <c r="DUI1" s="140"/>
      <c r="DUJ1" s="140"/>
      <c r="DUK1" s="140"/>
      <c r="DUL1" s="140"/>
      <c r="DUM1" s="140"/>
      <c r="DUN1" s="140"/>
      <c r="DUO1" s="140"/>
      <c r="DUP1" s="140"/>
      <c r="DUQ1" s="140"/>
      <c r="DUR1" s="140"/>
      <c r="DUS1" s="140"/>
      <c r="DUT1" s="140"/>
      <c r="DUU1" s="140"/>
      <c r="DUV1" s="140"/>
      <c r="DUW1" s="140"/>
      <c r="DUX1" s="140"/>
      <c r="DUY1" s="140"/>
      <c r="DUZ1" s="140"/>
      <c r="DVA1" s="140"/>
      <c r="DVB1" s="140"/>
      <c r="DVC1" s="140"/>
      <c r="DVD1" s="140"/>
      <c r="DVE1" s="140"/>
      <c r="DVF1" s="140"/>
      <c r="DVG1" s="140"/>
      <c r="DVH1" s="140"/>
      <c r="DVI1" s="140"/>
      <c r="DVJ1" s="140"/>
      <c r="DVK1" s="140"/>
      <c r="DVL1" s="140"/>
      <c r="DVM1" s="140"/>
      <c r="DVN1" s="140"/>
      <c r="DVO1" s="140"/>
      <c r="DVP1" s="140"/>
      <c r="DVQ1" s="140"/>
      <c r="DVR1" s="140"/>
      <c r="DVS1" s="140"/>
      <c r="DVT1" s="140"/>
      <c r="DVU1" s="140"/>
      <c r="DVV1" s="140"/>
      <c r="DVW1" s="140"/>
      <c r="DVX1" s="140"/>
      <c r="DVY1" s="140"/>
      <c r="DVZ1" s="140"/>
      <c r="DWA1" s="140"/>
      <c r="DWB1" s="140"/>
      <c r="DWC1" s="140"/>
      <c r="DWD1" s="140"/>
      <c r="DWE1" s="140"/>
      <c r="DWF1" s="140"/>
      <c r="DWG1" s="140"/>
      <c r="DWH1" s="140"/>
      <c r="DWI1" s="140"/>
      <c r="DWJ1" s="140"/>
      <c r="DWK1" s="140"/>
      <c r="DWL1" s="140"/>
      <c r="DWM1" s="140"/>
      <c r="DWN1" s="140"/>
      <c r="DWO1" s="140"/>
      <c r="DWP1" s="140"/>
      <c r="DWQ1" s="140"/>
      <c r="DWR1" s="140"/>
      <c r="DWS1" s="140"/>
      <c r="DWT1" s="140"/>
      <c r="DWU1" s="140"/>
      <c r="DWV1" s="140"/>
      <c r="DWW1" s="140"/>
      <c r="DWX1" s="140"/>
      <c r="DWY1" s="140"/>
      <c r="DWZ1" s="140"/>
      <c r="DXA1" s="140"/>
      <c r="DXB1" s="140"/>
      <c r="DXC1" s="140"/>
      <c r="DXD1" s="140"/>
      <c r="DXE1" s="140"/>
      <c r="DXF1" s="140"/>
      <c r="DXG1" s="140"/>
      <c r="DXH1" s="140"/>
      <c r="DXI1" s="140"/>
      <c r="DXJ1" s="140"/>
      <c r="DXK1" s="140"/>
      <c r="DXL1" s="140"/>
      <c r="DXM1" s="140"/>
      <c r="DXN1" s="140"/>
      <c r="DXO1" s="140"/>
      <c r="DXP1" s="140"/>
      <c r="DXQ1" s="140"/>
      <c r="DXR1" s="140"/>
      <c r="DXS1" s="140"/>
      <c r="DXT1" s="140"/>
      <c r="DXU1" s="140"/>
      <c r="DXV1" s="140"/>
      <c r="DXW1" s="140"/>
      <c r="DXX1" s="140"/>
      <c r="DXY1" s="140"/>
      <c r="DXZ1" s="140"/>
      <c r="DYA1" s="140"/>
      <c r="DYB1" s="140"/>
      <c r="DYC1" s="140"/>
      <c r="DYD1" s="140"/>
      <c r="DYE1" s="140"/>
      <c r="DYF1" s="140"/>
      <c r="DYG1" s="140"/>
      <c r="DYH1" s="140"/>
      <c r="DYI1" s="140"/>
      <c r="DYJ1" s="140"/>
      <c r="DYK1" s="140"/>
      <c r="DYL1" s="140"/>
      <c r="DYM1" s="140"/>
      <c r="DYN1" s="140"/>
      <c r="DYO1" s="140"/>
      <c r="DYP1" s="140"/>
      <c r="DYQ1" s="140"/>
      <c r="DYR1" s="140"/>
      <c r="DYS1" s="140"/>
      <c r="DYT1" s="140"/>
      <c r="DYU1" s="140"/>
      <c r="DYV1" s="140"/>
      <c r="DYW1" s="140"/>
      <c r="DYX1" s="140"/>
      <c r="DYY1" s="140"/>
      <c r="DYZ1" s="140"/>
      <c r="DZA1" s="140"/>
      <c r="DZB1" s="140"/>
      <c r="DZC1" s="140"/>
      <c r="DZD1" s="140"/>
      <c r="DZE1" s="140"/>
      <c r="DZF1" s="140"/>
      <c r="DZG1" s="140"/>
      <c r="DZH1" s="140"/>
      <c r="DZI1" s="140"/>
      <c r="DZJ1" s="140"/>
      <c r="DZK1" s="140"/>
      <c r="DZL1" s="140"/>
      <c r="DZM1" s="140"/>
      <c r="DZN1" s="140"/>
      <c r="DZO1" s="140"/>
      <c r="DZP1" s="140"/>
      <c r="DZQ1" s="140"/>
      <c r="DZR1" s="140"/>
      <c r="DZS1" s="140"/>
      <c r="DZT1" s="140"/>
      <c r="DZU1" s="140"/>
      <c r="DZV1" s="140"/>
      <c r="DZW1" s="140"/>
      <c r="DZX1" s="140"/>
      <c r="DZY1" s="140"/>
      <c r="DZZ1" s="140"/>
      <c r="EAA1" s="140"/>
      <c r="EAB1" s="140"/>
      <c r="EAC1" s="140"/>
      <c r="EAD1" s="140"/>
      <c r="EAE1" s="140"/>
      <c r="EAF1" s="140"/>
      <c r="EAG1" s="140"/>
      <c r="EAH1" s="140"/>
      <c r="EAI1" s="140"/>
      <c r="EAJ1" s="140"/>
      <c r="EAK1" s="140"/>
      <c r="EAL1" s="140"/>
      <c r="EAM1" s="140"/>
      <c r="EAN1" s="140"/>
      <c r="EAO1" s="140"/>
      <c r="EAP1" s="140"/>
      <c r="EAQ1" s="140"/>
      <c r="EAR1" s="140"/>
      <c r="EAS1" s="140"/>
      <c r="EAT1" s="140"/>
      <c r="EAU1" s="140"/>
      <c r="EAV1" s="140"/>
      <c r="EAW1" s="140"/>
      <c r="EAX1" s="140"/>
      <c r="EAY1" s="140"/>
      <c r="EAZ1" s="140"/>
      <c r="EBA1" s="140"/>
      <c r="EBB1" s="140"/>
      <c r="EBC1" s="140"/>
      <c r="EBD1" s="140"/>
      <c r="EBE1" s="140"/>
      <c r="EBF1" s="140"/>
      <c r="EBG1" s="140"/>
      <c r="EBH1" s="140"/>
      <c r="EBI1" s="140"/>
      <c r="EBJ1" s="140"/>
      <c r="EBK1" s="140"/>
      <c r="EBL1" s="140"/>
      <c r="EBM1" s="140"/>
      <c r="EBN1" s="140"/>
      <c r="EBO1" s="140"/>
      <c r="EBP1" s="140"/>
      <c r="EBQ1" s="140"/>
      <c r="EBR1" s="140"/>
      <c r="EBS1" s="140"/>
      <c r="EBT1" s="140"/>
      <c r="EBU1" s="140"/>
      <c r="EBV1" s="140"/>
      <c r="EBW1" s="140"/>
      <c r="EBX1" s="140"/>
      <c r="EBY1" s="140"/>
      <c r="EBZ1" s="140"/>
      <c r="ECA1" s="140"/>
      <c r="ECB1" s="140"/>
      <c r="ECC1" s="140"/>
      <c r="ECD1" s="140"/>
      <c r="ECE1" s="140"/>
      <c r="ECF1" s="140"/>
      <c r="ECG1" s="140"/>
      <c r="ECH1" s="140"/>
      <c r="ECI1" s="140"/>
      <c r="ECJ1" s="140"/>
      <c r="ECK1" s="140"/>
      <c r="ECL1" s="140"/>
      <c r="ECM1" s="140"/>
      <c r="ECN1" s="140"/>
      <c r="ECO1" s="140"/>
      <c r="ECP1" s="140"/>
      <c r="ECQ1" s="140"/>
      <c r="ECR1" s="140"/>
      <c r="ECS1" s="140"/>
      <c r="ECT1" s="140"/>
      <c r="ECU1" s="140"/>
      <c r="ECV1" s="140"/>
      <c r="ECW1" s="140"/>
      <c r="ECX1" s="140"/>
      <c r="ECY1" s="140"/>
      <c r="ECZ1" s="140"/>
      <c r="EDA1" s="140"/>
      <c r="EDB1" s="140"/>
      <c r="EDC1" s="140"/>
      <c r="EDD1" s="140"/>
      <c r="EDE1" s="140"/>
      <c r="EDF1" s="140"/>
      <c r="EDG1" s="140"/>
      <c r="EDH1" s="140"/>
      <c r="EDI1" s="140"/>
      <c r="EDJ1" s="140"/>
      <c r="EDK1" s="140"/>
      <c r="EDL1" s="140"/>
      <c r="EDM1" s="140"/>
      <c r="EDN1" s="140"/>
      <c r="EDO1" s="140"/>
      <c r="EDP1" s="140"/>
      <c r="EDQ1" s="140"/>
      <c r="EDR1" s="140"/>
      <c r="EDS1" s="140"/>
      <c r="EDT1" s="140"/>
      <c r="EDU1" s="140"/>
      <c r="EDV1" s="140"/>
      <c r="EDW1" s="140"/>
      <c r="EDX1" s="140"/>
      <c r="EDY1" s="140"/>
      <c r="EDZ1" s="140"/>
      <c r="EEA1" s="140"/>
      <c r="EEB1" s="140"/>
      <c r="EEC1" s="140"/>
      <c r="EED1" s="140"/>
      <c r="EEE1" s="140"/>
      <c r="EEF1" s="140"/>
      <c r="EEG1" s="140"/>
      <c r="EEH1" s="140"/>
      <c r="EEI1" s="140"/>
      <c r="EEJ1" s="140"/>
      <c r="EEK1" s="140"/>
      <c r="EEL1" s="140"/>
      <c r="EEM1" s="140"/>
      <c r="EEN1" s="140"/>
      <c r="EEO1" s="140"/>
      <c r="EEP1" s="140"/>
      <c r="EEQ1" s="140"/>
      <c r="EER1" s="140"/>
      <c r="EES1" s="140"/>
      <c r="EET1" s="140"/>
      <c r="EEU1" s="140"/>
      <c r="EEV1" s="140"/>
      <c r="EEW1" s="140"/>
      <c r="EEX1" s="140"/>
      <c r="EEY1" s="140"/>
      <c r="EEZ1" s="140"/>
      <c r="EFA1" s="140"/>
      <c r="EFB1" s="140"/>
      <c r="EFC1" s="140"/>
      <c r="EFD1" s="140"/>
      <c r="EFE1" s="140"/>
      <c r="EFF1" s="140"/>
      <c r="EFG1" s="140"/>
      <c r="EFH1" s="140"/>
      <c r="EFI1" s="140"/>
      <c r="EFJ1" s="140"/>
      <c r="EFK1" s="140"/>
      <c r="EFL1" s="140"/>
      <c r="EFM1" s="140"/>
      <c r="EFN1" s="140"/>
      <c r="EFO1" s="140"/>
      <c r="EFP1" s="140"/>
      <c r="EFQ1" s="140"/>
      <c r="EFR1" s="140"/>
      <c r="EFS1" s="140"/>
      <c r="EFT1" s="140"/>
      <c r="EFU1" s="140"/>
      <c r="EFV1" s="140"/>
      <c r="EFW1" s="140"/>
      <c r="EFX1" s="140"/>
      <c r="EFY1" s="140"/>
      <c r="EFZ1" s="140"/>
      <c r="EGA1" s="140"/>
      <c r="EGB1" s="140"/>
      <c r="EGC1" s="140"/>
      <c r="EGD1" s="140"/>
      <c r="EGE1" s="140"/>
      <c r="EGF1" s="140"/>
      <c r="EGG1" s="140"/>
      <c r="EGH1" s="140"/>
      <c r="EGI1" s="140"/>
      <c r="EGJ1" s="140"/>
      <c r="EGK1" s="140"/>
      <c r="EGL1" s="140"/>
      <c r="EGM1" s="140"/>
      <c r="EGN1" s="140"/>
      <c r="EGO1" s="140"/>
      <c r="EGP1" s="140"/>
      <c r="EGQ1" s="140"/>
      <c r="EGR1" s="140"/>
      <c r="EGS1" s="140"/>
      <c r="EGT1" s="140"/>
      <c r="EGU1" s="140"/>
      <c r="EGV1" s="140"/>
      <c r="EGW1" s="140"/>
      <c r="EGX1" s="140"/>
      <c r="EGY1" s="140"/>
      <c r="EGZ1" s="140"/>
      <c r="EHA1" s="140"/>
      <c r="EHB1" s="140"/>
      <c r="EHC1" s="140"/>
      <c r="EHD1" s="140"/>
      <c r="EHE1" s="140"/>
      <c r="EHF1" s="140"/>
      <c r="EHG1" s="140"/>
      <c r="EHH1" s="140"/>
      <c r="EHI1" s="140"/>
      <c r="EHJ1" s="140"/>
      <c r="EHK1" s="140"/>
      <c r="EHL1" s="140"/>
      <c r="EHM1" s="140"/>
      <c r="EHN1" s="140"/>
      <c r="EHO1" s="140"/>
      <c r="EHP1" s="140"/>
      <c r="EHQ1" s="140"/>
      <c r="EHR1" s="140"/>
      <c r="EHS1" s="140"/>
      <c r="EHT1" s="140"/>
      <c r="EHU1" s="140"/>
      <c r="EHV1" s="140"/>
      <c r="EHW1" s="140"/>
      <c r="EHX1" s="140"/>
      <c r="EHY1" s="140"/>
      <c r="EHZ1" s="140"/>
      <c r="EIA1" s="140"/>
      <c r="EIB1" s="140"/>
      <c r="EIC1" s="140"/>
      <c r="EID1" s="140"/>
      <c r="EIE1" s="140"/>
      <c r="EIF1" s="140"/>
      <c r="EIG1" s="140"/>
      <c r="EIH1" s="140"/>
      <c r="EII1" s="140"/>
      <c r="EIJ1" s="140"/>
      <c r="EIK1" s="140"/>
      <c r="EIL1" s="140"/>
      <c r="EIM1" s="140"/>
      <c r="EIN1" s="140"/>
      <c r="EIO1" s="140"/>
      <c r="EIP1" s="140"/>
      <c r="EIQ1" s="140"/>
      <c r="EIR1" s="140"/>
      <c r="EIS1" s="140"/>
      <c r="EIT1" s="140"/>
      <c r="EIU1" s="140"/>
      <c r="EIV1" s="140"/>
      <c r="EIW1" s="140"/>
      <c r="EIX1" s="140"/>
      <c r="EIY1" s="140"/>
      <c r="EIZ1" s="140"/>
      <c r="EJA1" s="140"/>
      <c r="EJB1" s="140"/>
      <c r="EJC1" s="140"/>
      <c r="EJD1" s="140"/>
      <c r="EJE1" s="140"/>
      <c r="EJF1" s="140"/>
      <c r="EJG1" s="140"/>
      <c r="EJH1" s="140"/>
      <c r="EJI1" s="140"/>
      <c r="EJJ1" s="140"/>
      <c r="EJK1" s="140"/>
      <c r="EJL1" s="140"/>
      <c r="EJM1" s="140"/>
      <c r="EJN1" s="140"/>
      <c r="EJO1" s="140"/>
      <c r="EJP1" s="140"/>
      <c r="EJQ1" s="140"/>
      <c r="EJR1" s="140"/>
      <c r="EJS1" s="140"/>
      <c r="EJT1" s="140"/>
      <c r="EJU1" s="140"/>
      <c r="EJV1" s="140"/>
      <c r="EJW1" s="140"/>
      <c r="EJX1" s="140"/>
      <c r="EJY1" s="140"/>
      <c r="EJZ1" s="140"/>
      <c r="EKA1" s="140"/>
      <c r="EKB1" s="140"/>
      <c r="EKC1" s="140"/>
      <c r="EKD1" s="140"/>
      <c r="EKE1" s="140"/>
      <c r="EKF1" s="140"/>
      <c r="EKG1" s="140"/>
      <c r="EKH1" s="140"/>
      <c r="EKI1" s="140"/>
      <c r="EKJ1" s="140"/>
      <c r="EKK1" s="140"/>
      <c r="EKL1" s="140"/>
      <c r="EKM1" s="140"/>
      <c r="EKN1" s="140"/>
      <c r="EKO1" s="140"/>
      <c r="EKP1" s="140"/>
      <c r="EKQ1" s="140"/>
      <c r="EKR1" s="140"/>
      <c r="EKS1" s="140"/>
      <c r="EKT1" s="140"/>
      <c r="EKU1" s="140"/>
      <c r="EKV1" s="140"/>
      <c r="EKW1" s="140"/>
      <c r="EKX1" s="140"/>
      <c r="EKY1" s="140"/>
      <c r="EKZ1" s="140"/>
      <c r="ELA1" s="140"/>
      <c r="ELB1" s="140"/>
      <c r="ELC1" s="140"/>
      <c r="ELD1" s="140"/>
      <c r="ELE1" s="140"/>
      <c r="ELF1" s="140"/>
      <c r="ELG1" s="140"/>
      <c r="ELH1" s="140"/>
      <c r="ELI1" s="140"/>
      <c r="ELJ1" s="140"/>
      <c r="ELK1" s="140"/>
      <c r="ELL1" s="140"/>
      <c r="ELM1" s="140"/>
      <c r="ELN1" s="140"/>
      <c r="ELO1" s="140"/>
      <c r="ELP1" s="140"/>
      <c r="ELQ1" s="140"/>
      <c r="ELR1" s="140"/>
      <c r="ELS1" s="140"/>
      <c r="ELT1" s="140"/>
      <c r="ELU1" s="140"/>
      <c r="ELV1" s="140"/>
      <c r="ELW1" s="140"/>
      <c r="ELX1" s="140"/>
      <c r="ELY1" s="140"/>
      <c r="ELZ1" s="140"/>
      <c r="EMA1" s="140"/>
      <c r="EMB1" s="140"/>
      <c r="EMC1" s="140"/>
      <c r="EMD1" s="140"/>
      <c r="EME1" s="140"/>
      <c r="EMF1" s="140"/>
      <c r="EMG1" s="140"/>
      <c r="EMH1" s="140"/>
      <c r="EMI1" s="140"/>
      <c r="EMJ1" s="140"/>
      <c r="EMK1" s="140"/>
      <c r="EML1" s="140"/>
      <c r="EMM1" s="140"/>
      <c r="EMN1" s="140"/>
      <c r="EMO1" s="140"/>
      <c r="EMP1" s="140"/>
      <c r="EMQ1" s="140"/>
      <c r="EMR1" s="140"/>
      <c r="EMS1" s="140"/>
      <c r="EMT1" s="140"/>
      <c r="EMU1" s="140"/>
      <c r="EMV1" s="140"/>
      <c r="EMW1" s="140"/>
      <c r="EMX1" s="140"/>
      <c r="EMY1" s="140"/>
      <c r="EMZ1" s="140"/>
      <c r="ENA1" s="140"/>
      <c r="ENB1" s="140"/>
      <c r="ENC1" s="140"/>
      <c r="END1" s="140"/>
      <c r="ENE1" s="140"/>
      <c r="ENF1" s="140"/>
      <c r="ENG1" s="140"/>
      <c r="ENH1" s="140"/>
      <c r="ENI1" s="140"/>
      <c r="ENJ1" s="140"/>
      <c r="ENK1" s="140"/>
      <c r="ENL1" s="140"/>
      <c r="ENM1" s="140"/>
      <c r="ENN1" s="140"/>
      <c r="ENO1" s="140"/>
      <c r="ENP1" s="140"/>
      <c r="ENQ1" s="140"/>
      <c r="ENR1" s="140"/>
      <c r="ENS1" s="140"/>
      <c r="ENT1" s="140"/>
      <c r="ENU1" s="140"/>
      <c r="ENV1" s="140"/>
      <c r="ENW1" s="140"/>
      <c r="ENX1" s="140"/>
      <c r="ENY1" s="140"/>
      <c r="ENZ1" s="140"/>
      <c r="EOA1" s="140"/>
      <c r="EOB1" s="140"/>
      <c r="EOC1" s="140"/>
      <c r="EOD1" s="140"/>
      <c r="EOE1" s="140"/>
      <c r="EOF1" s="140"/>
      <c r="EOG1" s="140"/>
      <c r="EOH1" s="140"/>
      <c r="EOI1" s="140"/>
      <c r="EOJ1" s="140"/>
      <c r="EOK1" s="140"/>
      <c r="EOL1" s="140"/>
      <c r="EOM1" s="140"/>
      <c r="EON1" s="140"/>
      <c r="EOO1" s="140"/>
      <c r="EOP1" s="140"/>
      <c r="EOQ1" s="140"/>
      <c r="EOR1" s="140"/>
      <c r="EOS1" s="140"/>
      <c r="EOT1" s="140"/>
      <c r="EOU1" s="140"/>
      <c r="EOV1" s="140"/>
      <c r="EOW1" s="140"/>
      <c r="EOX1" s="140"/>
      <c r="EOY1" s="140"/>
      <c r="EOZ1" s="140"/>
      <c r="EPA1" s="140"/>
      <c r="EPB1" s="140"/>
      <c r="EPC1" s="140"/>
      <c r="EPD1" s="140"/>
      <c r="EPE1" s="140"/>
      <c r="EPF1" s="140"/>
      <c r="EPG1" s="140"/>
      <c r="EPH1" s="140"/>
      <c r="EPI1" s="140"/>
      <c r="EPJ1" s="140"/>
      <c r="EPK1" s="140"/>
      <c r="EPL1" s="140"/>
      <c r="EPM1" s="140"/>
      <c r="EPN1" s="140"/>
      <c r="EPO1" s="140"/>
      <c r="EPP1" s="140"/>
      <c r="EPQ1" s="140"/>
      <c r="EPR1" s="140"/>
      <c r="EPS1" s="140"/>
      <c r="EPT1" s="140"/>
      <c r="EPU1" s="140"/>
      <c r="EPV1" s="140"/>
      <c r="EPW1" s="140"/>
      <c r="EPX1" s="140"/>
      <c r="EPY1" s="140"/>
      <c r="EPZ1" s="140"/>
      <c r="EQA1" s="140"/>
      <c r="EQB1" s="140"/>
      <c r="EQC1" s="140"/>
      <c r="EQD1" s="140"/>
      <c r="EQE1" s="140"/>
      <c r="EQF1" s="140"/>
      <c r="EQG1" s="140"/>
      <c r="EQH1" s="140"/>
      <c r="EQI1" s="140"/>
      <c r="EQJ1" s="140"/>
      <c r="EQK1" s="140"/>
      <c r="EQL1" s="140"/>
      <c r="EQM1" s="140"/>
      <c r="EQN1" s="140"/>
      <c r="EQO1" s="140"/>
      <c r="EQP1" s="140"/>
      <c r="EQQ1" s="140"/>
      <c r="EQR1" s="140"/>
      <c r="EQS1" s="140"/>
      <c r="EQT1" s="140"/>
      <c r="EQU1" s="140"/>
      <c r="EQV1" s="140"/>
      <c r="EQW1" s="140"/>
      <c r="EQX1" s="140"/>
      <c r="EQY1" s="140"/>
      <c r="EQZ1" s="140"/>
      <c r="ERA1" s="140"/>
      <c r="ERB1" s="140"/>
      <c r="ERC1" s="140"/>
      <c r="ERD1" s="140"/>
      <c r="ERE1" s="140"/>
      <c r="ERF1" s="140"/>
      <c r="ERG1" s="140"/>
      <c r="ERH1" s="140"/>
      <c r="ERI1" s="140"/>
      <c r="ERJ1" s="140"/>
      <c r="ERK1" s="140"/>
      <c r="ERL1" s="140"/>
      <c r="ERM1" s="140"/>
      <c r="ERN1" s="140"/>
      <c r="ERO1" s="140"/>
      <c r="ERP1" s="140"/>
      <c r="ERQ1" s="140"/>
      <c r="ERR1" s="140"/>
      <c r="ERS1" s="140"/>
      <c r="ERT1" s="140"/>
      <c r="ERU1" s="140"/>
      <c r="ERV1" s="140"/>
      <c r="ERW1" s="140"/>
      <c r="ERX1" s="140"/>
      <c r="ERY1" s="140"/>
      <c r="ERZ1" s="140"/>
      <c r="ESA1" s="140"/>
      <c r="ESB1" s="140"/>
      <c r="ESC1" s="140"/>
      <c r="ESD1" s="140"/>
      <c r="ESE1" s="140"/>
      <c r="ESF1" s="140"/>
      <c r="ESG1" s="140"/>
      <c r="ESH1" s="140"/>
      <c r="ESI1" s="140"/>
      <c r="ESJ1" s="140"/>
      <c r="ESK1" s="140"/>
      <c r="ESL1" s="140"/>
      <c r="ESM1" s="140"/>
      <c r="ESN1" s="140"/>
      <c r="ESO1" s="140"/>
      <c r="ESP1" s="140"/>
      <c r="ESQ1" s="140"/>
      <c r="ESR1" s="140"/>
      <c r="ESS1" s="140"/>
      <c r="EST1" s="140"/>
      <c r="ESU1" s="140"/>
      <c r="ESV1" s="140"/>
      <c r="ESW1" s="140"/>
      <c r="ESX1" s="140"/>
      <c r="ESY1" s="140"/>
      <c r="ESZ1" s="140"/>
      <c r="ETA1" s="140"/>
      <c r="ETB1" s="140"/>
      <c r="ETC1" s="140"/>
      <c r="ETD1" s="140"/>
      <c r="ETE1" s="140"/>
      <c r="ETF1" s="140"/>
      <c r="ETG1" s="140"/>
      <c r="ETH1" s="140"/>
      <c r="ETI1" s="140"/>
      <c r="ETJ1" s="140"/>
      <c r="ETK1" s="140"/>
      <c r="ETL1" s="140"/>
      <c r="ETM1" s="140"/>
      <c r="ETN1" s="140"/>
      <c r="ETO1" s="140"/>
      <c r="ETP1" s="140"/>
      <c r="ETQ1" s="140"/>
      <c r="ETR1" s="140"/>
      <c r="ETS1" s="140"/>
      <c r="ETT1" s="140"/>
      <c r="ETU1" s="140"/>
      <c r="ETV1" s="140"/>
      <c r="ETW1" s="140"/>
      <c r="ETX1" s="140"/>
      <c r="ETY1" s="140"/>
      <c r="ETZ1" s="140"/>
      <c r="EUA1" s="140"/>
      <c r="EUB1" s="140"/>
      <c r="EUC1" s="140"/>
      <c r="EUD1" s="140"/>
      <c r="EUE1" s="140"/>
      <c r="EUF1" s="140"/>
      <c r="EUG1" s="140"/>
      <c r="EUH1" s="140"/>
      <c r="EUI1" s="140"/>
      <c r="EUJ1" s="140"/>
      <c r="EUK1" s="140"/>
      <c r="EUL1" s="140"/>
      <c r="EUM1" s="140"/>
      <c r="EUN1" s="140"/>
      <c r="EUO1" s="140"/>
      <c r="EUP1" s="140"/>
      <c r="EUQ1" s="140"/>
      <c r="EUR1" s="140"/>
      <c r="EUS1" s="140"/>
      <c r="EUT1" s="140"/>
      <c r="EUU1" s="140"/>
      <c r="EUV1" s="140"/>
      <c r="EUW1" s="140"/>
      <c r="EUX1" s="140"/>
      <c r="EUY1" s="140"/>
      <c r="EUZ1" s="140"/>
      <c r="EVA1" s="140"/>
      <c r="EVB1" s="140"/>
      <c r="EVC1" s="140"/>
      <c r="EVD1" s="140"/>
      <c r="EVE1" s="140"/>
      <c r="EVF1" s="140"/>
      <c r="EVG1" s="140"/>
      <c r="EVH1" s="140"/>
      <c r="EVI1" s="140"/>
      <c r="EVJ1" s="140"/>
      <c r="EVK1" s="140"/>
      <c r="EVL1" s="140"/>
      <c r="EVM1" s="140"/>
      <c r="EVN1" s="140"/>
      <c r="EVO1" s="140"/>
      <c r="EVP1" s="140"/>
      <c r="EVQ1" s="140"/>
      <c r="EVR1" s="140"/>
      <c r="EVS1" s="140"/>
      <c r="EVT1" s="140"/>
      <c r="EVU1" s="140"/>
      <c r="EVV1" s="140"/>
      <c r="EVW1" s="140"/>
      <c r="EVX1" s="140"/>
      <c r="EVY1" s="140"/>
      <c r="EVZ1" s="140"/>
      <c r="EWA1" s="140"/>
      <c r="EWB1" s="140"/>
      <c r="EWC1" s="140"/>
      <c r="EWD1" s="140"/>
      <c r="EWE1" s="140"/>
      <c r="EWF1" s="140"/>
      <c r="EWG1" s="140"/>
      <c r="EWH1" s="140"/>
      <c r="EWI1" s="140"/>
      <c r="EWJ1" s="140"/>
      <c r="EWK1" s="140"/>
      <c r="EWL1" s="140"/>
      <c r="EWM1" s="140"/>
      <c r="EWN1" s="140"/>
      <c r="EWO1" s="140"/>
      <c r="EWP1" s="140"/>
      <c r="EWQ1" s="140"/>
      <c r="EWR1" s="140"/>
      <c r="EWS1" s="140"/>
      <c r="EWT1" s="140"/>
      <c r="EWU1" s="140"/>
      <c r="EWV1" s="140"/>
      <c r="EWW1" s="140"/>
      <c r="EWX1" s="140"/>
      <c r="EWY1" s="140"/>
      <c r="EWZ1" s="140"/>
      <c r="EXA1" s="140"/>
      <c r="EXB1" s="140"/>
      <c r="EXC1" s="140"/>
      <c r="EXD1" s="140"/>
      <c r="EXE1" s="140"/>
      <c r="EXF1" s="140"/>
      <c r="EXG1" s="140"/>
      <c r="EXH1" s="140"/>
      <c r="EXI1" s="140"/>
      <c r="EXJ1" s="140"/>
      <c r="EXK1" s="140"/>
      <c r="EXL1" s="140"/>
      <c r="EXM1" s="140"/>
      <c r="EXN1" s="140"/>
      <c r="EXO1" s="140"/>
      <c r="EXP1" s="140"/>
      <c r="EXQ1" s="140"/>
      <c r="EXR1" s="140"/>
      <c r="EXS1" s="140"/>
      <c r="EXT1" s="140"/>
      <c r="EXU1" s="140"/>
      <c r="EXV1" s="140"/>
      <c r="EXW1" s="140"/>
      <c r="EXX1" s="140"/>
      <c r="EXY1" s="140"/>
      <c r="EXZ1" s="140"/>
      <c r="EYA1" s="140"/>
      <c r="EYB1" s="140"/>
      <c r="EYC1" s="140"/>
      <c r="EYD1" s="140"/>
      <c r="EYE1" s="140"/>
      <c r="EYF1" s="140"/>
      <c r="EYG1" s="140"/>
      <c r="EYH1" s="140"/>
      <c r="EYI1" s="140"/>
      <c r="EYJ1" s="140"/>
      <c r="EYK1" s="140"/>
      <c r="EYL1" s="140"/>
      <c r="EYM1" s="140"/>
      <c r="EYN1" s="140"/>
      <c r="EYO1" s="140"/>
      <c r="EYP1" s="140"/>
      <c r="EYQ1" s="140"/>
      <c r="EYR1" s="140"/>
      <c r="EYS1" s="140"/>
      <c r="EYT1" s="140"/>
      <c r="EYU1" s="140"/>
      <c r="EYV1" s="140"/>
      <c r="EYW1" s="140"/>
      <c r="EYX1" s="140"/>
      <c r="EYY1" s="140"/>
      <c r="EYZ1" s="140"/>
      <c r="EZA1" s="140"/>
      <c r="EZB1" s="140"/>
      <c r="EZC1" s="140"/>
      <c r="EZD1" s="140"/>
      <c r="EZE1" s="140"/>
      <c r="EZF1" s="140"/>
      <c r="EZG1" s="140"/>
      <c r="EZH1" s="140"/>
      <c r="EZI1" s="140"/>
      <c r="EZJ1" s="140"/>
      <c r="EZK1" s="140"/>
      <c r="EZL1" s="140"/>
      <c r="EZM1" s="140"/>
      <c r="EZN1" s="140"/>
      <c r="EZO1" s="140"/>
      <c r="EZP1" s="140"/>
      <c r="EZQ1" s="140"/>
      <c r="EZR1" s="140"/>
      <c r="EZS1" s="140"/>
      <c r="EZT1" s="140"/>
      <c r="EZU1" s="140"/>
      <c r="EZV1" s="140"/>
      <c r="EZW1" s="140"/>
      <c r="EZX1" s="140"/>
      <c r="EZY1" s="140"/>
      <c r="EZZ1" s="140"/>
      <c r="FAA1" s="140"/>
      <c r="FAB1" s="140"/>
      <c r="FAC1" s="140"/>
      <c r="FAD1" s="140"/>
      <c r="FAE1" s="140"/>
      <c r="FAF1" s="140"/>
      <c r="FAG1" s="140"/>
      <c r="FAH1" s="140"/>
      <c r="FAI1" s="140"/>
      <c r="FAJ1" s="140"/>
      <c r="FAK1" s="140"/>
      <c r="FAL1" s="140"/>
      <c r="FAM1" s="140"/>
      <c r="FAN1" s="140"/>
      <c r="FAO1" s="140"/>
      <c r="FAP1" s="140"/>
      <c r="FAQ1" s="140"/>
      <c r="FAR1" s="140"/>
      <c r="FAS1" s="140"/>
      <c r="FAT1" s="140"/>
      <c r="FAU1" s="140"/>
      <c r="FAV1" s="140"/>
      <c r="FAW1" s="140"/>
      <c r="FAX1" s="140"/>
      <c r="FAY1" s="140"/>
      <c r="FAZ1" s="140"/>
      <c r="FBA1" s="140"/>
      <c r="FBB1" s="140"/>
      <c r="FBC1" s="140"/>
      <c r="FBD1" s="140"/>
      <c r="FBE1" s="140"/>
      <c r="FBF1" s="140"/>
      <c r="FBG1" s="140"/>
      <c r="FBH1" s="140"/>
      <c r="FBI1" s="140"/>
      <c r="FBJ1" s="140"/>
      <c r="FBK1" s="140"/>
      <c r="FBL1" s="140"/>
      <c r="FBM1" s="140"/>
      <c r="FBN1" s="140"/>
      <c r="FBO1" s="140"/>
      <c r="FBP1" s="140"/>
      <c r="FBQ1" s="140"/>
      <c r="FBR1" s="140"/>
      <c r="FBS1" s="140"/>
      <c r="FBT1" s="140"/>
      <c r="FBU1" s="140"/>
      <c r="FBV1" s="140"/>
      <c r="FBW1" s="140"/>
      <c r="FBX1" s="140"/>
      <c r="FBY1" s="140"/>
      <c r="FBZ1" s="140"/>
      <c r="FCA1" s="140"/>
      <c r="FCB1" s="140"/>
      <c r="FCC1" s="140"/>
      <c r="FCD1" s="140"/>
      <c r="FCE1" s="140"/>
      <c r="FCF1" s="140"/>
      <c r="FCG1" s="140"/>
      <c r="FCH1" s="140"/>
      <c r="FCI1" s="140"/>
      <c r="FCJ1" s="140"/>
      <c r="FCK1" s="140"/>
      <c r="FCL1" s="140"/>
      <c r="FCM1" s="140"/>
      <c r="FCN1" s="140"/>
      <c r="FCO1" s="140"/>
      <c r="FCP1" s="140"/>
      <c r="FCQ1" s="140"/>
      <c r="FCR1" s="140"/>
      <c r="FCS1" s="140"/>
      <c r="FCT1" s="140"/>
      <c r="FCU1" s="140"/>
      <c r="FCV1" s="140"/>
      <c r="FCW1" s="140"/>
      <c r="FCX1" s="140"/>
      <c r="FCY1" s="140"/>
      <c r="FCZ1" s="140"/>
      <c r="FDA1" s="140"/>
      <c r="FDB1" s="140"/>
      <c r="FDC1" s="140"/>
      <c r="FDD1" s="140"/>
      <c r="FDE1" s="140"/>
      <c r="FDF1" s="140"/>
      <c r="FDG1" s="140"/>
      <c r="FDH1" s="140"/>
      <c r="FDI1" s="140"/>
      <c r="FDJ1" s="140"/>
      <c r="FDK1" s="140"/>
      <c r="FDL1" s="140"/>
      <c r="FDM1" s="140"/>
      <c r="FDN1" s="140"/>
      <c r="FDO1" s="140"/>
      <c r="FDP1" s="140"/>
      <c r="FDQ1" s="140"/>
      <c r="FDR1" s="140"/>
      <c r="FDS1" s="140"/>
      <c r="FDT1" s="140"/>
      <c r="FDU1" s="140"/>
      <c r="FDV1" s="140"/>
      <c r="FDW1" s="140"/>
      <c r="FDX1" s="140"/>
      <c r="FDY1" s="140"/>
      <c r="FDZ1" s="140"/>
      <c r="FEA1" s="140"/>
      <c r="FEB1" s="140"/>
      <c r="FEC1" s="140"/>
      <c r="FED1" s="140"/>
      <c r="FEE1" s="140"/>
      <c r="FEF1" s="140"/>
      <c r="FEG1" s="140"/>
      <c r="FEH1" s="140"/>
      <c r="FEI1" s="140"/>
      <c r="FEJ1" s="140"/>
      <c r="FEK1" s="140"/>
      <c r="FEL1" s="140"/>
      <c r="FEM1" s="140"/>
      <c r="FEN1" s="140"/>
      <c r="FEO1" s="140"/>
      <c r="FEP1" s="140"/>
      <c r="FEQ1" s="140"/>
      <c r="FER1" s="140"/>
      <c r="FES1" s="140"/>
      <c r="FET1" s="140"/>
      <c r="FEU1" s="140"/>
      <c r="FEV1" s="140"/>
      <c r="FEW1" s="140"/>
      <c r="FEX1" s="140"/>
      <c r="FEY1" s="140"/>
      <c r="FEZ1" s="140"/>
      <c r="FFA1" s="140"/>
      <c r="FFB1" s="140"/>
      <c r="FFC1" s="140"/>
      <c r="FFD1" s="140"/>
      <c r="FFE1" s="140"/>
      <c r="FFF1" s="140"/>
      <c r="FFG1" s="140"/>
      <c r="FFH1" s="140"/>
      <c r="FFI1" s="140"/>
      <c r="FFJ1" s="140"/>
      <c r="FFK1" s="140"/>
      <c r="FFL1" s="140"/>
      <c r="FFM1" s="140"/>
      <c r="FFN1" s="140"/>
      <c r="FFO1" s="140"/>
      <c r="FFP1" s="140"/>
      <c r="FFQ1" s="140"/>
      <c r="FFR1" s="140"/>
      <c r="FFS1" s="140"/>
      <c r="FFT1" s="140"/>
      <c r="FFU1" s="140"/>
      <c r="FFV1" s="140"/>
      <c r="FFW1" s="140"/>
      <c r="FFX1" s="140"/>
      <c r="FFY1" s="140"/>
      <c r="FFZ1" s="140"/>
      <c r="FGA1" s="140"/>
      <c r="FGB1" s="140"/>
      <c r="FGC1" s="140"/>
      <c r="FGD1" s="140"/>
      <c r="FGE1" s="140"/>
      <c r="FGF1" s="140"/>
      <c r="FGG1" s="140"/>
      <c r="FGH1" s="140"/>
      <c r="FGI1" s="140"/>
      <c r="FGJ1" s="140"/>
      <c r="FGK1" s="140"/>
      <c r="FGL1" s="140"/>
      <c r="FGM1" s="140"/>
      <c r="FGN1" s="140"/>
      <c r="FGO1" s="140"/>
      <c r="FGP1" s="140"/>
      <c r="FGQ1" s="140"/>
      <c r="FGR1" s="140"/>
      <c r="FGS1" s="140"/>
      <c r="FGT1" s="140"/>
      <c r="FGU1" s="140"/>
      <c r="FGV1" s="140"/>
      <c r="FGW1" s="140"/>
      <c r="FGX1" s="140"/>
      <c r="FGY1" s="140"/>
      <c r="FGZ1" s="140"/>
      <c r="FHA1" s="140"/>
      <c r="FHB1" s="140"/>
      <c r="FHC1" s="140"/>
      <c r="FHD1" s="140"/>
      <c r="FHE1" s="140"/>
      <c r="FHF1" s="140"/>
      <c r="FHG1" s="140"/>
      <c r="FHH1" s="140"/>
      <c r="FHI1" s="140"/>
      <c r="FHJ1" s="140"/>
      <c r="FHK1" s="140"/>
      <c r="FHL1" s="140"/>
      <c r="FHM1" s="140"/>
      <c r="FHN1" s="140"/>
      <c r="FHO1" s="140"/>
      <c r="FHP1" s="140"/>
      <c r="FHQ1" s="140"/>
      <c r="FHR1" s="140"/>
      <c r="FHS1" s="140"/>
      <c r="FHT1" s="140"/>
      <c r="FHU1" s="140"/>
      <c r="FHV1" s="140"/>
      <c r="FHW1" s="140"/>
      <c r="FHX1" s="140"/>
      <c r="FHY1" s="140"/>
      <c r="FHZ1" s="140"/>
      <c r="FIA1" s="140"/>
      <c r="FIB1" s="140"/>
      <c r="FIC1" s="140"/>
      <c r="FID1" s="140"/>
      <c r="FIE1" s="140"/>
      <c r="FIF1" s="140"/>
      <c r="FIG1" s="140"/>
      <c r="FIH1" s="140"/>
      <c r="FII1" s="140"/>
      <c r="FIJ1" s="140"/>
      <c r="FIK1" s="140"/>
      <c r="FIL1" s="140"/>
      <c r="FIM1" s="140"/>
      <c r="FIN1" s="140"/>
      <c r="FIO1" s="140"/>
      <c r="FIP1" s="140"/>
      <c r="FIQ1" s="140"/>
      <c r="FIR1" s="140"/>
      <c r="FIS1" s="140"/>
      <c r="FIT1" s="140"/>
      <c r="FIU1" s="140"/>
      <c r="FIV1" s="140"/>
      <c r="FIW1" s="140"/>
      <c r="FIX1" s="140"/>
      <c r="FIY1" s="140"/>
      <c r="FIZ1" s="140"/>
      <c r="FJA1" s="140"/>
      <c r="FJB1" s="140"/>
      <c r="FJC1" s="140"/>
      <c r="FJD1" s="140"/>
      <c r="FJE1" s="140"/>
      <c r="FJF1" s="140"/>
      <c r="FJG1" s="140"/>
      <c r="FJH1" s="140"/>
      <c r="FJI1" s="140"/>
      <c r="FJJ1" s="140"/>
      <c r="FJK1" s="140"/>
      <c r="FJL1" s="140"/>
      <c r="FJM1" s="140"/>
      <c r="FJN1" s="140"/>
      <c r="FJO1" s="140"/>
      <c r="FJP1" s="140"/>
      <c r="FJQ1" s="140"/>
      <c r="FJR1" s="140"/>
      <c r="FJS1" s="140"/>
      <c r="FJT1" s="140"/>
      <c r="FJU1" s="140"/>
      <c r="FJV1" s="140"/>
      <c r="FJW1" s="140"/>
      <c r="FJX1" s="140"/>
      <c r="FJY1" s="140"/>
      <c r="FJZ1" s="140"/>
      <c r="FKA1" s="140"/>
      <c r="FKB1" s="140"/>
      <c r="FKC1" s="140"/>
      <c r="FKD1" s="140"/>
      <c r="FKE1" s="140"/>
      <c r="FKF1" s="140"/>
      <c r="FKG1" s="140"/>
      <c r="FKH1" s="140"/>
      <c r="FKI1" s="140"/>
      <c r="FKJ1" s="140"/>
      <c r="FKK1" s="140"/>
      <c r="FKL1" s="140"/>
      <c r="FKM1" s="140"/>
      <c r="FKN1" s="140"/>
      <c r="FKO1" s="140"/>
      <c r="FKP1" s="140"/>
      <c r="FKQ1" s="140"/>
      <c r="FKR1" s="140"/>
      <c r="FKS1" s="140"/>
      <c r="FKT1" s="140"/>
      <c r="FKU1" s="140"/>
      <c r="FKV1" s="140"/>
      <c r="FKW1" s="140"/>
      <c r="FKX1" s="140"/>
      <c r="FKY1" s="140"/>
      <c r="FKZ1" s="140"/>
      <c r="FLA1" s="140"/>
      <c r="FLB1" s="140"/>
      <c r="FLC1" s="140"/>
      <c r="FLD1" s="140"/>
      <c r="FLE1" s="140"/>
      <c r="FLF1" s="140"/>
      <c r="FLG1" s="140"/>
      <c r="FLH1" s="140"/>
      <c r="FLI1" s="140"/>
      <c r="FLJ1" s="140"/>
      <c r="FLK1" s="140"/>
      <c r="FLL1" s="140"/>
      <c r="FLM1" s="140"/>
      <c r="FLN1" s="140"/>
      <c r="FLO1" s="140"/>
      <c r="FLP1" s="140"/>
      <c r="FLQ1" s="140"/>
      <c r="FLR1" s="140"/>
      <c r="FLS1" s="140"/>
      <c r="FLT1" s="140"/>
      <c r="FLU1" s="140"/>
      <c r="FLV1" s="140"/>
      <c r="FLW1" s="140"/>
      <c r="FLX1" s="140"/>
      <c r="FLY1" s="140"/>
      <c r="FLZ1" s="140"/>
      <c r="FMA1" s="140"/>
      <c r="FMB1" s="140"/>
      <c r="FMC1" s="140"/>
      <c r="FMD1" s="140"/>
      <c r="FME1" s="140"/>
      <c r="FMF1" s="140"/>
      <c r="FMG1" s="140"/>
      <c r="FMH1" s="140"/>
      <c r="FMI1" s="140"/>
      <c r="FMJ1" s="140"/>
      <c r="FMK1" s="140"/>
      <c r="FML1" s="140"/>
      <c r="FMM1" s="140"/>
      <c r="FMN1" s="140"/>
      <c r="FMO1" s="140"/>
      <c r="FMP1" s="140"/>
      <c r="FMQ1" s="140"/>
      <c r="FMR1" s="140"/>
      <c r="FMS1" s="140"/>
      <c r="FMT1" s="140"/>
      <c r="FMU1" s="140"/>
      <c r="FMV1" s="140"/>
      <c r="FMW1" s="140"/>
      <c r="FMX1" s="140"/>
      <c r="FMY1" s="140"/>
      <c r="FMZ1" s="140"/>
      <c r="FNA1" s="140"/>
      <c r="FNB1" s="140"/>
      <c r="FNC1" s="140"/>
      <c r="FND1" s="140"/>
      <c r="FNE1" s="140"/>
      <c r="FNF1" s="140"/>
      <c r="FNG1" s="140"/>
      <c r="FNH1" s="140"/>
      <c r="FNI1" s="140"/>
      <c r="FNJ1" s="140"/>
      <c r="FNK1" s="140"/>
      <c r="FNL1" s="140"/>
      <c r="FNM1" s="140"/>
      <c r="FNN1" s="140"/>
      <c r="FNO1" s="140"/>
      <c r="FNP1" s="140"/>
      <c r="FNQ1" s="140"/>
      <c r="FNR1" s="140"/>
      <c r="FNS1" s="140"/>
      <c r="FNT1" s="140"/>
      <c r="FNU1" s="140"/>
      <c r="FNV1" s="140"/>
      <c r="FNW1" s="140"/>
      <c r="FNX1" s="140"/>
      <c r="FNY1" s="140"/>
      <c r="FNZ1" s="140"/>
      <c r="FOA1" s="140"/>
      <c r="FOB1" s="140"/>
      <c r="FOC1" s="140"/>
      <c r="FOD1" s="140"/>
      <c r="FOE1" s="140"/>
      <c r="FOF1" s="140"/>
      <c r="FOG1" s="140"/>
      <c r="FOH1" s="140"/>
      <c r="FOI1" s="140"/>
      <c r="FOJ1" s="140"/>
      <c r="FOK1" s="140"/>
      <c r="FOL1" s="140"/>
      <c r="FOM1" s="140"/>
      <c r="FON1" s="140"/>
      <c r="FOO1" s="140"/>
      <c r="FOP1" s="140"/>
      <c r="FOQ1" s="140"/>
      <c r="FOR1" s="140"/>
      <c r="FOS1" s="140"/>
      <c r="FOT1" s="140"/>
      <c r="FOU1" s="140"/>
      <c r="FOV1" s="140"/>
      <c r="FOW1" s="140"/>
      <c r="FOX1" s="140"/>
      <c r="FOY1" s="140"/>
      <c r="FOZ1" s="140"/>
      <c r="FPA1" s="140"/>
      <c r="FPB1" s="140"/>
      <c r="FPC1" s="140"/>
      <c r="FPD1" s="140"/>
      <c r="FPE1" s="140"/>
      <c r="FPF1" s="140"/>
      <c r="FPG1" s="140"/>
      <c r="FPH1" s="140"/>
      <c r="FPI1" s="140"/>
      <c r="FPJ1" s="140"/>
      <c r="FPK1" s="140"/>
      <c r="FPL1" s="140"/>
      <c r="FPM1" s="140"/>
      <c r="FPN1" s="140"/>
      <c r="FPO1" s="140"/>
      <c r="FPP1" s="140"/>
      <c r="FPQ1" s="140"/>
      <c r="FPR1" s="140"/>
      <c r="FPS1" s="140"/>
      <c r="FPT1" s="140"/>
      <c r="FPU1" s="140"/>
      <c r="FPV1" s="140"/>
      <c r="FPW1" s="140"/>
      <c r="FPX1" s="140"/>
      <c r="FPY1" s="140"/>
      <c r="FPZ1" s="140"/>
      <c r="FQA1" s="140"/>
      <c r="FQB1" s="140"/>
      <c r="FQC1" s="140"/>
      <c r="FQD1" s="140"/>
      <c r="FQE1" s="140"/>
      <c r="FQF1" s="140"/>
      <c r="FQG1" s="140"/>
      <c r="FQH1" s="140"/>
      <c r="FQI1" s="140"/>
      <c r="FQJ1" s="140"/>
      <c r="FQK1" s="140"/>
      <c r="FQL1" s="140"/>
      <c r="FQM1" s="140"/>
      <c r="FQN1" s="140"/>
      <c r="FQO1" s="140"/>
      <c r="FQP1" s="140"/>
      <c r="FQQ1" s="140"/>
      <c r="FQR1" s="140"/>
      <c r="FQS1" s="140"/>
      <c r="FQT1" s="140"/>
      <c r="FQU1" s="140"/>
      <c r="FQV1" s="140"/>
      <c r="FQW1" s="140"/>
      <c r="FQX1" s="140"/>
      <c r="FQY1" s="140"/>
      <c r="FQZ1" s="140"/>
      <c r="FRA1" s="140"/>
      <c r="FRB1" s="140"/>
      <c r="FRC1" s="140"/>
      <c r="FRD1" s="140"/>
      <c r="FRE1" s="140"/>
      <c r="FRF1" s="140"/>
      <c r="FRG1" s="140"/>
      <c r="FRH1" s="140"/>
      <c r="FRI1" s="140"/>
      <c r="FRJ1" s="140"/>
      <c r="FRK1" s="140"/>
      <c r="FRL1" s="140"/>
      <c r="FRM1" s="140"/>
      <c r="FRN1" s="140"/>
      <c r="FRO1" s="140"/>
      <c r="FRP1" s="140"/>
      <c r="FRQ1" s="140"/>
      <c r="FRR1" s="140"/>
      <c r="FRS1" s="140"/>
      <c r="FRT1" s="140"/>
      <c r="FRU1" s="140"/>
      <c r="FRV1" s="140"/>
      <c r="FRW1" s="140"/>
      <c r="FRX1" s="140"/>
      <c r="FRY1" s="140"/>
      <c r="FRZ1" s="140"/>
      <c r="FSA1" s="140"/>
      <c r="FSB1" s="140"/>
      <c r="FSC1" s="140"/>
      <c r="FSD1" s="140"/>
      <c r="FSE1" s="140"/>
      <c r="FSF1" s="140"/>
      <c r="FSG1" s="140"/>
      <c r="FSH1" s="140"/>
      <c r="FSI1" s="140"/>
      <c r="FSJ1" s="140"/>
      <c r="FSK1" s="140"/>
      <c r="FSL1" s="140"/>
      <c r="FSM1" s="140"/>
      <c r="FSN1" s="140"/>
      <c r="FSO1" s="140"/>
      <c r="FSP1" s="140"/>
      <c r="FSQ1" s="140"/>
      <c r="FSR1" s="140"/>
      <c r="FSS1" s="140"/>
      <c r="FST1" s="140"/>
      <c r="FSU1" s="140"/>
      <c r="FSV1" s="140"/>
      <c r="FSW1" s="140"/>
      <c r="FSX1" s="140"/>
      <c r="FSY1" s="140"/>
      <c r="FSZ1" s="140"/>
      <c r="FTA1" s="140"/>
      <c r="FTB1" s="140"/>
      <c r="FTC1" s="140"/>
      <c r="FTD1" s="140"/>
      <c r="FTE1" s="140"/>
      <c r="FTF1" s="140"/>
      <c r="FTG1" s="140"/>
      <c r="FTH1" s="140"/>
      <c r="FTI1" s="140"/>
      <c r="FTJ1" s="140"/>
      <c r="FTK1" s="140"/>
      <c r="FTL1" s="140"/>
      <c r="FTM1" s="140"/>
      <c r="FTN1" s="140"/>
      <c r="FTO1" s="140"/>
      <c r="FTP1" s="140"/>
      <c r="FTQ1" s="140"/>
      <c r="FTR1" s="140"/>
      <c r="FTS1" s="140"/>
      <c r="FTT1" s="140"/>
      <c r="FTU1" s="140"/>
      <c r="FTV1" s="140"/>
      <c r="FTW1" s="140"/>
      <c r="FTX1" s="140"/>
      <c r="FTY1" s="140"/>
      <c r="FTZ1" s="140"/>
      <c r="FUA1" s="140"/>
      <c r="FUB1" s="140"/>
      <c r="FUC1" s="140"/>
      <c r="FUD1" s="140"/>
      <c r="FUE1" s="140"/>
      <c r="FUF1" s="140"/>
      <c r="FUG1" s="140"/>
      <c r="FUH1" s="140"/>
      <c r="FUI1" s="140"/>
      <c r="FUJ1" s="140"/>
      <c r="FUK1" s="140"/>
      <c r="FUL1" s="140"/>
      <c r="FUM1" s="140"/>
      <c r="FUN1" s="140"/>
      <c r="FUO1" s="140"/>
      <c r="FUP1" s="140"/>
      <c r="FUQ1" s="140"/>
      <c r="FUR1" s="140"/>
      <c r="FUS1" s="140"/>
      <c r="FUT1" s="140"/>
      <c r="FUU1" s="140"/>
      <c r="FUV1" s="140"/>
      <c r="FUW1" s="140"/>
      <c r="FUX1" s="140"/>
      <c r="FUY1" s="140"/>
      <c r="FUZ1" s="140"/>
      <c r="FVA1" s="140"/>
      <c r="FVB1" s="140"/>
      <c r="FVC1" s="140"/>
      <c r="FVD1" s="140"/>
      <c r="FVE1" s="140"/>
      <c r="FVF1" s="140"/>
      <c r="FVG1" s="140"/>
      <c r="FVH1" s="140"/>
      <c r="FVI1" s="140"/>
      <c r="FVJ1" s="140"/>
      <c r="FVK1" s="140"/>
      <c r="FVL1" s="140"/>
      <c r="FVM1" s="140"/>
      <c r="FVN1" s="140"/>
      <c r="FVO1" s="140"/>
      <c r="FVP1" s="140"/>
      <c r="FVQ1" s="140"/>
      <c r="FVR1" s="140"/>
      <c r="FVS1" s="140"/>
      <c r="FVT1" s="140"/>
      <c r="FVU1" s="140"/>
      <c r="FVV1" s="140"/>
      <c r="FVW1" s="140"/>
      <c r="FVX1" s="140"/>
      <c r="FVY1" s="140"/>
      <c r="FVZ1" s="140"/>
      <c r="FWA1" s="140"/>
      <c r="FWB1" s="140"/>
      <c r="FWC1" s="140"/>
      <c r="FWD1" s="140"/>
      <c r="FWE1" s="140"/>
      <c r="FWF1" s="140"/>
      <c r="FWG1" s="140"/>
      <c r="FWH1" s="140"/>
      <c r="FWI1" s="140"/>
      <c r="FWJ1" s="140"/>
      <c r="FWK1" s="140"/>
      <c r="FWL1" s="140"/>
      <c r="FWM1" s="140"/>
      <c r="FWN1" s="140"/>
      <c r="FWO1" s="140"/>
      <c r="FWP1" s="140"/>
      <c r="FWQ1" s="140"/>
      <c r="FWR1" s="140"/>
      <c r="FWS1" s="140"/>
      <c r="FWT1" s="140"/>
      <c r="FWU1" s="140"/>
      <c r="FWV1" s="140"/>
      <c r="FWW1" s="140"/>
      <c r="FWX1" s="140"/>
      <c r="FWY1" s="140"/>
      <c r="FWZ1" s="140"/>
      <c r="FXA1" s="140"/>
      <c r="FXB1" s="140"/>
      <c r="FXC1" s="140"/>
      <c r="FXD1" s="140"/>
      <c r="FXE1" s="140"/>
      <c r="FXF1" s="140"/>
      <c r="FXG1" s="140"/>
      <c r="FXH1" s="140"/>
      <c r="FXI1" s="140"/>
      <c r="FXJ1" s="140"/>
      <c r="FXK1" s="140"/>
      <c r="FXL1" s="140"/>
      <c r="FXM1" s="140"/>
      <c r="FXN1" s="140"/>
      <c r="FXO1" s="140"/>
      <c r="FXP1" s="140"/>
      <c r="FXQ1" s="140"/>
      <c r="FXR1" s="140"/>
      <c r="FXS1" s="140"/>
      <c r="FXT1" s="140"/>
      <c r="FXU1" s="140"/>
      <c r="FXV1" s="140"/>
      <c r="FXW1" s="140"/>
      <c r="FXX1" s="140"/>
      <c r="FXY1" s="140"/>
      <c r="FXZ1" s="140"/>
      <c r="FYA1" s="140"/>
      <c r="FYB1" s="140"/>
      <c r="FYC1" s="140"/>
      <c r="FYD1" s="140"/>
      <c r="FYE1" s="140"/>
      <c r="FYF1" s="140"/>
      <c r="FYG1" s="140"/>
      <c r="FYH1" s="140"/>
      <c r="FYI1" s="140"/>
      <c r="FYJ1" s="140"/>
      <c r="FYK1" s="140"/>
      <c r="FYL1" s="140"/>
      <c r="FYM1" s="140"/>
      <c r="FYN1" s="140"/>
      <c r="FYO1" s="140"/>
      <c r="FYP1" s="140"/>
      <c r="FYQ1" s="140"/>
      <c r="FYR1" s="140"/>
      <c r="FYS1" s="140"/>
      <c r="FYT1" s="140"/>
      <c r="FYU1" s="140"/>
      <c r="FYV1" s="140"/>
      <c r="FYW1" s="140"/>
      <c r="FYX1" s="140"/>
      <c r="FYY1" s="140"/>
      <c r="FYZ1" s="140"/>
      <c r="FZA1" s="140"/>
      <c r="FZB1" s="140"/>
      <c r="FZC1" s="140"/>
      <c r="FZD1" s="140"/>
      <c r="FZE1" s="140"/>
      <c r="FZF1" s="140"/>
      <c r="FZG1" s="140"/>
      <c r="FZH1" s="140"/>
      <c r="FZI1" s="140"/>
      <c r="FZJ1" s="140"/>
      <c r="FZK1" s="140"/>
      <c r="FZL1" s="140"/>
      <c r="FZM1" s="140"/>
      <c r="FZN1" s="140"/>
      <c r="FZO1" s="140"/>
      <c r="FZP1" s="140"/>
      <c r="FZQ1" s="140"/>
      <c r="FZR1" s="140"/>
      <c r="FZS1" s="140"/>
      <c r="FZT1" s="140"/>
      <c r="FZU1" s="140"/>
      <c r="FZV1" s="140"/>
      <c r="FZW1" s="140"/>
      <c r="FZX1" s="140"/>
      <c r="FZY1" s="140"/>
      <c r="FZZ1" s="140"/>
      <c r="GAA1" s="140"/>
      <c r="GAB1" s="140"/>
      <c r="GAC1" s="140"/>
      <c r="GAD1" s="140"/>
      <c r="GAE1" s="140"/>
      <c r="GAF1" s="140"/>
      <c r="GAG1" s="140"/>
      <c r="GAH1" s="140"/>
      <c r="GAI1" s="140"/>
      <c r="GAJ1" s="140"/>
      <c r="GAK1" s="140"/>
      <c r="GAL1" s="140"/>
      <c r="GAM1" s="140"/>
      <c r="GAN1" s="140"/>
      <c r="GAO1" s="140"/>
      <c r="GAP1" s="140"/>
      <c r="GAQ1" s="140"/>
      <c r="GAR1" s="140"/>
      <c r="GAS1" s="140"/>
      <c r="GAT1" s="140"/>
      <c r="GAU1" s="140"/>
      <c r="GAV1" s="140"/>
      <c r="GAW1" s="140"/>
      <c r="GAX1" s="140"/>
      <c r="GAY1" s="140"/>
      <c r="GAZ1" s="140"/>
      <c r="GBA1" s="140"/>
      <c r="GBB1" s="140"/>
      <c r="GBC1" s="140"/>
      <c r="GBD1" s="140"/>
      <c r="GBE1" s="140"/>
      <c r="GBF1" s="140"/>
      <c r="GBG1" s="140"/>
      <c r="GBH1" s="140"/>
      <c r="GBI1" s="140"/>
      <c r="GBJ1" s="140"/>
      <c r="GBK1" s="140"/>
      <c r="GBL1" s="140"/>
      <c r="GBM1" s="140"/>
      <c r="GBN1" s="140"/>
      <c r="GBO1" s="140"/>
      <c r="GBP1" s="140"/>
      <c r="GBQ1" s="140"/>
      <c r="GBR1" s="140"/>
      <c r="GBS1" s="140"/>
      <c r="GBT1" s="140"/>
      <c r="GBU1" s="140"/>
      <c r="GBV1" s="140"/>
      <c r="GBW1" s="140"/>
      <c r="GBX1" s="140"/>
      <c r="GBY1" s="140"/>
      <c r="GBZ1" s="140"/>
      <c r="GCA1" s="140"/>
      <c r="GCB1" s="140"/>
      <c r="GCC1" s="140"/>
      <c r="GCD1" s="140"/>
      <c r="GCE1" s="140"/>
      <c r="GCF1" s="140"/>
      <c r="GCG1" s="140"/>
      <c r="GCH1" s="140"/>
      <c r="GCI1" s="140"/>
      <c r="GCJ1" s="140"/>
      <c r="GCK1" s="140"/>
      <c r="GCL1" s="140"/>
      <c r="GCM1" s="140"/>
      <c r="GCN1" s="140"/>
      <c r="GCO1" s="140"/>
      <c r="GCP1" s="140"/>
      <c r="GCQ1" s="140"/>
      <c r="GCR1" s="140"/>
      <c r="GCS1" s="140"/>
      <c r="GCT1" s="140"/>
      <c r="GCU1" s="140"/>
      <c r="GCV1" s="140"/>
      <c r="GCW1" s="140"/>
      <c r="GCX1" s="140"/>
      <c r="GCY1" s="140"/>
      <c r="GCZ1" s="140"/>
      <c r="GDA1" s="140"/>
      <c r="GDB1" s="140"/>
      <c r="GDC1" s="140"/>
      <c r="GDD1" s="140"/>
      <c r="GDE1" s="140"/>
      <c r="GDF1" s="140"/>
      <c r="GDG1" s="140"/>
      <c r="GDH1" s="140"/>
      <c r="GDI1" s="140"/>
      <c r="GDJ1" s="140"/>
      <c r="GDK1" s="140"/>
      <c r="GDL1" s="140"/>
      <c r="GDM1" s="140"/>
      <c r="GDN1" s="140"/>
      <c r="GDO1" s="140"/>
      <c r="GDP1" s="140"/>
      <c r="GDQ1" s="140"/>
      <c r="GDR1" s="140"/>
      <c r="GDS1" s="140"/>
      <c r="GDT1" s="140"/>
      <c r="GDU1" s="140"/>
      <c r="GDV1" s="140"/>
      <c r="GDW1" s="140"/>
      <c r="GDX1" s="140"/>
      <c r="GDY1" s="140"/>
      <c r="GDZ1" s="140"/>
      <c r="GEA1" s="140"/>
      <c r="GEB1" s="140"/>
      <c r="GEC1" s="140"/>
      <c r="GED1" s="140"/>
      <c r="GEE1" s="140"/>
      <c r="GEF1" s="140"/>
      <c r="GEG1" s="140"/>
      <c r="GEH1" s="140"/>
      <c r="GEI1" s="140"/>
      <c r="GEJ1" s="140"/>
      <c r="GEK1" s="140"/>
      <c r="GEL1" s="140"/>
      <c r="GEM1" s="140"/>
      <c r="GEN1" s="140"/>
      <c r="GEO1" s="140"/>
      <c r="GEP1" s="140"/>
      <c r="GEQ1" s="140"/>
      <c r="GER1" s="140"/>
      <c r="GES1" s="140"/>
      <c r="GET1" s="140"/>
      <c r="GEU1" s="140"/>
      <c r="GEV1" s="140"/>
      <c r="GEW1" s="140"/>
      <c r="GEX1" s="140"/>
      <c r="GEY1" s="140"/>
      <c r="GEZ1" s="140"/>
      <c r="GFA1" s="140"/>
      <c r="GFB1" s="140"/>
      <c r="GFC1" s="140"/>
      <c r="GFD1" s="140"/>
      <c r="GFE1" s="140"/>
      <c r="GFF1" s="140"/>
      <c r="GFG1" s="140"/>
      <c r="GFH1" s="140"/>
      <c r="GFI1" s="140"/>
      <c r="GFJ1" s="140"/>
      <c r="GFK1" s="140"/>
      <c r="GFL1" s="140"/>
      <c r="GFM1" s="140"/>
      <c r="GFN1" s="140"/>
      <c r="GFO1" s="140"/>
      <c r="GFP1" s="140"/>
      <c r="GFQ1" s="140"/>
      <c r="GFR1" s="140"/>
      <c r="GFS1" s="140"/>
      <c r="GFT1" s="140"/>
      <c r="GFU1" s="140"/>
      <c r="GFV1" s="140"/>
      <c r="GFW1" s="140"/>
      <c r="GFX1" s="140"/>
      <c r="GFY1" s="140"/>
      <c r="GFZ1" s="140"/>
      <c r="GGA1" s="140"/>
      <c r="GGB1" s="140"/>
      <c r="GGC1" s="140"/>
      <c r="GGD1" s="140"/>
      <c r="GGE1" s="140"/>
      <c r="GGF1" s="140"/>
      <c r="GGG1" s="140"/>
      <c r="GGH1" s="140"/>
      <c r="GGI1" s="140"/>
      <c r="GGJ1" s="140"/>
      <c r="GGK1" s="140"/>
      <c r="GGL1" s="140"/>
      <c r="GGM1" s="140"/>
      <c r="GGN1" s="140"/>
      <c r="GGO1" s="140"/>
      <c r="GGP1" s="140"/>
      <c r="GGQ1" s="140"/>
      <c r="GGR1" s="140"/>
      <c r="GGS1" s="140"/>
      <c r="GGT1" s="140"/>
      <c r="GGU1" s="140"/>
      <c r="GGV1" s="140"/>
      <c r="GGW1" s="140"/>
      <c r="GGX1" s="140"/>
      <c r="GGY1" s="140"/>
      <c r="GGZ1" s="140"/>
      <c r="GHA1" s="140"/>
      <c r="GHB1" s="140"/>
      <c r="GHC1" s="140"/>
      <c r="GHD1" s="140"/>
      <c r="GHE1" s="140"/>
      <c r="GHF1" s="140"/>
      <c r="GHG1" s="140"/>
      <c r="GHH1" s="140"/>
      <c r="GHI1" s="140"/>
      <c r="GHJ1" s="140"/>
      <c r="GHK1" s="140"/>
      <c r="GHL1" s="140"/>
      <c r="GHM1" s="140"/>
      <c r="GHN1" s="140"/>
      <c r="GHO1" s="140"/>
      <c r="GHP1" s="140"/>
      <c r="GHQ1" s="140"/>
      <c r="GHR1" s="140"/>
      <c r="GHS1" s="140"/>
      <c r="GHT1" s="140"/>
      <c r="GHU1" s="140"/>
      <c r="GHV1" s="140"/>
      <c r="GHW1" s="140"/>
      <c r="GHX1" s="140"/>
      <c r="GHY1" s="140"/>
      <c r="GHZ1" s="140"/>
      <c r="GIA1" s="140"/>
      <c r="GIB1" s="140"/>
      <c r="GIC1" s="140"/>
      <c r="GID1" s="140"/>
      <c r="GIE1" s="140"/>
      <c r="GIF1" s="140"/>
      <c r="GIG1" s="140"/>
      <c r="GIH1" s="140"/>
      <c r="GII1" s="140"/>
      <c r="GIJ1" s="140"/>
      <c r="GIK1" s="140"/>
      <c r="GIL1" s="140"/>
      <c r="GIM1" s="140"/>
      <c r="GIN1" s="140"/>
      <c r="GIO1" s="140"/>
      <c r="GIP1" s="140"/>
      <c r="GIQ1" s="140"/>
      <c r="GIR1" s="140"/>
      <c r="GIS1" s="140"/>
      <c r="GIT1" s="140"/>
      <c r="GIU1" s="140"/>
      <c r="GIV1" s="140"/>
      <c r="GIW1" s="140"/>
      <c r="GIX1" s="140"/>
      <c r="GIY1" s="140"/>
      <c r="GIZ1" s="140"/>
      <c r="GJA1" s="140"/>
      <c r="GJB1" s="140"/>
      <c r="GJC1" s="140"/>
      <c r="GJD1" s="140"/>
      <c r="GJE1" s="140"/>
      <c r="GJF1" s="140"/>
      <c r="GJG1" s="140"/>
      <c r="GJH1" s="140"/>
      <c r="GJI1" s="140"/>
      <c r="GJJ1" s="140"/>
      <c r="GJK1" s="140"/>
      <c r="GJL1" s="140"/>
      <c r="GJM1" s="140"/>
      <c r="GJN1" s="140"/>
      <c r="GJO1" s="140"/>
      <c r="GJP1" s="140"/>
      <c r="GJQ1" s="140"/>
      <c r="GJR1" s="140"/>
      <c r="GJS1" s="140"/>
      <c r="GJT1" s="140"/>
      <c r="GJU1" s="140"/>
      <c r="GJV1" s="140"/>
      <c r="GJW1" s="140"/>
      <c r="GJX1" s="140"/>
      <c r="GJY1" s="140"/>
      <c r="GJZ1" s="140"/>
      <c r="GKA1" s="140"/>
      <c r="GKB1" s="140"/>
      <c r="GKC1" s="140"/>
      <c r="GKD1" s="140"/>
      <c r="GKE1" s="140"/>
      <c r="GKF1" s="140"/>
      <c r="GKG1" s="140"/>
      <c r="GKH1" s="140"/>
      <c r="GKI1" s="140"/>
      <c r="GKJ1" s="140"/>
      <c r="GKK1" s="140"/>
      <c r="GKL1" s="140"/>
      <c r="GKM1" s="140"/>
      <c r="GKN1" s="140"/>
      <c r="GKO1" s="140"/>
      <c r="GKP1" s="140"/>
      <c r="GKQ1" s="140"/>
      <c r="GKR1" s="140"/>
      <c r="GKS1" s="140"/>
      <c r="GKT1" s="140"/>
      <c r="GKU1" s="140"/>
      <c r="GKV1" s="140"/>
      <c r="GKW1" s="140"/>
      <c r="GKX1" s="140"/>
      <c r="GKY1" s="140"/>
      <c r="GKZ1" s="140"/>
      <c r="GLA1" s="140"/>
      <c r="GLB1" s="140"/>
      <c r="GLC1" s="140"/>
      <c r="GLD1" s="140"/>
      <c r="GLE1" s="140"/>
      <c r="GLF1" s="140"/>
      <c r="GLG1" s="140"/>
      <c r="GLH1" s="140"/>
      <c r="GLI1" s="140"/>
      <c r="GLJ1" s="140"/>
      <c r="GLK1" s="140"/>
      <c r="GLL1" s="140"/>
      <c r="GLM1" s="140"/>
      <c r="GLN1" s="140"/>
      <c r="GLO1" s="140"/>
      <c r="GLP1" s="140"/>
      <c r="GLQ1" s="140"/>
      <c r="GLR1" s="140"/>
      <c r="GLS1" s="140"/>
      <c r="GLT1" s="140"/>
      <c r="GLU1" s="140"/>
      <c r="GLV1" s="140"/>
      <c r="GLW1" s="140"/>
      <c r="GLX1" s="140"/>
      <c r="GLY1" s="140"/>
      <c r="GLZ1" s="140"/>
      <c r="GMA1" s="140"/>
      <c r="GMB1" s="140"/>
      <c r="GMC1" s="140"/>
      <c r="GMD1" s="140"/>
      <c r="GME1" s="140"/>
      <c r="GMF1" s="140"/>
      <c r="GMG1" s="140"/>
      <c r="GMH1" s="140"/>
      <c r="GMI1" s="140"/>
      <c r="GMJ1" s="140"/>
      <c r="GMK1" s="140"/>
      <c r="GML1" s="140"/>
      <c r="GMM1" s="140"/>
      <c r="GMN1" s="140"/>
      <c r="GMO1" s="140"/>
      <c r="GMP1" s="140"/>
      <c r="GMQ1" s="140"/>
      <c r="GMR1" s="140"/>
      <c r="GMS1" s="140"/>
      <c r="GMT1" s="140"/>
      <c r="GMU1" s="140"/>
      <c r="GMV1" s="140"/>
      <c r="GMW1" s="140"/>
      <c r="GMX1" s="140"/>
      <c r="GMY1" s="140"/>
      <c r="GMZ1" s="140"/>
      <c r="GNA1" s="140"/>
      <c r="GNB1" s="140"/>
      <c r="GNC1" s="140"/>
      <c r="GND1" s="140"/>
      <c r="GNE1" s="140"/>
      <c r="GNF1" s="140"/>
      <c r="GNG1" s="140"/>
      <c r="GNH1" s="140"/>
      <c r="GNI1" s="140"/>
      <c r="GNJ1" s="140"/>
      <c r="GNK1" s="140"/>
      <c r="GNL1" s="140"/>
      <c r="GNM1" s="140"/>
      <c r="GNN1" s="140"/>
      <c r="GNO1" s="140"/>
      <c r="GNP1" s="140"/>
      <c r="GNQ1" s="140"/>
      <c r="GNR1" s="140"/>
      <c r="GNS1" s="140"/>
      <c r="GNT1" s="140"/>
      <c r="GNU1" s="140"/>
      <c r="GNV1" s="140"/>
      <c r="GNW1" s="140"/>
      <c r="GNX1" s="140"/>
      <c r="GNY1" s="140"/>
      <c r="GNZ1" s="140"/>
      <c r="GOA1" s="140"/>
      <c r="GOB1" s="140"/>
      <c r="GOC1" s="140"/>
      <c r="GOD1" s="140"/>
      <c r="GOE1" s="140"/>
      <c r="GOF1" s="140"/>
      <c r="GOG1" s="140"/>
      <c r="GOH1" s="140"/>
      <c r="GOI1" s="140"/>
      <c r="GOJ1" s="140"/>
      <c r="GOK1" s="140"/>
      <c r="GOL1" s="140"/>
      <c r="GOM1" s="140"/>
      <c r="GON1" s="140"/>
      <c r="GOO1" s="140"/>
      <c r="GOP1" s="140"/>
      <c r="GOQ1" s="140"/>
      <c r="GOR1" s="140"/>
      <c r="GOS1" s="140"/>
      <c r="GOT1" s="140"/>
      <c r="GOU1" s="140"/>
      <c r="GOV1" s="140"/>
      <c r="GOW1" s="140"/>
      <c r="GOX1" s="140"/>
      <c r="GOY1" s="140"/>
      <c r="GOZ1" s="140"/>
      <c r="GPA1" s="140"/>
      <c r="GPB1" s="140"/>
      <c r="GPC1" s="140"/>
      <c r="GPD1" s="140"/>
      <c r="GPE1" s="140"/>
      <c r="GPF1" s="140"/>
      <c r="GPG1" s="140"/>
      <c r="GPH1" s="140"/>
      <c r="GPI1" s="140"/>
      <c r="GPJ1" s="140"/>
      <c r="GPK1" s="140"/>
      <c r="GPL1" s="140"/>
      <c r="GPM1" s="140"/>
      <c r="GPN1" s="140"/>
      <c r="GPO1" s="140"/>
      <c r="GPP1" s="140"/>
      <c r="GPQ1" s="140"/>
      <c r="GPR1" s="140"/>
      <c r="GPS1" s="140"/>
      <c r="GPT1" s="140"/>
      <c r="GPU1" s="140"/>
      <c r="GPV1" s="140"/>
      <c r="GPW1" s="140"/>
      <c r="GPX1" s="140"/>
      <c r="GPY1" s="140"/>
      <c r="GPZ1" s="140"/>
      <c r="GQA1" s="140"/>
      <c r="GQB1" s="140"/>
      <c r="GQC1" s="140"/>
      <c r="GQD1" s="140"/>
      <c r="GQE1" s="140"/>
      <c r="GQF1" s="140"/>
      <c r="GQG1" s="140"/>
      <c r="GQH1" s="140"/>
      <c r="GQI1" s="140"/>
      <c r="GQJ1" s="140"/>
      <c r="GQK1" s="140"/>
      <c r="GQL1" s="140"/>
      <c r="GQM1" s="140"/>
      <c r="GQN1" s="140"/>
      <c r="GQO1" s="140"/>
      <c r="GQP1" s="140"/>
      <c r="GQQ1" s="140"/>
      <c r="GQR1" s="140"/>
      <c r="GQS1" s="140"/>
      <c r="GQT1" s="140"/>
      <c r="GQU1" s="140"/>
      <c r="GQV1" s="140"/>
      <c r="GQW1" s="140"/>
      <c r="GQX1" s="140"/>
      <c r="GQY1" s="140"/>
      <c r="GQZ1" s="140"/>
      <c r="GRA1" s="140"/>
      <c r="GRB1" s="140"/>
      <c r="GRC1" s="140"/>
      <c r="GRD1" s="140"/>
      <c r="GRE1" s="140"/>
      <c r="GRF1" s="140"/>
      <c r="GRG1" s="140"/>
      <c r="GRH1" s="140"/>
      <c r="GRI1" s="140"/>
      <c r="GRJ1" s="140"/>
      <c r="GRK1" s="140"/>
      <c r="GRL1" s="140"/>
      <c r="GRM1" s="140"/>
      <c r="GRN1" s="140"/>
      <c r="GRO1" s="140"/>
      <c r="GRP1" s="140"/>
      <c r="GRQ1" s="140"/>
      <c r="GRR1" s="140"/>
      <c r="GRS1" s="140"/>
      <c r="GRT1" s="140"/>
      <c r="GRU1" s="140"/>
      <c r="GRV1" s="140"/>
      <c r="GRW1" s="140"/>
      <c r="GRX1" s="140"/>
      <c r="GRY1" s="140"/>
      <c r="GRZ1" s="140"/>
      <c r="GSA1" s="140"/>
      <c r="GSB1" s="140"/>
      <c r="GSC1" s="140"/>
      <c r="GSD1" s="140"/>
      <c r="GSE1" s="140"/>
      <c r="GSF1" s="140"/>
      <c r="GSG1" s="140"/>
      <c r="GSH1" s="140"/>
      <c r="GSI1" s="140"/>
      <c r="GSJ1" s="140"/>
      <c r="GSK1" s="140"/>
      <c r="GSL1" s="140"/>
      <c r="GSM1" s="140"/>
      <c r="GSN1" s="140"/>
      <c r="GSO1" s="140"/>
      <c r="GSP1" s="140"/>
      <c r="GSQ1" s="140"/>
      <c r="GSR1" s="140"/>
      <c r="GSS1" s="140"/>
      <c r="GST1" s="140"/>
      <c r="GSU1" s="140"/>
      <c r="GSV1" s="140"/>
      <c r="GSW1" s="140"/>
      <c r="GSX1" s="140"/>
      <c r="GSY1" s="140"/>
      <c r="GSZ1" s="140"/>
      <c r="GTA1" s="140"/>
      <c r="GTB1" s="140"/>
      <c r="GTC1" s="140"/>
      <c r="GTD1" s="140"/>
      <c r="GTE1" s="140"/>
      <c r="GTF1" s="140"/>
      <c r="GTG1" s="140"/>
      <c r="GTH1" s="140"/>
      <c r="GTI1" s="140"/>
      <c r="GTJ1" s="140"/>
      <c r="GTK1" s="140"/>
      <c r="GTL1" s="140"/>
      <c r="GTM1" s="140"/>
      <c r="GTN1" s="140"/>
      <c r="GTO1" s="140"/>
      <c r="GTP1" s="140"/>
      <c r="GTQ1" s="140"/>
      <c r="GTR1" s="140"/>
      <c r="GTS1" s="140"/>
      <c r="GTT1" s="140"/>
      <c r="GTU1" s="140"/>
      <c r="GTV1" s="140"/>
      <c r="GTW1" s="140"/>
      <c r="GTX1" s="140"/>
      <c r="GTY1" s="140"/>
      <c r="GTZ1" s="140"/>
      <c r="GUA1" s="140"/>
      <c r="GUB1" s="140"/>
      <c r="GUC1" s="140"/>
      <c r="GUD1" s="140"/>
      <c r="GUE1" s="140"/>
      <c r="GUF1" s="140"/>
      <c r="GUG1" s="140"/>
      <c r="GUH1" s="140"/>
      <c r="GUI1" s="140"/>
      <c r="GUJ1" s="140"/>
      <c r="GUK1" s="140"/>
      <c r="GUL1" s="140"/>
      <c r="GUM1" s="140"/>
      <c r="GUN1" s="140"/>
      <c r="GUO1" s="140"/>
      <c r="GUP1" s="140"/>
      <c r="GUQ1" s="140"/>
      <c r="GUR1" s="140"/>
      <c r="GUS1" s="140"/>
      <c r="GUT1" s="140"/>
      <c r="GUU1" s="140"/>
      <c r="GUV1" s="140"/>
      <c r="GUW1" s="140"/>
      <c r="GUX1" s="140"/>
      <c r="GUY1" s="140"/>
      <c r="GUZ1" s="140"/>
      <c r="GVA1" s="140"/>
      <c r="GVB1" s="140"/>
      <c r="GVC1" s="140"/>
      <c r="GVD1" s="140"/>
      <c r="GVE1" s="140"/>
      <c r="GVF1" s="140"/>
      <c r="GVG1" s="140"/>
      <c r="GVH1" s="140"/>
      <c r="GVI1" s="140"/>
      <c r="GVJ1" s="140"/>
      <c r="GVK1" s="140"/>
      <c r="GVL1" s="140"/>
      <c r="GVM1" s="140"/>
      <c r="GVN1" s="140"/>
      <c r="GVO1" s="140"/>
      <c r="GVP1" s="140"/>
      <c r="GVQ1" s="140"/>
      <c r="GVR1" s="140"/>
      <c r="GVS1" s="140"/>
      <c r="GVT1" s="140"/>
      <c r="GVU1" s="140"/>
      <c r="GVV1" s="140"/>
      <c r="GVW1" s="140"/>
      <c r="GVX1" s="140"/>
      <c r="GVY1" s="140"/>
      <c r="GVZ1" s="140"/>
      <c r="GWA1" s="140"/>
      <c r="GWB1" s="140"/>
      <c r="GWC1" s="140"/>
      <c r="GWD1" s="140"/>
      <c r="GWE1" s="140"/>
      <c r="GWF1" s="140"/>
      <c r="GWG1" s="140"/>
      <c r="GWH1" s="140"/>
      <c r="GWI1" s="140"/>
      <c r="GWJ1" s="140"/>
      <c r="GWK1" s="140"/>
      <c r="GWL1" s="140"/>
      <c r="GWM1" s="140"/>
      <c r="GWN1" s="140"/>
      <c r="GWO1" s="140"/>
      <c r="GWP1" s="140"/>
      <c r="GWQ1" s="140"/>
      <c r="GWR1" s="140"/>
      <c r="GWS1" s="140"/>
      <c r="GWT1" s="140"/>
      <c r="GWU1" s="140"/>
      <c r="GWV1" s="140"/>
      <c r="GWW1" s="140"/>
      <c r="GWX1" s="140"/>
      <c r="GWY1" s="140"/>
      <c r="GWZ1" s="140"/>
      <c r="GXA1" s="140"/>
      <c r="GXB1" s="140"/>
      <c r="GXC1" s="140"/>
      <c r="GXD1" s="140"/>
      <c r="GXE1" s="140"/>
      <c r="GXF1" s="140"/>
      <c r="GXG1" s="140"/>
      <c r="GXH1" s="140"/>
      <c r="GXI1" s="140"/>
      <c r="GXJ1" s="140"/>
      <c r="GXK1" s="140"/>
      <c r="GXL1" s="140"/>
      <c r="GXM1" s="140"/>
      <c r="GXN1" s="140"/>
      <c r="GXO1" s="140"/>
      <c r="GXP1" s="140"/>
      <c r="GXQ1" s="140"/>
      <c r="GXR1" s="140"/>
      <c r="GXS1" s="140"/>
      <c r="GXT1" s="140"/>
      <c r="GXU1" s="140"/>
      <c r="GXV1" s="140"/>
      <c r="GXW1" s="140"/>
      <c r="GXX1" s="140"/>
      <c r="GXY1" s="140"/>
      <c r="GXZ1" s="140"/>
      <c r="GYA1" s="140"/>
      <c r="GYB1" s="140"/>
      <c r="GYC1" s="140"/>
      <c r="GYD1" s="140"/>
      <c r="GYE1" s="140"/>
      <c r="GYF1" s="140"/>
      <c r="GYG1" s="140"/>
      <c r="GYH1" s="140"/>
      <c r="GYI1" s="140"/>
      <c r="GYJ1" s="140"/>
      <c r="GYK1" s="140"/>
      <c r="GYL1" s="140"/>
      <c r="GYM1" s="140"/>
      <c r="GYN1" s="140"/>
      <c r="GYO1" s="140"/>
      <c r="GYP1" s="140"/>
      <c r="GYQ1" s="140"/>
      <c r="GYR1" s="140"/>
      <c r="GYS1" s="140"/>
      <c r="GYT1" s="140"/>
      <c r="GYU1" s="140"/>
      <c r="GYV1" s="140"/>
      <c r="GYW1" s="140"/>
      <c r="GYX1" s="140"/>
      <c r="GYY1" s="140"/>
      <c r="GYZ1" s="140"/>
      <c r="GZA1" s="140"/>
      <c r="GZB1" s="140"/>
      <c r="GZC1" s="140"/>
      <c r="GZD1" s="140"/>
      <c r="GZE1" s="140"/>
      <c r="GZF1" s="140"/>
      <c r="GZG1" s="140"/>
      <c r="GZH1" s="140"/>
      <c r="GZI1" s="140"/>
      <c r="GZJ1" s="140"/>
      <c r="GZK1" s="140"/>
      <c r="GZL1" s="140"/>
      <c r="GZM1" s="140"/>
      <c r="GZN1" s="140"/>
      <c r="GZO1" s="140"/>
      <c r="GZP1" s="140"/>
      <c r="GZQ1" s="140"/>
      <c r="GZR1" s="140"/>
      <c r="GZS1" s="140"/>
      <c r="GZT1" s="140"/>
      <c r="GZU1" s="140"/>
      <c r="GZV1" s="140"/>
      <c r="GZW1" s="140"/>
      <c r="GZX1" s="140"/>
      <c r="GZY1" s="140"/>
      <c r="GZZ1" s="140"/>
      <c r="HAA1" s="140"/>
      <c r="HAB1" s="140"/>
      <c r="HAC1" s="140"/>
      <c r="HAD1" s="140"/>
      <c r="HAE1" s="140"/>
      <c r="HAF1" s="140"/>
      <c r="HAG1" s="140"/>
      <c r="HAH1" s="140"/>
      <c r="HAI1" s="140"/>
      <c r="HAJ1" s="140"/>
      <c r="HAK1" s="140"/>
      <c r="HAL1" s="140"/>
      <c r="HAM1" s="140"/>
      <c r="HAN1" s="140"/>
      <c r="HAO1" s="140"/>
      <c r="HAP1" s="140"/>
      <c r="HAQ1" s="140"/>
      <c r="HAR1" s="140"/>
      <c r="HAS1" s="140"/>
      <c r="HAT1" s="140"/>
      <c r="HAU1" s="140"/>
      <c r="HAV1" s="140"/>
      <c r="HAW1" s="140"/>
      <c r="HAX1" s="140"/>
      <c r="HAY1" s="140"/>
      <c r="HAZ1" s="140"/>
      <c r="HBA1" s="140"/>
      <c r="HBB1" s="140"/>
      <c r="HBC1" s="140"/>
      <c r="HBD1" s="140"/>
      <c r="HBE1" s="140"/>
      <c r="HBF1" s="140"/>
      <c r="HBG1" s="140"/>
      <c r="HBH1" s="140"/>
      <c r="HBI1" s="140"/>
      <c r="HBJ1" s="140"/>
      <c r="HBK1" s="140"/>
      <c r="HBL1" s="140"/>
      <c r="HBM1" s="140"/>
      <c r="HBN1" s="140"/>
      <c r="HBO1" s="140"/>
      <c r="HBP1" s="140"/>
      <c r="HBQ1" s="140"/>
      <c r="HBR1" s="140"/>
      <c r="HBS1" s="140"/>
      <c r="HBT1" s="140"/>
      <c r="HBU1" s="140"/>
      <c r="HBV1" s="140"/>
      <c r="HBW1" s="140"/>
      <c r="HBX1" s="140"/>
      <c r="HBY1" s="140"/>
      <c r="HBZ1" s="140"/>
      <c r="HCA1" s="140"/>
      <c r="HCB1" s="140"/>
      <c r="HCC1" s="140"/>
      <c r="HCD1" s="140"/>
      <c r="HCE1" s="140"/>
      <c r="HCF1" s="140"/>
      <c r="HCG1" s="140"/>
      <c r="HCH1" s="140"/>
      <c r="HCI1" s="140"/>
      <c r="HCJ1" s="140"/>
      <c r="HCK1" s="140"/>
      <c r="HCL1" s="140"/>
      <c r="HCM1" s="140"/>
      <c r="HCN1" s="140"/>
      <c r="HCO1" s="140"/>
      <c r="HCP1" s="140"/>
      <c r="HCQ1" s="140"/>
      <c r="HCR1" s="140"/>
      <c r="HCS1" s="140"/>
      <c r="HCT1" s="140"/>
      <c r="HCU1" s="140"/>
      <c r="HCV1" s="140"/>
      <c r="HCW1" s="140"/>
      <c r="HCX1" s="140"/>
      <c r="HCY1" s="140"/>
      <c r="HCZ1" s="140"/>
      <c r="HDA1" s="140"/>
      <c r="HDB1" s="140"/>
      <c r="HDC1" s="140"/>
      <c r="HDD1" s="140"/>
      <c r="HDE1" s="140"/>
      <c r="HDF1" s="140"/>
      <c r="HDG1" s="140"/>
      <c r="HDH1" s="140"/>
      <c r="HDI1" s="140"/>
      <c r="HDJ1" s="140"/>
      <c r="HDK1" s="140"/>
      <c r="HDL1" s="140"/>
      <c r="HDM1" s="140"/>
      <c r="HDN1" s="140"/>
      <c r="HDO1" s="140"/>
      <c r="HDP1" s="140"/>
      <c r="HDQ1" s="140"/>
      <c r="HDR1" s="140"/>
      <c r="HDS1" s="140"/>
      <c r="HDT1" s="140"/>
      <c r="HDU1" s="140"/>
      <c r="HDV1" s="140"/>
      <c r="HDW1" s="140"/>
      <c r="HDX1" s="140"/>
      <c r="HDY1" s="140"/>
      <c r="HDZ1" s="140"/>
      <c r="HEA1" s="140"/>
      <c r="HEB1" s="140"/>
      <c r="HEC1" s="140"/>
      <c r="HED1" s="140"/>
      <c r="HEE1" s="140"/>
      <c r="HEF1" s="140"/>
      <c r="HEG1" s="140"/>
      <c r="HEH1" s="140"/>
      <c r="HEI1" s="140"/>
      <c r="HEJ1" s="140"/>
      <c r="HEK1" s="140"/>
      <c r="HEL1" s="140"/>
      <c r="HEM1" s="140"/>
      <c r="HEN1" s="140"/>
      <c r="HEO1" s="140"/>
      <c r="HEP1" s="140"/>
      <c r="HEQ1" s="140"/>
      <c r="HER1" s="140"/>
      <c r="HES1" s="140"/>
      <c r="HET1" s="140"/>
      <c r="HEU1" s="140"/>
      <c r="HEV1" s="140"/>
      <c r="HEW1" s="140"/>
      <c r="HEX1" s="140"/>
      <c r="HEY1" s="140"/>
      <c r="HEZ1" s="140"/>
      <c r="HFA1" s="140"/>
      <c r="HFB1" s="140"/>
      <c r="HFC1" s="140"/>
      <c r="HFD1" s="140"/>
      <c r="HFE1" s="140"/>
      <c r="HFF1" s="140"/>
      <c r="HFG1" s="140"/>
      <c r="HFH1" s="140"/>
      <c r="HFI1" s="140"/>
      <c r="HFJ1" s="140"/>
      <c r="HFK1" s="140"/>
      <c r="HFL1" s="140"/>
      <c r="HFM1" s="140"/>
      <c r="HFN1" s="140"/>
      <c r="HFO1" s="140"/>
      <c r="HFP1" s="140"/>
      <c r="HFQ1" s="140"/>
      <c r="HFR1" s="140"/>
      <c r="HFS1" s="140"/>
      <c r="HFT1" s="140"/>
      <c r="HFU1" s="140"/>
      <c r="HFV1" s="140"/>
      <c r="HFW1" s="140"/>
      <c r="HFX1" s="140"/>
      <c r="HFY1" s="140"/>
      <c r="HFZ1" s="140"/>
      <c r="HGA1" s="140"/>
      <c r="HGB1" s="140"/>
      <c r="HGC1" s="140"/>
      <c r="HGD1" s="140"/>
      <c r="HGE1" s="140"/>
      <c r="HGF1" s="140"/>
      <c r="HGG1" s="140"/>
      <c r="HGH1" s="140"/>
      <c r="HGI1" s="140"/>
      <c r="HGJ1" s="140"/>
      <c r="HGK1" s="140"/>
      <c r="HGL1" s="140"/>
      <c r="HGM1" s="140"/>
      <c r="HGN1" s="140"/>
      <c r="HGO1" s="140"/>
      <c r="HGP1" s="140"/>
      <c r="HGQ1" s="140"/>
      <c r="HGR1" s="140"/>
      <c r="HGS1" s="140"/>
      <c r="HGT1" s="140"/>
      <c r="HGU1" s="140"/>
      <c r="HGV1" s="140"/>
      <c r="HGW1" s="140"/>
      <c r="HGX1" s="140"/>
      <c r="HGY1" s="140"/>
      <c r="HGZ1" s="140"/>
      <c r="HHA1" s="140"/>
      <c r="HHB1" s="140"/>
      <c r="HHC1" s="140"/>
      <c r="HHD1" s="140"/>
      <c r="HHE1" s="140"/>
      <c r="HHF1" s="140"/>
      <c r="HHG1" s="140"/>
      <c r="HHH1" s="140"/>
      <c r="HHI1" s="140"/>
      <c r="HHJ1" s="140"/>
      <c r="HHK1" s="140"/>
      <c r="HHL1" s="140"/>
      <c r="HHM1" s="140"/>
      <c r="HHN1" s="140"/>
      <c r="HHO1" s="140"/>
      <c r="HHP1" s="140"/>
      <c r="HHQ1" s="140"/>
      <c r="HHR1" s="140"/>
      <c r="HHS1" s="140"/>
      <c r="HHT1" s="140"/>
      <c r="HHU1" s="140"/>
      <c r="HHV1" s="140"/>
      <c r="HHW1" s="140"/>
      <c r="HHX1" s="140"/>
      <c r="HHY1" s="140"/>
      <c r="HHZ1" s="140"/>
      <c r="HIA1" s="140"/>
      <c r="HIB1" s="140"/>
      <c r="HIC1" s="140"/>
      <c r="HID1" s="140"/>
      <c r="HIE1" s="140"/>
      <c r="HIF1" s="140"/>
      <c r="HIG1" s="140"/>
      <c r="HIH1" s="140"/>
      <c r="HII1" s="140"/>
      <c r="HIJ1" s="140"/>
      <c r="HIK1" s="140"/>
      <c r="HIL1" s="140"/>
      <c r="HIM1" s="140"/>
      <c r="HIN1" s="140"/>
      <c r="HIO1" s="140"/>
      <c r="HIP1" s="140"/>
      <c r="HIQ1" s="140"/>
      <c r="HIR1" s="140"/>
      <c r="HIS1" s="140"/>
      <c r="HIT1" s="140"/>
      <c r="HIU1" s="140"/>
      <c r="HIV1" s="140"/>
      <c r="HIW1" s="140"/>
      <c r="HIX1" s="140"/>
      <c r="HIY1" s="140"/>
      <c r="HIZ1" s="140"/>
      <c r="HJA1" s="140"/>
      <c r="HJB1" s="140"/>
      <c r="HJC1" s="140"/>
      <c r="HJD1" s="140"/>
      <c r="HJE1" s="140"/>
      <c r="HJF1" s="140"/>
      <c r="HJG1" s="140"/>
      <c r="HJH1" s="140"/>
      <c r="HJI1" s="140"/>
      <c r="HJJ1" s="140"/>
      <c r="HJK1" s="140"/>
      <c r="HJL1" s="140"/>
      <c r="HJM1" s="140"/>
      <c r="HJN1" s="140"/>
      <c r="HJO1" s="140"/>
      <c r="HJP1" s="140"/>
      <c r="HJQ1" s="140"/>
      <c r="HJR1" s="140"/>
      <c r="HJS1" s="140"/>
      <c r="HJT1" s="140"/>
      <c r="HJU1" s="140"/>
      <c r="HJV1" s="140"/>
      <c r="HJW1" s="140"/>
      <c r="HJX1" s="140"/>
      <c r="HJY1" s="140"/>
      <c r="HJZ1" s="140"/>
      <c r="HKA1" s="140"/>
      <c r="HKB1" s="140"/>
      <c r="HKC1" s="140"/>
      <c r="HKD1" s="140"/>
      <c r="HKE1" s="140"/>
      <c r="HKF1" s="140"/>
      <c r="HKG1" s="140"/>
      <c r="HKH1" s="140"/>
      <c r="HKI1" s="140"/>
      <c r="HKJ1" s="140"/>
      <c r="HKK1" s="140"/>
      <c r="HKL1" s="140"/>
      <c r="HKM1" s="140"/>
      <c r="HKN1" s="140"/>
      <c r="HKO1" s="140"/>
      <c r="HKP1" s="140"/>
      <c r="HKQ1" s="140"/>
      <c r="HKR1" s="140"/>
      <c r="HKS1" s="140"/>
      <c r="HKT1" s="140"/>
      <c r="HKU1" s="140"/>
      <c r="HKV1" s="140"/>
      <c r="HKW1" s="140"/>
      <c r="HKX1" s="140"/>
      <c r="HKY1" s="140"/>
      <c r="HKZ1" s="140"/>
      <c r="HLA1" s="140"/>
      <c r="HLB1" s="140"/>
      <c r="HLC1" s="140"/>
      <c r="HLD1" s="140"/>
      <c r="HLE1" s="140"/>
      <c r="HLF1" s="140"/>
      <c r="HLG1" s="140"/>
      <c r="HLH1" s="140"/>
      <c r="HLI1" s="140"/>
      <c r="HLJ1" s="140"/>
      <c r="HLK1" s="140"/>
      <c r="HLL1" s="140"/>
      <c r="HLM1" s="140"/>
      <c r="HLN1" s="140"/>
      <c r="HLO1" s="140"/>
      <c r="HLP1" s="140"/>
      <c r="HLQ1" s="140"/>
      <c r="HLR1" s="140"/>
      <c r="HLS1" s="140"/>
      <c r="HLT1" s="140"/>
      <c r="HLU1" s="140"/>
      <c r="HLV1" s="140"/>
      <c r="HLW1" s="140"/>
      <c r="HLX1" s="140"/>
      <c r="HLY1" s="140"/>
      <c r="HLZ1" s="140"/>
      <c r="HMA1" s="140"/>
      <c r="HMB1" s="140"/>
      <c r="HMC1" s="140"/>
      <c r="HMD1" s="140"/>
      <c r="HME1" s="140"/>
      <c r="HMF1" s="140"/>
      <c r="HMG1" s="140"/>
      <c r="HMH1" s="140"/>
      <c r="HMI1" s="140"/>
      <c r="HMJ1" s="140"/>
      <c r="HMK1" s="140"/>
      <c r="HML1" s="140"/>
      <c r="HMM1" s="140"/>
      <c r="HMN1" s="140"/>
      <c r="HMO1" s="140"/>
      <c r="HMP1" s="140"/>
      <c r="HMQ1" s="140"/>
      <c r="HMR1" s="140"/>
      <c r="HMS1" s="140"/>
      <c r="HMT1" s="140"/>
      <c r="HMU1" s="140"/>
      <c r="HMV1" s="140"/>
      <c r="HMW1" s="140"/>
      <c r="HMX1" s="140"/>
      <c r="HMY1" s="140"/>
      <c r="HMZ1" s="140"/>
      <c r="HNA1" s="140"/>
      <c r="HNB1" s="140"/>
      <c r="HNC1" s="140"/>
      <c r="HND1" s="140"/>
      <c r="HNE1" s="140"/>
      <c r="HNF1" s="140"/>
      <c r="HNG1" s="140"/>
      <c r="HNH1" s="140"/>
      <c r="HNI1" s="140"/>
      <c r="HNJ1" s="140"/>
      <c r="HNK1" s="140"/>
      <c r="HNL1" s="140"/>
      <c r="HNM1" s="140"/>
      <c r="HNN1" s="140"/>
      <c r="HNO1" s="140"/>
      <c r="HNP1" s="140"/>
      <c r="HNQ1" s="140"/>
      <c r="HNR1" s="140"/>
      <c r="HNS1" s="140"/>
      <c r="HNT1" s="140"/>
      <c r="HNU1" s="140"/>
      <c r="HNV1" s="140"/>
      <c r="HNW1" s="140"/>
      <c r="HNX1" s="140"/>
      <c r="HNY1" s="140"/>
      <c r="HNZ1" s="140"/>
      <c r="HOA1" s="140"/>
      <c r="HOB1" s="140"/>
      <c r="HOC1" s="140"/>
      <c r="HOD1" s="140"/>
      <c r="HOE1" s="140"/>
      <c r="HOF1" s="140"/>
      <c r="HOG1" s="140"/>
      <c r="HOH1" s="140"/>
      <c r="HOI1" s="140"/>
      <c r="HOJ1" s="140"/>
      <c r="HOK1" s="140"/>
      <c r="HOL1" s="140"/>
      <c r="HOM1" s="140"/>
      <c r="HON1" s="140"/>
      <c r="HOO1" s="140"/>
      <c r="HOP1" s="140"/>
      <c r="HOQ1" s="140"/>
      <c r="HOR1" s="140"/>
      <c r="HOS1" s="140"/>
      <c r="HOT1" s="140"/>
      <c r="HOU1" s="140"/>
      <c r="HOV1" s="140"/>
      <c r="HOW1" s="140"/>
      <c r="HOX1" s="140"/>
      <c r="HOY1" s="140"/>
      <c r="HOZ1" s="140"/>
      <c r="HPA1" s="140"/>
      <c r="HPB1" s="140"/>
      <c r="HPC1" s="140"/>
      <c r="HPD1" s="140"/>
      <c r="HPE1" s="140"/>
      <c r="HPF1" s="140"/>
      <c r="HPG1" s="140"/>
      <c r="HPH1" s="140"/>
      <c r="HPI1" s="140"/>
      <c r="HPJ1" s="140"/>
      <c r="HPK1" s="140"/>
      <c r="HPL1" s="140"/>
      <c r="HPM1" s="140"/>
      <c r="HPN1" s="140"/>
      <c r="HPO1" s="140"/>
      <c r="HPP1" s="140"/>
      <c r="HPQ1" s="140"/>
      <c r="HPR1" s="140"/>
      <c r="HPS1" s="140"/>
      <c r="HPT1" s="140"/>
      <c r="HPU1" s="140"/>
      <c r="HPV1" s="140"/>
      <c r="HPW1" s="140"/>
      <c r="HPX1" s="140"/>
      <c r="HPY1" s="140"/>
      <c r="HPZ1" s="140"/>
      <c r="HQA1" s="140"/>
      <c r="HQB1" s="140"/>
      <c r="HQC1" s="140"/>
      <c r="HQD1" s="140"/>
      <c r="HQE1" s="140"/>
      <c r="HQF1" s="140"/>
      <c r="HQG1" s="140"/>
      <c r="HQH1" s="140"/>
      <c r="HQI1" s="140"/>
      <c r="HQJ1" s="140"/>
      <c r="HQK1" s="140"/>
      <c r="HQL1" s="140"/>
      <c r="HQM1" s="140"/>
      <c r="HQN1" s="140"/>
      <c r="HQO1" s="140"/>
      <c r="HQP1" s="140"/>
      <c r="HQQ1" s="140"/>
      <c r="HQR1" s="140"/>
      <c r="HQS1" s="140"/>
      <c r="HQT1" s="140"/>
      <c r="HQU1" s="140"/>
      <c r="HQV1" s="140"/>
      <c r="HQW1" s="140"/>
      <c r="HQX1" s="140"/>
      <c r="HQY1" s="140"/>
      <c r="HQZ1" s="140"/>
      <c r="HRA1" s="140"/>
      <c r="HRB1" s="140"/>
      <c r="HRC1" s="140"/>
      <c r="HRD1" s="140"/>
      <c r="HRE1" s="140"/>
      <c r="HRF1" s="140"/>
      <c r="HRG1" s="140"/>
      <c r="HRH1" s="140"/>
      <c r="HRI1" s="140"/>
      <c r="HRJ1" s="140"/>
      <c r="HRK1" s="140"/>
      <c r="HRL1" s="140"/>
      <c r="HRM1" s="140"/>
      <c r="HRN1" s="140"/>
      <c r="HRO1" s="140"/>
      <c r="HRP1" s="140"/>
      <c r="HRQ1" s="140"/>
      <c r="HRR1" s="140"/>
      <c r="HRS1" s="140"/>
      <c r="HRT1" s="140"/>
      <c r="HRU1" s="140"/>
      <c r="HRV1" s="140"/>
      <c r="HRW1" s="140"/>
      <c r="HRX1" s="140"/>
      <c r="HRY1" s="140"/>
      <c r="HRZ1" s="140"/>
      <c r="HSA1" s="140"/>
      <c r="HSB1" s="140"/>
      <c r="HSC1" s="140"/>
      <c r="HSD1" s="140"/>
      <c r="HSE1" s="140"/>
      <c r="HSF1" s="140"/>
      <c r="HSG1" s="140"/>
      <c r="HSH1" s="140"/>
      <c r="HSI1" s="140"/>
      <c r="HSJ1" s="140"/>
      <c r="HSK1" s="140"/>
      <c r="HSL1" s="140"/>
      <c r="HSM1" s="140"/>
      <c r="HSN1" s="140"/>
      <c r="HSO1" s="140"/>
      <c r="HSP1" s="140"/>
      <c r="HSQ1" s="140"/>
      <c r="HSR1" s="140"/>
      <c r="HSS1" s="140"/>
      <c r="HST1" s="140"/>
      <c r="HSU1" s="140"/>
      <c r="HSV1" s="140"/>
      <c r="HSW1" s="140"/>
      <c r="HSX1" s="140"/>
      <c r="HSY1" s="140"/>
      <c r="HSZ1" s="140"/>
      <c r="HTA1" s="140"/>
      <c r="HTB1" s="140"/>
      <c r="HTC1" s="140"/>
      <c r="HTD1" s="140"/>
      <c r="HTE1" s="140"/>
      <c r="HTF1" s="140"/>
      <c r="HTG1" s="140"/>
      <c r="HTH1" s="140"/>
      <c r="HTI1" s="140"/>
      <c r="HTJ1" s="140"/>
      <c r="HTK1" s="140"/>
      <c r="HTL1" s="140"/>
      <c r="HTM1" s="140"/>
      <c r="HTN1" s="140"/>
      <c r="HTO1" s="140"/>
      <c r="HTP1" s="140"/>
      <c r="HTQ1" s="140"/>
      <c r="HTR1" s="140"/>
      <c r="HTS1" s="140"/>
      <c r="HTT1" s="140"/>
      <c r="HTU1" s="140"/>
      <c r="HTV1" s="140"/>
      <c r="HTW1" s="140"/>
      <c r="HTX1" s="140"/>
      <c r="HTY1" s="140"/>
      <c r="HTZ1" s="140"/>
      <c r="HUA1" s="140"/>
      <c r="HUB1" s="140"/>
      <c r="HUC1" s="140"/>
      <c r="HUD1" s="140"/>
      <c r="HUE1" s="140"/>
      <c r="HUF1" s="140"/>
      <c r="HUG1" s="140"/>
      <c r="HUH1" s="140"/>
      <c r="HUI1" s="140"/>
      <c r="HUJ1" s="140"/>
      <c r="HUK1" s="140"/>
      <c r="HUL1" s="140"/>
      <c r="HUM1" s="140"/>
      <c r="HUN1" s="140"/>
      <c r="HUO1" s="140"/>
      <c r="HUP1" s="140"/>
      <c r="HUQ1" s="140"/>
      <c r="HUR1" s="140"/>
      <c r="HUS1" s="140"/>
      <c r="HUT1" s="140"/>
      <c r="HUU1" s="140"/>
      <c r="HUV1" s="140"/>
      <c r="HUW1" s="140"/>
      <c r="HUX1" s="140"/>
      <c r="HUY1" s="140"/>
      <c r="HUZ1" s="140"/>
      <c r="HVA1" s="140"/>
      <c r="HVB1" s="140"/>
      <c r="HVC1" s="140"/>
      <c r="HVD1" s="140"/>
      <c r="HVE1" s="140"/>
      <c r="HVF1" s="140"/>
      <c r="HVG1" s="140"/>
      <c r="HVH1" s="140"/>
      <c r="HVI1" s="140"/>
      <c r="HVJ1" s="140"/>
      <c r="HVK1" s="140"/>
      <c r="HVL1" s="140"/>
      <c r="HVM1" s="140"/>
      <c r="HVN1" s="140"/>
      <c r="HVO1" s="140"/>
      <c r="HVP1" s="140"/>
      <c r="HVQ1" s="140"/>
      <c r="HVR1" s="140"/>
      <c r="HVS1" s="140"/>
      <c r="HVT1" s="140"/>
      <c r="HVU1" s="140"/>
      <c r="HVV1" s="140"/>
      <c r="HVW1" s="140"/>
      <c r="HVX1" s="140"/>
      <c r="HVY1" s="140"/>
      <c r="HVZ1" s="140"/>
      <c r="HWA1" s="140"/>
      <c r="HWB1" s="140"/>
      <c r="HWC1" s="140"/>
      <c r="HWD1" s="140"/>
      <c r="HWE1" s="140"/>
      <c r="HWF1" s="140"/>
      <c r="HWG1" s="140"/>
      <c r="HWH1" s="140"/>
      <c r="HWI1" s="140"/>
      <c r="HWJ1" s="140"/>
      <c r="HWK1" s="140"/>
      <c r="HWL1" s="140"/>
      <c r="HWM1" s="140"/>
      <c r="HWN1" s="140"/>
      <c r="HWO1" s="140"/>
      <c r="HWP1" s="140"/>
      <c r="HWQ1" s="140"/>
      <c r="HWR1" s="140"/>
      <c r="HWS1" s="140"/>
      <c r="HWT1" s="140"/>
      <c r="HWU1" s="140"/>
      <c r="HWV1" s="140"/>
      <c r="HWW1" s="140"/>
      <c r="HWX1" s="140"/>
      <c r="HWY1" s="140"/>
      <c r="HWZ1" s="140"/>
      <c r="HXA1" s="140"/>
      <c r="HXB1" s="140"/>
      <c r="HXC1" s="140"/>
      <c r="HXD1" s="140"/>
      <c r="HXE1" s="140"/>
      <c r="HXF1" s="140"/>
      <c r="HXG1" s="140"/>
      <c r="HXH1" s="140"/>
      <c r="HXI1" s="140"/>
      <c r="HXJ1" s="140"/>
      <c r="HXK1" s="140"/>
      <c r="HXL1" s="140"/>
      <c r="HXM1" s="140"/>
      <c r="HXN1" s="140"/>
      <c r="HXO1" s="140"/>
      <c r="HXP1" s="140"/>
      <c r="HXQ1" s="140"/>
      <c r="HXR1" s="140"/>
      <c r="HXS1" s="140"/>
      <c r="HXT1" s="140"/>
      <c r="HXU1" s="140"/>
      <c r="HXV1" s="140"/>
      <c r="HXW1" s="140"/>
      <c r="HXX1" s="140"/>
      <c r="HXY1" s="140"/>
      <c r="HXZ1" s="140"/>
      <c r="HYA1" s="140"/>
      <c r="HYB1" s="140"/>
      <c r="HYC1" s="140"/>
      <c r="HYD1" s="140"/>
      <c r="HYE1" s="140"/>
      <c r="HYF1" s="140"/>
      <c r="HYG1" s="140"/>
      <c r="HYH1" s="140"/>
      <c r="HYI1" s="140"/>
      <c r="HYJ1" s="140"/>
      <c r="HYK1" s="140"/>
      <c r="HYL1" s="140"/>
      <c r="HYM1" s="140"/>
      <c r="HYN1" s="140"/>
      <c r="HYO1" s="140"/>
      <c r="HYP1" s="140"/>
      <c r="HYQ1" s="140"/>
      <c r="HYR1" s="140"/>
      <c r="HYS1" s="140"/>
      <c r="HYT1" s="140"/>
      <c r="HYU1" s="140"/>
      <c r="HYV1" s="140"/>
      <c r="HYW1" s="140"/>
      <c r="HYX1" s="140"/>
      <c r="HYY1" s="140"/>
      <c r="HYZ1" s="140"/>
      <c r="HZA1" s="140"/>
      <c r="HZB1" s="140"/>
      <c r="HZC1" s="140"/>
      <c r="HZD1" s="140"/>
      <c r="HZE1" s="140"/>
      <c r="HZF1" s="140"/>
      <c r="HZG1" s="140"/>
      <c r="HZH1" s="140"/>
      <c r="HZI1" s="140"/>
      <c r="HZJ1" s="140"/>
      <c r="HZK1" s="140"/>
      <c r="HZL1" s="140"/>
      <c r="HZM1" s="140"/>
      <c r="HZN1" s="140"/>
      <c r="HZO1" s="140"/>
      <c r="HZP1" s="140"/>
      <c r="HZQ1" s="140"/>
      <c r="HZR1" s="140"/>
      <c r="HZS1" s="140"/>
      <c r="HZT1" s="140"/>
      <c r="HZU1" s="140"/>
      <c r="HZV1" s="140"/>
      <c r="HZW1" s="140"/>
      <c r="HZX1" s="140"/>
      <c r="HZY1" s="140"/>
      <c r="HZZ1" s="140"/>
      <c r="IAA1" s="140"/>
      <c r="IAB1" s="140"/>
      <c r="IAC1" s="140"/>
      <c r="IAD1" s="140"/>
      <c r="IAE1" s="140"/>
      <c r="IAF1" s="140"/>
      <c r="IAG1" s="140"/>
      <c r="IAH1" s="140"/>
      <c r="IAI1" s="140"/>
      <c r="IAJ1" s="140"/>
      <c r="IAK1" s="140"/>
      <c r="IAL1" s="140"/>
      <c r="IAM1" s="140"/>
      <c r="IAN1" s="140"/>
      <c r="IAO1" s="140"/>
      <c r="IAP1" s="140"/>
      <c r="IAQ1" s="140"/>
      <c r="IAR1" s="140"/>
      <c r="IAS1" s="140"/>
      <c r="IAT1" s="140"/>
      <c r="IAU1" s="140"/>
      <c r="IAV1" s="140"/>
      <c r="IAW1" s="140"/>
      <c r="IAX1" s="140"/>
      <c r="IAY1" s="140"/>
      <c r="IAZ1" s="140"/>
      <c r="IBA1" s="140"/>
      <c r="IBB1" s="140"/>
      <c r="IBC1" s="140"/>
      <c r="IBD1" s="140"/>
      <c r="IBE1" s="140"/>
      <c r="IBF1" s="140"/>
      <c r="IBG1" s="140"/>
      <c r="IBH1" s="140"/>
      <c r="IBI1" s="140"/>
      <c r="IBJ1" s="140"/>
      <c r="IBK1" s="140"/>
      <c r="IBL1" s="140"/>
      <c r="IBM1" s="140"/>
      <c r="IBN1" s="140"/>
      <c r="IBO1" s="140"/>
      <c r="IBP1" s="140"/>
      <c r="IBQ1" s="140"/>
      <c r="IBR1" s="140"/>
      <c r="IBS1" s="140"/>
      <c r="IBT1" s="140"/>
      <c r="IBU1" s="140"/>
      <c r="IBV1" s="140"/>
      <c r="IBW1" s="140"/>
      <c r="IBX1" s="140"/>
      <c r="IBY1" s="140"/>
      <c r="IBZ1" s="140"/>
      <c r="ICA1" s="140"/>
      <c r="ICB1" s="140"/>
      <c r="ICC1" s="140"/>
      <c r="ICD1" s="140"/>
      <c r="ICE1" s="140"/>
      <c r="ICF1" s="140"/>
      <c r="ICG1" s="140"/>
      <c r="ICH1" s="140"/>
      <c r="ICI1" s="140"/>
      <c r="ICJ1" s="140"/>
      <c r="ICK1" s="140"/>
      <c r="ICL1" s="140"/>
      <c r="ICM1" s="140"/>
      <c r="ICN1" s="140"/>
      <c r="ICO1" s="140"/>
      <c r="ICP1" s="140"/>
      <c r="ICQ1" s="140"/>
      <c r="ICR1" s="140"/>
      <c r="ICS1" s="140"/>
      <c r="ICT1" s="140"/>
      <c r="ICU1" s="140"/>
      <c r="ICV1" s="140"/>
      <c r="ICW1" s="140"/>
      <c r="ICX1" s="140"/>
      <c r="ICY1" s="140"/>
      <c r="ICZ1" s="140"/>
      <c r="IDA1" s="140"/>
      <c r="IDB1" s="140"/>
      <c r="IDC1" s="140"/>
      <c r="IDD1" s="140"/>
      <c r="IDE1" s="140"/>
      <c r="IDF1" s="140"/>
      <c r="IDG1" s="140"/>
      <c r="IDH1" s="140"/>
      <c r="IDI1" s="140"/>
      <c r="IDJ1" s="140"/>
      <c r="IDK1" s="140"/>
      <c r="IDL1" s="140"/>
      <c r="IDM1" s="140"/>
      <c r="IDN1" s="140"/>
      <c r="IDO1" s="140"/>
      <c r="IDP1" s="140"/>
      <c r="IDQ1" s="140"/>
      <c r="IDR1" s="140"/>
      <c r="IDS1" s="140"/>
      <c r="IDT1" s="140"/>
      <c r="IDU1" s="140"/>
      <c r="IDV1" s="140"/>
      <c r="IDW1" s="140"/>
      <c r="IDX1" s="140"/>
      <c r="IDY1" s="140"/>
      <c r="IDZ1" s="140"/>
      <c r="IEA1" s="140"/>
      <c r="IEB1" s="140"/>
      <c r="IEC1" s="140"/>
      <c r="IED1" s="140"/>
      <c r="IEE1" s="140"/>
      <c r="IEF1" s="140"/>
      <c r="IEG1" s="140"/>
      <c r="IEH1" s="140"/>
      <c r="IEI1" s="140"/>
      <c r="IEJ1" s="140"/>
      <c r="IEK1" s="140"/>
      <c r="IEL1" s="140"/>
      <c r="IEM1" s="140"/>
      <c r="IEN1" s="140"/>
      <c r="IEO1" s="140"/>
      <c r="IEP1" s="140"/>
      <c r="IEQ1" s="140"/>
      <c r="IER1" s="140"/>
      <c r="IES1" s="140"/>
      <c r="IET1" s="140"/>
      <c r="IEU1" s="140"/>
      <c r="IEV1" s="140"/>
      <c r="IEW1" s="140"/>
      <c r="IEX1" s="140"/>
      <c r="IEY1" s="140"/>
      <c r="IEZ1" s="140"/>
      <c r="IFA1" s="140"/>
      <c r="IFB1" s="140"/>
      <c r="IFC1" s="140"/>
      <c r="IFD1" s="140"/>
      <c r="IFE1" s="140"/>
      <c r="IFF1" s="140"/>
      <c r="IFG1" s="140"/>
      <c r="IFH1" s="140"/>
      <c r="IFI1" s="140"/>
      <c r="IFJ1" s="140"/>
      <c r="IFK1" s="140"/>
      <c r="IFL1" s="140"/>
      <c r="IFM1" s="140"/>
      <c r="IFN1" s="140"/>
      <c r="IFO1" s="140"/>
      <c r="IFP1" s="140"/>
      <c r="IFQ1" s="140"/>
      <c r="IFR1" s="140"/>
      <c r="IFS1" s="140"/>
      <c r="IFT1" s="140"/>
      <c r="IFU1" s="140"/>
      <c r="IFV1" s="140"/>
      <c r="IFW1" s="140"/>
      <c r="IFX1" s="140"/>
      <c r="IFY1" s="140"/>
      <c r="IFZ1" s="140"/>
      <c r="IGA1" s="140"/>
      <c r="IGB1" s="140"/>
      <c r="IGC1" s="140"/>
      <c r="IGD1" s="140"/>
      <c r="IGE1" s="140"/>
      <c r="IGF1" s="140"/>
      <c r="IGG1" s="140"/>
      <c r="IGH1" s="140"/>
      <c r="IGI1" s="140"/>
      <c r="IGJ1" s="140"/>
      <c r="IGK1" s="140"/>
      <c r="IGL1" s="140"/>
      <c r="IGM1" s="140"/>
      <c r="IGN1" s="140"/>
      <c r="IGO1" s="140"/>
      <c r="IGP1" s="140"/>
      <c r="IGQ1" s="140"/>
      <c r="IGR1" s="140"/>
      <c r="IGS1" s="140"/>
      <c r="IGT1" s="140"/>
      <c r="IGU1" s="140"/>
      <c r="IGV1" s="140"/>
      <c r="IGW1" s="140"/>
      <c r="IGX1" s="140"/>
      <c r="IGY1" s="140"/>
      <c r="IGZ1" s="140"/>
      <c r="IHA1" s="140"/>
      <c r="IHB1" s="140"/>
      <c r="IHC1" s="140"/>
      <c r="IHD1" s="140"/>
      <c r="IHE1" s="140"/>
      <c r="IHF1" s="140"/>
      <c r="IHG1" s="140"/>
      <c r="IHH1" s="140"/>
      <c r="IHI1" s="140"/>
      <c r="IHJ1" s="140"/>
      <c r="IHK1" s="140"/>
      <c r="IHL1" s="140"/>
      <c r="IHM1" s="140"/>
      <c r="IHN1" s="140"/>
      <c r="IHO1" s="140"/>
      <c r="IHP1" s="140"/>
      <c r="IHQ1" s="140"/>
      <c r="IHR1" s="140"/>
      <c r="IHS1" s="140"/>
      <c r="IHT1" s="140"/>
      <c r="IHU1" s="140"/>
      <c r="IHV1" s="140"/>
      <c r="IHW1" s="140"/>
      <c r="IHX1" s="140"/>
      <c r="IHY1" s="140"/>
      <c r="IHZ1" s="140"/>
      <c r="IIA1" s="140"/>
      <c r="IIB1" s="140"/>
      <c r="IIC1" s="140"/>
      <c r="IID1" s="140"/>
      <c r="IIE1" s="140"/>
      <c r="IIF1" s="140"/>
      <c r="IIG1" s="140"/>
      <c r="IIH1" s="140"/>
      <c r="III1" s="140"/>
      <c r="IIJ1" s="140"/>
      <c r="IIK1" s="140"/>
      <c r="IIL1" s="140"/>
      <c r="IIM1" s="140"/>
      <c r="IIN1" s="140"/>
      <c r="IIO1" s="140"/>
      <c r="IIP1" s="140"/>
      <c r="IIQ1" s="140"/>
      <c r="IIR1" s="140"/>
      <c r="IIS1" s="140"/>
      <c r="IIT1" s="140"/>
      <c r="IIU1" s="140"/>
      <c r="IIV1" s="140"/>
      <c r="IIW1" s="140"/>
      <c r="IIX1" s="140"/>
      <c r="IIY1" s="140"/>
      <c r="IIZ1" s="140"/>
      <c r="IJA1" s="140"/>
      <c r="IJB1" s="140"/>
      <c r="IJC1" s="140"/>
      <c r="IJD1" s="140"/>
      <c r="IJE1" s="140"/>
      <c r="IJF1" s="140"/>
      <c r="IJG1" s="140"/>
      <c r="IJH1" s="140"/>
      <c r="IJI1" s="140"/>
      <c r="IJJ1" s="140"/>
      <c r="IJK1" s="140"/>
      <c r="IJL1" s="140"/>
      <c r="IJM1" s="140"/>
      <c r="IJN1" s="140"/>
      <c r="IJO1" s="140"/>
      <c r="IJP1" s="140"/>
      <c r="IJQ1" s="140"/>
      <c r="IJR1" s="140"/>
      <c r="IJS1" s="140"/>
      <c r="IJT1" s="140"/>
      <c r="IJU1" s="140"/>
      <c r="IJV1" s="140"/>
      <c r="IJW1" s="140"/>
      <c r="IJX1" s="140"/>
      <c r="IJY1" s="140"/>
      <c r="IJZ1" s="140"/>
      <c r="IKA1" s="140"/>
      <c r="IKB1" s="140"/>
      <c r="IKC1" s="140"/>
      <c r="IKD1" s="140"/>
      <c r="IKE1" s="140"/>
      <c r="IKF1" s="140"/>
      <c r="IKG1" s="140"/>
      <c r="IKH1" s="140"/>
      <c r="IKI1" s="140"/>
      <c r="IKJ1" s="140"/>
      <c r="IKK1" s="140"/>
      <c r="IKL1" s="140"/>
      <c r="IKM1" s="140"/>
      <c r="IKN1" s="140"/>
      <c r="IKO1" s="140"/>
      <c r="IKP1" s="140"/>
      <c r="IKQ1" s="140"/>
      <c r="IKR1" s="140"/>
      <c r="IKS1" s="140"/>
      <c r="IKT1" s="140"/>
      <c r="IKU1" s="140"/>
      <c r="IKV1" s="140"/>
      <c r="IKW1" s="140"/>
      <c r="IKX1" s="140"/>
      <c r="IKY1" s="140"/>
      <c r="IKZ1" s="140"/>
      <c r="ILA1" s="140"/>
      <c r="ILB1" s="140"/>
      <c r="ILC1" s="140"/>
      <c r="ILD1" s="140"/>
      <c r="ILE1" s="140"/>
      <c r="ILF1" s="140"/>
      <c r="ILG1" s="140"/>
      <c r="ILH1" s="140"/>
      <c r="ILI1" s="140"/>
      <c r="ILJ1" s="140"/>
      <c r="ILK1" s="140"/>
      <c r="ILL1" s="140"/>
      <c r="ILM1" s="140"/>
      <c r="ILN1" s="140"/>
      <c r="ILO1" s="140"/>
      <c r="ILP1" s="140"/>
      <c r="ILQ1" s="140"/>
      <c r="ILR1" s="140"/>
      <c r="ILS1" s="140"/>
      <c r="ILT1" s="140"/>
      <c r="ILU1" s="140"/>
      <c r="ILV1" s="140"/>
      <c r="ILW1" s="140"/>
      <c r="ILX1" s="140"/>
      <c r="ILY1" s="140"/>
      <c r="ILZ1" s="140"/>
      <c r="IMA1" s="140"/>
      <c r="IMB1" s="140"/>
      <c r="IMC1" s="140"/>
      <c r="IMD1" s="140"/>
      <c r="IME1" s="140"/>
      <c r="IMF1" s="140"/>
      <c r="IMG1" s="140"/>
      <c r="IMH1" s="140"/>
      <c r="IMI1" s="140"/>
      <c r="IMJ1" s="140"/>
      <c r="IMK1" s="140"/>
      <c r="IML1" s="140"/>
      <c r="IMM1" s="140"/>
      <c r="IMN1" s="140"/>
      <c r="IMO1" s="140"/>
      <c r="IMP1" s="140"/>
      <c r="IMQ1" s="140"/>
      <c r="IMR1" s="140"/>
      <c r="IMS1" s="140"/>
      <c r="IMT1" s="140"/>
      <c r="IMU1" s="140"/>
      <c r="IMV1" s="140"/>
      <c r="IMW1" s="140"/>
      <c r="IMX1" s="140"/>
      <c r="IMY1" s="140"/>
      <c r="IMZ1" s="140"/>
      <c r="INA1" s="140"/>
      <c r="INB1" s="140"/>
      <c r="INC1" s="140"/>
      <c r="IND1" s="140"/>
      <c r="INE1" s="140"/>
      <c r="INF1" s="140"/>
      <c r="ING1" s="140"/>
      <c r="INH1" s="140"/>
      <c r="INI1" s="140"/>
      <c r="INJ1" s="140"/>
      <c r="INK1" s="140"/>
      <c r="INL1" s="140"/>
      <c r="INM1" s="140"/>
      <c r="INN1" s="140"/>
      <c r="INO1" s="140"/>
      <c r="INP1" s="140"/>
      <c r="INQ1" s="140"/>
      <c r="INR1" s="140"/>
      <c r="INS1" s="140"/>
      <c r="INT1" s="140"/>
      <c r="INU1" s="140"/>
      <c r="INV1" s="140"/>
      <c r="INW1" s="140"/>
      <c r="INX1" s="140"/>
      <c r="INY1" s="140"/>
      <c r="INZ1" s="140"/>
      <c r="IOA1" s="140"/>
      <c r="IOB1" s="140"/>
      <c r="IOC1" s="140"/>
      <c r="IOD1" s="140"/>
      <c r="IOE1" s="140"/>
      <c r="IOF1" s="140"/>
      <c r="IOG1" s="140"/>
      <c r="IOH1" s="140"/>
      <c r="IOI1" s="140"/>
      <c r="IOJ1" s="140"/>
      <c r="IOK1" s="140"/>
      <c r="IOL1" s="140"/>
      <c r="IOM1" s="140"/>
      <c r="ION1" s="140"/>
      <c r="IOO1" s="140"/>
      <c r="IOP1" s="140"/>
      <c r="IOQ1" s="140"/>
      <c r="IOR1" s="140"/>
      <c r="IOS1" s="140"/>
      <c r="IOT1" s="140"/>
      <c r="IOU1" s="140"/>
      <c r="IOV1" s="140"/>
      <c r="IOW1" s="140"/>
      <c r="IOX1" s="140"/>
      <c r="IOY1" s="140"/>
      <c r="IOZ1" s="140"/>
      <c r="IPA1" s="140"/>
      <c r="IPB1" s="140"/>
      <c r="IPC1" s="140"/>
      <c r="IPD1" s="140"/>
      <c r="IPE1" s="140"/>
      <c r="IPF1" s="140"/>
      <c r="IPG1" s="140"/>
      <c r="IPH1" s="140"/>
      <c r="IPI1" s="140"/>
      <c r="IPJ1" s="140"/>
      <c r="IPK1" s="140"/>
      <c r="IPL1" s="140"/>
      <c r="IPM1" s="140"/>
      <c r="IPN1" s="140"/>
      <c r="IPO1" s="140"/>
      <c r="IPP1" s="140"/>
      <c r="IPQ1" s="140"/>
      <c r="IPR1" s="140"/>
      <c r="IPS1" s="140"/>
      <c r="IPT1" s="140"/>
      <c r="IPU1" s="140"/>
      <c r="IPV1" s="140"/>
      <c r="IPW1" s="140"/>
      <c r="IPX1" s="140"/>
      <c r="IPY1" s="140"/>
      <c r="IPZ1" s="140"/>
      <c r="IQA1" s="140"/>
      <c r="IQB1" s="140"/>
      <c r="IQC1" s="140"/>
      <c r="IQD1" s="140"/>
      <c r="IQE1" s="140"/>
      <c r="IQF1" s="140"/>
      <c r="IQG1" s="140"/>
      <c r="IQH1" s="140"/>
      <c r="IQI1" s="140"/>
      <c r="IQJ1" s="140"/>
      <c r="IQK1" s="140"/>
      <c r="IQL1" s="140"/>
      <c r="IQM1" s="140"/>
      <c r="IQN1" s="140"/>
      <c r="IQO1" s="140"/>
      <c r="IQP1" s="140"/>
      <c r="IQQ1" s="140"/>
      <c r="IQR1" s="140"/>
      <c r="IQS1" s="140"/>
      <c r="IQT1" s="140"/>
      <c r="IQU1" s="140"/>
      <c r="IQV1" s="140"/>
      <c r="IQW1" s="140"/>
      <c r="IQX1" s="140"/>
      <c r="IQY1" s="140"/>
      <c r="IQZ1" s="140"/>
      <c r="IRA1" s="140"/>
      <c r="IRB1" s="140"/>
      <c r="IRC1" s="140"/>
      <c r="IRD1" s="140"/>
      <c r="IRE1" s="140"/>
      <c r="IRF1" s="140"/>
      <c r="IRG1" s="140"/>
      <c r="IRH1" s="140"/>
      <c r="IRI1" s="140"/>
      <c r="IRJ1" s="140"/>
      <c r="IRK1" s="140"/>
      <c r="IRL1" s="140"/>
      <c r="IRM1" s="140"/>
      <c r="IRN1" s="140"/>
      <c r="IRO1" s="140"/>
      <c r="IRP1" s="140"/>
      <c r="IRQ1" s="140"/>
      <c r="IRR1" s="140"/>
      <c r="IRS1" s="140"/>
      <c r="IRT1" s="140"/>
      <c r="IRU1" s="140"/>
      <c r="IRV1" s="140"/>
      <c r="IRW1" s="140"/>
      <c r="IRX1" s="140"/>
      <c r="IRY1" s="140"/>
      <c r="IRZ1" s="140"/>
      <c r="ISA1" s="140"/>
      <c r="ISB1" s="140"/>
      <c r="ISC1" s="140"/>
      <c r="ISD1" s="140"/>
      <c r="ISE1" s="140"/>
      <c r="ISF1" s="140"/>
      <c r="ISG1" s="140"/>
      <c r="ISH1" s="140"/>
      <c r="ISI1" s="140"/>
      <c r="ISJ1" s="140"/>
      <c r="ISK1" s="140"/>
      <c r="ISL1" s="140"/>
      <c r="ISM1" s="140"/>
      <c r="ISN1" s="140"/>
      <c r="ISO1" s="140"/>
      <c r="ISP1" s="140"/>
      <c r="ISQ1" s="140"/>
      <c r="ISR1" s="140"/>
      <c r="ISS1" s="140"/>
      <c r="IST1" s="140"/>
      <c r="ISU1" s="140"/>
      <c r="ISV1" s="140"/>
      <c r="ISW1" s="140"/>
      <c r="ISX1" s="140"/>
      <c r="ISY1" s="140"/>
      <c r="ISZ1" s="140"/>
      <c r="ITA1" s="140"/>
      <c r="ITB1" s="140"/>
      <c r="ITC1" s="140"/>
      <c r="ITD1" s="140"/>
      <c r="ITE1" s="140"/>
      <c r="ITF1" s="140"/>
      <c r="ITG1" s="140"/>
      <c r="ITH1" s="140"/>
      <c r="ITI1" s="140"/>
      <c r="ITJ1" s="140"/>
      <c r="ITK1" s="140"/>
      <c r="ITL1" s="140"/>
      <c r="ITM1" s="140"/>
      <c r="ITN1" s="140"/>
      <c r="ITO1" s="140"/>
      <c r="ITP1" s="140"/>
      <c r="ITQ1" s="140"/>
      <c r="ITR1" s="140"/>
      <c r="ITS1" s="140"/>
      <c r="ITT1" s="140"/>
      <c r="ITU1" s="140"/>
      <c r="ITV1" s="140"/>
      <c r="ITW1" s="140"/>
      <c r="ITX1" s="140"/>
      <c r="ITY1" s="140"/>
      <c r="ITZ1" s="140"/>
      <c r="IUA1" s="140"/>
      <c r="IUB1" s="140"/>
      <c r="IUC1" s="140"/>
      <c r="IUD1" s="140"/>
      <c r="IUE1" s="140"/>
      <c r="IUF1" s="140"/>
      <c r="IUG1" s="140"/>
      <c r="IUH1" s="140"/>
      <c r="IUI1" s="140"/>
      <c r="IUJ1" s="140"/>
      <c r="IUK1" s="140"/>
      <c r="IUL1" s="140"/>
      <c r="IUM1" s="140"/>
      <c r="IUN1" s="140"/>
      <c r="IUO1" s="140"/>
      <c r="IUP1" s="140"/>
      <c r="IUQ1" s="140"/>
      <c r="IUR1" s="140"/>
      <c r="IUS1" s="140"/>
      <c r="IUT1" s="140"/>
      <c r="IUU1" s="140"/>
      <c r="IUV1" s="140"/>
      <c r="IUW1" s="140"/>
      <c r="IUX1" s="140"/>
      <c r="IUY1" s="140"/>
      <c r="IUZ1" s="140"/>
      <c r="IVA1" s="140"/>
      <c r="IVB1" s="140"/>
      <c r="IVC1" s="140"/>
      <c r="IVD1" s="140"/>
      <c r="IVE1" s="140"/>
      <c r="IVF1" s="140"/>
      <c r="IVG1" s="140"/>
      <c r="IVH1" s="140"/>
      <c r="IVI1" s="140"/>
      <c r="IVJ1" s="140"/>
      <c r="IVK1" s="140"/>
      <c r="IVL1" s="140"/>
      <c r="IVM1" s="140"/>
      <c r="IVN1" s="140"/>
      <c r="IVO1" s="140"/>
      <c r="IVP1" s="140"/>
      <c r="IVQ1" s="140"/>
      <c r="IVR1" s="140"/>
      <c r="IVS1" s="140"/>
      <c r="IVT1" s="140"/>
      <c r="IVU1" s="140"/>
      <c r="IVV1" s="140"/>
      <c r="IVW1" s="140"/>
      <c r="IVX1" s="140"/>
      <c r="IVY1" s="140"/>
      <c r="IVZ1" s="140"/>
      <c r="IWA1" s="140"/>
      <c r="IWB1" s="140"/>
      <c r="IWC1" s="140"/>
      <c r="IWD1" s="140"/>
      <c r="IWE1" s="140"/>
      <c r="IWF1" s="140"/>
      <c r="IWG1" s="140"/>
      <c r="IWH1" s="140"/>
      <c r="IWI1" s="140"/>
      <c r="IWJ1" s="140"/>
      <c r="IWK1" s="140"/>
      <c r="IWL1" s="140"/>
      <c r="IWM1" s="140"/>
      <c r="IWN1" s="140"/>
      <c r="IWO1" s="140"/>
      <c r="IWP1" s="140"/>
      <c r="IWQ1" s="140"/>
      <c r="IWR1" s="140"/>
      <c r="IWS1" s="140"/>
      <c r="IWT1" s="140"/>
      <c r="IWU1" s="140"/>
      <c r="IWV1" s="140"/>
      <c r="IWW1" s="140"/>
      <c r="IWX1" s="140"/>
      <c r="IWY1" s="140"/>
      <c r="IWZ1" s="140"/>
      <c r="IXA1" s="140"/>
      <c r="IXB1" s="140"/>
      <c r="IXC1" s="140"/>
      <c r="IXD1" s="140"/>
      <c r="IXE1" s="140"/>
      <c r="IXF1" s="140"/>
      <c r="IXG1" s="140"/>
      <c r="IXH1" s="140"/>
      <c r="IXI1" s="140"/>
      <c r="IXJ1" s="140"/>
      <c r="IXK1" s="140"/>
      <c r="IXL1" s="140"/>
      <c r="IXM1" s="140"/>
      <c r="IXN1" s="140"/>
      <c r="IXO1" s="140"/>
      <c r="IXP1" s="140"/>
      <c r="IXQ1" s="140"/>
      <c r="IXR1" s="140"/>
      <c r="IXS1" s="140"/>
      <c r="IXT1" s="140"/>
      <c r="IXU1" s="140"/>
      <c r="IXV1" s="140"/>
      <c r="IXW1" s="140"/>
      <c r="IXX1" s="140"/>
      <c r="IXY1" s="140"/>
      <c r="IXZ1" s="140"/>
      <c r="IYA1" s="140"/>
      <c r="IYB1" s="140"/>
      <c r="IYC1" s="140"/>
      <c r="IYD1" s="140"/>
      <c r="IYE1" s="140"/>
      <c r="IYF1" s="140"/>
      <c r="IYG1" s="140"/>
      <c r="IYH1" s="140"/>
      <c r="IYI1" s="140"/>
      <c r="IYJ1" s="140"/>
      <c r="IYK1" s="140"/>
      <c r="IYL1" s="140"/>
      <c r="IYM1" s="140"/>
      <c r="IYN1" s="140"/>
      <c r="IYO1" s="140"/>
      <c r="IYP1" s="140"/>
      <c r="IYQ1" s="140"/>
      <c r="IYR1" s="140"/>
      <c r="IYS1" s="140"/>
      <c r="IYT1" s="140"/>
      <c r="IYU1" s="140"/>
      <c r="IYV1" s="140"/>
      <c r="IYW1" s="140"/>
      <c r="IYX1" s="140"/>
      <c r="IYY1" s="140"/>
      <c r="IYZ1" s="140"/>
      <c r="IZA1" s="140"/>
      <c r="IZB1" s="140"/>
      <c r="IZC1" s="140"/>
      <c r="IZD1" s="140"/>
      <c r="IZE1" s="140"/>
      <c r="IZF1" s="140"/>
      <c r="IZG1" s="140"/>
      <c r="IZH1" s="140"/>
      <c r="IZI1" s="140"/>
      <c r="IZJ1" s="140"/>
      <c r="IZK1" s="140"/>
      <c r="IZL1" s="140"/>
      <c r="IZM1" s="140"/>
      <c r="IZN1" s="140"/>
      <c r="IZO1" s="140"/>
      <c r="IZP1" s="140"/>
      <c r="IZQ1" s="140"/>
      <c r="IZR1" s="140"/>
      <c r="IZS1" s="140"/>
      <c r="IZT1" s="140"/>
      <c r="IZU1" s="140"/>
      <c r="IZV1" s="140"/>
      <c r="IZW1" s="140"/>
      <c r="IZX1" s="140"/>
      <c r="IZY1" s="140"/>
      <c r="IZZ1" s="140"/>
      <c r="JAA1" s="140"/>
      <c r="JAB1" s="140"/>
      <c r="JAC1" s="140"/>
      <c r="JAD1" s="140"/>
      <c r="JAE1" s="140"/>
      <c r="JAF1" s="140"/>
      <c r="JAG1" s="140"/>
      <c r="JAH1" s="140"/>
      <c r="JAI1" s="140"/>
      <c r="JAJ1" s="140"/>
      <c r="JAK1" s="140"/>
      <c r="JAL1" s="140"/>
      <c r="JAM1" s="140"/>
      <c r="JAN1" s="140"/>
      <c r="JAO1" s="140"/>
      <c r="JAP1" s="140"/>
      <c r="JAQ1" s="140"/>
      <c r="JAR1" s="140"/>
      <c r="JAS1" s="140"/>
      <c r="JAT1" s="140"/>
      <c r="JAU1" s="140"/>
      <c r="JAV1" s="140"/>
      <c r="JAW1" s="140"/>
      <c r="JAX1" s="140"/>
      <c r="JAY1" s="140"/>
      <c r="JAZ1" s="140"/>
      <c r="JBA1" s="140"/>
      <c r="JBB1" s="140"/>
      <c r="JBC1" s="140"/>
      <c r="JBD1" s="140"/>
      <c r="JBE1" s="140"/>
      <c r="JBF1" s="140"/>
      <c r="JBG1" s="140"/>
      <c r="JBH1" s="140"/>
      <c r="JBI1" s="140"/>
      <c r="JBJ1" s="140"/>
      <c r="JBK1" s="140"/>
      <c r="JBL1" s="140"/>
      <c r="JBM1" s="140"/>
      <c r="JBN1" s="140"/>
      <c r="JBO1" s="140"/>
      <c r="JBP1" s="140"/>
      <c r="JBQ1" s="140"/>
      <c r="JBR1" s="140"/>
      <c r="JBS1" s="140"/>
      <c r="JBT1" s="140"/>
      <c r="JBU1" s="140"/>
      <c r="JBV1" s="140"/>
      <c r="JBW1" s="140"/>
      <c r="JBX1" s="140"/>
      <c r="JBY1" s="140"/>
      <c r="JBZ1" s="140"/>
      <c r="JCA1" s="140"/>
      <c r="JCB1" s="140"/>
      <c r="JCC1" s="140"/>
      <c r="JCD1" s="140"/>
      <c r="JCE1" s="140"/>
      <c r="JCF1" s="140"/>
      <c r="JCG1" s="140"/>
      <c r="JCH1" s="140"/>
      <c r="JCI1" s="140"/>
      <c r="JCJ1" s="140"/>
      <c r="JCK1" s="140"/>
      <c r="JCL1" s="140"/>
      <c r="JCM1" s="140"/>
      <c r="JCN1" s="140"/>
      <c r="JCO1" s="140"/>
      <c r="JCP1" s="140"/>
      <c r="JCQ1" s="140"/>
      <c r="JCR1" s="140"/>
      <c r="JCS1" s="140"/>
      <c r="JCT1" s="140"/>
      <c r="JCU1" s="140"/>
      <c r="JCV1" s="140"/>
      <c r="JCW1" s="140"/>
      <c r="JCX1" s="140"/>
      <c r="JCY1" s="140"/>
      <c r="JCZ1" s="140"/>
      <c r="JDA1" s="140"/>
      <c r="JDB1" s="140"/>
      <c r="JDC1" s="140"/>
      <c r="JDD1" s="140"/>
      <c r="JDE1" s="140"/>
      <c r="JDF1" s="140"/>
      <c r="JDG1" s="140"/>
      <c r="JDH1" s="140"/>
      <c r="JDI1" s="140"/>
      <c r="JDJ1" s="140"/>
      <c r="JDK1" s="140"/>
      <c r="JDL1" s="140"/>
      <c r="JDM1" s="140"/>
      <c r="JDN1" s="140"/>
      <c r="JDO1" s="140"/>
      <c r="JDP1" s="140"/>
      <c r="JDQ1" s="140"/>
      <c r="JDR1" s="140"/>
      <c r="JDS1" s="140"/>
      <c r="JDT1" s="140"/>
      <c r="JDU1" s="140"/>
      <c r="JDV1" s="140"/>
      <c r="JDW1" s="140"/>
      <c r="JDX1" s="140"/>
      <c r="JDY1" s="140"/>
      <c r="JDZ1" s="140"/>
      <c r="JEA1" s="140"/>
      <c r="JEB1" s="140"/>
      <c r="JEC1" s="140"/>
      <c r="JED1" s="140"/>
      <c r="JEE1" s="140"/>
      <c r="JEF1" s="140"/>
      <c r="JEG1" s="140"/>
      <c r="JEH1" s="140"/>
      <c r="JEI1" s="140"/>
      <c r="JEJ1" s="140"/>
      <c r="JEK1" s="140"/>
      <c r="JEL1" s="140"/>
      <c r="JEM1" s="140"/>
      <c r="JEN1" s="140"/>
      <c r="JEO1" s="140"/>
      <c r="JEP1" s="140"/>
      <c r="JEQ1" s="140"/>
      <c r="JER1" s="140"/>
      <c r="JES1" s="140"/>
      <c r="JET1" s="140"/>
      <c r="JEU1" s="140"/>
      <c r="JEV1" s="140"/>
      <c r="JEW1" s="140"/>
      <c r="JEX1" s="140"/>
      <c r="JEY1" s="140"/>
      <c r="JEZ1" s="140"/>
      <c r="JFA1" s="140"/>
      <c r="JFB1" s="140"/>
      <c r="JFC1" s="140"/>
      <c r="JFD1" s="140"/>
      <c r="JFE1" s="140"/>
      <c r="JFF1" s="140"/>
      <c r="JFG1" s="140"/>
      <c r="JFH1" s="140"/>
      <c r="JFI1" s="140"/>
      <c r="JFJ1" s="140"/>
      <c r="JFK1" s="140"/>
      <c r="JFL1" s="140"/>
      <c r="JFM1" s="140"/>
      <c r="JFN1" s="140"/>
      <c r="JFO1" s="140"/>
      <c r="JFP1" s="140"/>
      <c r="JFQ1" s="140"/>
      <c r="JFR1" s="140"/>
      <c r="JFS1" s="140"/>
      <c r="JFT1" s="140"/>
      <c r="JFU1" s="140"/>
      <c r="JFV1" s="140"/>
      <c r="JFW1" s="140"/>
      <c r="JFX1" s="140"/>
      <c r="JFY1" s="140"/>
      <c r="JFZ1" s="140"/>
      <c r="JGA1" s="140"/>
      <c r="JGB1" s="140"/>
      <c r="JGC1" s="140"/>
      <c r="JGD1" s="140"/>
      <c r="JGE1" s="140"/>
      <c r="JGF1" s="140"/>
      <c r="JGG1" s="140"/>
      <c r="JGH1" s="140"/>
      <c r="JGI1" s="140"/>
      <c r="JGJ1" s="140"/>
      <c r="JGK1" s="140"/>
      <c r="JGL1" s="140"/>
      <c r="JGM1" s="140"/>
      <c r="JGN1" s="140"/>
      <c r="JGO1" s="140"/>
      <c r="JGP1" s="140"/>
      <c r="JGQ1" s="140"/>
      <c r="JGR1" s="140"/>
      <c r="JGS1" s="140"/>
      <c r="JGT1" s="140"/>
      <c r="JGU1" s="140"/>
      <c r="JGV1" s="140"/>
      <c r="JGW1" s="140"/>
      <c r="JGX1" s="140"/>
      <c r="JGY1" s="140"/>
      <c r="JGZ1" s="140"/>
      <c r="JHA1" s="140"/>
      <c r="JHB1" s="140"/>
      <c r="JHC1" s="140"/>
      <c r="JHD1" s="140"/>
      <c r="JHE1" s="140"/>
      <c r="JHF1" s="140"/>
      <c r="JHG1" s="140"/>
      <c r="JHH1" s="140"/>
      <c r="JHI1" s="140"/>
      <c r="JHJ1" s="140"/>
      <c r="JHK1" s="140"/>
      <c r="JHL1" s="140"/>
      <c r="JHM1" s="140"/>
      <c r="JHN1" s="140"/>
      <c r="JHO1" s="140"/>
      <c r="JHP1" s="140"/>
      <c r="JHQ1" s="140"/>
      <c r="JHR1" s="140"/>
      <c r="JHS1" s="140"/>
      <c r="JHT1" s="140"/>
      <c r="JHU1" s="140"/>
      <c r="JHV1" s="140"/>
      <c r="JHW1" s="140"/>
      <c r="JHX1" s="140"/>
      <c r="JHY1" s="140"/>
      <c r="JHZ1" s="140"/>
      <c r="JIA1" s="140"/>
      <c r="JIB1" s="140"/>
      <c r="JIC1" s="140"/>
      <c r="JID1" s="140"/>
      <c r="JIE1" s="140"/>
      <c r="JIF1" s="140"/>
      <c r="JIG1" s="140"/>
      <c r="JIH1" s="140"/>
      <c r="JII1" s="140"/>
      <c r="JIJ1" s="140"/>
      <c r="JIK1" s="140"/>
      <c r="JIL1" s="140"/>
      <c r="JIM1" s="140"/>
      <c r="JIN1" s="140"/>
      <c r="JIO1" s="140"/>
      <c r="JIP1" s="140"/>
      <c r="JIQ1" s="140"/>
      <c r="JIR1" s="140"/>
      <c r="JIS1" s="140"/>
      <c r="JIT1" s="140"/>
      <c r="JIU1" s="140"/>
      <c r="JIV1" s="140"/>
      <c r="JIW1" s="140"/>
      <c r="JIX1" s="140"/>
      <c r="JIY1" s="140"/>
      <c r="JIZ1" s="140"/>
      <c r="JJA1" s="140"/>
      <c r="JJB1" s="140"/>
      <c r="JJC1" s="140"/>
      <c r="JJD1" s="140"/>
      <c r="JJE1" s="140"/>
      <c r="JJF1" s="140"/>
      <c r="JJG1" s="140"/>
      <c r="JJH1" s="140"/>
      <c r="JJI1" s="140"/>
      <c r="JJJ1" s="140"/>
      <c r="JJK1" s="140"/>
      <c r="JJL1" s="140"/>
      <c r="JJM1" s="140"/>
      <c r="JJN1" s="140"/>
      <c r="JJO1" s="140"/>
      <c r="JJP1" s="140"/>
      <c r="JJQ1" s="140"/>
      <c r="JJR1" s="140"/>
      <c r="JJS1" s="140"/>
      <c r="JJT1" s="140"/>
      <c r="JJU1" s="140"/>
      <c r="JJV1" s="140"/>
      <c r="JJW1" s="140"/>
      <c r="JJX1" s="140"/>
      <c r="JJY1" s="140"/>
      <c r="JJZ1" s="140"/>
      <c r="JKA1" s="140"/>
      <c r="JKB1" s="140"/>
      <c r="JKC1" s="140"/>
      <c r="JKD1" s="140"/>
      <c r="JKE1" s="140"/>
      <c r="JKF1" s="140"/>
      <c r="JKG1" s="140"/>
      <c r="JKH1" s="140"/>
      <c r="JKI1" s="140"/>
      <c r="JKJ1" s="140"/>
      <c r="JKK1" s="140"/>
      <c r="JKL1" s="140"/>
      <c r="JKM1" s="140"/>
      <c r="JKN1" s="140"/>
      <c r="JKO1" s="140"/>
      <c r="JKP1" s="140"/>
      <c r="JKQ1" s="140"/>
      <c r="JKR1" s="140"/>
      <c r="JKS1" s="140"/>
      <c r="JKT1" s="140"/>
      <c r="JKU1" s="140"/>
      <c r="JKV1" s="140"/>
      <c r="JKW1" s="140"/>
      <c r="JKX1" s="140"/>
      <c r="JKY1" s="140"/>
      <c r="JKZ1" s="140"/>
      <c r="JLA1" s="140"/>
      <c r="JLB1" s="140"/>
      <c r="JLC1" s="140"/>
      <c r="JLD1" s="140"/>
      <c r="JLE1" s="140"/>
      <c r="JLF1" s="140"/>
      <c r="JLG1" s="140"/>
      <c r="JLH1" s="140"/>
      <c r="JLI1" s="140"/>
      <c r="JLJ1" s="140"/>
      <c r="JLK1" s="140"/>
      <c r="JLL1" s="140"/>
      <c r="JLM1" s="140"/>
      <c r="JLN1" s="140"/>
      <c r="JLO1" s="140"/>
      <c r="JLP1" s="140"/>
      <c r="JLQ1" s="140"/>
      <c r="JLR1" s="140"/>
      <c r="JLS1" s="140"/>
      <c r="JLT1" s="140"/>
      <c r="JLU1" s="140"/>
      <c r="JLV1" s="140"/>
      <c r="JLW1" s="140"/>
      <c r="JLX1" s="140"/>
      <c r="JLY1" s="140"/>
      <c r="JLZ1" s="140"/>
      <c r="JMA1" s="140"/>
      <c r="JMB1" s="140"/>
      <c r="JMC1" s="140"/>
      <c r="JMD1" s="140"/>
      <c r="JME1" s="140"/>
      <c r="JMF1" s="140"/>
      <c r="JMG1" s="140"/>
      <c r="JMH1" s="140"/>
      <c r="JMI1" s="140"/>
      <c r="JMJ1" s="140"/>
      <c r="JMK1" s="140"/>
      <c r="JML1" s="140"/>
      <c r="JMM1" s="140"/>
      <c r="JMN1" s="140"/>
      <c r="JMO1" s="140"/>
      <c r="JMP1" s="140"/>
      <c r="JMQ1" s="140"/>
      <c r="JMR1" s="140"/>
      <c r="JMS1" s="140"/>
      <c r="JMT1" s="140"/>
      <c r="JMU1" s="140"/>
      <c r="JMV1" s="140"/>
      <c r="JMW1" s="140"/>
      <c r="JMX1" s="140"/>
      <c r="JMY1" s="140"/>
      <c r="JMZ1" s="140"/>
      <c r="JNA1" s="140"/>
      <c r="JNB1" s="140"/>
      <c r="JNC1" s="140"/>
      <c r="JND1" s="140"/>
      <c r="JNE1" s="140"/>
      <c r="JNF1" s="140"/>
      <c r="JNG1" s="140"/>
      <c r="JNH1" s="140"/>
      <c r="JNI1" s="140"/>
      <c r="JNJ1" s="140"/>
      <c r="JNK1" s="140"/>
      <c r="JNL1" s="140"/>
      <c r="JNM1" s="140"/>
      <c r="JNN1" s="140"/>
      <c r="JNO1" s="140"/>
      <c r="JNP1" s="140"/>
      <c r="JNQ1" s="140"/>
      <c r="JNR1" s="140"/>
      <c r="JNS1" s="140"/>
      <c r="JNT1" s="140"/>
      <c r="JNU1" s="140"/>
      <c r="JNV1" s="140"/>
      <c r="JNW1" s="140"/>
      <c r="JNX1" s="140"/>
      <c r="JNY1" s="140"/>
      <c r="JNZ1" s="140"/>
      <c r="JOA1" s="140"/>
      <c r="JOB1" s="140"/>
      <c r="JOC1" s="140"/>
      <c r="JOD1" s="140"/>
      <c r="JOE1" s="140"/>
      <c r="JOF1" s="140"/>
      <c r="JOG1" s="140"/>
      <c r="JOH1" s="140"/>
      <c r="JOI1" s="140"/>
      <c r="JOJ1" s="140"/>
      <c r="JOK1" s="140"/>
      <c r="JOL1" s="140"/>
      <c r="JOM1" s="140"/>
      <c r="JON1" s="140"/>
      <c r="JOO1" s="140"/>
      <c r="JOP1" s="140"/>
      <c r="JOQ1" s="140"/>
      <c r="JOR1" s="140"/>
      <c r="JOS1" s="140"/>
      <c r="JOT1" s="140"/>
      <c r="JOU1" s="140"/>
      <c r="JOV1" s="140"/>
      <c r="JOW1" s="140"/>
      <c r="JOX1" s="140"/>
      <c r="JOY1" s="140"/>
      <c r="JOZ1" s="140"/>
      <c r="JPA1" s="140"/>
      <c r="JPB1" s="140"/>
      <c r="JPC1" s="140"/>
      <c r="JPD1" s="140"/>
      <c r="JPE1" s="140"/>
      <c r="JPF1" s="140"/>
      <c r="JPG1" s="140"/>
      <c r="JPH1" s="140"/>
      <c r="JPI1" s="140"/>
      <c r="JPJ1" s="140"/>
      <c r="JPK1" s="140"/>
      <c r="JPL1" s="140"/>
      <c r="JPM1" s="140"/>
      <c r="JPN1" s="140"/>
      <c r="JPO1" s="140"/>
      <c r="JPP1" s="140"/>
      <c r="JPQ1" s="140"/>
      <c r="JPR1" s="140"/>
      <c r="JPS1" s="140"/>
      <c r="JPT1" s="140"/>
      <c r="JPU1" s="140"/>
      <c r="JPV1" s="140"/>
      <c r="JPW1" s="140"/>
      <c r="JPX1" s="140"/>
      <c r="JPY1" s="140"/>
      <c r="JPZ1" s="140"/>
      <c r="JQA1" s="140"/>
      <c r="JQB1" s="140"/>
      <c r="JQC1" s="140"/>
      <c r="JQD1" s="140"/>
      <c r="JQE1" s="140"/>
      <c r="JQF1" s="140"/>
      <c r="JQG1" s="140"/>
      <c r="JQH1" s="140"/>
      <c r="JQI1" s="140"/>
      <c r="JQJ1" s="140"/>
      <c r="JQK1" s="140"/>
      <c r="JQL1" s="140"/>
      <c r="JQM1" s="140"/>
      <c r="JQN1" s="140"/>
      <c r="JQO1" s="140"/>
      <c r="JQP1" s="140"/>
      <c r="JQQ1" s="140"/>
      <c r="JQR1" s="140"/>
      <c r="JQS1" s="140"/>
      <c r="JQT1" s="140"/>
      <c r="JQU1" s="140"/>
      <c r="JQV1" s="140"/>
      <c r="JQW1" s="140"/>
      <c r="JQX1" s="140"/>
      <c r="JQY1" s="140"/>
      <c r="JQZ1" s="140"/>
      <c r="JRA1" s="140"/>
      <c r="JRB1" s="140"/>
      <c r="JRC1" s="140"/>
      <c r="JRD1" s="140"/>
      <c r="JRE1" s="140"/>
      <c r="JRF1" s="140"/>
      <c r="JRG1" s="140"/>
      <c r="JRH1" s="140"/>
      <c r="JRI1" s="140"/>
      <c r="JRJ1" s="140"/>
      <c r="JRK1" s="140"/>
      <c r="JRL1" s="140"/>
      <c r="JRM1" s="140"/>
      <c r="JRN1" s="140"/>
      <c r="JRO1" s="140"/>
      <c r="JRP1" s="140"/>
      <c r="JRQ1" s="140"/>
      <c r="JRR1" s="140"/>
      <c r="JRS1" s="140"/>
      <c r="JRT1" s="140"/>
      <c r="JRU1" s="140"/>
      <c r="JRV1" s="140"/>
      <c r="JRW1" s="140"/>
      <c r="JRX1" s="140"/>
      <c r="JRY1" s="140"/>
      <c r="JRZ1" s="140"/>
      <c r="JSA1" s="140"/>
      <c r="JSB1" s="140"/>
      <c r="JSC1" s="140"/>
      <c r="JSD1" s="140"/>
      <c r="JSE1" s="140"/>
      <c r="JSF1" s="140"/>
      <c r="JSG1" s="140"/>
      <c r="JSH1" s="140"/>
      <c r="JSI1" s="140"/>
      <c r="JSJ1" s="140"/>
      <c r="JSK1" s="140"/>
      <c r="JSL1" s="140"/>
      <c r="JSM1" s="140"/>
      <c r="JSN1" s="140"/>
      <c r="JSO1" s="140"/>
      <c r="JSP1" s="140"/>
      <c r="JSQ1" s="140"/>
      <c r="JSR1" s="140"/>
      <c r="JSS1" s="140"/>
      <c r="JST1" s="140"/>
      <c r="JSU1" s="140"/>
      <c r="JSV1" s="140"/>
      <c r="JSW1" s="140"/>
      <c r="JSX1" s="140"/>
      <c r="JSY1" s="140"/>
      <c r="JSZ1" s="140"/>
      <c r="JTA1" s="140"/>
      <c r="JTB1" s="140"/>
      <c r="JTC1" s="140"/>
      <c r="JTD1" s="140"/>
      <c r="JTE1" s="140"/>
      <c r="JTF1" s="140"/>
      <c r="JTG1" s="140"/>
      <c r="JTH1" s="140"/>
      <c r="JTI1" s="140"/>
      <c r="JTJ1" s="140"/>
      <c r="JTK1" s="140"/>
      <c r="JTL1" s="140"/>
      <c r="JTM1" s="140"/>
      <c r="JTN1" s="140"/>
      <c r="JTO1" s="140"/>
      <c r="JTP1" s="140"/>
      <c r="JTQ1" s="140"/>
      <c r="JTR1" s="140"/>
      <c r="JTS1" s="140"/>
      <c r="JTT1" s="140"/>
      <c r="JTU1" s="140"/>
      <c r="JTV1" s="140"/>
      <c r="JTW1" s="140"/>
      <c r="JTX1" s="140"/>
      <c r="JTY1" s="140"/>
      <c r="JTZ1" s="140"/>
      <c r="JUA1" s="140"/>
      <c r="JUB1" s="140"/>
      <c r="JUC1" s="140"/>
      <c r="JUD1" s="140"/>
      <c r="JUE1" s="140"/>
      <c r="JUF1" s="140"/>
      <c r="JUG1" s="140"/>
      <c r="JUH1" s="140"/>
      <c r="JUI1" s="140"/>
      <c r="JUJ1" s="140"/>
      <c r="JUK1" s="140"/>
      <c r="JUL1" s="140"/>
      <c r="JUM1" s="140"/>
      <c r="JUN1" s="140"/>
      <c r="JUO1" s="140"/>
      <c r="JUP1" s="140"/>
      <c r="JUQ1" s="140"/>
      <c r="JUR1" s="140"/>
      <c r="JUS1" s="140"/>
      <c r="JUT1" s="140"/>
      <c r="JUU1" s="140"/>
      <c r="JUV1" s="140"/>
      <c r="JUW1" s="140"/>
      <c r="JUX1" s="140"/>
      <c r="JUY1" s="140"/>
      <c r="JUZ1" s="140"/>
      <c r="JVA1" s="140"/>
      <c r="JVB1" s="140"/>
      <c r="JVC1" s="140"/>
      <c r="JVD1" s="140"/>
      <c r="JVE1" s="140"/>
      <c r="JVF1" s="140"/>
      <c r="JVG1" s="140"/>
      <c r="JVH1" s="140"/>
      <c r="JVI1" s="140"/>
      <c r="JVJ1" s="140"/>
      <c r="JVK1" s="140"/>
      <c r="JVL1" s="140"/>
      <c r="JVM1" s="140"/>
      <c r="JVN1" s="140"/>
      <c r="JVO1" s="140"/>
      <c r="JVP1" s="140"/>
      <c r="JVQ1" s="140"/>
      <c r="JVR1" s="140"/>
      <c r="JVS1" s="140"/>
      <c r="JVT1" s="140"/>
      <c r="JVU1" s="140"/>
      <c r="JVV1" s="140"/>
      <c r="JVW1" s="140"/>
      <c r="JVX1" s="140"/>
      <c r="JVY1" s="140"/>
      <c r="JVZ1" s="140"/>
      <c r="JWA1" s="140"/>
      <c r="JWB1" s="140"/>
      <c r="JWC1" s="140"/>
      <c r="JWD1" s="140"/>
      <c r="JWE1" s="140"/>
      <c r="JWF1" s="140"/>
      <c r="JWG1" s="140"/>
      <c r="JWH1" s="140"/>
      <c r="JWI1" s="140"/>
      <c r="JWJ1" s="140"/>
      <c r="JWK1" s="140"/>
      <c r="JWL1" s="140"/>
      <c r="JWM1" s="140"/>
      <c r="JWN1" s="140"/>
      <c r="JWO1" s="140"/>
      <c r="JWP1" s="140"/>
      <c r="JWQ1" s="140"/>
      <c r="JWR1" s="140"/>
      <c r="JWS1" s="140"/>
      <c r="JWT1" s="140"/>
      <c r="JWU1" s="140"/>
      <c r="JWV1" s="140"/>
      <c r="JWW1" s="140"/>
      <c r="JWX1" s="140"/>
      <c r="JWY1" s="140"/>
      <c r="JWZ1" s="140"/>
      <c r="JXA1" s="140"/>
      <c r="JXB1" s="140"/>
      <c r="JXC1" s="140"/>
      <c r="JXD1" s="140"/>
      <c r="JXE1" s="140"/>
      <c r="JXF1" s="140"/>
      <c r="JXG1" s="140"/>
      <c r="JXH1" s="140"/>
      <c r="JXI1" s="140"/>
      <c r="JXJ1" s="140"/>
      <c r="JXK1" s="140"/>
      <c r="JXL1" s="140"/>
      <c r="JXM1" s="140"/>
      <c r="JXN1" s="140"/>
      <c r="JXO1" s="140"/>
      <c r="JXP1" s="140"/>
      <c r="JXQ1" s="140"/>
      <c r="JXR1" s="140"/>
      <c r="JXS1" s="140"/>
      <c r="JXT1" s="140"/>
      <c r="JXU1" s="140"/>
      <c r="JXV1" s="140"/>
      <c r="JXW1" s="140"/>
      <c r="JXX1" s="140"/>
      <c r="JXY1" s="140"/>
      <c r="JXZ1" s="140"/>
      <c r="JYA1" s="140"/>
      <c r="JYB1" s="140"/>
      <c r="JYC1" s="140"/>
      <c r="JYD1" s="140"/>
      <c r="JYE1" s="140"/>
      <c r="JYF1" s="140"/>
      <c r="JYG1" s="140"/>
      <c r="JYH1" s="140"/>
      <c r="JYI1" s="140"/>
      <c r="JYJ1" s="140"/>
      <c r="JYK1" s="140"/>
      <c r="JYL1" s="140"/>
      <c r="JYM1" s="140"/>
      <c r="JYN1" s="140"/>
      <c r="JYO1" s="140"/>
      <c r="JYP1" s="140"/>
      <c r="JYQ1" s="140"/>
      <c r="JYR1" s="140"/>
      <c r="JYS1" s="140"/>
      <c r="JYT1" s="140"/>
      <c r="JYU1" s="140"/>
      <c r="JYV1" s="140"/>
      <c r="JYW1" s="140"/>
      <c r="JYX1" s="140"/>
      <c r="JYY1" s="140"/>
      <c r="JYZ1" s="140"/>
      <c r="JZA1" s="140"/>
      <c r="JZB1" s="140"/>
      <c r="JZC1" s="140"/>
      <c r="JZD1" s="140"/>
      <c r="JZE1" s="140"/>
      <c r="JZF1" s="140"/>
      <c r="JZG1" s="140"/>
      <c r="JZH1" s="140"/>
      <c r="JZI1" s="140"/>
      <c r="JZJ1" s="140"/>
      <c r="JZK1" s="140"/>
      <c r="JZL1" s="140"/>
      <c r="JZM1" s="140"/>
      <c r="JZN1" s="140"/>
      <c r="JZO1" s="140"/>
      <c r="JZP1" s="140"/>
      <c r="JZQ1" s="140"/>
      <c r="JZR1" s="140"/>
      <c r="JZS1" s="140"/>
      <c r="JZT1" s="140"/>
      <c r="JZU1" s="140"/>
      <c r="JZV1" s="140"/>
      <c r="JZW1" s="140"/>
      <c r="JZX1" s="140"/>
      <c r="JZY1" s="140"/>
      <c r="JZZ1" s="140"/>
      <c r="KAA1" s="140"/>
      <c r="KAB1" s="140"/>
      <c r="KAC1" s="140"/>
      <c r="KAD1" s="140"/>
      <c r="KAE1" s="140"/>
      <c r="KAF1" s="140"/>
      <c r="KAG1" s="140"/>
      <c r="KAH1" s="140"/>
      <c r="KAI1" s="140"/>
      <c r="KAJ1" s="140"/>
      <c r="KAK1" s="140"/>
      <c r="KAL1" s="140"/>
      <c r="KAM1" s="140"/>
      <c r="KAN1" s="140"/>
      <c r="KAO1" s="140"/>
      <c r="KAP1" s="140"/>
      <c r="KAQ1" s="140"/>
      <c r="KAR1" s="140"/>
      <c r="KAS1" s="140"/>
      <c r="KAT1" s="140"/>
      <c r="KAU1" s="140"/>
      <c r="KAV1" s="140"/>
      <c r="KAW1" s="140"/>
      <c r="KAX1" s="140"/>
      <c r="KAY1" s="140"/>
      <c r="KAZ1" s="140"/>
      <c r="KBA1" s="140"/>
      <c r="KBB1" s="140"/>
      <c r="KBC1" s="140"/>
      <c r="KBD1" s="140"/>
      <c r="KBE1" s="140"/>
      <c r="KBF1" s="140"/>
      <c r="KBG1" s="140"/>
      <c r="KBH1" s="140"/>
      <c r="KBI1" s="140"/>
      <c r="KBJ1" s="140"/>
      <c r="KBK1" s="140"/>
      <c r="KBL1" s="140"/>
      <c r="KBM1" s="140"/>
      <c r="KBN1" s="140"/>
      <c r="KBO1" s="140"/>
      <c r="KBP1" s="140"/>
      <c r="KBQ1" s="140"/>
      <c r="KBR1" s="140"/>
      <c r="KBS1" s="140"/>
      <c r="KBT1" s="140"/>
      <c r="KBU1" s="140"/>
      <c r="KBV1" s="140"/>
      <c r="KBW1" s="140"/>
      <c r="KBX1" s="140"/>
      <c r="KBY1" s="140"/>
      <c r="KBZ1" s="140"/>
      <c r="KCA1" s="140"/>
      <c r="KCB1" s="140"/>
      <c r="KCC1" s="140"/>
      <c r="KCD1" s="140"/>
      <c r="KCE1" s="140"/>
      <c r="KCF1" s="140"/>
      <c r="KCG1" s="140"/>
      <c r="KCH1" s="140"/>
      <c r="KCI1" s="140"/>
      <c r="KCJ1" s="140"/>
      <c r="KCK1" s="140"/>
      <c r="KCL1" s="140"/>
      <c r="KCM1" s="140"/>
      <c r="KCN1" s="140"/>
      <c r="KCO1" s="140"/>
      <c r="KCP1" s="140"/>
      <c r="KCQ1" s="140"/>
      <c r="KCR1" s="140"/>
      <c r="KCS1" s="140"/>
      <c r="KCT1" s="140"/>
      <c r="KCU1" s="140"/>
      <c r="KCV1" s="140"/>
      <c r="KCW1" s="140"/>
      <c r="KCX1" s="140"/>
      <c r="KCY1" s="140"/>
      <c r="KCZ1" s="140"/>
      <c r="KDA1" s="140"/>
      <c r="KDB1" s="140"/>
      <c r="KDC1" s="140"/>
      <c r="KDD1" s="140"/>
      <c r="KDE1" s="140"/>
      <c r="KDF1" s="140"/>
      <c r="KDG1" s="140"/>
      <c r="KDH1" s="140"/>
      <c r="KDI1" s="140"/>
      <c r="KDJ1" s="140"/>
      <c r="KDK1" s="140"/>
      <c r="KDL1" s="140"/>
      <c r="KDM1" s="140"/>
      <c r="KDN1" s="140"/>
      <c r="KDO1" s="140"/>
      <c r="KDP1" s="140"/>
      <c r="KDQ1" s="140"/>
      <c r="KDR1" s="140"/>
      <c r="KDS1" s="140"/>
      <c r="KDT1" s="140"/>
      <c r="KDU1" s="140"/>
      <c r="KDV1" s="140"/>
      <c r="KDW1" s="140"/>
      <c r="KDX1" s="140"/>
      <c r="KDY1" s="140"/>
      <c r="KDZ1" s="140"/>
      <c r="KEA1" s="140"/>
      <c r="KEB1" s="140"/>
      <c r="KEC1" s="140"/>
      <c r="KED1" s="140"/>
      <c r="KEE1" s="140"/>
      <c r="KEF1" s="140"/>
      <c r="KEG1" s="140"/>
      <c r="KEH1" s="140"/>
      <c r="KEI1" s="140"/>
      <c r="KEJ1" s="140"/>
      <c r="KEK1" s="140"/>
      <c r="KEL1" s="140"/>
      <c r="KEM1" s="140"/>
      <c r="KEN1" s="140"/>
      <c r="KEO1" s="140"/>
      <c r="KEP1" s="140"/>
      <c r="KEQ1" s="140"/>
      <c r="KER1" s="140"/>
      <c r="KES1" s="140"/>
      <c r="KET1" s="140"/>
      <c r="KEU1" s="140"/>
      <c r="KEV1" s="140"/>
      <c r="KEW1" s="140"/>
      <c r="KEX1" s="140"/>
      <c r="KEY1" s="140"/>
      <c r="KEZ1" s="140"/>
      <c r="KFA1" s="140"/>
      <c r="KFB1" s="140"/>
      <c r="KFC1" s="140"/>
      <c r="KFD1" s="140"/>
      <c r="KFE1" s="140"/>
      <c r="KFF1" s="140"/>
      <c r="KFG1" s="140"/>
      <c r="KFH1" s="140"/>
      <c r="KFI1" s="140"/>
      <c r="KFJ1" s="140"/>
      <c r="KFK1" s="140"/>
      <c r="KFL1" s="140"/>
      <c r="KFM1" s="140"/>
      <c r="KFN1" s="140"/>
      <c r="KFO1" s="140"/>
      <c r="KFP1" s="140"/>
      <c r="KFQ1" s="140"/>
      <c r="KFR1" s="140"/>
      <c r="KFS1" s="140"/>
      <c r="KFT1" s="140"/>
      <c r="KFU1" s="140"/>
      <c r="KFV1" s="140"/>
      <c r="KFW1" s="140"/>
      <c r="KFX1" s="140"/>
      <c r="KFY1" s="140"/>
      <c r="KFZ1" s="140"/>
      <c r="KGA1" s="140"/>
      <c r="KGB1" s="140"/>
      <c r="KGC1" s="140"/>
      <c r="KGD1" s="140"/>
      <c r="KGE1" s="140"/>
      <c r="KGF1" s="140"/>
      <c r="KGG1" s="140"/>
      <c r="KGH1" s="140"/>
      <c r="KGI1" s="140"/>
      <c r="KGJ1" s="140"/>
      <c r="KGK1" s="140"/>
      <c r="KGL1" s="140"/>
      <c r="KGM1" s="140"/>
      <c r="KGN1" s="140"/>
      <c r="KGO1" s="140"/>
      <c r="KGP1" s="140"/>
      <c r="KGQ1" s="140"/>
      <c r="KGR1" s="140"/>
      <c r="KGS1" s="140"/>
      <c r="KGT1" s="140"/>
      <c r="KGU1" s="140"/>
      <c r="KGV1" s="140"/>
      <c r="KGW1" s="140"/>
      <c r="KGX1" s="140"/>
      <c r="KGY1" s="140"/>
      <c r="KGZ1" s="140"/>
      <c r="KHA1" s="140"/>
      <c r="KHB1" s="140"/>
      <c r="KHC1" s="140"/>
      <c r="KHD1" s="140"/>
      <c r="KHE1" s="140"/>
      <c r="KHF1" s="140"/>
      <c r="KHG1" s="140"/>
      <c r="KHH1" s="140"/>
      <c r="KHI1" s="140"/>
      <c r="KHJ1" s="140"/>
      <c r="KHK1" s="140"/>
      <c r="KHL1" s="140"/>
      <c r="KHM1" s="140"/>
      <c r="KHN1" s="140"/>
      <c r="KHO1" s="140"/>
      <c r="KHP1" s="140"/>
      <c r="KHQ1" s="140"/>
      <c r="KHR1" s="140"/>
      <c r="KHS1" s="140"/>
      <c r="KHT1" s="140"/>
      <c r="KHU1" s="140"/>
      <c r="KHV1" s="140"/>
      <c r="KHW1" s="140"/>
      <c r="KHX1" s="140"/>
      <c r="KHY1" s="140"/>
      <c r="KHZ1" s="140"/>
      <c r="KIA1" s="140"/>
      <c r="KIB1" s="140"/>
      <c r="KIC1" s="140"/>
      <c r="KID1" s="140"/>
      <c r="KIE1" s="140"/>
      <c r="KIF1" s="140"/>
      <c r="KIG1" s="140"/>
      <c r="KIH1" s="140"/>
      <c r="KII1" s="140"/>
      <c r="KIJ1" s="140"/>
      <c r="KIK1" s="140"/>
      <c r="KIL1" s="140"/>
      <c r="KIM1" s="140"/>
      <c r="KIN1" s="140"/>
      <c r="KIO1" s="140"/>
      <c r="KIP1" s="140"/>
      <c r="KIQ1" s="140"/>
      <c r="KIR1" s="140"/>
      <c r="KIS1" s="140"/>
      <c r="KIT1" s="140"/>
      <c r="KIU1" s="140"/>
      <c r="KIV1" s="140"/>
      <c r="KIW1" s="140"/>
      <c r="KIX1" s="140"/>
      <c r="KIY1" s="140"/>
      <c r="KIZ1" s="140"/>
      <c r="KJA1" s="140"/>
      <c r="KJB1" s="140"/>
      <c r="KJC1" s="140"/>
      <c r="KJD1" s="140"/>
      <c r="KJE1" s="140"/>
      <c r="KJF1" s="140"/>
      <c r="KJG1" s="140"/>
      <c r="KJH1" s="140"/>
      <c r="KJI1" s="140"/>
      <c r="KJJ1" s="140"/>
      <c r="KJK1" s="140"/>
      <c r="KJL1" s="140"/>
      <c r="KJM1" s="140"/>
      <c r="KJN1" s="140"/>
      <c r="KJO1" s="140"/>
      <c r="KJP1" s="140"/>
      <c r="KJQ1" s="140"/>
      <c r="KJR1" s="140"/>
      <c r="KJS1" s="140"/>
      <c r="KJT1" s="140"/>
      <c r="KJU1" s="140"/>
      <c r="KJV1" s="140"/>
      <c r="KJW1" s="140"/>
      <c r="KJX1" s="140"/>
      <c r="KJY1" s="140"/>
      <c r="KJZ1" s="140"/>
      <c r="KKA1" s="140"/>
      <c r="KKB1" s="140"/>
      <c r="KKC1" s="140"/>
      <c r="KKD1" s="140"/>
      <c r="KKE1" s="140"/>
      <c r="KKF1" s="140"/>
      <c r="KKG1" s="140"/>
      <c r="KKH1" s="140"/>
      <c r="KKI1" s="140"/>
      <c r="KKJ1" s="140"/>
      <c r="KKK1" s="140"/>
      <c r="KKL1" s="140"/>
      <c r="KKM1" s="140"/>
      <c r="KKN1" s="140"/>
      <c r="KKO1" s="140"/>
      <c r="KKP1" s="140"/>
      <c r="KKQ1" s="140"/>
      <c r="KKR1" s="140"/>
      <c r="KKS1" s="140"/>
      <c r="KKT1" s="140"/>
      <c r="KKU1" s="140"/>
      <c r="KKV1" s="140"/>
      <c r="KKW1" s="140"/>
      <c r="KKX1" s="140"/>
      <c r="KKY1" s="140"/>
      <c r="KKZ1" s="140"/>
      <c r="KLA1" s="140"/>
      <c r="KLB1" s="140"/>
      <c r="KLC1" s="140"/>
      <c r="KLD1" s="140"/>
      <c r="KLE1" s="140"/>
      <c r="KLF1" s="140"/>
      <c r="KLG1" s="140"/>
      <c r="KLH1" s="140"/>
      <c r="KLI1" s="140"/>
      <c r="KLJ1" s="140"/>
      <c r="KLK1" s="140"/>
      <c r="KLL1" s="140"/>
      <c r="KLM1" s="140"/>
      <c r="KLN1" s="140"/>
      <c r="KLO1" s="140"/>
      <c r="KLP1" s="140"/>
      <c r="KLQ1" s="140"/>
      <c r="KLR1" s="140"/>
      <c r="KLS1" s="140"/>
      <c r="KLT1" s="140"/>
      <c r="KLU1" s="140"/>
      <c r="KLV1" s="140"/>
      <c r="KLW1" s="140"/>
      <c r="KLX1" s="140"/>
      <c r="KLY1" s="140"/>
      <c r="KLZ1" s="140"/>
      <c r="KMA1" s="140"/>
      <c r="KMB1" s="140"/>
      <c r="KMC1" s="140"/>
      <c r="KMD1" s="140"/>
      <c r="KME1" s="140"/>
      <c r="KMF1" s="140"/>
      <c r="KMG1" s="140"/>
      <c r="KMH1" s="140"/>
      <c r="KMI1" s="140"/>
      <c r="KMJ1" s="140"/>
      <c r="KMK1" s="140"/>
      <c r="KML1" s="140"/>
      <c r="KMM1" s="140"/>
      <c r="KMN1" s="140"/>
      <c r="KMO1" s="140"/>
      <c r="KMP1" s="140"/>
      <c r="KMQ1" s="140"/>
      <c r="KMR1" s="140"/>
      <c r="KMS1" s="140"/>
      <c r="KMT1" s="140"/>
      <c r="KMU1" s="140"/>
      <c r="KMV1" s="140"/>
      <c r="KMW1" s="140"/>
      <c r="KMX1" s="140"/>
      <c r="KMY1" s="140"/>
      <c r="KMZ1" s="140"/>
      <c r="KNA1" s="140"/>
      <c r="KNB1" s="140"/>
      <c r="KNC1" s="140"/>
      <c r="KND1" s="140"/>
      <c r="KNE1" s="140"/>
      <c r="KNF1" s="140"/>
      <c r="KNG1" s="140"/>
      <c r="KNH1" s="140"/>
      <c r="KNI1" s="140"/>
      <c r="KNJ1" s="140"/>
      <c r="KNK1" s="140"/>
      <c r="KNL1" s="140"/>
      <c r="KNM1" s="140"/>
      <c r="KNN1" s="140"/>
      <c r="KNO1" s="140"/>
      <c r="KNP1" s="140"/>
      <c r="KNQ1" s="140"/>
      <c r="KNR1" s="140"/>
      <c r="KNS1" s="140"/>
      <c r="KNT1" s="140"/>
      <c r="KNU1" s="140"/>
      <c r="KNV1" s="140"/>
      <c r="KNW1" s="140"/>
      <c r="KNX1" s="140"/>
      <c r="KNY1" s="140"/>
      <c r="KNZ1" s="140"/>
      <c r="KOA1" s="140"/>
      <c r="KOB1" s="140"/>
      <c r="KOC1" s="140"/>
      <c r="KOD1" s="140"/>
      <c r="KOE1" s="140"/>
      <c r="KOF1" s="140"/>
      <c r="KOG1" s="140"/>
      <c r="KOH1" s="140"/>
      <c r="KOI1" s="140"/>
      <c r="KOJ1" s="140"/>
      <c r="KOK1" s="140"/>
      <c r="KOL1" s="140"/>
      <c r="KOM1" s="140"/>
      <c r="KON1" s="140"/>
      <c r="KOO1" s="140"/>
      <c r="KOP1" s="140"/>
      <c r="KOQ1" s="140"/>
      <c r="KOR1" s="140"/>
      <c r="KOS1" s="140"/>
      <c r="KOT1" s="140"/>
      <c r="KOU1" s="140"/>
      <c r="KOV1" s="140"/>
      <c r="KOW1" s="140"/>
      <c r="KOX1" s="140"/>
      <c r="KOY1" s="140"/>
      <c r="KOZ1" s="140"/>
      <c r="KPA1" s="140"/>
      <c r="KPB1" s="140"/>
      <c r="KPC1" s="140"/>
      <c r="KPD1" s="140"/>
      <c r="KPE1" s="140"/>
      <c r="KPF1" s="140"/>
      <c r="KPG1" s="140"/>
      <c r="KPH1" s="140"/>
      <c r="KPI1" s="140"/>
      <c r="KPJ1" s="140"/>
      <c r="KPK1" s="140"/>
      <c r="KPL1" s="140"/>
      <c r="KPM1" s="140"/>
      <c r="KPN1" s="140"/>
      <c r="KPO1" s="140"/>
      <c r="KPP1" s="140"/>
      <c r="KPQ1" s="140"/>
      <c r="KPR1" s="140"/>
      <c r="KPS1" s="140"/>
      <c r="KPT1" s="140"/>
      <c r="KPU1" s="140"/>
      <c r="KPV1" s="140"/>
      <c r="KPW1" s="140"/>
      <c r="KPX1" s="140"/>
      <c r="KPY1" s="140"/>
      <c r="KPZ1" s="140"/>
      <c r="KQA1" s="140"/>
      <c r="KQB1" s="140"/>
      <c r="KQC1" s="140"/>
      <c r="KQD1" s="140"/>
      <c r="KQE1" s="140"/>
      <c r="KQF1" s="140"/>
      <c r="KQG1" s="140"/>
      <c r="KQH1" s="140"/>
      <c r="KQI1" s="140"/>
      <c r="KQJ1" s="140"/>
      <c r="KQK1" s="140"/>
      <c r="KQL1" s="140"/>
      <c r="KQM1" s="140"/>
      <c r="KQN1" s="140"/>
      <c r="KQO1" s="140"/>
      <c r="KQP1" s="140"/>
      <c r="KQQ1" s="140"/>
      <c r="KQR1" s="140"/>
      <c r="KQS1" s="140"/>
      <c r="KQT1" s="140"/>
      <c r="KQU1" s="140"/>
      <c r="KQV1" s="140"/>
      <c r="KQW1" s="140"/>
      <c r="KQX1" s="140"/>
      <c r="KQY1" s="140"/>
      <c r="KQZ1" s="140"/>
      <c r="KRA1" s="140"/>
      <c r="KRB1" s="140"/>
      <c r="KRC1" s="140"/>
      <c r="KRD1" s="140"/>
      <c r="KRE1" s="140"/>
      <c r="KRF1" s="140"/>
      <c r="KRG1" s="140"/>
      <c r="KRH1" s="140"/>
      <c r="KRI1" s="140"/>
      <c r="KRJ1" s="140"/>
      <c r="KRK1" s="140"/>
      <c r="KRL1" s="140"/>
      <c r="KRM1" s="140"/>
      <c r="KRN1" s="140"/>
      <c r="KRO1" s="140"/>
      <c r="KRP1" s="140"/>
      <c r="KRQ1" s="140"/>
      <c r="KRR1" s="140"/>
      <c r="KRS1" s="140"/>
      <c r="KRT1" s="140"/>
      <c r="KRU1" s="140"/>
      <c r="KRV1" s="140"/>
      <c r="KRW1" s="140"/>
      <c r="KRX1" s="140"/>
      <c r="KRY1" s="140"/>
      <c r="KRZ1" s="140"/>
      <c r="KSA1" s="140"/>
      <c r="KSB1" s="140"/>
      <c r="KSC1" s="140"/>
      <c r="KSD1" s="140"/>
      <c r="KSE1" s="140"/>
      <c r="KSF1" s="140"/>
      <c r="KSG1" s="140"/>
      <c r="KSH1" s="140"/>
      <c r="KSI1" s="140"/>
      <c r="KSJ1" s="140"/>
      <c r="KSK1" s="140"/>
      <c r="KSL1" s="140"/>
      <c r="KSM1" s="140"/>
      <c r="KSN1" s="140"/>
      <c r="KSO1" s="140"/>
      <c r="KSP1" s="140"/>
      <c r="KSQ1" s="140"/>
      <c r="KSR1" s="140"/>
      <c r="KSS1" s="140"/>
      <c r="KST1" s="140"/>
      <c r="KSU1" s="140"/>
      <c r="KSV1" s="140"/>
      <c r="KSW1" s="140"/>
      <c r="KSX1" s="140"/>
      <c r="KSY1" s="140"/>
      <c r="KSZ1" s="140"/>
      <c r="KTA1" s="140"/>
      <c r="KTB1" s="140"/>
      <c r="KTC1" s="140"/>
      <c r="KTD1" s="140"/>
      <c r="KTE1" s="140"/>
      <c r="KTF1" s="140"/>
      <c r="KTG1" s="140"/>
      <c r="KTH1" s="140"/>
      <c r="KTI1" s="140"/>
      <c r="KTJ1" s="140"/>
      <c r="KTK1" s="140"/>
      <c r="KTL1" s="140"/>
      <c r="KTM1" s="140"/>
      <c r="KTN1" s="140"/>
      <c r="KTO1" s="140"/>
      <c r="KTP1" s="140"/>
      <c r="KTQ1" s="140"/>
      <c r="KTR1" s="140"/>
      <c r="KTS1" s="140"/>
      <c r="KTT1" s="140"/>
      <c r="KTU1" s="140"/>
      <c r="KTV1" s="140"/>
      <c r="KTW1" s="140"/>
      <c r="KTX1" s="140"/>
      <c r="KTY1" s="140"/>
      <c r="KTZ1" s="140"/>
      <c r="KUA1" s="140"/>
      <c r="KUB1" s="140"/>
      <c r="KUC1" s="140"/>
      <c r="KUD1" s="140"/>
      <c r="KUE1" s="140"/>
      <c r="KUF1" s="140"/>
      <c r="KUG1" s="140"/>
      <c r="KUH1" s="140"/>
      <c r="KUI1" s="140"/>
      <c r="KUJ1" s="140"/>
      <c r="KUK1" s="140"/>
      <c r="KUL1" s="140"/>
      <c r="KUM1" s="140"/>
      <c r="KUN1" s="140"/>
      <c r="KUO1" s="140"/>
      <c r="KUP1" s="140"/>
      <c r="KUQ1" s="140"/>
      <c r="KUR1" s="140"/>
      <c r="KUS1" s="140"/>
      <c r="KUT1" s="140"/>
      <c r="KUU1" s="140"/>
      <c r="KUV1" s="140"/>
      <c r="KUW1" s="140"/>
      <c r="KUX1" s="140"/>
      <c r="KUY1" s="140"/>
      <c r="KUZ1" s="140"/>
      <c r="KVA1" s="140"/>
      <c r="KVB1" s="140"/>
      <c r="KVC1" s="140"/>
      <c r="KVD1" s="140"/>
      <c r="KVE1" s="140"/>
      <c r="KVF1" s="140"/>
      <c r="KVG1" s="140"/>
      <c r="KVH1" s="140"/>
      <c r="KVI1" s="140"/>
      <c r="KVJ1" s="140"/>
      <c r="KVK1" s="140"/>
      <c r="KVL1" s="140"/>
      <c r="KVM1" s="140"/>
      <c r="KVN1" s="140"/>
      <c r="KVO1" s="140"/>
      <c r="KVP1" s="140"/>
      <c r="KVQ1" s="140"/>
      <c r="KVR1" s="140"/>
      <c r="KVS1" s="140"/>
      <c r="KVT1" s="140"/>
      <c r="KVU1" s="140"/>
      <c r="KVV1" s="140"/>
      <c r="KVW1" s="140"/>
      <c r="KVX1" s="140"/>
      <c r="KVY1" s="140"/>
      <c r="KVZ1" s="140"/>
      <c r="KWA1" s="140"/>
      <c r="KWB1" s="140"/>
      <c r="KWC1" s="140"/>
      <c r="KWD1" s="140"/>
      <c r="KWE1" s="140"/>
      <c r="KWF1" s="140"/>
      <c r="KWG1" s="140"/>
      <c r="KWH1" s="140"/>
      <c r="KWI1" s="140"/>
      <c r="KWJ1" s="140"/>
      <c r="KWK1" s="140"/>
      <c r="KWL1" s="140"/>
      <c r="KWM1" s="140"/>
      <c r="KWN1" s="140"/>
      <c r="KWO1" s="140"/>
      <c r="KWP1" s="140"/>
      <c r="KWQ1" s="140"/>
      <c r="KWR1" s="140"/>
      <c r="KWS1" s="140"/>
      <c r="KWT1" s="140"/>
      <c r="KWU1" s="140"/>
      <c r="KWV1" s="140"/>
      <c r="KWW1" s="140"/>
      <c r="KWX1" s="140"/>
      <c r="KWY1" s="140"/>
      <c r="KWZ1" s="140"/>
      <c r="KXA1" s="140"/>
      <c r="KXB1" s="140"/>
      <c r="KXC1" s="140"/>
      <c r="KXD1" s="140"/>
      <c r="KXE1" s="140"/>
      <c r="KXF1" s="140"/>
      <c r="KXG1" s="140"/>
      <c r="KXH1" s="140"/>
      <c r="KXI1" s="140"/>
      <c r="KXJ1" s="140"/>
      <c r="KXK1" s="140"/>
      <c r="KXL1" s="140"/>
      <c r="KXM1" s="140"/>
      <c r="KXN1" s="140"/>
      <c r="KXO1" s="140"/>
      <c r="KXP1" s="140"/>
      <c r="KXQ1" s="140"/>
      <c r="KXR1" s="140"/>
      <c r="KXS1" s="140"/>
      <c r="KXT1" s="140"/>
      <c r="KXU1" s="140"/>
      <c r="KXV1" s="140"/>
      <c r="KXW1" s="140"/>
      <c r="KXX1" s="140"/>
      <c r="KXY1" s="140"/>
      <c r="KXZ1" s="140"/>
      <c r="KYA1" s="140"/>
      <c r="KYB1" s="140"/>
      <c r="KYC1" s="140"/>
      <c r="KYD1" s="140"/>
      <c r="KYE1" s="140"/>
      <c r="KYF1" s="140"/>
      <c r="KYG1" s="140"/>
      <c r="KYH1" s="140"/>
      <c r="KYI1" s="140"/>
      <c r="KYJ1" s="140"/>
      <c r="KYK1" s="140"/>
      <c r="KYL1" s="140"/>
      <c r="KYM1" s="140"/>
      <c r="KYN1" s="140"/>
      <c r="KYO1" s="140"/>
      <c r="KYP1" s="140"/>
      <c r="KYQ1" s="140"/>
      <c r="KYR1" s="140"/>
      <c r="KYS1" s="140"/>
      <c r="KYT1" s="140"/>
      <c r="KYU1" s="140"/>
      <c r="KYV1" s="140"/>
      <c r="KYW1" s="140"/>
      <c r="KYX1" s="140"/>
      <c r="KYY1" s="140"/>
      <c r="KYZ1" s="140"/>
      <c r="KZA1" s="140"/>
      <c r="KZB1" s="140"/>
      <c r="KZC1" s="140"/>
      <c r="KZD1" s="140"/>
      <c r="KZE1" s="140"/>
      <c r="KZF1" s="140"/>
      <c r="KZG1" s="140"/>
      <c r="KZH1" s="140"/>
      <c r="KZI1" s="140"/>
      <c r="KZJ1" s="140"/>
      <c r="KZK1" s="140"/>
      <c r="KZL1" s="140"/>
      <c r="KZM1" s="140"/>
      <c r="KZN1" s="140"/>
      <c r="KZO1" s="140"/>
      <c r="KZP1" s="140"/>
      <c r="KZQ1" s="140"/>
      <c r="KZR1" s="140"/>
      <c r="KZS1" s="140"/>
      <c r="KZT1" s="140"/>
      <c r="KZU1" s="140"/>
      <c r="KZV1" s="140"/>
      <c r="KZW1" s="140"/>
      <c r="KZX1" s="140"/>
      <c r="KZY1" s="140"/>
      <c r="KZZ1" s="140"/>
      <c r="LAA1" s="140"/>
      <c r="LAB1" s="140"/>
      <c r="LAC1" s="140"/>
      <c r="LAD1" s="140"/>
      <c r="LAE1" s="140"/>
      <c r="LAF1" s="140"/>
      <c r="LAG1" s="140"/>
      <c r="LAH1" s="140"/>
      <c r="LAI1" s="140"/>
      <c r="LAJ1" s="140"/>
      <c r="LAK1" s="140"/>
      <c r="LAL1" s="140"/>
      <c r="LAM1" s="140"/>
      <c r="LAN1" s="140"/>
      <c r="LAO1" s="140"/>
      <c r="LAP1" s="140"/>
      <c r="LAQ1" s="140"/>
      <c r="LAR1" s="140"/>
      <c r="LAS1" s="140"/>
      <c r="LAT1" s="140"/>
      <c r="LAU1" s="140"/>
      <c r="LAV1" s="140"/>
      <c r="LAW1" s="140"/>
      <c r="LAX1" s="140"/>
      <c r="LAY1" s="140"/>
      <c r="LAZ1" s="140"/>
      <c r="LBA1" s="140"/>
      <c r="LBB1" s="140"/>
      <c r="LBC1" s="140"/>
      <c r="LBD1" s="140"/>
      <c r="LBE1" s="140"/>
      <c r="LBF1" s="140"/>
      <c r="LBG1" s="140"/>
      <c r="LBH1" s="140"/>
      <c r="LBI1" s="140"/>
      <c r="LBJ1" s="140"/>
      <c r="LBK1" s="140"/>
      <c r="LBL1" s="140"/>
      <c r="LBM1" s="140"/>
      <c r="LBN1" s="140"/>
      <c r="LBO1" s="140"/>
      <c r="LBP1" s="140"/>
      <c r="LBQ1" s="140"/>
      <c r="LBR1" s="140"/>
      <c r="LBS1" s="140"/>
      <c r="LBT1" s="140"/>
      <c r="LBU1" s="140"/>
      <c r="LBV1" s="140"/>
      <c r="LBW1" s="140"/>
      <c r="LBX1" s="140"/>
      <c r="LBY1" s="140"/>
      <c r="LBZ1" s="140"/>
      <c r="LCA1" s="140"/>
      <c r="LCB1" s="140"/>
      <c r="LCC1" s="140"/>
      <c r="LCD1" s="140"/>
      <c r="LCE1" s="140"/>
      <c r="LCF1" s="140"/>
      <c r="LCG1" s="140"/>
      <c r="LCH1" s="140"/>
      <c r="LCI1" s="140"/>
      <c r="LCJ1" s="140"/>
      <c r="LCK1" s="140"/>
      <c r="LCL1" s="140"/>
      <c r="LCM1" s="140"/>
      <c r="LCN1" s="140"/>
      <c r="LCO1" s="140"/>
      <c r="LCP1" s="140"/>
      <c r="LCQ1" s="140"/>
      <c r="LCR1" s="140"/>
      <c r="LCS1" s="140"/>
      <c r="LCT1" s="140"/>
      <c r="LCU1" s="140"/>
      <c r="LCV1" s="140"/>
      <c r="LCW1" s="140"/>
      <c r="LCX1" s="140"/>
      <c r="LCY1" s="140"/>
      <c r="LCZ1" s="140"/>
      <c r="LDA1" s="140"/>
      <c r="LDB1" s="140"/>
      <c r="LDC1" s="140"/>
      <c r="LDD1" s="140"/>
      <c r="LDE1" s="140"/>
      <c r="LDF1" s="140"/>
      <c r="LDG1" s="140"/>
      <c r="LDH1" s="140"/>
      <c r="LDI1" s="140"/>
      <c r="LDJ1" s="140"/>
      <c r="LDK1" s="140"/>
      <c r="LDL1" s="140"/>
      <c r="LDM1" s="140"/>
      <c r="LDN1" s="140"/>
      <c r="LDO1" s="140"/>
      <c r="LDP1" s="140"/>
      <c r="LDQ1" s="140"/>
      <c r="LDR1" s="140"/>
      <c r="LDS1" s="140"/>
      <c r="LDT1" s="140"/>
      <c r="LDU1" s="140"/>
      <c r="LDV1" s="140"/>
      <c r="LDW1" s="140"/>
      <c r="LDX1" s="140"/>
      <c r="LDY1" s="140"/>
      <c r="LDZ1" s="140"/>
      <c r="LEA1" s="140"/>
      <c r="LEB1" s="140"/>
      <c r="LEC1" s="140"/>
      <c r="LED1" s="140"/>
      <c r="LEE1" s="140"/>
      <c r="LEF1" s="140"/>
      <c r="LEG1" s="140"/>
      <c r="LEH1" s="140"/>
      <c r="LEI1" s="140"/>
      <c r="LEJ1" s="140"/>
      <c r="LEK1" s="140"/>
      <c r="LEL1" s="140"/>
      <c r="LEM1" s="140"/>
      <c r="LEN1" s="140"/>
      <c r="LEO1" s="140"/>
      <c r="LEP1" s="140"/>
      <c r="LEQ1" s="140"/>
      <c r="LER1" s="140"/>
      <c r="LES1" s="140"/>
      <c r="LET1" s="140"/>
      <c r="LEU1" s="140"/>
      <c r="LEV1" s="140"/>
      <c r="LEW1" s="140"/>
      <c r="LEX1" s="140"/>
      <c r="LEY1" s="140"/>
      <c r="LEZ1" s="140"/>
      <c r="LFA1" s="140"/>
      <c r="LFB1" s="140"/>
      <c r="LFC1" s="140"/>
      <c r="LFD1" s="140"/>
      <c r="LFE1" s="140"/>
      <c r="LFF1" s="140"/>
      <c r="LFG1" s="140"/>
      <c r="LFH1" s="140"/>
      <c r="LFI1" s="140"/>
      <c r="LFJ1" s="140"/>
      <c r="LFK1" s="140"/>
      <c r="LFL1" s="140"/>
      <c r="LFM1" s="140"/>
      <c r="LFN1" s="140"/>
      <c r="LFO1" s="140"/>
      <c r="LFP1" s="140"/>
      <c r="LFQ1" s="140"/>
      <c r="LFR1" s="140"/>
      <c r="LFS1" s="140"/>
      <c r="LFT1" s="140"/>
      <c r="LFU1" s="140"/>
      <c r="LFV1" s="140"/>
      <c r="LFW1" s="140"/>
      <c r="LFX1" s="140"/>
      <c r="LFY1" s="140"/>
      <c r="LFZ1" s="140"/>
      <c r="LGA1" s="140"/>
      <c r="LGB1" s="140"/>
      <c r="LGC1" s="140"/>
      <c r="LGD1" s="140"/>
      <c r="LGE1" s="140"/>
      <c r="LGF1" s="140"/>
      <c r="LGG1" s="140"/>
      <c r="LGH1" s="140"/>
      <c r="LGI1" s="140"/>
      <c r="LGJ1" s="140"/>
      <c r="LGK1" s="140"/>
      <c r="LGL1" s="140"/>
      <c r="LGM1" s="140"/>
      <c r="LGN1" s="140"/>
      <c r="LGO1" s="140"/>
      <c r="LGP1" s="140"/>
      <c r="LGQ1" s="140"/>
      <c r="LGR1" s="140"/>
      <c r="LGS1" s="140"/>
      <c r="LGT1" s="140"/>
      <c r="LGU1" s="140"/>
      <c r="LGV1" s="140"/>
      <c r="LGW1" s="140"/>
      <c r="LGX1" s="140"/>
      <c r="LGY1" s="140"/>
      <c r="LGZ1" s="140"/>
      <c r="LHA1" s="140"/>
      <c r="LHB1" s="140"/>
      <c r="LHC1" s="140"/>
      <c r="LHD1" s="140"/>
      <c r="LHE1" s="140"/>
      <c r="LHF1" s="140"/>
      <c r="LHG1" s="140"/>
      <c r="LHH1" s="140"/>
      <c r="LHI1" s="140"/>
      <c r="LHJ1" s="140"/>
      <c r="LHK1" s="140"/>
      <c r="LHL1" s="140"/>
      <c r="LHM1" s="140"/>
      <c r="LHN1" s="140"/>
      <c r="LHO1" s="140"/>
      <c r="LHP1" s="140"/>
      <c r="LHQ1" s="140"/>
      <c r="LHR1" s="140"/>
      <c r="LHS1" s="140"/>
      <c r="LHT1" s="140"/>
      <c r="LHU1" s="140"/>
      <c r="LHV1" s="140"/>
      <c r="LHW1" s="140"/>
      <c r="LHX1" s="140"/>
      <c r="LHY1" s="140"/>
      <c r="LHZ1" s="140"/>
      <c r="LIA1" s="140"/>
      <c r="LIB1" s="140"/>
      <c r="LIC1" s="140"/>
      <c r="LID1" s="140"/>
      <c r="LIE1" s="140"/>
      <c r="LIF1" s="140"/>
      <c r="LIG1" s="140"/>
      <c r="LIH1" s="140"/>
      <c r="LII1" s="140"/>
      <c r="LIJ1" s="140"/>
      <c r="LIK1" s="140"/>
      <c r="LIL1" s="140"/>
      <c r="LIM1" s="140"/>
      <c r="LIN1" s="140"/>
      <c r="LIO1" s="140"/>
      <c r="LIP1" s="140"/>
      <c r="LIQ1" s="140"/>
      <c r="LIR1" s="140"/>
      <c r="LIS1" s="140"/>
      <c r="LIT1" s="140"/>
      <c r="LIU1" s="140"/>
      <c r="LIV1" s="140"/>
      <c r="LIW1" s="140"/>
      <c r="LIX1" s="140"/>
      <c r="LIY1" s="140"/>
      <c r="LIZ1" s="140"/>
      <c r="LJA1" s="140"/>
      <c r="LJB1" s="140"/>
      <c r="LJC1" s="140"/>
      <c r="LJD1" s="140"/>
      <c r="LJE1" s="140"/>
      <c r="LJF1" s="140"/>
      <c r="LJG1" s="140"/>
      <c r="LJH1" s="140"/>
      <c r="LJI1" s="140"/>
      <c r="LJJ1" s="140"/>
      <c r="LJK1" s="140"/>
      <c r="LJL1" s="140"/>
      <c r="LJM1" s="140"/>
      <c r="LJN1" s="140"/>
      <c r="LJO1" s="140"/>
      <c r="LJP1" s="140"/>
      <c r="LJQ1" s="140"/>
      <c r="LJR1" s="140"/>
      <c r="LJS1" s="140"/>
      <c r="LJT1" s="140"/>
      <c r="LJU1" s="140"/>
      <c r="LJV1" s="140"/>
      <c r="LJW1" s="140"/>
      <c r="LJX1" s="140"/>
      <c r="LJY1" s="140"/>
      <c r="LJZ1" s="140"/>
      <c r="LKA1" s="140"/>
      <c r="LKB1" s="140"/>
      <c r="LKC1" s="140"/>
      <c r="LKD1" s="140"/>
      <c r="LKE1" s="140"/>
      <c r="LKF1" s="140"/>
      <c r="LKG1" s="140"/>
      <c r="LKH1" s="140"/>
      <c r="LKI1" s="140"/>
      <c r="LKJ1" s="140"/>
      <c r="LKK1" s="140"/>
      <c r="LKL1" s="140"/>
      <c r="LKM1" s="140"/>
      <c r="LKN1" s="140"/>
      <c r="LKO1" s="140"/>
      <c r="LKP1" s="140"/>
      <c r="LKQ1" s="140"/>
      <c r="LKR1" s="140"/>
      <c r="LKS1" s="140"/>
      <c r="LKT1" s="140"/>
      <c r="LKU1" s="140"/>
      <c r="LKV1" s="140"/>
      <c r="LKW1" s="140"/>
      <c r="LKX1" s="140"/>
      <c r="LKY1" s="140"/>
      <c r="LKZ1" s="140"/>
      <c r="LLA1" s="140"/>
      <c r="LLB1" s="140"/>
      <c r="LLC1" s="140"/>
      <c r="LLD1" s="140"/>
      <c r="LLE1" s="140"/>
      <c r="LLF1" s="140"/>
      <c r="LLG1" s="140"/>
      <c r="LLH1" s="140"/>
      <c r="LLI1" s="140"/>
      <c r="LLJ1" s="140"/>
      <c r="LLK1" s="140"/>
      <c r="LLL1" s="140"/>
      <c r="LLM1" s="140"/>
      <c r="LLN1" s="140"/>
      <c r="LLO1" s="140"/>
      <c r="LLP1" s="140"/>
      <c r="LLQ1" s="140"/>
      <c r="LLR1" s="140"/>
      <c r="LLS1" s="140"/>
      <c r="LLT1" s="140"/>
      <c r="LLU1" s="140"/>
      <c r="LLV1" s="140"/>
      <c r="LLW1" s="140"/>
      <c r="LLX1" s="140"/>
      <c r="LLY1" s="140"/>
      <c r="LLZ1" s="140"/>
      <c r="LMA1" s="140"/>
      <c r="LMB1" s="140"/>
      <c r="LMC1" s="140"/>
      <c r="LMD1" s="140"/>
      <c r="LME1" s="140"/>
      <c r="LMF1" s="140"/>
      <c r="LMG1" s="140"/>
      <c r="LMH1" s="140"/>
      <c r="LMI1" s="140"/>
      <c r="LMJ1" s="140"/>
      <c r="LMK1" s="140"/>
      <c r="LML1" s="140"/>
      <c r="LMM1" s="140"/>
      <c r="LMN1" s="140"/>
      <c r="LMO1" s="140"/>
      <c r="LMP1" s="140"/>
      <c r="LMQ1" s="140"/>
      <c r="LMR1" s="140"/>
      <c r="LMS1" s="140"/>
      <c r="LMT1" s="140"/>
      <c r="LMU1" s="140"/>
      <c r="LMV1" s="140"/>
      <c r="LMW1" s="140"/>
      <c r="LMX1" s="140"/>
      <c r="LMY1" s="140"/>
      <c r="LMZ1" s="140"/>
      <c r="LNA1" s="140"/>
      <c r="LNB1" s="140"/>
      <c r="LNC1" s="140"/>
      <c r="LND1" s="140"/>
      <c r="LNE1" s="140"/>
      <c r="LNF1" s="140"/>
      <c r="LNG1" s="140"/>
      <c r="LNH1" s="140"/>
      <c r="LNI1" s="140"/>
      <c r="LNJ1" s="140"/>
      <c r="LNK1" s="140"/>
      <c r="LNL1" s="140"/>
      <c r="LNM1" s="140"/>
      <c r="LNN1" s="140"/>
      <c r="LNO1" s="140"/>
      <c r="LNP1" s="140"/>
      <c r="LNQ1" s="140"/>
      <c r="LNR1" s="140"/>
      <c r="LNS1" s="140"/>
      <c r="LNT1" s="140"/>
      <c r="LNU1" s="140"/>
      <c r="LNV1" s="140"/>
      <c r="LNW1" s="140"/>
      <c r="LNX1" s="140"/>
      <c r="LNY1" s="140"/>
      <c r="LNZ1" s="140"/>
      <c r="LOA1" s="140"/>
      <c r="LOB1" s="140"/>
      <c r="LOC1" s="140"/>
      <c r="LOD1" s="140"/>
      <c r="LOE1" s="140"/>
      <c r="LOF1" s="140"/>
      <c r="LOG1" s="140"/>
      <c r="LOH1" s="140"/>
      <c r="LOI1" s="140"/>
      <c r="LOJ1" s="140"/>
      <c r="LOK1" s="140"/>
      <c r="LOL1" s="140"/>
      <c r="LOM1" s="140"/>
      <c r="LON1" s="140"/>
      <c r="LOO1" s="140"/>
      <c r="LOP1" s="140"/>
      <c r="LOQ1" s="140"/>
      <c r="LOR1" s="140"/>
      <c r="LOS1" s="140"/>
      <c r="LOT1" s="140"/>
      <c r="LOU1" s="140"/>
      <c r="LOV1" s="140"/>
      <c r="LOW1" s="140"/>
      <c r="LOX1" s="140"/>
      <c r="LOY1" s="140"/>
      <c r="LOZ1" s="140"/>
      <c r="LPA1" s="140"/>
      <c r="LPB1" s="140"/>
      <c r="LPC1" s="140"/>
      <c r="LPD1" s="140"/>
      <c r="LPE1" s="140"/>
      <c r="LPF1" s="140"/>
      <c r="LPG1" s="140"/>
      <c r="LPH1" s="140"/>
      <c r="LPI1" s="140"/>
      <c r="LPJ1" s="140"/>
      <c r="LPK1" s="140"/>
      <c r="LPL1" s="140"/>
      <c r="LPM1" s="140"/>
      <c r="LPN1" s="140"/>
      <c r="LPO1" s="140"/>
      <c r="LPP1" s="140"/>
      <c r="LPQ1" s="140"/>
      <c r="LPR1" s="140"/>
      <c r="LPS1" s="140"/>
      <c r="LPT1" s="140"/>
      <c r="LPU1" s="140"/>
      <c r="LPV1" s="140"/>
      <c r="LPW1" s="140"/>
      <c r="LPX1" s="140"/>
      <c r="LPY1" s="140"/>
      <c r="LPZ1" s="140"/>
      <c r="LQA1" s="140"/>
      <c r="LQB1" s="140"/>
      <c r="LQC1" s="140"/>
      <c r="LQD1" s="140"/>
      <c r="LQE1" s="140"/>
      <c r="LQF1" s="140"/>
      <c r="LQG1" s="140"/>
      <c r="LQH1" s="140"/>
      <c r="LQI1" s="140"/>
      <c r="LQJ1" s="140"/>
      <c r="LQK1" s="140"/>
      <c r="LQL1" s="140"/>
      <c r="LQM1" s="140"/>
      <c r="LQN1" s="140"/>
      <c r="LQO1" s="140"/>
      <c r="LQP1" s="140"/>
      <c r="LQQ1" s="140"/>
      <c r="LQR1" s="140"/>
      <c r="LQS1" s="140"/>
      <c r="LQT1" s="140"/>
      <c r="LQU1" s="140"/>
      <c r="LQV1" s="140"/>
      <c r="LQW1" s="140"/>
      <c r="LQX1" s="140"/>
      <c r="LQY1" s="140"/>
      <c r="LQZ1" s="140"/>
      <c r="LRA1" s="140"/>
      <c r="LRB1" s="140"/>
      <c r="LRC1" s="140"/>
      <c r="LRD1" s="140"/>
      <c r="LRE1" s="140"/>
      <c r="LRF1" s="140"/>
      <c r="LRG1" s="140"/>
      <c r="LRH1" s="140"/>
      <c r="LRI1" s="140"/>
      <c r="LRJ1" s="140"/>
      <c r="LRK1" s="140"/>
      <c r="LRL1" s="140"/>
      <c r="LRM1" s="140"/>
      <c r="LRN1" s="140"/>
      <c r="LRO1" s="140"/>
      <c r="LRP1" s="140"/>
      <c r="LRQ1" s="140"/>
      <c r="LRR1" s="140"/>
      <c r="LRS1" s="140"/>
      <c r="LRT1" s="140"/>
      <c r="LRU1" s="140"/>
      <c r="LRV1" s="140"/>
      <c r="LRW1" s="140"/>
      <c r="LRX1" s="140"/>
      <c r="LRY1" s="140"/>
      <c r="LRZ1" s="140"/>
      <c r="LSA1" s="140"/>
      <c r="LSB1" s="140"/>
      <c r="LSC1" s="140"/>
      <c r="LSD1" s="140"/>
      <c r="LSE1" s="140"/>
      <c r="LSF1" s="140"/>
      <c r="LSG1" s="140"/>
      <c r="LSH1" s="140"/>
      <c r="LSI1" s="140"/>
      <c r="LSJ1" s="140"/>
      <c r="LSK1" s="140"/>
      <c r="LSL1" s="140"/>
      <c r="LSM1" s="140"/>
      <c r="LSN1" s="140"/>
      <c r="LSO1" s="140"/>
      <c r="LSP1" s="140"/>
      <c r="LSQ1" s="140"/>
      <c r="LSR1" s="140"/>
      <c r="LSS1" s="140"/>
      <c r="LST1" s="140"/>
      <c r="LSU1" s="140"/>
      <c r="LSV1" s="140"/>
      <c r="LSW1" s="140"/>
      <c r="LSX1" s="140"/>
      <c r="LSY1" s="140"/>
      <c r="LSZ1" s="140"/>
      <c r="LTA1" s="140"/>
      <c r="LTB1" s="140"/>
      <c r="LTC1" s="140"/>
      <c r="LTD1" s="140"/>
      <c r="LTE1" s="140"/>
      <c r="LTF1" s="140"/>
      <c r="LTG1" s="140"/>
      <c r="LTH1" s="140"/>
      <c r="LTI1" s="140"/>
      <c r="LTJ1" s="140"/>
      <c r="LTK1" s="140"/>
      <c r="LTL1" s="140"/>
      <c r="LTM1" s="140"/>
      <c r="LTN1" s="140"/>
      <c r="LTO1" s="140"/>
      <c r="LTP1" s="140"/>
      <c r="LTQ1" s="140"/>
      <c r="LTR1" s="140"/>
      <c r="LTS1" s="140"/>
      <c r="LTT1" s="140"/>
      <c r="LTU1" s="140"/>
      <c r="LTV1" s="140"/>
      <c r="LTW1" s="140"/>
      <c r="LTX1" s="140"/>
      <c r="LTY1" s="140"/>
      <c r="LTZ1" s="140"/>
      <c r="LUA1" s="140"/>
      <c r="LUB1" s="140"/>
      <c r="LUC1" s="140"/>
      <c r="LUD1" s="140"/>
      <c r="LUE1" s="140"/>
      <c r="LUF1" s="140"/>
      <c r="LUG1" s="140"/>
      <c r="LUH1" s="140"/>
      <c r="LUI1" s="140"/>
      <c r="LUJ1" s="140"/>
      <c r="LUK1" s="140"/>
      <c r="LUL1" s="140"/>
      <c r="LUM1" s="140"/>
      <c r="LUN1" s="140"/>
      <c r="LUO1" s="140"/>
      <c r="LUP1" s="140"/>
      <c r="LUQ1" s="140"/>
      <c r="LUR1" s="140"/>
      <c r="LUS1" s="140"/>
      <c r="LUT1" s="140"/>
      <c r="LUU1" s="140"/>
      <c r="LUV1" s="140"/>
      <c r="LUW1" s="140"/>
      <c r="LUX1" s="140"/>
      <c r="LUY1" s="140"/>
      <c r="LUZ1" s="140"/>
      <c r="LVA1" s="140"/>
      <c r="LVB1" s="140"/>
      <c r="LVC1" s="140"/>
      <c r="LVD1" s="140"/>
      <c r="LVE1" s="140"/>
      <c r="LVF1" s="140"/>
      <c r="LVG1" s="140"/>
      <c r="LVH1" s="140"/>
      <c r="LVI1" s="140"/>
      <c r="LVJ1" s="140"/>
      <c r="LVK1" s="140"/>
      <c r="LVL1" s="140"/>
      <c r="LVM1" s="140"/>
      <c r="LVN1" s="140"/>
      <c r="LVO1" s="140"/>
      <c r="LVP1" s="140"/>
      <c r="LVQ1" s="140"/>
      <c r="LVR1" s="140"/>
      <c r="LVS1" s="140"/>
      <c r="LVT1" s="140"/>
      <c r="LVU1" s="140"/>
      <c r="LVV1" s="140"/>
      <c r="LVW1" s="140"/>
      <c r="LVX1" s="140"/>
      <c r="LVY1" s="140"/>
      <c r="LVZ1" s="140"/>
      <c r="LWA1" s="140"/>
      <c r="LWB1" s="140"/>
      <c r="LWC1" s="140"/>
      <c r="LWD1" s="140"/>
      <c r="LWE1" s="140"/>
      <c r="LWF1" s="140"/>
      <c r="LWG1" s="140"/>
      <c r="LWH1" s="140"/>
      <c r="LWI1" s="140"/>
      <c r="LWJ1" s="140"/>
      <c r="LWK1" s="140"/>
      <c r="LWL1" s="140"/>
      <c r="LWM1" s="140"/>
      <c r="LWN1" s="140"/>
      <c r="LWO1" s="140"/>
      <c r="LWP1" s="140"/>
      <c r="LWQ1" s="140"/>
      <c r="LWR1" s="140"/>
      <c r="LWS1" s="140"/>
      <c r="LWT1" s="140"/>
      <c r="LWU1" s="140"/>
      <c r="LWV1" s="140"/>
      <c r="LWW1" s="140"/>
      <c r="LWX1" s="140"/>
      <c r="LWY1" s="140"/>
      <c r="LWZ1" s="140"/>
      <c r="LXA1" s="140"/>
      <c r="LXB1" s="140"/>
      <c r="LXC1" s="140"/>
      <c r="LXD1" s="140"/>
      <c r="LXE1" s="140"/>
      <c r="LXF1" s="140"/>
      <c r="LXG1" s="140"/>
      <c r="LXH1" s="140"/>
      <c r="LXI1" s="140"/>
      <c r="LXJ1" s="140"/>
      <c r="LXK1" s="140"/>
      <c r="LXL1" s="140"/>
      <c r="LXM1" s="140"/>
      <c r="LXN1" s="140"/>
      <c r="LXO1" s="140"/>
      <c r="LXP1" s="140"/>
      <c r="LXQ1" s="140"/>
      <c r="LXR1" s="140"/>
      <c r="LXS1" s="140"/>
      <c r="LXT1" s="140"/>
      <c r="LXU1" s="140"/>
      <c r="LXV1" s="140"/>
      <c r="LXW1" s="140"/>
      <c r="LXX1" s="140"/>
      <c r="LXY1" s="140"/>
      <c r="LXZ1" s="140"/>
      <c r="LYA1" s="140"/>
      <c r="LYB1" s="140"/>
      <c r="LYC1" s="140"/>
      <c r="LYD1" s="140"/>
      <c r="LYE1" s="140"/>
      <c r="LYF1" s="140"/>
      <c r="LYG1" s="140"/>
      <c r="LYH1" s="140"/>
      <c r="LYI1" s="140"/>
      <c r="LYJ1" s="140"/>
      <c r="LYK1" s="140"/>
      <c r="LYL1" s="140"/>
      <c r="LYM1" s="140"/>
      <c r="LYN1" s="140"/>
      <c r="LYO1" s="140"/>
      <c r="LYP1" s="140"/>
      <c r="LYQ1" s="140"/>
      <c r="LYR1" s="140"/>
      <c r="LYS1" s="140"/>
      <c r="LYT1" s="140"/>
      <c r="LYU1" s="140"/>
      <c r="LYV1" s="140"/>
      <c r="LYW1" s="140"/>
      <c r="LYX1" s="140"/>
      <c r="LYY1" s="140"/>
      <c r="LYZ1" s="140"/>
      <c r="LZA1" s="140"/>
      <c r="LZB1" s="140"/>
      <c r="LZC1" s="140"/>
      <c r="LZD1" s="140"/>
      <c r="LZE1" s="140"/>
      <c r="LZF1" s="140"/>
      <c r="LZG1" s="140"/>
      <c r="LZH1" s="140"/>
      <c r="LZI1" s="140"/>
      <c r="LZJ1" s="140"/>
      <c r="LZK1" s="140"/>
      <c r="LZL1" s="140"/>
      <c r="LZM1" s="140"/>
      <c r="LZN1" s="140"/>
      <c r="LZO1" s="140"/>
      <c r="LZP1" s="140"/>
      <c r="LZQ1" s="140"/>
      <c r="LZR1" s="140"/>
      <c r="LZS1" s="140"/>
      <c r="LZT1" s="140"/>
      <c r="LZU1" s="140"/>
      <c r="LZV1" s="140"/>
      <c r="LZW1" s="140"/>
      <c r="LZX1" s="140"/>
      <c r="LZY1" s="140"/>
      <c r="LZZ1" s="140"/>
      <c r="MAA1" s="140"/>
      <c r="MAB1" s="140"/>
      <c r="MAC1" s="140"/>
      <c r="MAD1" s="140"/>
      <c r="MAE1" s="140"/>
      <c r="MAF1" s="140"/>
      <c r="MAG1" s="140"/>
      <c r="MAH1" s="140"/>
      <c r="MAI1" s="140"/>
      <c r="MAJ1" s="140"/>
      <c r="MAK1" s="140"/>
      <c r="MAL1" s="140"/>
      <c r="MAM1" s="140"/>
      <c r="MAN1" s="140"/>
      <c r="MAO1" s="140"/>
      <c r="MAP1" s="140"/>
      <c r="MAQ1" s="140"/>
      <c r="MAR1" s="140"/>
      <c r="MAS1" s="140"/>
      <c r="MAT1" s="140"/>
      <c r="MAU1" s="140"/>
      <c r="MAV1" s="140"/>
      <c r="MAW1" s="140"/>
      <c r="MAX1" s="140"/>
      <c r="MAY1" s="140"/>
      <c r="MAZ1" s="140"/>
      <c r="MBA1" s="140"/>
      <c r="MBB1" s="140"/>
      <c r="MBC1" s="140"/>
      <c r="MBD1" s="140"/>
      <c r="MBE1" s="140"/>
      <c r="MBF1" s="140"/>
      <c r="MBG1" s="140"/>
      <c r="MBH1" s="140"/>
      <c r="MBI1" s="140"/>
      <c r="MBJ1" s="140"/>
      <c r="MBK1" s="140"/>
      <c r="MBL1" s="140"/>
      <c r="MBM1" s="140"/>
      <c r="MBN1" s="140"/>
      <c r="MBO1" s="140"/>
      <c r="MBP1" s="140"/>
      <c r="MBQ1" s="140"/>
      <c r="MBR1" s="140"/>
      <c r="MBS1" s="140"/>
      <c r="MBT1" s="140"/>
      <c r="MBU1" s="140"/>
      <c r="MBV1" s="140"/>
      <c r="MBW1" s="140"/>
      <c r="MBX1" s="140"/>
      <c r="MBY1" s="140"/>
      <c r="MBZ1" s="140"/>
      <c r="MCA1" s="140"/>
      <c r="MCB1" s="140"/>
      <c r="MCC1" s="140"/>
      <c r="MCD1" s="140"/>
      <c r="MCE1" s="140"/>
      <c r="MCF1" s="140"/>
      <c r="MCG1" s="140"/>
      <c r="MCH1" s="140"/>
      <c r="MCI1" s="140"/>
      <c r="MCJ1" s="140"/>
      <c r="MCK1" s="140"/>
      <c r="MCL1" s="140"/>
      <c r="MCM1" s="140"/>
      <c r="MCN1" s="140"/>
      <c r="MCO1" s="140"/>
      <c r="MCP1" s="140"/>
      <c r="MCQ1" s="140"/>
      <c r="MCR1" s="140"/>
      <c r="MCS1" s="140"/>
      <c r="MCT1" s="140"/>
      <c r="MCU1" s="140"/>
      <c r="MCV1" s="140"/>
      <c r="MCW1" s="140"/>
      <c r="MCX1" s="140"/>
      <c r="MCY1" s="140"/>
      <c r="MCZ1" s="140"/>
      <c r="MDA1" s="140"/>
      <c r="MDB1" s="140"/>
      <c r="MDC1" s="140"/>
      <c r="MDD1" s="140"/>
      <c r="MDE1" s="140"/>
      <c r="MDF1" s="140"/>
      <c r="MDG1" s="140"/>
      <c r="MDH1" s="140"/>
      <c r="MDI1" s="140"/>
      <c r="MDJ1" s="140"/>
      <c r="MDK1" s="140"/>
      <c r="MDL1" s="140"/>
      <c r="MDM1" s="140"/>
      <c r="MDN1" s="140"/>
      <c r="MDO1" s="140"/>
      <c r="MDP1" s="140"/>
      <c r="MDQ1" s="140"/>
      <c r="MDR1" s="140"/>
      <c r="MDS1" s="140"/>
      <c r="MDT1" s="140"/>
      <c r="MDU1" s="140"/>
      <c r="MDV1" s="140"/>
      <c r="MDW1" s="140"/>
      <c r="MDX1" s="140"/>
      <c r="MDY1" s="140"/>
      <c r="MDZ1" s="140"/>
      <c r="MEA1" s="140"/>
      <c r="MEB1" s="140"/>
      <c r="MEC1" s="140"/>
      <c r="MED1" s="140"/>
      <c r="MEE1" s="140"/>
      <c r="MEF1" s="140"/>
      <c r="MEG1" s="140"/>
      <c r="MEH1" s="140"/>
      <c r="MEI1" s="140"/>
      <c r="MEJ1" s="140"/>
      <c r="MEK1" s="140"/>
      <c r="MEL1" s="140"/>
      <c r="MEM1" s="140"/>
      <c r="MEN1" s="140"/>
      <c r="MEO1" s="140"/>
      <c r="MEP1" s="140"/>
      <c r="MEQ1" s="140"/>
      <c r="MER1" s="140"/>
      <c r="MES1" s="140"/>
      <c r="MET1" s="140"/>
      <c r="MEU1" s="140"/>
      <c r="MEV1" s="140"/>
      <c r="MEW1" s="140"/>
      <c r="MEX1" s="140"/>
      <c r="MEY1" s="140"/>
      <c r="MEZ1" s="140"/>
      <c r="MFA1" s="140"/>
      <c r="MFB1" s="140"/>
      <c r="MFC1" s="140"/>
      <c r="MFD1" s="140"/>
      <c r="MFE1" s="140"/>
      <c r="MFF1" s="140"/>
      <c r="MFG1" s="140"/>
      <c r="MFH1" s="140"/>
      <c r="MFI1" s="140"/>
      <c r="MFJ1" s="140"/>
      <c r="MFK1" s="140"/>
      <c r="MFL1" s="140"/>
      <c r="MFM1" s="140"/>
      <c r="MFN1" s="140"/>
      <c r="MFO1" s="140"/>
      <c r="MFP1" s="140"/>
      <c r="MFQ1" s="140"/>
      <c r="MFR1" s="140"/>
      <c r="MFS1" s="140"/>
      <c r="MFT1" s="140"/>
      <c r="MFU1" s="140"/>
      <c r="MFV1" s="140"/>
      <c r="MFW1" s="140"/>
      <c r="MFX1" s="140"/>
      <c r="MFY1" s="140"/>
      <c r="MFZ1" s="140"/>
      <c r="MGA1" s="140"/>
      <c r="MGB1" s="140"/>
      <c r="MGC1" s="140"/>
      <c r="MGD1" s="140"/>
      <c r="MGE1" s="140"/>
      <c r="MGF1" s="140"/>
      <c r="MGG1" s="140"/>
      <c r="MGH1" s="140"/>
      <c r="MGI1" s="140"/>
      <c r="MGJ1" s="140"/>
      <c r="MGK1" s="140"/>
      <c r="MGL1" s="140"/>
      <c r="MGM1" s="140"/>
      <c r="MGN1" s="140"/>
      <c r="MGO1" s="140"/>
      <c r="MGP1" s="140"/>
      <c r="MGQ1" s="140"/>
      <c r="MGR1" s="140"/>
      <c r="MGS1" s="140"/>
      <c r="MGT1" s="140"/>
      <c r="MGU1" s="140"/>
      <c r="MGV1" s="140"/>
      <c r="MGW1" s="140"/>
      <c r="MGX1" s="140"/>
      <c r="MGY1" s="140"/>
      <c r="MGZ1" s="140"/>
      <c r="MHA1" s="140"/>
      <c r="MHB1" s="140"/>
      <c r="MHC1" s="140"/>
      <c r="MHD1" s="140"/>
      <c r="MHE1" s="140"/>
      <c r="MHF1" s="140"/>
      <c r="MHG1" s="140"/>
      <c r="MHH1" s="140"/>
      <c r="MHI1" s="140"/>
      <c r="MHJ1" s="140"/>
      <c r="MHK1" s="140"/>
      <c r="MHL1" s="140"/>
      <c r="MHM1" s="140"/>
      <c r="MHN1" s="140"/>
      <c r="MHO1" s="140"/>
      <c r="MHP1" s="140"/>
      <c r="MHQ1" s="140"/>
      <c r="MHR1" s="140"/>
      <c r="MHS1" s="140"/>
      <c r="MHT1" s="140"/>
      <c r="MHU1" s="140"/>
      <c r="MHV1" s="140"/>
      <c r="MHW1" s="140"/>
      <c r="MHX1" s="140"/>
      <c r="MHY1" s="140"/>
      <c r="MHZ1" s="140"/>
      <c r="MIA1" s="140"/>
      <c r="MIB1" s="140"/>
      <c r="MIC1" s="140"/>
      <c r="MID1" s="140"/>
      <c r="MIE1" s="140"/>
      <c r="MIF1" s="140"/>
      <c r="MIG1" s="140"/>
      <c r="MIH1" s="140"/>
      <c r="MII1" s="140"/>
      <c r="MIJ1" s="140"/>
      <c r="MIK1" s="140"/>
      <c r="MIL1" s="140"/>
      <c r="MIM1" s="140"/>
      <c r="MIN1" s="140"/>
      <c r="MIO1" s="140"/>
      <c r="MIP1" s="140"/>
      <c r="MIQ1" s="140"/>
      <c r="MIR1" s="140"/>
      <c r="MIS1" s="140"/>
      <c r="MIT1" s="140"/>
      <c r="MIU1" s="140"/>
      <c r="MIV1" s="140"/>
      <c r="MIW1" s="140"/>
      <c r="MIX1" s="140"/>
      <c r="MIY1" s="140"/>
      <c r="MIZ1" s="140"/>
      <c r="MJA1" s="140"/>
      <c r="MJB1" s="140"/>
      <c r="MJC1" s="140"/>
      <c r="MJD1" s="140"/>
      <c r="MJE1" s="140"/>
      <c r="MJF1" s="140"/>
      <c r="MJG1" s="140"/>
      <c r="MJH1" s="140"/>
      <c r="MJI1" s="140"/>
      <c r="MJJ1" s="140"/>
      <c r="MJK1" s="140"/>
      <c r="MJL1" s="140"/>
      <c r="MJM1" s="140"/>
      <c r="MJN1" s="140"/>
      <c r="MJO1" s="140"/>
      <c r="MJP1" s="140"/>
      <c r="MJQ1" s="140"/>
      <c r="MJR1" s="140"/>
      <c r="MJS1" s="140"/>
      <c r="MJT1" s="140"/>
      <c r="MJU1" s="140"/>
      <c r="MJV1" s="140"/>
      <c r="MJW1" s="140"/>
      <c r="MJX1" s="140"/>
      <c r="MJY1" s="140"/>
      <c r="MJZ1" s="140"/>
      <c r="MKA1" s="140"/>
      <c r="MKB1" s="140"/>
      <c r="MKC1" s="140"/>
      <c r="MKD1" s="140"/>
      <c r="MKE1" s="140"/>
      <c r="MKF1" s="140"/>
      <c r="MKG1" s="140"/>
      <c r="MKH1" s="140"/>
      <c r="MKI1" s="140"/>
      <c r="MKJ1" s="140"/>
      <c r="MKK1" s="140"/>
      <c r="MKL1" s="140"/>
      <c r="MKM1" s="140"/>
      <c r="MKN1" s="140"/>
      <c r="MKO1" s="140"/>
      <c r="MKP1" s="140"/>
      <c r="MKQ1" s="140"/>
      <c r="MKR1" s="140"/>
      <c r="MKS1" s="140"/>
      <c r="MKT1" s="140"/>
      <c r="MKU1" s="140"/>
      <c r="MKV1" s="140"/>
      <c r="MKW1" s="140"/>
      <c r="MKX1" s="140"/>
      <c r="MKY1" s="140"/>
      <c r="MKZ1" s="140"/>
      <c r="MLA1" s="140"/>
      <c r="MLB1" s="140"/>
      <c r="MLC1" s="140"/>
      <c r="MLD1" s="140"/>
      <c r="MLE1" s="140"/>
      <c r="MLF1" s="140"/>
      <c r="MLG1" s="140"/>
      <c r="MLH1" s="140"/>
      <c r="MLI1" s="140"/>
      <c r="MLJ1" s="140"/>
      <c r="MLK1" s="140"/>
      <c r="MLL1" s="140"/>
      <c r="MLM1" s="140"/>
      <c r="MLN1" s="140"/>
      <c r="MLO1" s="140"/>
      <c r="MLP1" s="140"/>
      <c r="MLQ1" s="140"/>
      <c r="MLR1" s="140"/>
      <c r="MLS1" s="140"/>
      <c r="MLT1" s="140"/>
      <c r="MLU1" s="140"/>
      <c r="MLV1" s="140"/>
      <c r="MLW1" s="140"/>
      <c r="MLX1" s="140"/>
      <c r="MLY1" s="140"/>
      <c r="MLZ1" s="140"/>
      <c r="MMA1" s="140"/>
      <c r="MMB1" s="140"/>
      <c r="MMC1" s="140"/>
      <c r="MMD1" s="140"/>
      <c r="MME1" s="140"/>
      <c r="MMF1" s="140"/>
      <c r="MMG1" s="140"/>
      <c r="MMH1" s="140"/>
      <c r="MMI1" s="140"/>
      <c r="MMJ1" s="140"/>
      <c r="MMK1" s="140"/>
      <c r="MML1" s="140"/>
      <c r="MMM1" s="140"/>
      <c r="MMN1" s="140"/>
      <c r="MMO1" s="140"/>
      <c r="MMP1" s="140"/>
      <c r="MMQ1" s="140"/>
      <c r="MMR1" s="140"/>
      <c r="MMS1" s="140"/>
      <c r="MMT1" s="140"/>
      <c r="MMU1" s="140"/>
      <c r="MMV1" s="140"/>
      <c r="MMW1" s="140"/>
      <c r="MMX1" s="140"/>
      <c r="MMY1" s="140"/>
      <c r="MMZ1" s="140"/>
      <c r="MNA1" s="140"/>
      <c r="MNB1" s="140"/>
      <c r="MNC1" s="140"/>
      <c r="MND1" s="140"/>
      <c r="MNE1" s="140"/>
      <c r="MNF1" s="140"/>
      <c r="MNG1" s="140"/>
      <c r="MNH1" s="140"/>
      <c r="MNI1" s="140"/>
      <c r="MNJ1" s="140"/>
      <c r="MNK1" s="140"/>
      <c r="MNL1" s="140"/>
      <c r="MNM1" s="140"/>
      <c r="MNN1" s="140"/>
      <c r="MNO1" s="140"/>
      <c r="MNP1" s="140"/>
      <c r="MNQ1" s="140"/>
      <c r="MNR1" s="140"/>
      <c r="MNS1" s="140"/>
      <c r="MNT1" s="140"/>
      <c r="MNU1" s="140"/>
      <c r="MNV1" s="140"/>
      <c r="MNW1" s="140"/>
      <c r="MNX1" s="140"/>
      <c r="MNY1" s="140"/>
      <c r="MNZ1" s="140"/>
      <c r="MOA1" s="140"/>
      <c r="MOB1" s="140"/>
      <c r="MOC1" s="140"/>
      <c r="MOD1" s="140"/>
      <c r="MOE1" s="140"/>
      <c r="MOF1" s="140"/>
      <c r="MOG1" s="140"/>
      <c r="MOH1" s="140"/>
      <c r="MOI1" s="140"/>
      <c r="MOJ1" s="140"/>
      <c r="MOK1" s="140"/>
      <c r="MOL1" s="140"/>
      <c r="MOM1" s="140"/>
      <c r="MON1" s="140"/>
      <c r="MOO1" s="140"/>
      <c r="MOP1" s="140"/>
      <c r="MOQ1" s="140"/>
      <c r="MOR1" s="140"/>
      <c r="MOS1" s="140"/>
      <c r="MOT1" s="140"/>
      <c r="MOU1" s="140"/>
      <c r="MOV1" s="140"/>
      <c r="MOW1" s="140"/>
      <c r="MOX1" s="140"/>
      <c r="MOY1" s="140"/>
      <c r="MOZ1" s="140"/>
      <c r="MPA1" s="140"/>
      <c r="MPB1" s="140"/>
      <c r="MPC1" s="140"/>
      <c r="MPD1" s="140"/>
      <c r="MPE1" s="140"/>
      <c r="MPF1" s="140"/>
      <c r="MPG1" s="140"/>
      <c r="MPH1" s="140"/>
      <c r="MPI1" s="140"/>
      <c r="MPJ1" s="140"/>
      <c r="MPK1" s="140"/>
      <c r="MPL1" s="140"/>
      <c r="MPM1" s="140"/>
      <c r="MPN1" s="140"/>
      <c r="MPO1" s="140"/>
      <c r="MPP1" s="140"/>
      <c r="MPQ1" s="140"/>
      <c r="MPR1" s="140"/>
      <c r="MPS1" s="140"/>
      <c r="MPT1" s="140"/>
      <c r="MPU1" s="140"/>
      <c r="MPV1" s="140"/>
      <c r="MPW1" s="140"/>
      <c r="MPX1" s="140"/>
      <c r="MPY1" s="140"/>
      <c r="MPZ1" s="140"/>
      <c r="MQA1" s="140"/>
      <c r="MQB1" s="140"/>
      <c r="MQC1" s="140"/>
      <c r="MQD1" s="140"/>
      <c r="MQE1" s="140"/>
      <c r="MQF1" s="140"/>
      <c r="MQG1" s="140"/>
      <c r="MQH1" s="140"/>
      <c r="MQI1" s="140"/>
      <c r="MQJ1" s="140"/>
      <c r="MQK1" s="140"/>
      <c r="MQL1" s="140"/>
      <c r="MQM1" s="140"/>
      <c r="MQN1" s="140"/>
      <c r="MQO1" s="140"/>
      <c r="MQP1" s="140"/>
      <c r="MQQ1" s="140"/>
      <c r="MQR1" s="140"/>
      <c r="MQS1" s="140"/>
      <c r="MQT1" s="140"/>
      <c r="MQU1" s="140"/>
      <c r="MQV1" s="140"/>
      <c r="MQW1" s="140"/>
      <c r="MQX1" s="140"/>
      <c r="MQY1" s="140"/>
      <c r="MQZ1" s="140"/>
      <c r="MRA1" s="140"/>
      <c r="MRB1" s="140"/>
      <c r="MRC1" s="140"/>
      <c r="MRD1" s="140"/>
      <c r="MRE1" s="140"/>
      <c r="MRF1" s="140"/>
      <c r="MRG1" s="140"/>
      <c r="MRH1" s="140"/>
      <c r="MRI1" s="140"/>
      <c r="MRJ1" s="140"/>
      <c r="MRK1" s="140"/>
      <c r="MRL1" s="140"/>
      <c r="MRM1" s="140"/>
      <c r="MRN1" s="140"/>
      <c r="MRO1" s="140"/>
      <c r="MRP1" s="140"/>
      <c r="MRQ1" s="140"/>
      <c r="MRR1" s="140"/>
      <c r="MRS1" s="140"/>
      <c r="MRT1" s="140"/>
      <c r="MRU1" s="140"/>
      <c r="MRV1" s="140"/>
      <c r="MRW1" s="140"/>
      <c r="MRX1" s="140"/>
      <c r="MRY1" s="140"/>
      <c r="MRZ1" s="140"/>
      <c r="MSA1" s="140"/>
      <c r="MSB1" s="140"/>
      <c r="MSC1" s="140"/>
      <c r="MSD1" s="140"/>
      <c r="MSE1" s="140"/>
      <c r="MSF1" s="140"/>
      <c r="MSG1" s="140"/>
      <c r="MSH1" s="140"/>
      <c r="MSI1" s="140"/>
      <c r="MSJ1" s="140"/>
      <c r="MSK1" s="140"/>
      <c r="MSL1" s="140"/>
      <c r="MSM1" s="140"/>
      <c r="MSN1" s="140"/>
      <c r="MSO1" s="140"/>
      <c r="MSP1" s="140"/>
      <c r="MSQ1" s="140"/>
      <c r="MSR1" s="140"/>
      <c r="MSS1" s="140"/>
      <c r="MST1" s="140"/>
      <c r="MSU1" s="140"/>
      <c r="MSV1" s="140"/>
      <c r="MSW1" s="140"/>
      <c r="MSX1" s="140"/>
      <c r="MSY1" s="140"/>
      <c r="MSZ1" s="140"/>
      <c r="MTA1" s="140"/>
      <c r="MTB1" s="140"/>
      <c r="MTC1" s="140"/>
      <c r="MTD1" s="140"/>
      <c r="MTE1" s="140"/>
      <c r="MTF1" s="140"/>
      <c r="MTG1" s="140"/>
      <c r="MTH1" s="140"/>
      <c r="MTI1" s="140"/>
      <c r="MTJ1" s="140"/>
      <c r="MTK1" s="140"/>
      <c r="MTL1" s="140"/>
      <c r="MTM1" s="140"/>
      <c r="MTN1" s="140"/>
      <c r="MTO1" s="140"/>
      <c r="MTP1" s="140"/>
      <c r="MTQ1" s="140"/>
      <c r="MTR1" s="140"/>
      <c r="MTS1" s="140"/>
      <c r="MTT1" s="140"/>
      <c r="MTU1" s="140"/>
      <c r="MTV1" s="140"/>
      <c r="MTW1" s="140"/>
      <c r="MTX1" s="140"/>
      <c r="MTY1" s="140"/>
      <c r="MTZ1" s="140"/>
      <c r="MUA1" s="140"/>
      <c r="MUB1" s="140"/>
      <c r="MUC1" s="140"/>
      <c r="MUD1" s="140"/>
      <c r="MUE1" s="140"/>
      <c r="MUF1" s="140"/>
      <c r="MUG1" s="140"/>
      <c r="MUH1" s="140"/>
      <c r="MUI1" s="140"/>
      <c r="MUJ1" s="140"/>
      <c r="MUK1" s="140"/>
      <c r="MUL1" s="140"/>
      <c r="MUM1" s="140"/>
      <c r="MUN1" s="140"/>
      <c r="MUO1" s="140"/>
      <c r="MUP1" s="140"/>
      <c r="MUQ1" s="140"/>
      <c r="MUR1" s="140"/>
      <c r="MUS1" s="140"/>
      <c r="MUT1" s="140"/>
      <c r="MUU1" s="140"/>
      <c r="MUV1" s="140"/>
      <c r="MUW1" s="140"/>
      <c r="MUX1" s="140"/>
      <c r="MUY1" s="140"/>
      <c r="MUZ1" s="140"/>
      <c r="MVA1" s="140"/>
      <c r="MVB1" s="140"/>
      <c r="MVC1" s="140"/>
      <c r="MVD1" s="140"/>
      <c r="MVE1" s="140"/>
      <c r="MVF1" s="140"/>
      <c r="MVG1" s="140"/>
      <c r="MVH1" s="140"/>
      <c r="MVI1" s="140"/>
      <c r="MVJ1" s="140"/>
      <c r="MVK1" s="140"/>
      <c r="MVL1" s="140"/>
      <c r="MVM1" s="140"/>
      <c r="MVN1" s="140"/>
      <c r="MVO1" s="140"/>
      <c r="MVP1" s="140"/>
      <c r="MVQ1" s="140"/>
      <c r="MVR1" s="140"/>
      <c r="MVS1" s="140"/>
      <c r="MVT1" s="140"/>
      <c r="MVU1" s="140"/>
      <c r="MVV1" s="140"/>
      <c r="MVW1" s="140"/>
      <c r="MVX1" s="140"/>
      <c r="MVY1" s="140"/>
      <c r="MVZ1" s="140"/>
      <c r="MWA1" s="140"/>
      <c r="MWB1" s="140"/>
      <c r="MWC1" s="140"/>
      <c r="MWD1" s="140"/>
      <c r="MWE1" s="140"/>
      <c r="MWF1" s="140"/>
      <c r="MWG1" s="140"/>
      <c r="MWH1" s="140"/>
      <c r="MWI1" s="140"/>
      <c r="MWJ1" s="140"/>
      <c r="MWK1" s="140"/>
      <c r="MWL1" s="140"/>
      <c r="MWM1" s="140"/>
      <c r="MWN1" s="140"/>
      <c r="MWO1" s="140"/>
      <c r="MWP1" s="140"/>
      <c r="MWQ1" s="140"/>
      <c r="MWR1" s="140"/>
      <c r="MWS1" s="140"/>
      <c r="MWT1" s="140"/>
      <c r="MWU1" s="140"/>
      <c r="MWV1" s="140"/>
      <c r="MWW1" s="140"/>
      <c r="MWX1" s="140"/>
      <c r="MWY1" s="140"/>
      <c r="MWZ1" s="140"/>
      <c r="MXA1" s="140"/>
      <c r="MXB1" s="140"/>
      <c r="MXC1" s="140"/>
      <c r="MXD1" s="140"/>
      <c r="MXE1" s="140"/>
      <c r="MXF1" s="140"/>
      <c r="MXG1" s="140"/>
      <c r="MXH1" s="140"/>
      <c r="MXI1" s="140"/>
      <c r="MXJ1" s="140"/>
      <c r="MXK1" s="140"/>
      <c r="MXL1" s="140"/>
      <c r="MXM1" s="140"/>
      <c r="MXN1" s="140"/>
      <c r="MXO1" s="140"/>
      <c r="MXP1" s="140"/>
      <c r="MXQ1" s="140"/>
      <c r="MXR1" s="140"/>
      <c r="MXS1" s="140"/>
      <c r="MXT1" s="140"/>
      <c r="MXU1" s="140"/>
      <c r="MXV1" s="140"/>
      <c r="MXW1" s="140"/>
      <c r="MXX1" s="140"/>
      <c r="MXY1" s="140"/>
      <c r="MXZ1" s="140"/>
      <c r="MYA1" s="140"/>
      <c r="MYB1" s="140"/>
      <c r="MYC1" s="140"/>
      <c r="MYD1" s="140"/>
      <c r="MYE1" s="140"/>
      <c r="MYF1" s="140"/>
      <c r="MYG1" s="140"/>
      <c r="MYH1" s="140"/>
      <c r="MYI1" s="140"/>
      <c r="MYJ1" s="140"/>
      <c r="MYK1" s="140"/>
      <c r="MYL1" s="140"/>
      <c r="MYM1" s="140"/>
      <c r="MYN1" s="140"/>
      <c r="MYO1" s="140"/>
      <c r="MYP1" s="140"/>
      <c r="MYQ1" s="140"/>
      <c r="MYR1" s="140"/>
      <c r="MYS1" s="140"/>
      <c r="MYT1" s="140"/>
      <c r="MYU1" s="140"/>
      <c r="MYV1" s="140"/>
      <c r="MYW1" s="140"/>
      <c r="MYX1" s="140"/>
      <c r="MYY1" s="140"/>
      <c r="MYZ1" s="140"/>
      <c r="MZA1" s="140"/>
      <c r="MZB1" s="140"/>
      <c r="MZC1" s="140"/>
      <c r="MZD1" s="140"/>
      <c r="MZE1" s="140"/>
      <c r="MZF1" s="140"/>
      <c r="MZG1" s="140"/>
      <c r="MZH1" s="140"/>
      <c r="MZI1" s="140"/>
      <c r="MZJ1" s="140"/>
      <c r="MZK1" s="140"/>
      <c r="MZL1" s="140"/>
      <c r="MZM1" s="140"/>
      <c r="MZN1" s="140"/>
      <c r="MZO1" s="140"/>
      <c r="MZP1" s="140"/>
      <c r="MZQ1" s="140"/>
      <c r="MZR1" s="140"/>
      <c r="MZS1" s="140"/>
      <c r="MZT1" s="140"/>
      <c r="MZU1" s="140"/>
      <c r="MZV1" s="140"/>
      <c r="MZW1" s="140"/>
      <c r="MZX1" s="140"/>
      <c r="MZY1" s="140"/>
      <c r="MZZ1" s="140"/>
      <c r="NAA1" s="140"/>
      <c r="NAB1" s="140"/>
      <c r="NAC1" s="140"/>
      <c r="NAD1" s="140"/>
      <c r="NAE1" s="140"/>
      <c r="NAF1" s="140"/>
      <c r="NAG1" s="140"/>
      <c r="NAH1" s="140"/>
      <c r="NAI1" s="140"/>
      <c r="NAJ1" s="140"/>
      <c r="NAK1" s="140"/>
      <c r="NAL1" s="140"/>
      <c r="NAM1" s="140"/>
      <c r="NAN1" s="140"/>
      <c r="NAO1" s="140"/>
      <c r="NAP1" s="140"/>
      <c r="NAQ1" s="140"/>
      <c r="NAR1" s="140"/>
      <c r="NAS1" s="140"/>
      <c r="NAT1" s="140"/>
      <c r="NAU1" s="140"/>
      <c r="NAV1" s="140"/>
      <c r="NAW1" s="140"/>
      <c r="NAX1" s="140"/>
      <c r="NAY1" s="140"/>
      <c r="NAZ1" s="140"/>
      <c r="NBA1" s="140"/>
      <c r="NBB1" s="140"/>
      <c r="NBC1" s="140"/>
      <c r="NBD1" s="140"/>
      <c r="NBE1" s="140"/>
      <c r="NBF1" s="140"/>
      <c r="NBG1" s="140"/>
      <c r="NBH1" s="140"/>
      <c r="NBI1" s="140"/>
      <c r="NBJ1" s="140"/>
      <c r="NBK1" s="140"/>
      <c r="NBL1" s="140"/>
      <c r="NBM1" s="140"/>
      <c r="NBN1" s="140"/>
      <c r="NBO1" s="140"/>
      <c r="NBP1" s="140"/>
      <c r="NBQ1" s="140"/>
      <c r="NBR1" s="140"/>
      <c r="NBS1" s="140"/>
      <c r="NBT1" s="140"/>
      <c r="NBU1" s="140"/>
      <c r="NBV1" s="140"/>
      <c r="NBW1" s="140"/>
      <c r="NBX1" s="140"/>
      <c r="NBY1" s="140"/>
      <c r="NBZ1" s="140"/>
      <c r="NCA1" s="140"/>
      <c r="NCB1" s="140"/>
      <c r="NCC1" s="140"/>
      <c r="NCD1" s="140"/>
      <c r="NCE1" s="140"/>
      <c r="NCF1" s="140"/>
      <c r="NCG1" s="140"/>
      <c r="NCH1" s="140"/>
      <c r="NCI1" s="140"/>
      <c r="NCJ1" s="140"/>
      <c r="NCK1" s="140"/>
      <c r="NCL1" s="140"/>
      <c r="NCM1" s="140"/>
      <c r="NCN1" s="140"/>
      <c r="NCO1" s="140"/>
      <c r="NCP1" s="140"/>
      <c r="NCQ1" s="140"/>
      <c r="NCR1" s="140"/>
      <c r="NCS1" s="140"/>
      <c r="NCT1" s="140"/>
      <c r="NCU1" s="140"/>
      <c r="NCV1" s="140"/>
      <c r="NCW1" s="140"/>
      <c r="NCX1" s="140"/>
      <c r="NCY1" s="140"/>
      <c r="NCZ1" s="140"/>
      <c r="NDA1" s="140"/>
      <c r="NDB1" s="140"/>
      <c r="NDC1" s="140"/>
      <c r="NDD1" s="140"/>
      <c r="NDE1" s="140"/>
      <c r="NDF1" s="140"/>
      <c r="NDG1" s="140"/>
      <c r="NDH1" s="140"/>
      <c r="NDI1" s="140"/>
      <c r="NDJ1" s="140"/>
      <c r="NDK1" s="140"/>
      <c r="NDL1" s="140"/>
      <c r="NDM1" s="140"/>
      <c r="NDN1" s="140"/>
      <c r="NDO1" s="140"/>
      <c r="NDP1" s="140"/>
      <c r="NDQ1" s="140"/>
      <c r="NDR1" s="140"/>
      <c r="NDS1" s="140"/>
      <c r="NDT1" s="140"/>
      <c r="NDU1" s="140"/>
      <c r="NDV1" s="140"/>
      <c r="NDW1" s="140"/>
      <c r="NDX1" s="140"/>
      <c r="NDY1" s="140"/>
      <c r="NDZ1" s="140"/>
      <c r="NEA1" s="140"/>
      <c r="NEB1" s="140"/>
      <c r="NEC1" s="140"/>
      <c r="NED1" s="140"/>
      <c r="NEE1" s="140"/>
      <c r="NEF1" s="140"/>
      <c r="NEG1" s="140"/>
      <c r="NEH1" s="140"/>
      <c r="NEI1" s="140"/>
      <c r="NEJ1" s="140"/>
      <c r="NEK1" s="140"/>
      <c r="NEL1" s="140"/>
      <c r="NEM1" s="140"/>
      <c r="NEN1" s="140"/>
      <c r="NEO1" s="140"/>
      <c r="NEP1" s="140"/>
      <c r="NEQ1" s="140"/>
      <c r="NER1" s="140"/>
      <c r="NES1" s="140"/>
      <c r="NET1" s="140"/>
      <c r="NEU1" s="140"/>
      <c r="NEV1" s="140"/>
      <c r="NEW1" s="140"/>
      <c r="NEX1" s="140"/>
      <c r="NEY1" s="140"/>
      <c r="NEZ1" s="140"/>
      <c r="NFA1" s="140"/>
      <c r="NFB1" s="140"/>
      <c r="NFC1" s="140"/>
      <c r="NFD1" s="140"/>
      <c r="NFE1" s="140"/>
      <c r="NFF1" s="140"/>
      <c r="NFG1" s="140"/>
      <c r="NFH1" s="140"/>
      <c r="NFI1" s="140"/>
      <c r="NFJ1" s="140"/>
      <c r="NFK1" s="140"/>
      <c r="NFL1" s="140"/>
      <c r="NFM1" s="140"/>
      <c r="NFN1" s="140"/>
      <c r="NFO1" s="140"/>
      <c r="NFP1" s="140"/>
      <c r="NFQ1" s="140"/>
      <c r="NFR1" s="140"/>
      <c r="NFS1" s="140"/>
      <c r="NFT1" s="140"/>
      <c r="NFU1" s="140"/>
      <c r="NFV1" s="140"/>
      <c r="NFW1" s="140"/>
      <c r="NFX1" s="140"/>
      <c r="NFY1" s="140"/>
      <c r="NFZ1" s="140"/>
      <c r="NGA1" s="140"/>
      <c r="NGB1" s="140"/>
      <c r="NGC1" s="140"/>
      <c r="NGD1" s="140"/>
      <c r="NGE1" s="140"/>
      <c r="NGF1" s="140"/>
      <c r="NGG1" s="140"/>
      <c r="NGH1" s="140"/>
      <c r="NGI1" s="140"/>
      <c r="NGJ1" s="140"/>
      <c r="NGK1" s="140"/>
      <c r="NGL1" s="140"/>
      <c r="NGM1" s="140"/>
      <c r="NGN1" s="140"/>
      <c r="NGO1" s="140"/>
      <c r="NGP1" s="140"/>
      <c r="NGQ1" s="140"/>
      <c r="NGR1" s="140"/>
      <c r="NGS1" s="140"/>
      <c r="NGT1" s="140"/>
      <c r="NGU1" s="140"/>
      <c r="NGV1" s="140"/>
      <c r="NGW1" s="140"/>
      <c r="NGX1" s="140"/>
      <c r="NGY1" s="140"/>
      <c r="NGZ1" s="140"/>
      <c r="NHA1" s="140"/>
      <c r="NHB1" s="140"/>
      <c r="NHC1" s="140"/>
      <c r="NHD1" s="140"/>
      <c r="NHE1" s="140"/>
      <c r="NHF1" s="140"/>
      <c r="NHG1" s="140"/>
      <c r="NHH1" s="140"/>
      <c r="NHI1" s="140"/>
      <c r="NHJ1" s="140"/>
      <c r="NHK1" s="140"/>
      <c r="NHL1" s="140"/>
      <c r="NHM1" s="140"/>
      <c r="NHN1" s="140"/>
      <c r="NHO1" s="140"/>
      <c r="NHP1" s="140"/>
      <c r="NHQ1" s="140"/>
      <c r="NHR1" s="140"/>
      <c r="NHS1" s="140"/>
      <c r="NHT1" s="140"/>
      <c r="NHU1" s="140"/>
      <c r="NHV1" s="140"/>
      <c r="NHW1" s="140"/>
      <c r="NHX1" s="140"/>
      <c r="NHY1" s="140"/>
      <c r="NHZ1" s="140"/>
      <c r="NIA1" s="140"/>
      <c r="NIB1" s="140"/>
      <c r="NIC1" s="140"/>
      <c r="NID1" s="140"/>
      <c r="NIE1" s="140"/>
      <c r="NIF1" s="140"/>
      <c r="NIG1" s="140"/>
      <c r="NIH1" s="140"/>
      <c r="NII1" s="140"/>
      <c r="NIJ1" s="140"/>
      <c r="NIK1" s="140"/>
      <c r="NIL1" s="140"/>
      <c r="NIM1" s="140"/>
      <c r="NIN1" s="140"/>
      <c r="NIO1" s="140"/>
      <c r="NIP1" s="140"/>
      <c r="NIQ1" s="140"/>
      <c r="NIR1" s="140"/>
      <c r="NIS1" s="140"/>
      <c r="NIT1" s="140"/>
      <c r="NIU1" s="140"/>
      <c r="NIV1" s="140"/>
      <c r="NIW1" s="140"/>
      <c r="NIX1" s="140"/>
      <c r="NIY1" s="140"/>
      <c r="NIZ1" s="140"/>
      <c r="NJA1" s="140"/>
      <c r="NJB1" s="140"/>
      <c r="NJC1" s="140"/>
      <c r="NJD1" s="140"/>
      <c r="NJE1" s="140"/>
      <c r="NJF1" s="140"/>
      <c r="NJG1" s="140"/>
      <c r="NJH1" s="140"/>
      <c r="NJI1" s="140"/>
      <c r="NJJ1" s="140"/>
      <c r="NJK1" s="140"/>
      <c r="NJL1" s="140"/>
      <c r="NJM1" s="140"/>
      <c r="NJN1" s="140"/>
      <c r="NJO1" s="140"/>
      <c r="NJP1" s="140"/>
      <c r="NJQ1" s="140"/>
      <c r="NJR1" s="140"/>
      <c r="NJS1" s="140"/>
      <c r="NJT1" s="140"/>
      <c r="NJU1" s="140"/>
      <c r="NJV1" s="140"/>
      <c r="NJW1" s="140"/>
      <c r="NJX1" s="140"/>
      <c r="NJY1" s="140"/>
      <c r="NJZ1" s="140"/>
      <c r="NKA1" s="140"/>
      <c r="NKB1" s="140"/>
      <c r="NKC1" s="140"/>
      <c r="NKD1" s="140"/>
      <c r="NKE1" s="140"/>
      <c r="NKF1" s="140"/>
      <c r="NKG1" s="140"/>
      <c r="NKH1" s="140"/>
      <c r="NKI1" s="140"/>
      <c r="NKJ1" s="140"/>
      <c r="NKK1" s="140"/>
      <c r="NKL1" s="140"/>
      <c r="NKM1" s="140"/>
      <c r="NKN1" s="140"/>
      <c r="NKO1" s="140"/>
      <c r="NKP1" s="140"/>
      <c r="NKQ1" s="140"/>
      <c r="NKR1" s="140"/>
      <c r="NKS1" s="140"/>
      <c r="NKT1" s="140"/>
      <c r="NKU1" s="140"/>
      <c r="NKV1" s="140"/>
      <c r="NKW1" s="140"/>
      <c r="NKX1" s="140"/>
      <c r="NKY1" s="140"/>
      <c r="NKZ1" s="140"/>
      <c r="NLA1" s="140"/>
      <c r="NLB1" s="140"/>
      <c r="NLC1" s="140"/>
      <c r="NLD1" s="140"/>
      <c r="NLE1" s="140"/>
      <c r="NLF1" s="140"/>
      <c r="NLG1" s="140"/>
      <c r="NLH1" s="140"/>
      <c r="NLI1" s="140"/>
      <c r="NLJ1" s="140"/>
      <c r="NLK1" s="140"/>
      <c r="NLL1" s="140"/>
      <c r="NLM1" s="140"/>
      <c r="NLN1" s="140"/>
      <c r="NLO1" s="140"/>
      <c r="NLP1" s="140"/>
      <c r="NLQ1" s="140"/>
      <c r="NLR1" s="140"/>
      <c r="NLS1" s="140"/>
      <c r="NLT1" s="140"/>
      <c r="NLU1" s="140"/>
      <c r="NLV1" s="140"/>
      <c r="NLW1" s="140"/>
      <c r="NLX1" s="140"/>
      <c r="NLY1" s="140"/>
      <c r="NLZ1" s="140"/>
      <c r="NMA1" s="140"/>
      <c r="NMB1" s="140"/>
      <c r="NMC1" s="140"/>
      <c r="NMD1" s="140"/>
      <c r="NME1" s="140"/>
      <c r="NMF1" s="140"/>
      <c r="NMG1" s="140"/>
      <c r="NMH1" s="140"/>
      <c r="NMI1" s="140"/>
      <c r="NMJ1" s="140"/>
      <c r="NMK1" s="140"/>
      <c r="NML1" s="140"/>
      <c r="NMM1" s="140"/>
      <c r="NMN1" s="140"/>
      <c r="NMO1" s="140"/>
      <c r="NMP1" s="140"/>
      <c r="NMQ1" s="140"/>
      <c r="NMR1" s="140"/>
      <c r="NMS1" s="140"/>
      <c r="NMT1" s="140"/>
      <c r="NMU1" s="140"/>
      <c r="NMV1" s="140"/>
      <c r="NMW1" s="140"/>
      <c r="NMX1" s="140"/>
      <c r="NMY1" s="140"/>
      <c r="NMZ1" s="140"/>
      <c r="NNA1" s="140"/>
      <c r="NNB1" s="140"/>
      <c r="NNC1" s="140"/>
      <c r="NND1" s="140"/>
      <c r="NNE1" s="140"/>
      <c r="NNF1" s="140"/>
      <c r="NNG1" s="140"/>
      <c r="NNH1" s="140"/>
      <c r="NNI1" s="140"/>
      <c r="NNJ1" s="140"/>
      <c r="NNK1" s="140"/>
      <c r="NNL1" s="140"/>
      <c r="NNM1" s="140"/>
      <c r="NNN1" s="140"/>
      <c r="NNO1" s="140"/>
      <c r="NNP1" s="140"/>
      <c r="NNQ1" s="140"/>
      <c r="NNR1" s="140"/>
      <c r="NNS1" s="140"/>
      <c r="NNT1" s="140"/>
      <c r="NNU1" s="140"/>
      <c r="NNV1" s="140"/>
      <c r="NNW1" s="140"/>
      <c r="NNX1" s="140"/>
      <c r="NNY1" s="140"/>
      <c r="NNZ1" s="140"/>
      <c r="NOA1" s="140"/>
      <c r="NOB1" s="140"/>
      <c r="NOC1" s="140"/>
      <c r="NOD1" s="140"/>
      <c r="NOE1" s="140"/>
      <c r="NOF1" s="140"/>
      <c r="NOG1" s="140"/>
      <c r="NOH1" s="140"/>
      <c r="NOI1" s="140"/>
      <c r="NOJ1" s="140"/>
      <c r="NOK1" s="140"/>
      <c r="NOL1" s="140"/>
      <c r="NOM1" s="140"/>
      <c r="NON1" s="140"/>
      <c r="NOO1" s="140"/>
      <c r="NOP1" s="140"/>
      <c r="NOQ1" s="140"/>
      <c r="NOR1" s="140"/>
      <c r="NOS1" s="140"/>
      <c r="NOT1" s="140"/>
      <c r="NOU1" s="140"/>
      <c r="NOV1" s="140"/>
      <c r="NOW1" s="140"/>
      <c r="NOX1" s="140"/>
      <c r="NOY1" s="140"/>
      <c r="NOZ1" s="140"/>
      <c r="NPA1" s="140"/>
      <c r="NPB1" s="140"/>
      <c r="NPC1" s="140"/>
      <c r="NPD1" s="140"/>
      <c r="NPE1" s="140"/>
      <c r="NPF1" s="140"/>
      <c r="NPG1" s="140"/>
      <c r="NPH1" s="140"/>
      <c r="NPI1" s="140"/>
      <c r="NPJ1" s="140"/>
      <c r="NPK1" s="140"/>
      <c r="NPL1" s="140"/>
      <c r="NPM1" s="140"/>
      <c r="NPN1" s="140"/>
      <c r="NPO1" s="140"/>
      <c r="NPP1" s="140"/>
      <c r="NPQ1" s="140"/>
      <c r="NPR1" s="140"/>
      <c r="NPS1" s="140"/>
      <c r="NPT1" s="140"/>
      <c r="NPU1" s="140"/>
      <c r="NPV1" s="140"/>
      <c r="NPW1" s="140"/>
      <c r="NPX1" s="140"/>
      <c r="NPY1" s="140"/>
      <c r="NPZ1" s="140"/>
      <c r="NQA1" s="140"/>
      <c r="NQB1" s="140"/>
      <c r="NQC1" s="140"/>
      <c r="NQD1" s="140"/>
      <c r="NQE1" s="140"/>
      <c r="NQF1" s="140"/>
      <c r="NQG1" s="140"/>
      <c r="NQH1" s="140"/>
      <c r="NQI1" s="140"/>
      <c r="NQJ1" s="140"/>
      <c r="NQK1" s="140"/>
      <c r="NQL1" s="140"/>
      <c r="NQM1" s="140"/>
      <c r="NQN1" s="140"/>
      <c r="NQO1" s="140"/>
      <c r="NQP1" s="140"/>
      <c r="NQQ1" s="140"/>
      <c r="NQR1" s="140"/>
      <c r="NQS1" s="140"/>
      <c r="NQT1" s="140"/>
      <c r="NQU1" s="140"/>
      <c r="NQV1" s="140"/>
      <c r="NQW1" s="140"/>
      <c r="NQX1" s="140"/>
      <c r="NQY1" s="140"/>
      <c r="NQZ1" s="140"/>
      <c r="NRA1" s="140"/>
      <c r="NRB1" s="140"/>
      <c r="NRC1" s="140"/>
      <c r="NRD1" s="140"/>
      <c r="NRE1" s="140"/>
      <c r="NRF1" s="140"/>
      <c r="NRG1" s="140"/>
      <c r="NRH1" s="140"/>
      <c r="NRI1" s="140"/>
      <c r="NRJ1" s="140"/>
      <c r="NRK1" s="140"/>
      <c r="NRL1" s="140"/>
      <c r="NRM1" s="140"/>
      <c r="NRN1" s="140"/>
      <c r="NRO1" s="140"/>
      <c r="NRP1" s="140"/>
      <c r="NRQ1" s="140"/>
      <c r="NRR1" s="140"/>
      <c r="NRS1" s="140"/>
      <c r="NRT1" s="140"/>
      <c r="NRU1" s="140"/>
      <c r="NRV1" s="140"/>
      <c r="NRW1" s="140"/>
      <c r="NRX1" s="140"/>
      <c r="NRY1" s="140"/>
      <c r="NRZ1" s="140"/>
      <c r="NSA1" s="140"/>
      <c r="NSB1" s="140"/>
      <c r="NSC1" s="140"/>
      <c r="NSD1" s="140"/>
      <c r="NSE1" s="140"/>
      <c r="NSF1" s="140"/>
      <c r="NSG1" s="140"/>
      <c r="NSH1" s="140"/>
      <c r="NSI1" s="140"/>
      <c r="NSJ1" s="140"/>
      <c r="NSK1" s="140"/>
      <c r="NSL1" s="140"/>
      <c r="NSM1" s="140"/>
      <c r="NSN1" s="140"/>
      <c r="NSO1" s="140"/>
      <c r="NSP1" s="140"/>
      <c r="NSQ1" s="140"/>
      <c r="NSR1" s="140"/>
      <c r="NSS1" s="140"/>
      <c r="NST1" s="140"/>
      <c r="NSU1" s="140"/>
      <c r="NSV1" s="140"/>
      <c r="NSW1" s="140"/>
      <c r="NSX1" s="140"/>
      <c r="NSY1" s="140"/>
      <c r="NSZ1" s="140"/>
      <c r="NTA1" s="140"/>
      <c r="NTB1" s="140"/>
      <c r="NTC1" s="140"/>
      <c r="NTD1" s="140"/>
      <c r="NTE1" s="140"/>
      <c r="NTF1" s="140"/>
      <c r="NTG1" s="140"/>
      <c r="NTH1" s="140"/>
      <c r="NTI1" s="140"/>
      <c r="NTJ1" s="140"/>
      <c r="NTK1" s="140"/>
      <c r="NTL1" s="140"/>
      <c r="NTM1" s="140"/>
      <c r="NTN1" s="140"/>
      <c r="NTO1" s="140"/>
      <c r="NTP1" s="140"/>
      <c r="NTQ1" s="140"/>
      <c r="NTR1" s="140"/>
      <c r="NTS1" s="140"/>
      <c r="NTT1" s="140"/>
      <c r="NTU1" s="140"/>
      <c r="NTV1" s="140"/>
      <c r="NTW1" s="140"/>
      <c r="NTX1" s="140"/>
      <c r="NTY1" s="140"/>
      <c r="NTZ1" s="140"/>
      <c r="NUA1" s="140"/>
      <c r="NUB1" s="140"/>
      <c r="NUC1" s="140"/>
      <c r="NUD1" s="140"/>
      <c r="NUE1" s="140"/>
      <c r="NUF1" s="140"/>
      <c r="NUG1" s="140"/>
      <c r="NUH1" s="140"/>
      <c r="NUI1" s="140"/>
      <c r="NUJ1" s="140"/>
      <c r="NUK1" s="140"/>
      <c r="NUL1" s="140"/>
      <c r="NUM1" s="140"/>
      <c r="NUN1" s="140"/>
      <c r="NUO1" s="140"/>
      <c r="NUP1" s="140"/>
      <c r="NUQ1" s="140"/>
      <c r="NUR1" s="140"/>
      <c r="NUS1" s="140"/>
      <c r="NUT1" s="140"/>
      <c r="NUU1" s="140"/>
      <c r="NUV1" s="140"/>
      <c r="NUW1" s="140"/>
      <c r="NUX1" s="140"/>
      <c r="NUY1" s="140"/>
      <c r="NUZ1" s="140"/>
      <c r="NVA1" s="140"/>
      <c r="NVB1" s="140"/>
      <c r="NVC1" s="140"/>
      <c r="NVD1" s="140"/>
      <c r="NVE1" s="140"/>
      <c r="NVF1" s="140"/>
      <c r="NVG1" s="140"/>
      <c r="NVH1" s="140"/>
      <c r="NVI1" s="140"/>
      <c r="NVJ1" s="140"/>
      <c r="NVK1" s="140"/>
      <c r="NVL1" s="140"/>
      <c r="NVM1" s="140"/>
      <c r="NVN1" s="140"/>
      <c r="NVO1" s="140"/>
      <c r="NVP1" s="140"/>
      <c r="NVQ1" s="140"/>
      <c r="NVR1" s="140"/>
      <c r="NVS1" s="140"/>
      <c r="NVT1" s="140"/>
      <c r="NVU1" s="140"/>
      <c r="NVV1" s="140"/>
      <c r="NVW1" s="140"/>
      <c r="NVX1" s="140"/>
      <c r="NVY1" s="140"/>
      <c r="NVZ1" s="140"/>
      <c r="NWA1" s="140"/>
      <c r="NWB1" s="140"/>
      <c r="NWC1" s="140"/>
      <c r="NWD1" s="140"/>
      <c r="NWE1" s="140"/>
      <c r="NWF1" s="140"/>
      <c r="NWG1" s="140"/>
      <c r="NWH1" s="140"/>
      <c r="NWI1" s="140"/>
      <c r="NWJ1" s="140"/>
      <c r="NWK1" s="140"/>
      <c r="NWL1" s="140"/>
      <c r="NWM1" s="140"/>
      <c r="NWN1" s="140"/>
      <c r="NWO1" s="140"/>
      <c r="NWP1" s="140"/>
      <c r="NWQ1" s="140"/>
      <c r="NWR1" s="140"/>
      <c r="NWS1" s="140"/>
      <c r="NWT1" s="140"/>
      <c r="NWU1" s="140"/>
      <c r="NWV1" s="140"/>
      <c r="NWW1" s="140"/>
      <c r="NWX1" s="140"/>
      <c r="NWY1" s="140"/>
      <c r="NWZ1" s="140"/>
      <c r="NXA1" s="140"/>
      <c r="NXB1" s="140"/>
      <c r="NXC1" s="140"/>
      <c r="NXD1" s="140"/>
      <c r="NXE1" s="140"/>
      <c r="NXF1" s="140"/>
      <c r="NXG1" s="140"/>
      <c r="NXH1" s="140"/>
      <c r="NXI1" s="140"/>
      <c r="NXJ1" s="140"/>
      <c r="NXK1" s="140"/>
      <c r="NXL1" s="140"/>
      <c r="NXM1" s="140"/>
      <c r="NXN1" s="140"/>
      <c r="NXO1" s="140"/>
      <c r="NXP1" s="140"/>
      <c r="NXQ1" s="140"/>
      <c r="NXR1" s="140"/>
      <c r="NXS1" s="140"/>
      <c r="NXT1" s="140"/>
      <c r="NXU1" s="140"/>
      <c r="NXV1" s="140"/>
      <c r="NXW1" s="140"/>
      <c r="NXX1" s="140"/>
      <c r="NXY1" s="140"/>
      <c r="NXZ1" s="140"/>
      <c r="NYA1" s="140"/>
      <c r="NYB1" s="140"/>
      <c r="NYC1" s="140"/>
      <c r="NYD1" s="140"/>
      <c r="NYE1" s="140"/>
      <c r="NYF1" s="140"/>
      <c r="NYG1" s="140"/>
      <c r="NYH1" s="140"/>
      <c r="NYI1" s="140"/>
      <c r="NYJ1" s="140"/>
      <c r="NYK1" s="140"/>
      <c r="NYL1" s="140"/>
      <c r="NYM1" s="140"/>
      <c r="NYN1" s="140"/>
      <c r="NYO1" s="140"/>
      <c r="NYP1" s="140"/>
      <c r="NYQ1" s="140"/>
      <c r="NYR1" s="140"/>
      <c r="NYS1" s="140"/>
      <c r="NYT1" s="140"/>
      <c r="NYU1" s="140"/>
      <c r="NYV1" s="140"/>
      <c r="NYW1" s="140"/>
      <c r="NYX1" s="140"/>
      <c r="NYY1" s="140"/>
      <c r="NYZ1" s="140"/>
      <c r="NZA1" s="140"/>
      <c r="NZB1" s="140"/>
      <c r="NZC1" s="140"/>
      <c r="NZD1" s="140"/>
      <c r="NZE1" s="140"/>
      <c r="NZF1" s="140"/>
      <c r="NZG1" s="140"/>
      <c r="NZH1" s="140"/>
      <c r="NZI1" s="140"/>
      <c r="NZJ1" s="140"/>
      <c r="NZK1" s="140"/>
      <c r="NZL1" s="140"/>
      <c r="NZM1" s="140"/>
      <c r="NZN1" s="140"/>
      <c r="NZO1" s="140"/>
      <c r="NZP1" s="140"/>
      <c r="NZQ1" s="140"/>
      <c r="NZR1" s="140"/>
      <c r="NZS1" s="140"/>
      <c r="NZT1" s="140"/>
      <c r="NZU1" s="140"/>
      <c r="NZV1" s="140"/>
      <c r="NZW1" s="140"/>
      <c r="NZX1" s="140"/>
      <c r="NZY1" s="140"/>
      <c r="NZZ1" s="140"/>
      <c r="OAA1" s="140"/>
      <c r="OAB1" s="140"/>
      <c r="OAC1" s="140"/>
      <c r="OAD1" s="140"/>
      <c r="OAE1" s="140"/>
      <c r="OAF1" s="140"/>
      <c r="OAG1" s="140"/>
      <c r="OAH1" s="140"/>
      <c r="OAI1" s="140"/>
      <c r="OAJ1" s="140"/>
      <c r="OAK1" s="140"/>
      <c r="OAL1" s="140"/>
      <c r="OAM1" s="140"/>
      <c r="OAN1" s="140"/>
      <c r="OAO1" s="140"/>
      <c r="OAP1" s="140"/>
      <c r="OAQ1" s="140"/>
      <c r="OAR1" s="140"/>
      <c r="OAS1" s="140"/>
      <c r="OAT1" s="140"/>
      <c r="OAU1" s="140"/>
      <c r="OAV1" s="140"/>
      <c r="OAW1" s="140"/>
      <c r="OAX1" s="140"/>
      <c r="OAY1" s="140"/>
      <c r="OAZ1" s="140"/>
      <c r="OBA1" s="140"/>
      <c r="OBB1" s="140"/>
      <c r="OBC1" s="140"/>
      <c r="OBD1" s="140"/>
      <c r="OBE1" s="140"/>
      <c r="OBF1" s="140"/>
      <c r="OBG1" s="140"/>
      <c r="OBH1" s="140"/>
      <c r="OBI1" s="140"/>
      <c r="OBJ1" s="140"/>
      <c r="OBK1" s="140"/>
      <c r="OBL1" s="140"/>
      <c r="OBM1" s="140"/>
      <c r="OBN1" s="140"/>
      <c r="OBO1" s="140"/>
      <c r="OBP1" s="140"/>
      <c r="OBQ1" s="140"/>
      <c r="OBR1" s="140"/>
      <c r="OBS1" s="140"/>
      <c r="OBT1" s="140"/>
      <c r="OBU1" s="140"/>
      <c r="OBV1" s="140"/>
      <c r="OBW1" s="140"/>
      <c r="OBX1" s="140"/>
      <c r="OBY1" s="140"/>
      <c r="OBZ1" s="140"/>
      <c r="OCA1" s="140"/>
      <c r="OCB1" s="140"/>
      <c r="OCC1" s="140"/>
      <c r="OCD1" s="140"/>
      <c r="OCE1" s="140"/>
      <c r="OCF1" s="140"/>
      <c r="OCG1" s="140"/>
      <c r="OCH1" s="140"/>
      <c r="OCI1" s="140"/>
      <c r="OCJ1" s="140"/>
      <c r="OCK1" s="140"/>
      <c r="OCL1" s="140"/>
      <c r="OCM1" s="140"/>
      <c r="OCN1" s="140"/>
      <c r="OCO1" s="140"/>
      <c r="OCP1" s="140"/>
      <c r="OCQ1" s="140"/>
      <c r="OCR1" s="140"/>
      <c r="OCS1" s="140"/>
      <c r="OCT1" s="140"/>
      <c r="OCU1" s="140"/>
      <c r="OCV1" s="140"/>
      <c r="OCW1" s="140"/>
      <c r="OCX1" s="140"/>
      <c r="OCY1" s="140"/>
      <c r="OCZ1" s="140"/>
      <c r="ODA1" s="140"/>
      <c r="ODB1" s="140"/>
      <c r="ODC1" s="140"/>
      <c r="ODD1" s="140"/>
      <c r="ODE1" s="140"/>
      <c r="ODF1" s="140"/>
      <c r="ODG1" s="140"/>
      <c r="ODH1" s="140"/>
      <c r="ODI1" s="140"/>
      <c r="ODJ1" s="140"/>
      <c r="ODK1" s="140"/>
      <c r="ODL1" s="140"/>
      <c r="ODM1" s="140"/>
      <c r="ODN1" s="140"/>
      <c r="ODO1" s="140"/>
      <c r="ODP1" s="140"/>
      <c r="ODQ1" s="140"/>
      <c r="ODR1" s="140"/>
      <c r="ODS1" s="140"/>
      <c r="ODT1" s="140"/>
      <c r="ODU1" s="140"/>
      <c r="ODV1" s="140"/>
      <c r="ODW1" s="140"/>
      <c r="ODX1" s="140"/>
      <c r="ODY1" s="140"/>
      <c r="ODZ1" s="140"/>
      <c r="OEA1" s="140"/>
      <c r="OEB1" s="140"/>
      <c r="OEC1" s="140"/>
      <c r="OED1" s="140"/>
      <c r="OEE1" s="140"/>
      <c r="OEF1" s="140"/>
      <c r="OEG1" s="140"/>
      <c r="OEH1" s="140"/>
      <c r="OEI1" s="140"/>
      <c r="OEJ1" s="140"/>
      <c r="OEK1" s="140"/>
      <c r="OEL1" s="140"/>
      <c r="OEM1" s="140"/>
      <c r="OEN1" s="140"/>
      <c r="OEO1" s="140"/>
      <c r="OEP1" s="140"/>
      <c r="OEQ1" s="140"/>
      <c r="OER1" s="140"/>
      <c r="OES1" s="140"/>
      <c r="OET1" s="140"/>
      <c r="OEU1" s="140"/>
      <c r="OEV1" s="140"/>
      <c r="OEW1" s="140"/>
      <c r="OEX1" s="140"/>
      <c r="OEY1" s="140"/>
      <c r="OEZ1" s="140"/>
      <c r="OFA1" s="140"/>
      <c r="OFB1" s="140"/>
      <c r="OFC1" s="140"/>
      <c r="OFD1" s="140"/>
      <c r="OFE1" s="140"/>
      <c r="OFF1" s="140"/>
      <c r="OFG1" s="140"/>
      <c r="OFH1" s="140"/>
      <c r="OFI1" s="140"/>
      <c r="OFJ1" s="140"/>
      <c r="OFK1" s="140"/>
      <c r="OFL1" s="140"/>
      <c r="OFM1" s="140"/>
      <c r="OFN1" s="140"/>
      <c r="OFO1" s="140"/>
      <c r="OFP1" s="140"/>
      <c r="OFQ1" s="140"/>
      <c r="OFR1" s="140"/>
      <c r="OFS1" s="140"/>
      <c r="OFT1" s="140"/>
      <c r="OFU1" s="140"/>
      <c r="OFV1" s="140"/>
      <c r="OFW1" s="140"/>
      <c r="OFX1" s="140"/>
      <c r="OFY1" s="140"/>
      <c r="OFZ1" s="140"/>
      <c r="OGA1" s="140"/>
      <c r="OGB1" s="140"/>
      <c r="OGC1" s="140"/>
      <c r="OGD1" s="140"/>
      <c r="OGE1" s="140"/>
      <c r="OGF1" s="140"/>
      <c r="OGG1" s="140"/>
      <c r="OGH1" s="140"/>
      <c r="OGI1" s="140"/>
      <c r="OGJ1" s="140"/>
      <c r="OGK1" s="140"/>
      <c r="OGL1" s="140"/>
      <c r="OGM1" s="140"/>
      <c r="OGN1" s="140"/>
      <c r="OGO1" s="140"/>
      <c r="OGP1" s="140"/>
      <c r="OGQ1" s="140"/>
      <c r="OGR1" s="140"/>
      <c r="OGS1" s="140"/>
      <c r="OGT1" s="140"/>
      <c r="OGU1" s="140"/>
      <c r="OGV1" s="140"/>
      <c r="OGW1" s="140"/>
      <c r="OGX1" s="140"/>
      <c r="OGY1" s="140"/>
      <c r="OGZ1" s="140"/>
      <c r="OHA1" s="140"/>
      <c r="OHB1" s="140"/>
      <c r="OHC1" s="140"/>
      <c r="OHD1" s="140"/>
      <c r="OHE1" s="140"/>
      <c r="OHF1" s="140"/>
      <c r="OHG1" s="140"/>
      <c r="OHH1" s="140"/>
      <c r="OHI1" s="140"/>
      <c r="OHJ1" s="140"/>
      <c r="OHK1" s="140"/>
      <c r="OHL1" s="140"/>
      <c r="OHM1" s="140"/>
      <c r="OHN1" s="140"/>
      <c r="OHO1" s="140"/>
      <c r="OHP1" s="140"/>
      <c r="OHQ1" s="140"/>
      <c r="OHR1" s="140"/>
      <c r="OHS1" s="140"/>
      <c r="OHT1" s="140"/>
      <c r="OHU1" s="140"/>
      <c r="OHV1" s="140"/>
      <c r="OHW1" s="140"/>
      <c r="OHX1" s="140"/>
      <c r="OHY1" s="140"/>
      <c r="OHZ1" s="140"/>
      <c r="OIA1" s="140"/>
      <c r="OIB1" s="140"/>
      <c r="OIC1" s="140"/>
      <c r="OID1" s="140"/>
      <c r="OIE1" s="140"/>
      <c r="OIF1" s="140"/>
      <c r="OIG1" s="140"/>
      <c r="OIH1" s="140"/>
      <c r="OII1" s="140"/>
      <c r="OIJ1" s="140"/>
      <c r="OIK1" s="140"/>
      <c r="OIL1" s="140"/>
      <c r="OIM1" s="140"/>
      <c r="OIN1" s="140"/>
      <c r="OIO1" s="140"/>
      <c r="OIP1" s="140"/>
      <c r="OIQ1" s="140"/>
      <c r="OIR1" s="140"/>
      <c r="OIS1" s="140"/>
      <c r="OIT1" s="140"/>
      <c r="OIU1" s="140"/>
      <c r="OIV1" s="140"/>
      <c r="OIW1" s="140"/>
      <c r="OIX1" s="140"/>
      <c r="OIY1" s="140"/>
      <c r="OIZ1" s="140"/>
      <c r="OJA1" s="140"/>
      <c r="OJB1" s="140"/>
      <c r="OJC1" s="140"/>
      <c r="OJD1" s="140"/>
      <c r="OJE1" s="140"/>
      <c r="OJF1" s="140"/>
      <c r="OJG1" s="140"/>
      <c r="OJH1" s="140"/>
      <c r="OJI1" s="140"/>
      <c r="OJJ1" s="140"/>
      <c r="OJK1" s="140"/>
      <c r="OJL1" s="140"/>
      <c r="OJM1" s="140"/>
      <c r="OJN1" s="140"/>
      <c r="OJO1" s="140"/>
      <c r="OJP1" s="140"/>
      <c r="OJQ1" s="140"/>
      <c r="OJR1" s="140"/>
      <c r="OJS1" s="140"/>
      <c r="OJT1" s="140"/>
      <c r="OJU1" s="140"/>
      <c r="OJV1" s="140"/>
      <c r="OJW1" s="140"/>
      <c r="OJX1" s="140"/>
      <c r="OJY1" s="140"/>
      <c r="OJZ1" s="140"/>
      <c r="OKA1" s="140"/>
      <c r="OKB1" s="140"/>
      <c r="OKC1" s="140"/>
      <c r="OKD1" s="140"/>
      <c r="OKE1" s="140"/>
      <c r="OKF1" s="140"/>
      <c r="OKG1" s="140"/>
      <c r="OKH1" s="140"/>
      <c r="OKI1" s="140"/>
      <c r="OKJ1" s="140"/>
      <c r="OKK1" s="140"/>
      <c r="OKL1" s="140"/>
      <c r="OKM1" s="140"/>
      <c r="OKN1" s="140"/>
      <c r="OKO1" s="140"/>
      <c r="OKP1" s="140"/>
      <c r="OKQ1" s="140"/>
      <c r="OKR1" s="140"/>
      <c r="OKS1" s="140"/>
      <c r="OKT1" s="140"/>
      <c r="OKU1" s="140"/>
      <c r="OKV1" s="140"/>
      <c r="OKW1" s="140"/>
      <c r="OKX1" s="140"/>
      <c r="OKY1" s="140"/>
      <c r="OKZ1" s="140"/>
      <c r="OLA1" s="140"/>
      <c r="OLB1" s="140"/>
      <c r="OLC1" s="140"/>
      <c r="OLD1" s="140"/>
      <c r="OLE1" s="140"/>
      <c r="OLF1" s="140"/>
      <c r="OLG1" s="140"/>
      <c r="OLH1" s="140"/>
      <c r="OLI1" s="140"/>
      <c r="OLJ1" s="140"/>
      <c r="OLK1" s="140"/>
      <c r="OLL1" s="140"/>
      <c r="OLM1" s="140"/>
      <c r="OLN1" s="140"/>
      <c r="OLO1" s="140"/>
      <c r="OLP1" s="140"/>
      <c r="OLQ1" s="140"/>
      <c r="OLR1" s="140"/>
      <c r="OLS1" s="140"/>
      <c r="OLT1" s="140"/>
      <c r="OLU1" s="140"/>
      <c r="OLV1" s="140"/>
      <c r="OLW1" s="140"/>
      <c r="OLX1" s="140"/>
      <c r="OLY1" s="140"/>
      <c r="OLZ1" s="140"/>
      <c r="OMA1" s="140"/>
      <c r="OMB1" s="140"/>
      <c r="OMC1" s="140"/>
      <c r="OMD1" s="140"/>
      <c r="OME1" s="140"/>
      <c r="OMF1" s="140"/>
      <c r="OMG1" s="140"/>
      <c r="OMH1" s="140"/>
      <c r="OMI1" s="140"/>
      <c r="OMJ1" s="140"/>
      <c r="OMK1" s="140"/>
      <c r="OML1" s="140"/>
      <c r="OMM1" s="140"/>
      <c r="OMN1" s="140"/>
      <c r="OMO1" s="140"/>
      <c r="OMP1" s="140"/>
      <c r="OMQ1" s="140"/>
      <c r="OMR1" s="140"/>
      <c r="OMS1" s="140"/>
      <c r="OMT1" s="140"/>
      <c r="OMU1" s="140"/>
      <c r="OMV1" s="140"/>
      <c r="OMW1" s="140"/>
      <c r="OMX1" s="140"/>
      <c r="OMY1" s="140"/>
      <c r="OMZ1" s="140"/>
      <c r="ONA1" s="140"/>
      <c r="ONB1" s="140"/>
      <c r="ONC1" s="140"/>
      <c r="OND1" s="140"/>
      <c r="ONE1" s="140"/>
      <c r="ONF1" s="140"/>
      <c r="ONG1" s="140"/>
      <c r="ONH1" s="140"/>
      <c r="ONI1" s="140"/>
      <c r="ONJ1" s="140"/>
      <c r="ONK1" s="140"/>
      <c r="ONL1" s="140"/>
      <c r="ONM1" s="140"/>
      <c r="ONN1" s="140"/>
      <c r="ONO1" s="140"/>
      <c r="ONP1" s="140"/>
      <c r="ONQ1" s="140"/>
      <c r="ONR1" s="140"/>
      <c r="ONS1" s="140"/>
      <c r="ONT1" s="140"/>
      <c r="ONU1" s="140"/>
      <c r="ONV1" s="140"/>
      <c r="ONW1" s="140"/>
      <c r="ONX1" s="140"/>
      <c r="ONY1" s="140"/>
      <c r="ONZ1" s="140"/>
      <c r="OOA1" s="140"/>
      <c r="OOB1" s="140"/>
      <c r="OOC1" s="140"/>
      <c r="OOD1" s="140"/>
      <c r="OOE1" s="140"/>
      <c r="OOF1" s="140"/>
      <c r="OOG1" s="140"/>
      <c r="OOH1" s="140"/>
      <c r="OOI1" s="140"/>
      <c r="OOJ1" s="140"/>
      <c r="OOK1" s="140"/>
      <c r="OOL1" s="140"/>
      <c r="OOM1" s="140"/>
      <c r="OON1" s="140"/>
      <c r="OOO1" s="140"/>
      <c r="OOP1" s="140"/>
      <c r="OOQ1" s="140"/>
      <c r="OOR1" s="140"/>
      <c r="OOS1" s="140"/>
      <c r="OOT1" s="140"/>
      <c r="OOU1" s="140"/>
      <c r="OOV1" s="140"/>
      <c r="OOW1" s="140"/>
      <c r="OOX1" s="140"/>
      <c r="OOY1" s="140"/>
      <c r="OOZ1" s="140"/>
      <c r="OPA1" s="140"/>
      <c r="OPB1" s="140"/>
      <c r="OPC1" s="140"/>
      <c r="OPD1" s="140"/>
      <c r="OPE1" s="140"/>
      <c r="OPF1" s="140"/>
      <c r="OPG1" s="140"/>
      <c r="OPH1" s="140"/>
      <c r="OPI1" s="140"/>
      <c r="OPJ1" s="140"/>
      <c r="OPK1" s="140"/>
      <c r="OPL1" s="140"/>
      <c r="OPM1" s="140"/>
      <c r="OPN1" s="140"/>
      <c r="OPO1" s="140"/>
      <c r="OPP1" s="140"/>
      <c r="OPQ1" s="140"/>
      <c r="OPR1" s="140"/>
      <c r="OPS1" s="140"/>
      <c r="OPT1" s="140"/>
      <c r="OPU1" s="140"/>
      <c r="OPV1" s="140"/>
      <c r="OPW1" s="140"/>
      <c r="OPX1" s="140"/>
      <c r="OPY1" s="140"/>
      <c r="OPZ1" s="140"/>
      <c r="OQA1" s="140"/>
      <c r="OQB1" s="140"/>
      <c r="OQC1" s="140"/>
      <c r="OQD1" s="140"/>
      <c r="OQE1" s="140"/>
      <c r="OQF1" s="140"/>
      <c r="OQG1" s="140"/>
      <c r="OQH1" s="140"/>
      <c r="OQI1" s="140"/>
      <c r="OQJ1" s="140"/>
      <c r="OQK1" s="140"/>
      <c r="OQL1" s="140"/>
      <c r="OQM1" s="140"/>
      <c r="OQN1" s="140"/>
      <c r="OQO1" s="140"/>
      <c r="OQP1" s="140"/>
      <c r="OQQ1" s="140"/>
      <c r="OQR1" s="140"/>
      <c r="OQS1" s="140"/>
      <c r="OQT1" s="140"/>
      <c r="OQU1" s="140"/>
      <c r="OQV1" s="140"/>
      <c r="OQW1" s="140"/>
      <c r="OQX1" s="140"/>
      <c r="OQY1" s="140"/>
      <c r="OQZ1" s="140"/>
      <c r="ORA1" s="140"/>
      <c r="ORB1" s="140"/>
      <c r="ORC1" s="140"/>
      <c r="ORD1" s="140"/>
      <c r="ORE1" s="140"/>
      <c r="ORF1" s="140"/>
      <c r="ORG1" s="140"/>
      <c r="ORH1" s="140"/>
      <c r="ORI1" s="140"/>
      <c r="ORJ1" s="140"/>
      <c r="ORK1" s="140"/>
      <c r="ORL1" s="140"/>
      <c r="ORM1" s="140"/>
      <c r="ORN1" s="140"/>
      <c r="ORO1" s="140"/>
      <c r="ORP1" s="140"/>
      <c r="ORQ1" s="140"/>
      <c r="ORR1" s="140"/>
      <c r="ORS1" s="140"/>
      <c r="ORT1" s="140"/>
      <c r="ORU1" s="140"/>
      <c r="ORV1" s="140"/>
      <c r="ORW1" s="140"/>
      <c r="ORX1" s="140"/>
      <c r="ORY1" s="140"/>
      <c r="ORZ1" s="140"/>
      <c r="OSA1" s="140"/>
      <c r="OSB1" s="140"/>
      <c r="OSC1" s="140"/>
      <c r="OSD1" s="140"/>
      <c r="OSE1" s="140"/>
      <c r="OSF1" s="140"/>
      <c r="OSG1" s="140"/>
      <c r="OSH1" s="140"/>
      <c r="OSI1" s="140"/>
      <c r="OSJ1" s="140"/>
      <c r="OSK1" s="140"/>
      <c r="OSL1" s="140"/>
      <c r="OSM1" s="140"/>
      <c r="OSN1" s="140"/>
      <c r="OSO1" s="140"/>
      <c r="OSP1" s="140"/>
      <c r="OSQ1" s="140"/>
      <c r="OSR1" s="140"/>
      <c r="OSS1" s="140"/>
      <c r="OST1" s="140"/>
      <c r="OSU1" s="140"/>
      <c r="OSV1" s="140"/>
      <c r="OSW1" s="140"/>
      <c r="OSX1" s="140"/>
      <c r="OSY1" s="140"/>
      <c r="OSZ1" s="140"/>
      <c r="OTA1" s="140"/>
      <c r="OTB1" s="140"/>
      <c r="OTC1" s="140"/>
      <c r="OTD1" s="140"/>
      <c r="OTE1" s="140"/>
      <c r="OTF1" s="140"/>
      <c r="OTG1" s="140"/>
      <c r="OTH1" s="140"/>
      <c r="OTI1" s="140"/>
      <c r="OTJ1" s="140"/>
      <c r="OTK1" s="140"/>
      <c r="OTL1" s="140"/>
      <c r="OTM1" s="140"/>
      <c r="OTN1" s="140"/>
      <c r="OTO1" s="140"/>
      <c r="OTP1" s="140"/>
      <c r="OTQ1" s="140"/>
      <c r="OTR1" s="140"/>
      <c r="OTS1" s="140"/>
      <c r="OTT1" s="140"/>
      <c r="OTU1" s="140"/>
      <c r="OTV1" s="140"/>
      <c r="OTW1" s="140"/>
      <c r="OTX1" s="140"/>
      <c r="OTY1" s="140"/>
      <c r="OTZ1" s="140"/>
      <c r="OUA1" s="140"/>
      <c r="OUB1" s="140"/>
      <c r="OUC1" s="140"/>
      <c r="OUD1" s="140"/>
      <c r="OUE1" s="140"/>
      <c r="OUF1" s="140"/>
      <c r="OUG1" s="140"/>
      <c r="OUH1" s="140"/>
      <c r="OUI1" s="140"/>
      <c r="OUJ1" s="140"/>
      <c r="OUK1" s="140"/>
      <c r="OUL1" s="140"/>
      <c r="OUM1" s="140"/>
      <c r="OUN1" s="140"/>
      <c r="OUO1" s="140"/>
      <c r="OUP1" s="140"/>
      <c r="OUQ1" s="140"/>
      <c r="OUR1" s="140"/>
      <c r="OUS1" s="140"/>
      <c r="OUT1" s="140"/>
      <c r="OUU1" s="140"/>
      <c r="OUV1" s="140"/>
      <c r="OUW1" s="140"/>
      <c r="OUX1" s="140"/>
      <c r="OUY1" s="140"/>
      <c r="OUZ1" s="140"/>
      <c r="OVA1" s="140"/>
      <c r="OVB1" s="140"/>
      <c r="OVC1" s="140"/>
      <c r="OVD1" s="140"/>
      <c r="OVE1" s="140"/>
      <c r="OVF1" s="140"/>
      <c r="OVG1" s="140"/>
      <c r="OVH1" s="140"/>
      <c r="OVI1" s="140"/>
      <c r="OVJ1" s="140"/>
      <c r="OVK1" s="140"/>
      <c r="OVL1" s="140"/>
      <c r="OVM1" s="140"/>
      <c r="OVN1" s="140"/>
      <c r="OVO1" s="140"/>
      <c r="OVP1" s="140"/>
      <c r="OVQ1" s="140"/>
      <c r="OVR1" s="140"/>
      <c r="OVS1" s="140"/>
      <c r="OVT1" s="140"/>
      <c r="OVU1" s="140"/>
      <c r="OVV1" s="140"/>
      <c r="OVW1" s="140"/>
      <c r="OVX1" s="140"/>
      <c r="OVY1" s="140"/>
      <c r="OVZ1" s="140"/>
      <c r="OWA1" s="140"/>
      <c r="OWB1" s="140"/>
      <c r="OWC1" s="140"/>
      <c r="OWD1" s="140"/>
      <c r="OWE1" s="140"/>
      <c r="OWF1" s="140"/>
      <c r="OWG1" s="140"/>
      <c r="OWH1" s="140"/>
      <c r="OWI1" s="140"/>
      <c r="OWJ1" s="140"/>
      <c r="OWK1" s="140"/>
      <c r="OWL1" s="140"/>
      <c r="OWM1" s="140"/>
      <c r="OWN1" s="140"/>
      <c r="OWO1" s="140"/>
      <c r="OWP1" s="140"/>
      <c r="OWQ1" s="140"/>
      <c r="OWR1" s="140"/>
      <c r="OWS1" s="140"/>
      <c r="OWT1" s="140"/>
      <c r="OWU1" s="140"/>
      <c r="OWV1" s="140"/>
      <c r="OWW1" s="140"/>
      <c r="OWX1" s="140"/>
      <c r="OWY1" s="140"/>
      <c r="OWZ1" s="140"/>
      <c r="OXA1" s="140"/>
      <c r="OXB1" s="140"/>
      <c r="OXC1" s="140"/>
      <c r="OXD1" s="140"/>
      <c r="OXE1" s="140"/>
      <c r="OXF1" s="140"/>
      <c r="OXG1" s="140"/>
      <c r="OXH1" s="140"/>
      <c r="OXI1" s="140"/>
      <c r="OXJ1" s="140"/>
      <c r="OXK1" s="140"/>
      <c r="OXL1" s="140"/>
      <c r="OXM1" s="140"/>
      <c r="OXN1" s="140"/>
      <c r="OXO1" s="140"/>
      <c r="OXP1" s="140"/>
      <c r="OXQ1" s="140"/>
      <c r="OXR1" s="140"/>
      <c r="OXS1" s="140"/>
      <c r="OXT1" s="140"/>
      <c r="OXU1" s="140"/>
      <c r="OXV1" s="140"/>
      <c r="OXW1" s="140"/>
      <c r="OXX1" s="140"/>
      <c r="OXY1" s="140"/>
      <c r="OXZ1" s="140"/>
      <c r="OYA1" s="140"/>
      <c r="OYB1" s="140"/>
      <c r="OYC1" s="140"/>
      <c r="OYD1" s="140"/>
      <c r="OYE1" s="140"/>
      <c r="OYF1" s="140"/>
      <c r="OYG1" s="140"/>
      <c r="OYH1" s="140"/>
      <c r="OYI1" s="140"/>
      <c r="OYJ1" s="140"/>
      <c r="OYK1" s="140"/>
      <c r="OYL1" s="140"/>
      <c r="OYM1" s="140"/>
      <c r="OYN1" s="140"/>
      <c r="OYO1" s="140"/>
      <c r="OYP1" s="140"/>
      <c r="OYQ1" s="140"/>
      <c r="OYR1" s="140"/>
      <c r="OYS1" s="140"/>
      <c r="OYT1" s="140"/>
      <c r="OYU1" s="140"/>
      <c r="OYV1" s="140"/>
      <c r="OYW1" s="140"/>
      <c r="OYX1" s="140"/>
      <c r="OYY1" s="140"/>
      <c r="OYZ1" s="140"/>
      <c r="OZA1" s="140"/>
      <c r="OZB1" s="140"/>
      <c r="OZC1" s="140"/>
      <c r="OZD1" s="140"/>
      <c r="OZE1" s="140"/>
      <c r="OZF1" s="140"/>
      <c r="OZG1" s="140"/>
      <c r="OZH1" s="140"/>
      <c r="OZI1" s="140"/>
      <c r="OZJ1" s="140"/>
      <c r="OZK1" s="140"/>
      <c r="OZL1" s="140"/>
      <c r="OZM1" s="140"/>
      <c r="OZN1" s="140"/>
      <c r="OZO1" s="140"/>
      <c r="OZP1" s="140"/>
      <c r="OZQ1" s="140"/>
      <c r="OZR1" s="140"/>
      <c r="OZS1" s="140"/>
      <c r="OZT1" s="140"/>
      <c r="OZU1" s="140"/>
      <c r="OZV1" s="140"/>
      <c r="OZW1" s="140"/>
      <c r="OZX1" s="140"/>
      <c r="OZY1" s="140"/>
      <c r="OZZ1" s="140"/>
      <c r="PAA1" s="140"/>
      <c r="PAB1" s="140"/>
      <c r="PAC1" s="140"/>
      <c r="PAD1" s="140"/>
      <c r="PAE1" s="140"/>
      <c r="PAF1" s="140"/>
      <c r="PAG1" s="140"/>
      <c r="PAH1" s="140"/>
      <c r="PAI1" s="140"/>
      <c r="PAJ1" s="140"/>
      <c r="PAK1" s="140"/>
      <c r="PAL1" s="140"/>
      <c r="PAM1" s="140"/>
      <c r="PAN1" s="140"/>
      <c r="PAO1" s="140"/>
      <c r="PAP1" s="140"/>
      <c r="PAQ1" s="140"/>
      <c r="PAR1" s="140"/>
      <c r="PAS1" s="140"/>
      <c r="PAT1" s="140"/>
      <c r="PAU1" s="140"/>
      <c r="PAV1" s="140"/>
      <c r="PAW1" s="140"/>
      <c r="PAX1" s="140"/>
      <c r="PAY1" s="140"/>
      <c r="PAZ1" s="140"/>
      <c r="PBA1" s="140"/>
      <c r="PBB1" s="140"/>
      <c r="PBC1" s="140"/>
      <c r="PBD1" s="140"/>
      <c r="PBE1" s="140"/>
      <c r="PBF1" s="140"/>
      <c r="PBG1" s="140"/>
      <c r="PBH1" s="140"/>
      <c r="PBI1" s="140"/>
      <c r="PBJ1" s="140"/>
      <c r="PBK1" s="140"/>
      <c r="PBL1" s="140"/>
      <c r="PBM1" s="140"/>
      <c r="PBN1" s="140"/>
      <c r="PBO1" s="140"/>
      <c r="PBP1" s="140"/>
      <c r="PBQ1" s="140"/>
      <c r="PBR1" s="140"/>
      <c r="PBS1" s="140"/>
      <c r="PBT1" s="140"/>
      <c r="PBU1" s="140"/>
      <c r="PBV1" s="140"/>
      <c r="PBW1" s="140"/>
      <c r="PBX1" s="140"/>
      <c r="PBY1" s="140"/>
      <c r="PBZ1" s="140"/>
      <c r="PCA1" s="140"/>
      <c r="PCB1" s="140"/>
      <c r="PCC1" s="140"/>
      <c r="PCD1" s="140"/>
      <c r="PCE1" s="140"/>
      <c r="PCF1" s="140"/>
      <c r="PCG1" s="140"/>
      <c r="PCH1" s="140"/>
      <c r="PCI1" s="140"/>
      <c r="PCJ1" s="140"/>
      <c r="PCK1" s="140"/>
      <c r="PCL1" s="140"/>
      <c r="PCM1" s="140"/>
      <c r="PCN1" s="140"/>
      <c r="PCO1" s="140"/>
      <c r="PCP1" s="140"/>
      <c r="PCQ1" s="140"/>
      <c r="PCR1" s="140"/>
      <c r="PCS1" s="140"/>
      <c r="PCT1" s="140"/>
      <c r="PCU1" s="140"/>
      <c r="PCV1" s="140"/>
      <c r="PCW1" s="140"/>
      <c r="PCX1" s="140"/>
      <c r="PCY1" s="140"/>
      <c r="PCZ1" s="140"/>
      <c r="PDA1" s="140"/>
      <c r="PDB1" s="140"/>
      <c r="PDC1" s="140"/>
      <c r="PDD1" s="140"/>
      <c r="PDE1" s="140"/>
      <c r="PDF1" s="140"/>
      <c r="PDG1" s="140"/>
      <c r="PDH1" s="140"/>
      <c r="PDI1" s="140"/>
      <c r="PDJ1" s="140"/>
      <c r="PDK1" s="140"/>
      <c r="PDL1" s="140"/>
      <c r="PDM1" s="140"/>
      <c r="PDN1" s="140"/>
      <c r="PDO1" s="140"/>
      <c r="PDP1" s="140"/>
      <c r="PDQ1" s="140"/>
      <c r="PDR1" s="140"/>
      <c r="PDS1" s="140"/>
      <c r="PDT1" s="140"/>
      <c r="PDU1" s="140"/>
      <c r="PDV1" s="140"/>
      <c r="PDW1" s="140"/>
      <c r="PDX1" s="140"/>
      <c r="PDY1" s="140"/>
      <c r="PDZ1" s="140"/>
      <c r="PEA1" s="140"/>
      <c r="PEB1" s="140"/>
      <c r="PEC1" s="140"/>
      <c r="PED1" s="140"/>
      <c r="PEE1" s="140"/>
      <c r="PEF1" s="140"/>
      <c r="PEG1" s="140"/>
      <c r="PEH1" s="140"/>
      <c r="PEI1" s="140"/>
      <c r="PEJ1" s="140"/>
      <c r="PEK1" s="140"/>
      <c r="PEL1" s="140"/>
      <c r="PEM1" s="140"/>
      <c r="PEN1" s="140"/>
      <c r="PEO1" s="140"/>
      <c r="PEP1" s="140"/>
      <c r="PEQ1" s="140"/>
      <c r="PER1" s="140"/>
      <c r="PES1" s="140"/>
      <c r="PET1" s="140"/>
      <c r="PEU1" s="140"/>
      <c r="PEV1" s="140"/>
      <c r="PEW1" s="140"/>
      <c r="PEX1" s="140"/>
      <c r="PEY1" s="140"/>
      <c r="PEZ1" s="140"/>
      <c r="PFA1" s="140"/>
      <c r="PFB1" s="140"/>
      <c r="PFC1" s="140"/>
      <c r="PFD1" s="140"/>
      <c r="PFE1" s="140"/>
      <c r="PFF1" s="140"/>
      <c r="PFG1" s="140"/>
      <c r="PFH1" s="140"/>
      <c r="PFI1" s="140"/>
      <c r="PFJ1" s="140"/>
      <c r="PFK1" s="140"/>
      <c r="PFL1" s="140"/>
      <c r="PFM1" s="140"/>
      <c r="PFN1" s="140"/>
      <c r="PFO1" s="140"/>
      <c r="PFP1" s="140"/>
      <c r="PFQ1" s="140"/>
      <c r="PFR1" s="140"/>
      <c r="PFS1" s="140"/>
      <c r="PFT1" s="140"/>
      <c r="PFU1" s="140"/>
      <c r="PFV1" s="140"/>
      <c r="PFW1" s="140"/>
      <c r="PFX1" s="140"/>
      <c r="PFY1" s="140"/>
      <c r="PFZ1" s="140"/>
      <c r="PGA1" s="140"/>
      <c r="PGB1" s="140"/>
      <c r="PGC1" s="140"/>
      <c r="PGD1" s="140"/>
      <c r="PGE1" s="140"/>
      <c r="PGF1" s="140"/>
      <c r="PGG1" s="140"/>
      <c r="PGH1" s="140"/>
      <c r="PGI1" s="140"/>
      <c r="PGJ1" s="140"/>
      <c r="PGK1" s="140"/>
      <c r="PGL1" s="140"/>
      <c r="PGM1" s="140"/>
      <c r="PGN1" s="140"/>
      <c r="PGO1" s="140"/>
      <c r="PGP1" s="140"/>
      <c r="PGQ1" s="140"/>
      <c r="PGR1" s="140"/>
      <c r="PGS1" s="140"/>
      <c r="PGT1" s="140"/>
      <c r="PGU1" s="140"/>
      <c r="PGV1" s="140"/>
      <c r="PGW1" s="140"/>
      <c r="PGX1" s="140"/>
      <c r="PGY1" s="140"/>
      <c r="PGZ1" s="140"/>
      <c r="PHA1" s="140"/>
      <c r="PHB1" s="140"/>
      <c r="PHC1" s="140"/>
      <c r="PHD1" s="140"/>
      <c r="PHE1" s="140"/>
      <c r="PHF1" s="140"/>
      <c r="PHG1" s="140"/>
      <c r="PHH1" s="140"/>
      <c r="PHI1" s="140"/>
      <c r="PHJ1" s="140"/>
      <c r="PHK1" s="140"/>
      <c r="PHL1" s="140"/>
      <c r="PHM1" s="140"/>
      <c r="PHN1" s="140"/>
      <c r="PHO1" s="140"/>
      <c r="PHP1" s="140"/>
      <c r="PHQ1" s="140"/>
      <c r="PHR1" s="140"/>
      <c r="PHS1" s="140"/>
      <c r="PHT1" s="140"/>
      <c r="PHU1" s="140"/>
      <c r="PHV1" s="140"/>
      <c r="PHW1" s="140"/>
      <c r="PHX1" s="140"/>
      <c r="PHY1" s="140"/>
      <c r="PHZ1" s="140"/>
      <c r="PIA1" s="140"/>
      <c r="PIB1" s="140"/>
      <c r="PIC1" s="140"/>
      <c r="PID1" s="140"/>
      <c r="PIE1" s="140"/>
      <c r="PIF1" s="140"/>
      <c r="PIG1" s="140"/>
      <c r="PIH1" s="140"/>
      <c r="PII1" s="140"/>
      <c r="PIJ1" s="140"/>
      <c r="PIK1" s="140"/>
      <c r="PIL1" s="140"/>
      <c r="PIM1" s="140"/>
      <c r="PIN1" s="140"/>
      <c r="PIO1" s="140"/>
      <c r="PIP1" s="140"/>
      <c r="PIQ1" s="140"/>
      <c r="PIR1" s="140"/>
      <c r="PIS1" s="140"/>
      <c r="PIT1" s="140"/>
      <c r="PIU1" s="140"/>
      <c r="PIV1" s="140"/>
      <c r="PIW1" s="140"/>
      <c r="PIX1" s="140"/>
      <c r="PIY1" s="140"/>
      <c r="PIZ1" s="140"/>
      <c r="PJA1" s="140"/>
      <c r="PJB1" s="140"/>
      <c r="PJC1" s="140"/>
      <c r="PJD1" s="140"/>
      <c r="PJE1" s="140"/>
      <c r="PJF1" s="140"/>
      <c r="PJG1" s="140"/>
      <c r="PJH1" s="140"/>
      <c r="PJI1" s="140"/>
      <c r="PJJ1" s="140"/>
      <c r="PJK1" s="140"/>
      <c r="PJL1" s="140"/>
      <c r="PJM1" s="140"/>
      <c r="PJN1" s="140"/>
      <c r="PJO1" s="140"/>
      <c r="PJP1" s="140"/>
      <c r="PJQ1" s="140"/>
      <c r="PJR1" s="140"/>
      <c r="PJS1" s="140"/>
      <c r="PJT1" s="140"/>
      <c r="PJU1" s="140"/>
      <c r="PJV1" s="140"/>
      <c r="PJW1" s="140"/>
      <c r="PJX1" s="140"/>
      <c r="PJY1" s="140"/>
      <c r="PJZ1" s="140"/>
      <c r="PKA1" s="140"/>
      <c r="PKB1" s="140"/>
      <c r="PKC1" s="140"/>
      <c r="PKD1" s="140"/>
      <c r="PKE1" s="140"/>
      <c r="PKF1" s="140"/>
      <c r="PKG1" s="140"/>
      <c r="PKH1" s="140"/>
      <c r="PKI1" s="140"/>
      <c r="PKJ1" s="140"/>
      <c r="PKK1" s="140"/>
      <c r="PKL1" s="140"/>
      <c r="PKM1" s="140"/>
      <c r="PKN1" s="140"/>
      <c r="PKO1" s="140"/>
      <c r="PKP1" s="140"/>
      <c r="PKQ1" s="140"/>
      <c r="PKR1" s="140"/>
      <c r="PKS1" s="140"/>
      <c r="PKT1" s="140"/>
      <c r="PKU1" s="140"/>
      <c r="PKV1" s="140"/>
      <c r="PKW1" s="140"/>
      <c r="PKX1" s="140"/>
      <c r="PKY1" s="140"/>
      <c r="PKZ1" s="140"/>
      <c r="PLA1" s="140"/>
      <c r="PLB1" s="140"/>
      <c r="PLC1" s="140"/>
      <c r="PLD1" s="140"/>
      <c r="PLE1" s="140"/>
      <c r="PLF1" s="140"/>
      <c r="PLG1" s="140"/>
      <c r="PLH1" s="140"/>
      <c r="PLI1" s="140"/>
      <c r="PLJ1" s="140"/>
      <c r="PLK1" s="140"/>
      <c r="PLL1" s="140"/>
      <c r="PLM1" s="140"/>
      <c r="PLN1" s="140"/>
      <c r="PLO1" s="140"/>
      <c r="PLP1" s="140"/>
      <c r="PLQ1" s="140"/>
      <c r="PLR1" s="140"/>
      <c r="PLS1" s="140"/>
      <c r="PLT1" s="140"/>
      <c r="PLU1" s="140"/>
      <c r="PLV1" s="140"/>
      <c r="PLW1" s="140"/>
      <c r="PLX1" s="140"/>
      <c r="PLY1" s="140"/>
      <c r="PLZ1" s="140"/>
      <c r="PMA1" s="140"/>
      <c r="PMB1" s="140"/>
      <c r="PMC1" s="140"/>
      <c r="PMD1" s="140"/>
      <c r="PME1" s="140"/>
      <c r="PMF1" s="140"/>
      <c r="PMG1" s="140"/>
      <c r="PMH1" s="140"/>
      <c r="PMI1" s="140"/>
      <c r="PMJ1" s="140"/>
      <c r="PMK1" s="140"/>
      <c r="PML1" s="140"/>
      <c r="PMM1" s="140"/>
      <c r="PMN1" s="140"/>
      <c r="PMO1" s="140"/>
      <c r="PMP1" s="140"/>
      <c r="PMQ1" s="140"/>
      <c r="PMR1" s="140"/>
      <c r="PMS1" s="140"/>
      <c r="PMT1" s="140"/>
      <c r="PMU1" s="140"/>
      <c r="PMV1" s="140"/>
      <c r="PMW1" s="140"/>
      <c r="PMX1" s="140"/>
      <c r="PMY1" s="140"/>
      <c r="PMZ1" s="140"/>
      <c r="PNA1" s="140"/>
      <c r="PNB1" s="140"/>
      <c r="PNC1" s="140"/>
      <c r="PND1" s="140"/>
      <c r="PNE1" s="140"/>
      <c r="PNF1" s="140"/>
      <c r="PNG1" s="140"/>
      <c r="PNH1" s="140"/>
      <c r="PNI1" s="140"/>
      <c r="PNJ1" s="140"/>
      <c r="PNK1" s="140"/>
      <c r="PNL1" s="140"/>
      <c r="PNM1" s="140"/>
      <c r="PNN1" s="140"/>
      <c r="PNO1" s="140"/>
      <c r="PNP1" s="140"/>
      <c r="PNQ1" s="140"/>
      <c r="PNR1" s="140"/>
      <c r="PNS1" s="140"/>
      <c r="PNT1" s="140"/>
      <c r="PNU1" s="140"/>
      <c r="PNV1" s="140"/>
      <c r="PNW1" s="140"/>
      <c r="PNX1" s="140"/>
      <c r="PNY1" s="140"/>
      <c r="PNZ1" s="140"/>
      <c r="POA1" s="140"/>
      <c r="POB1" s="140"/>
      <c r="POC1" s="140"/>
      <c r="POD1" s="140"/>
      <c r="POE1" s="140"/>
      <c r="POF1" s="140"/>
      <c r="POG1" s="140"/>
      <c r="POH1" s="140"/>
      <c r="POI1" s="140"/>
      <c r="POJ1" s="140"/>
      <c r="POK1" s="140"/>
      <c r="POL1" s="140"/>
      <c r="POM1" s="140"/>
      <c r="PON1" s="140"/>
      <c r="POO1" s="140"/>
      <c r="POP1" s="140"/>
      <c r="POQ1" s="140"/>
      <c r="POR1" s="140"/>
      <c r="POS1" s="140"/>
      <c r="POT1" s="140"/>
      <c r="POU1" s="140"/>
      <c r="POV1" s="140"/>
      <c r="POW1" s="140"/>
      <c r="POX1" s="140"/>
      <c r="POY1" s="140"/>
      <c r="POZ1" s="140"/>
      <c r="PPA1" s="140"/>
      <c r="PPB1" s="140"/>
      <c r="PPC1" s="140"/>
      <c r="PPD1" s="140"/>
      <c r="PPE1" s="140"/>
      <c r="PPF1" s="140"/>
      <c r="PPG1" s="140"/>
      <c r="PPH1" s="140"/>
      <c r="PPI1" s="140"/>
      <c r="PPJ1" s="140"/>
      <c r="PPK1" s="140"/>
      <c r="PPL1" s="140"/>
      <c r="PPM1" s="140"/>
      <c r="PPN1" s="140"/>
      <c r="PPO1" s="140"/>
      <c r="PPP1" s="140"/>
      <c r="PPQ1" s="140"/>
      <c r="PPR1" s="140"/>
      <c r="PPS1" s="140"/>
      <c r="PPT1" s="140"/>
      <c r="PPU1" s="140"/>
      <c r="PPV1" s="140"/>
      <c r="PPW1" s="140"/>
      <c r="PPX1" s="140"/>
      <c r="PPY1" s="140"/>
      <c r="PPZ1" s="140"/>
      <c r="PQA1" s="140"/>
      <c r="PQB1" s="140"/>
      <c r="PQC1" s="140"/>
      <c r="PQD1" s="140"/>
      <c r="PQE1" s="140"/>
      <c r="PQF1" s="140"/>
      <c r="PQG1" s="140"/>
      <c r="PQH1" s="140"/>
      <c r="PQI1" s="140"/>
      <c r="PQJ1" s="140"/>
      <c r="PQK1" s="140"/>
      <c r="PQL1" s="140"/>
      <c r="PQM1" s="140"/>
      <c r="PQN1" s="140"/>
      <c r="PQO1" s="140"/>
      <c r="PQP1" s="140"/>
      <c r="PQQ1" s="140"/>
      <c r="PQR1" s="140"/>
      <c r="PQS1" s="140"/>
      <c r="PQT1" s="140"/>
      <c r="PQU1" s="140"/>
      <c r="PQV1" s="140"/>
      <c r="PQW1" s="140"/>
      <c r="PQX1" s="140"/>
      <c r="PQY1" s="140"/>
      <c r="PQZ1" s="140"/>
      <c r="PRA1" s="140"/>
      <c r="PRB1" s="140"/>
      <c r="PRC1" s="140"/>
      <c r="PRD1" s="140"/>
      <c r="PRE1" s="140"/>
      <c r="PRF1" s="140"/>
      <c r="PRG1" s="140"/>
      <c r="PRH1" s="140"/>
      <c r="PRI1" s="140"/>
      <c r="PRJ1" s="140"/>
      <c r="PRK1" s="140"/>
      <c r="PRL1" s="140"/>
      <c r="PRM1" s="140"/>
      <c r="PRN1" s="140"/>
      <c r="PRO1" s="140"/>
      <c r="PRP1" s="140"/>
      <c r="PRQ1" s="140"/>
      <c r="PRR1" s="140"/>
      <c r="PRS1" s="140"/>
      <c r="PRT1" s="140"/>
      <c r="PRU1" s="140"/>
      <c r="PRV1" s="140"/>
      <c r="PRW1" s="140"/>
      <c r="PRX1" s="140"/>
      <c r="PRY1" s="140"/>
      <c r="PRZ1" s="140"/>
      <c r="PSA1" s="140"/>
      <c r="PSB1" s="140"/>
      <c r="PSC1" s="140"/>
      <c r="PSD1" s="140"/>
      <c r="PSE1" s="140"/>
      <c r="PSF1" s="140"/>
      <c r="PSG1" s="140"/>
      <c r="PSH1" s="140"/>
      <c r="PSI1" s="140"/>
      <c r="PSJ1" s="140"/>
      <c r="PSK1" s="140"/>
      <c r="PSL1" s="140"/>
      <c r="PSM1" s="140"/>
      <c r="PSN1" s="140"/>
      <c r="PSO1" s="140"/>
      <c r="PSP1" s="140"/>
      <c r="PSQ1" s="140"/>
      <c r="PSR1" s="140"/>
      <c r="PSS1" s="140"/>
      <c r="PST1" s="140"/>
      <c r="PSU1" s="140"/>
      <c r="PSV1" s="140"/>
      <c r="PSW1" s="140"/>
      <c r="PSX1" s="140"/>
      <c r="PSY1" s="140"/>
      <c r="PSZ1" s="140"/>
      <c r="PTA1" s="140"/>
      <c r="PTB1" s="140"/>
      <c r="PTC1" s="140"/>
      <c r="PTD1" s="140"/>
      <c r="PTE1" s="140"/>
      <c r="PTF1" s="140"/>
      <c r="PTG1" s="140"/>
      <c r="PTH1" s="140"/>
      <c r="PTI1" s="140"/>
      <c r="PTJ1" s="140"/>
      <c r="PTK1" s="140"/>
      <c r="PTL1" s="140"/>
      <c r="PTM1" s="140"/>
      <c r="PTN1" s="140"/>
      <c r="PTO1" s="140"/>
      <c r="PTP1" s="140"/>
      <c r="PTQ1" s="140"/>
      <c r="PTR1" s="140"/>
      <c r="PTS1" s="140"/>
      <c r="PTT1" s="140"/>
      <c r="PTU1" s="140"/>
      <c r="PTV1" s="140"/>
      <c r="PTW1" s="140"/>
      <c r="PTX1" s="140"/>
      <c r="PTY1" s="140"/>
      <c r="PTZ1" s="140"/>
      <c r="PUA1" s="140"/>
      <c r="PUB1" s="140"/>
      <c r="PUC1" s="140"/>
      <c r="PUD1" s="140"/>
      <c r="PUE1" s="140"/>
      <c r="PUF1" s="140"/>
      <c r="PUG1" s="140"/>
      <c r="PUH1" s="140"/>
      <c r="PUI1" s="140"/>
      <c r="PUJ1" s="140"/>
      <c r="PUK1" s="140"/>
      <c r="PUL1" s="140"/>
      <c r="PUM1" s="140"/>
      <c r="PUN1" s="140"/>
      <c r="PUO1" s="140"/>
      <c r="PUP1" s="140"/>
      <c r="PUQ1" s="140"/>
      <c r="PUR1" s="140"/>
      <c r="PUS1" s="140"/>
      <c r="PUT1" s="140"/>
      <c r="PUU1" s="140"/>
      <c r="PUV1" s="140"/>
      <c r="PUW1" s="140"/>
      <c r="PUX1" s="140"/>
      <c r="PUY1" s="140"/>
      <c r="PUZ1" s="140"/>
      <c r="PVA1" s="140"/>
      <c r="PVB1" s="140"/>
      <c r="PVC1" s="140"/>
      <c r="PVD1" s="140"/>
      <c r="PVE1" s="140"/>
      <c r="PVF1" s="140"/>
      <c r="PVG1" s="140"/>
      <c r="PVH1" s="140"/>
      <c r="PVI1" s="140"/>
      <c r="PVJ1" s="140"/>
      <c r="PVK1" s="140"/>
      <c r="PVL1" s="140"/>
      <c r="PVM1" s="140"/>
      <c r="PVN1" s="140"/>
      <c r="PVO1" s="140"/>
      <c r="PVP1" s="140"/>
      <c r="PVQ1" s="140"/>
      <c r="PVR1" s="140"/>
      <c r="PVS1" s="140"/>
      <c r="PVT1" s="140"/>
      <c r="PVU1" s="140"/>
      <c r="PVV1" s="140"/>
      <c r="PVW1" s="140"/>
      <c r="PVX1" s="140"/>
      <c r="PVY1" s="140"/>
      <c r="PVZ1" s="140"/>
      <c r="PWA1" s="140"/>
      <c r="PWB1" s="140"/>
      <c r="PWC1" s="140"/>
      <c r="PWD1" s="140"/>
      <c r="PWE1" s="140"/>
      <c r="PWF1" s="140"/>
      <c r="PWG1" s="140"/>
      <c r="PWH1" s="140"/>
      <c r="PWI1" s="140"/>
      <c r="PWJ1" s="140"/>
      <c r="PWK1" s="140"/>
      <c r="PWL1" s="140"/>
      <c r="PWM1" s="140"/>
      <c r="PWN1" s="140"/>
      <c r="PWO1" s="140"/>
      <c r="PWP1" s="140"/>
      <c r="PWQ1" s="140"/>
      <c r="PWR1" s="140"/>
      <c r="PWS1" s="140"/>
      <c r="PWT1" s="140"/>
      <c r="PWU1" s="140"/>
      <c r="PWV1" s="140"/>
      <c r="PWW1" s="140"/>
      <c r="PWX1" s="140"/>
      <c r="PWY1" s="140"/>
      <c r="PWZ1" s="140"/>
      <c r="PXA1" s="140"/>
      <c r="PXB1" s="140"/>
      <c r="PXC1" s="140"/>
      <c r="PXD1" s="140"/>
      <c r="PXE1" s="140"/>
      <c r="PXF1" s="140"/>
      <c r="PXG1" s="140"/>
      <c r="PXH1" s="140"/>
      <c r="PXI1" s="140"/>
      <c r="PXJ1" s="140"/>
      <c r="PXK1" s="140"/>
      <c r="PXL1" s="140"/>
      <c r="PXM1" s="140"/>
      <c r="PXN1" s="140"/>
      <c r="PXO1" s="140"/>
      <c r="PXP1" s="140"/>
      <c r="PXQ1" s="140"/>
      <c r="PXR1" s="140"/>
      <c r="PXS1" s="140"/>
      <c r="PXT1" s="140"/>
      <c r="PXU1" s="140"/>
      <c r="PXV1" s="140"/>
      <c r="PXW1" s="140"/>
      <c r="PXX1" s="140"/>
      <c r="PXY1" s="140"/>
      <c r="PXZ1" s="140"/>
      <c r="PYA1" s="140"/>
      <c r="PYB1" s="140"/>
      <c r="PYC1" s="140"/>
      <c r="PYD1" s="140"/>
      <c r="PYE1" s="140"/>
      <c r="PYF1" s="140"/>
      <c r="PYG1" s="140"/>
      <c r="PYH1" s="140"/>
      <c r="PYI1" s="140"/>
      <c r="PYJ1" s="140"/>
      <c r="PYK1" s="140"/>
      <c r="PYL1" s="140"/>
      <c r="PYM1" s="140"/>
      <c r="PYN1" s="140"/>
      <c r="PYO1" s="140"/>
      <c r="PYP1" s="140"/>
      <c r="PYQ1" s="140"/>
      <c r="PYR1" s="140"/>
      <c r="PYS1" s="140"/>
      <c r="PYT1" s="140"/>
      <c r="PYU1" s="140"/>
      <c r="PYV1" s="140"/>
      <c r="PYW1" s="140"/>
      <c r="PYX1" s="140"/>
      <c r="PYY1" s="140"/>
      <c r="PYZ1" s="140"/>
      <c r="PZA1" s="140"/>
      <c r="PZB1" s="140"/>
      <c r="PZC1" s="140"/>
      <c r="PZD1" s="140"/>
      <c r="PZE1" s="140"/>
      <c r="PZF1" s="140"/>
      <c r="PZG1" s="140"/>
      <c r="PZH1" s="140"/>
      <c r="PZI1" s="140"/>
      <c r="PZJ1" s="140"/>
      <c r="PZK1" s="140"/>
      <c r="PZL1" s="140"/>
      <c r="PZM1" s="140"/>
      <c r="PZN1" s="140"/>
      <c r="PZO1" s="140"/>
      <c r="PZP1" s="140"/>
      <c r="PZQ1" s="140"/>
      <c r="PZR1" s="140"/>
      <c r="PZS1" s="140"/>
      <c r="PZT1" s="140"/>
      <c r="PZU1" s="140"/>
      <c r="PZV1" s="140"/>
      <c r="PZW1" s="140"/>
      <c r="PZX1" s="140"/>
      <c r="PZY1" s="140"/>
      <c r="PZZ1" s="140"/>
      <c r="QAA1" s="140"/>
      <c r="QAB1" s="140"/>
      <c r="QAC1" s="140"/>
      <c r="QAD1" s="140"/>
      <c r="QAE1" s="140"/>
      <c r="QAF1" s="140"/>
      <c r="QAG1" s="140"/>
      <c r="QAH1" s="140"/>
      <c r="QAI1" s="140"/>
      <c r="QAJ1" s="140"/>
      <c r="QAK1" s="140"/>
      <c r="QAL1" s="140"/>
      <c r="QAM1" s="140"/>
      <c r="QAN1" s="140"/>
      <c r="QAO1" s="140"/>
      <c r="QAP1" s="140"/>
      <c r="QAQ1" s="140"/>
      <c r="QAR1" s="140"/>
      <c r="QAS1" s="140"/>
      <c r="QAT1" s="140"/>
      <c r="QAU1" s="140"/>
      <c r="QAV1" s="140"/>
      <c r="QAW1" s="140"/>
      <c r="QAX1" s="140"/>
      <c r="QAY1" s="140"/>
      <c r="QAZ1" s="140"/>
      <c r="QBA1" s="140"/>
      <c r="QBB1" s="140"/>
      <c r="QBC1" s="140"/>
      <c r="QBD1" s="140"/>
      <c r="QBE1" s="140"/>
      <c r="QBF1" s="140"/>
      <c r="QBG1" s="140"/>
      <c r="QBH1" s="140"/>
      <c r="QBI1" s="140"/>
      <c r="QBJ1" s="140"/>
      <c r="QBK1" s="140"/>
      <c r="QBL1" s="140"/>
      <c r="QBM1" s="140"/>
      <c r="QBN1" s="140"/>
      <c r="QBO1" s="140"/>
      <c r="QBP1" s="140"/>
      <c r="QBQ1" s="140"/>
      <c r="QBR1" s="140"/>
      <c r="QBS1" s="140"/>
      <c r="QBT1" s="140"/>
      <c r="QBU1" s="140"/>
      <c r="QBV1" s="140"/>
      <c r="QBW1" s="140"/>
      <c r="QBX1" s="140"/>
      <c r="QBY1" s="140"/>
      <c r="QBZ1" s="140"/>
      <c r="QCA1" s="140"/>
      <c r="QCB1" s="140"/>
      <c r="QCC1" s="140"/>
      <c r="QCD1" s="140"/>
      <c r="QCE1" s="140"/>
      <c r="QCF1" s="140"/>
      <c r="QCG1" s="140"/>
      <c r="QCH1" s="140"/>
      <c r="QCI1" s="140"/>
      <c r="QCJ1" s="140"/>
      <c r="QCK1" s="140"/>
      <c r="QCL1" s="140"/>
      <c r="QCM1" s="140"/>
      <c r="QCN1" s="140"/>
      <c r="QCO1" s="140"/>
      <c r="QCP1" s="140"/>
      <c r="QCQ1" s="140"/>
      <c r="QCR1" s="140"/>
      <c r="QCS1" s="140"/>
      <c r="QCT1" s="140"/>
      <c r="QCU1" s="140"/>
      <c r="QCV1" s="140"/>
      <c r="QCW1" s="140"/>
      <c r="QCX1" s="140"/>
      <c r="QCY1" s="140"/>
      <c r="QCZ1" s="140"/>
      <c r="QDA1" s="140"/>
      <c r="QDB1" s="140"/>
      <c r="QDC1" s="140"/>
      <c r="QDD1" s="140"/>
      <c r="QDE1" s="140"/>
      <c r="QDF1" s="140"/>
      <c r="QDG1" s="140"/>
      <c r="QDH1" s="140"/>
      <c r="QDI1" s="140"/>
      <c r="QDJ1" s="140"/>
      <c r="QDK1" s="140"/>
      <c r="QDL1" s="140"/>
      <c r="QDM1" s="140"/>
      <c r="QDN1" s="140"/>
      <c r="QDO1" s="140"/>
      <c r="QDP1" s="140"/>
      <c r="QDQ1" s="140"/>
      <c r="QDR1" s="140"/>
      <c r="QDS1" s="140"/>
      <c r="QDT1" s="140"/>
      <c r="QDU1" s="140"/>
      <c r="QDV1" s="140"/>
      <c r="QDW1" s="140"/>
      <c r="QDX1" s="140"/>
      <c r="QDY1" s="140"/>
      <c r="QDZ1" s="140"/>
      <c r="QEA1" s="140"/>
      <c r="QEB1" s="140"/>
      <c r="QEC1" s="140"/>
      <c r="QED1" s="140"/>
      <c r="QEE1" s="140"/>
      <c r="QEF1" s="140"/>
      <c r="QEG1" s="140"/>
      <c r="QEH1" s="140"/>
      <c r="QEI1" s="140"/>
      <c r="QEJ1" s="140"/>
      <c r="QEK1" s="140"/>
      <c r="QEL1" s="140"/>
      <c r="QEM1" s="140"/>
      <c r="QEN1" s="140"/>
      <c r="QEO1" s="140"/>
      <c r="QEP1" s="140"/>
      <c r="QEQ1" s="140"/>
      <c r="QER1" s="140"/>
      <c r="QES1" s="140"/>
      <c r="QET1" s="140"/>
      <c r="QEU1" s="140"/>
      <c r="QEV1" s="140"/>
      <c r="QEW1" s="140"/>
      <c r="QEX1" s="140"/>
      <c r="QEY1" s="140"/>
      <c r="QEZ1" s="140"/>
      <c r="QFA1" s="140"/>
      <c r="QFB1" s="140"/>
      <c r="QFC1" s="140"/>
      <c r="QFD1" s="140"/>
      <c r="QFE1" s="140"/>
      <c r="QFF1" s="140"/>
      <c r="QFG1" s="140"/>
      <c r="QFH1" s="140"/>
      <c r="QFI1" s="140"/>
      <c r="QFJ1" s="140"/>
      <c r="QFK1" s="140"/>
      <c r="QFL1" s="140"/>
      <c r="QFM1" s="140"/>
      <c r="QFN1" s="140"/>
      <c r="QFO1" s="140"/>
      <c r="QFP1" s="140"/>
      <c r="QFQ1" s="140"/>
      <c r="QFR1" s="140"/>
      <c r="QFS1" s="140"/>
      <c r="QFT1" s="140"/>
      <c r="QFU1" s="140"/>
      <c r="QFV1" s="140"/>
      <c r="QFW1" s="140"/>
      <c r="QFX1" s="140"/>
      <c r="QFY1" s="140"/>
      <c r="QFZ1" s="140"/>
      <c r="QGA1" s="140"/>
      <c r="QGB1" s="140"/>
      <c r="QGC1" s="140"/>
      <c r="QGD1" s="140"/>
      <c r="QGE1" s="140"/>
      <c r="QGF1" s="140"/>
      <c r="QGG1" s="140"/>
      <c r="QGH1" s="140"/>
      <c r="QGI1" s="140"/>
      <c r="QGJ1" s="140"/>
      <c r="QGK1" s="140"/>
      <c r="QGL1" s="140"/>
      <c r="QGM1" s="140"/>
      <c r="QGN1" s="140"/>
      <c r="QGO1" s="140"/>
      <c r="QGP1" s="140"/>
      <c r="QGQ1" s="140"/>
      <c r="QGR1" s="140"/>
      <c r="QGS1" s="140"/>
      <c r="QGT1" s="140"/>
      <c r="QGU1" s="140"/>
      <c r="QGV1" s="140"/>
      <c r="QGW1" s="140"/>
      <c r="QGX1" s="140"/>
      <c r="QGY1" s="140"/>
      <c r="QGZ1" s="140"/>
      <c r="QHA1" s="140"/>
      <c r="QHB1" s="140"/>
      <c r="QHC1" s="140"/>
      <c r="QHD1" s="140"/>
      <c r="QHE1" s="140"/>
      <c r="QHF1" s="140"/>
      <c r="QHG1" s="140"/>
      <c r="QHH1" s="140"/>
      <c r="QHI1" s="140"/>
      <c r="QHJ1" s="140"/>
      <c r="QHK1" s="140"/>
      <c r="QHL1" s="140"/>
      <c r="QHM1" s="140"/>
      <c r="QHN1" s="140"/>
      <c r="QHO1" s="140"/>
      <c r="QHP1" s="140"/>
      <c r="QHQ1" s="140"/>
      <c r="QHR1" s="140"/>
      <c r="QHS1" s="140"/>
      <c r="QHT1" s="140"/>
      <c r="QHU1" s="140"/>
      <c r="QHV1" s="140"/>
      <c r="QHW1" s="140"/>
      <c r="QHX1" s="140"/>
      <c r="QHY1" s="140"/>
      <c r="QHZ1" s="140"/>
      <c r="QIA1" s="140"/>
      <c r="QIB1" s="140"/>
      <c r="QIC1" s="140"/>
      <c r="QID1" s="140"/>
      <c r="QIE1" s="140"/>
      <c r="QIF1" s="140"/>
      <c r="QIG1" s="140"/>
      <c r="QIH1" s="140"/>
      <c r="QII1" s="140"/>
      <c r="QIJ1" s="140"/>
      <c r="QIK1" s="140"/>
      <c r="QIL1" s="140"/>
      <c r="QIM1" s="140"/>
      <c r="QIN1" s="140"/>
      <c r="QIO1" s="140"/>
      <c r="QIP1" s="140"/>
      <c r="QIQ1" s="140"/>
      <c r="QIR1" s="140"/>
      <c r="QIS1" s="140"/>
      <c r="QIT1" s="140"/>
      <c r="QIU1" s="140"/>
      <c r="QIV1" s="140"/>
      <c r="QIW1" s="140"/>
      <c r="QIX1" s="140"/>
      <c r="QIY1" s="140"/>
      <c r="QIZ1" s="140"/>
      <c r="QJA1" s="140"/>
      <c r="QJB1" s="140"/>
      <c r="QJC1" s="140"/>
      <c r="QJD1" s="140"/>
      <c r="QJE1" s="140"/>
      <c r="QJF1" s="140"/>
      <c r="QJG1" s="140"/>
      <c r="QJH1" s="140"/>
      <c r="QJI1" s="140"/>
      <c r="QJJ1" s="140"/>
      <c r="QJK1" s="140"/>
      <c r="QJL1" s="140"/>
      <c r="QJM1" s="140"/>
      <c r="QJN1" s="140"/>
      <c r="QJO1" s="140"/>
      <c r="QJP1" s="140"/>
      <c r="QJQ1" s="140"/>
      <c r="QJR1" s="140"/>
      <c r="QJS1" s="140"/>
      <c r="QJT1" s="140"/>
      <c r="QJU1" s="140"/>
      <c r="QJV1" s="140"/>
      <c r="QJW1" s="140"/>
      <c r="QJX1" s="140"/>
      <c r="QJY1" s="140"/>
      <c r="QJZ1" s="140"/>
      <c r="QKA1" s="140"/>
      <c r="QKB1" s="140"/>
      <c r="QKC1" s="140"/>
      <c r="QKD1" s="140"/>
      <c r="QKE1" s="140"/>
      <c r="QKF1" s="140"/>
      <c r="QKG1" s="140"/>
      <c r="QKH1" s="140"/>
      <c r="QKI1" s="140"/>
      <c r="QKJ1" s="140"/>
      <c r="QKK1" s="140"/>
      <c r="QKL1" s="140"/>
      <c r="QKM1" s="140"/>
      <c r="QKN1" s="140"/>
      <c r="QKO1" s="140"/>
      <c r="QKP1" s="140"/>
      <c r="QKQ1" s="140"/>
      <c r="QKR1" s="140"/>
      <c r="QKS1" s="140"/>
      <c r="QKT1" s="140"/>
      <c r="QKU1" s="140"/>
      <c r="QKV1" s="140"/>
      <c r="QKW1" s="140"/>
      <c r="QKX1" s="140"/>
      <c r="QKY1" s="140"/>
      <c r="QKZ1" s="140"/>
      <c r="QLA1" s="140"/>
      <c r="QLB1" s="140"/>
      <c r="QLC1" s="140"/>
      <c r="QLD1" s="140"/>
      <c r="QLE1" s="140"/>
      <c r="QLF1" s="140"/>
      <c r="QLG1" s="140"/>
      <c r="QLH1" s="140"/>
      <c r="QLI1" s="140"/>
      <c r="QLJ1" s="140"/>
      <c r="QLK1" s="140"/>
      <c r="QLL1" s="140"/>
      <c r="QLM1" s="140"/>
      <c r="QLN1" s="140"/>
      <c r="QLO1" s="140"/>
      <c r="QLP1" s="140"/>
      <c r="QLQ1" s="140"/>
      <c r="QLR1" s="140"/>
      <c r="QLS1" s="140"/>
      <c r="QLT1" s="140"/>
      <c r="QLU1" s="140"/>
      <c r="QLV1" s="140"/>
      <c r="QLW1" s="140"/>
      <c r="QLX1" s="140"/>
      <c r="QLY1" s="140"/>
      <c r="QLZ1" s="140"/>
      <c r="QMA1" s="140"/>
      <c r="QMB1" s="140"/>
      <c r="QMC1" s="140"/>
      <c r="QMD1" s="140"/>
      <c r="QME1" s="140"/>
      <c r="QMF1" s="140"/>
      <c r="QMG1" s="140"/>
      <c r="QMH1" s="140"/>
      <c r="QMI1" s="140"/>
      <c r="QMJ1" s="140"/>
      <c r="QMK1" s="140"/>
      <c r="QML1" s="140"/>
      <c r="QMM1" s="140"/>
      <c r="QMN1" s="140"/>
      <c r="QMO1" s="140"/>
      <c r="QMP1" s="140"/>
      <c r="QMQ1" s="140"/>
      <c r="QMR1" s="140"/>
      <c r="QMS1" s="140"/>
      <c r="QMT1" s="140"/>
      <c r="QMU1" s="140"/>
      <c r="QMV1" s="140"/>
      <c r="QMW1" s="140"/>
      <c r="QMX1" s="140"/>
      <c r="QMY1" s="140"/>
      <c r="QMZ1" s="140"/>
      <c r="QNA1" s="140"/>
      <c r="QNB1" s="140"/>
      <c r="QNC1" s="140"/>
      <c r="QND1" s="140"/>
      <c r="QNE1" s="140"/>
      <c r="QNF1" s="140"/>
      <c r="QNG1" s="140"/>
      <c r="QNH1" s="140"/>
      <c r="QNI1" s="140"/>
      <c r="QNJ1" s="140"/>
      <c r="QNK1" s="140"/>
      <c r="QNL1" s="140"/>
      <c r="QNM1" s="140"/>
      <c r="QNN1" s="140"/>
      <c r="QNO1" s="140"/>
      <c r="QNP1" s="140"/>
      <c r="QNQ1" s="140"/>
      <c r="QNR1" s="140"/>
      <c r="QNS1" s="140"/>
      <c r="QNT1" s="140"/>
      <c r="QNU1" s="140"/>
      <c r="QNV1" s="140"/>
      <c r="QNW1" s="140"/>
      <c r="QNX1" s="140"/>
      <c r="QNY1" s="140"/>
      <c r="QNZ1" s="140"/>
      <c r="QOA1" s="140"/>
      <c r="QOB1" s="140"/>
      <c r="QOC1" s="140"/>
      <c r="QOD1" s="140"/>
      <c r="QOE1" s="140"/>
      <c r="QOF1" s="140"/>
      <c r="QOG1" s="140"/>
      <c r="QOH1" s="140"/>
      <c r="QOI1" s="140"/>
      <c r="QOJ1" s="140"/>
      <c r="QOK1" s="140"/>
      <c r="QOL1" s="140"/>
      <c r="QOM1" s="140"/>
      <c r="QON1" s="140"/>
      <c r="QOO1" s="140"/>
      <c r="QOP1" s="140"/>
      <c r="QOQ1" s="140"/>
      <c r="QOR1" s="140"/>
      <c r="QOS1" s="140"/>
      <c r="QOT1" s="140"/>
      <c r="QOU1" s="140"/>
      <c r="QOV1" s="140"/>
      <c r="QOW1" s="140"/>
      <c r="QOX1" s="140"/>
      <c r="QOY1" s="140"/>
      <c r="QOZ1" s="140"/>
      <c r="QPA1" s="140"/>
      <c r="QPB1" s="140"/>
      <c r="QPC1" s="140"/>
      <c r="QPD1" s="140"/>
      <c r="QPE1" s="140"/>
      <c r="QPF1" s="140"/>
      <c r="QPG1" s="140"/>
      <c r="QPH1" s="140"/>
      <c r="QPI1" s="140"/>
      <c r="QPJ1" s="140"/>
      <c r="QPK1" s="140"/>
      <c r="QPL1" s="140"/>
      <c r="QPM1" s="140"/>
      <c r="QPN1" s="140"/>
      <c r="QPO1" s="140"/>
      <c r="QPP1" s="140"/>
      <c r="QPQ1" s="140"/>
      <c r="QPR1" s="140"/>
      <c r="QPS1" s="140"/>
      <c r="QPT1" s="140"/>
      <c r="QPU1" s="140"/>
      <c r="QPV1" s="140"/>
      <c r="QPW1" s="140"/>
      <c r="QPX1" s="140"/>
      <c r="QPY1" s="140"/>
      <c r="QPZ1" s="140"/>
      <c r="QQA1" s="140"/>
      <c r="QQB1" s="140"/>
      <c r="QQC1" s="140"/>
      <c r="QQD1" s="140"/>
      <c r="QQE1" s="140"/>
      <c r="QQF1" s="140"/>
      <c r="QQG1" s="140"/>
      <c r="QQH1" s="140"/>
      <c r="QQI1" s="140"/>
      <c r="QQJ1" s="140"/>
      <c r="QQK1" s="140"/>
      <c r="QQL1" s="140"/>
      <c r="QQM1" s="140"/>
      <c r="QQN1" s="140"/>
      <c r="QQO1" s="140"/>
      <c r="QQP1" s="140"/>
      <c r="QQQ1" s="140"/>
      <c r="QQR1" s="140"/>
      <c r="QQS1" s="140"/>
      <c r="QQT1" s="140"/>
      <c r="QQU1" s="140"/>
      <c r="QQV1" s="140"/>
      <c r="QQW1" s="140"/>
      <c r="QQX1" s="140"/>
      <c r="QQY1" s="140"/>
      <c r="QQZ1" s="140"/>
      <c r="QRA1" s="140"/>
      <c r="QRB1" s="140"/>
      <c r="QRC1" s="140"/>
      <c r="QRD1" s="140"/>
      <c r="QRE1" s="140"/>
      <c r="QRF1" s="140"/>
      <c r="QRG1" s="140"/>
      <c r="QRH1" s="140"/>
      <c r="QRI1" s="140"/>
      <c r="QRJ1" s="140"/>
      <c r="QRK1" s="140"/>
      <c r="QRL1" s="140"/>
      <c r="QRM1" s="140"/>
      <c r="QRN1" s="140"/>
      <c r="QRO1" s="140"/>
      <c r="QRP1" s="140"/>
      <c r="QRQ1" s="140"/>
      <c r="QRR1" s="140"/>
      <c r="QRS1" s="140"/>
      <c r="QRT1" s="140"/>
      <c r="QRU1" s="140"/>
      <c r="QRV1" s="140"/>
      <c r="QRW1" s="140"/>
      <c r="QRX1" s="140"/>
      <c r="QRY1" s="140"/>
      <c r="QRZ1" s="140"/>
      <c r="QSA1" s="140"/>
      <c r="QSB1" s="140"/>
      <c r="QSC1" s="140"/>
      <c r="QSD1" s="140"/>
      <c r="QSE1" s="140"/>
      <c r="QSF1" s="140"/>
      <c r="QSG1" s="140"/>
      <c r="QSH1" s="140"/>
      <c r="QSI1" s="140"/>
      <c r="QSJ1" s="140"/>
      <c r="QSK1" s="140"/>
      <c r="QSL1" s="140"/>
      <c r="QSM1" s="140"/>
      <c r="QSN1" s="140"/>
      <c r="QSO1" s="140"/>
      <c r="QSP1" s="140"/>
      <c r="QSQ1" s="140"/>
      <c r="QSR1" s="140"/>
      <c r="QSS1" s="140"/>
      <c r="QST1" s="140"/>
      <c r="QSU1" s="140"/>
      <c r="QSV1" s="140"/>
      <c r="QSW1" s="140"/>
      <c r="QSX1" s="140"/>
      <c r="QSY1" s="140"/>
      <c r="QSZ1" s="140"/>
      <c r="QTA1" s="140"/>
      <c r="QTB1" s="140"/>
      <c r="QTC1" s="140"/>
      <c r="QTD1" s="140"/>
      <c r="QTE1" s="140"/>
      <c r="QTF1" s="140"/>
      <c r="QTG1" s="140"/>
      <c r="QTH1" s="140"/>
      <c r="QTI1" s="140"/>
      <c r="QTJ1" s="140"/>
      <c r="QTK1" s="140"/>
      <c r="QTL1" s="140"/>
      <c r="QTM1" s="140"/>
      <c r="QTN1" s="140"/>
      <c r="QTO1" s="140"/>
      <c r="QTP1" s="140"/>
      <c r="QTQ1" s="140"/>
      <c r="QTR1" s="140"/>
      <c r="QTS1" s="140"/>
      <c r="QTT1" s="140"/>
      <c r="QTU1" s="140"/>
      <c r="QTV1" s="140"/>
      <c r="QTW1" s="140"/>
      <c r="QTX1" s="140"/>
      <c r="QTY1" s="140"/>
      <c r="QTZ1" s="140"/>
      <c r="QUA1" s="140"/>
      <c r="QUB1" s="140"/>
      <c r="QUC1" s="140"/>
      <c r="QUD1" s="140"/>
      <c r="QUE1" s="140"/>
      <c r="QUF1" s="140"/>
      <c r="QUG1" s="140"/>
      <c r="QUH1" s="140"/>
      <c r="QUI1" s="140"/>
      <c r="QUJ1" s="140"/>
      <c r="QUK1" s="140"/>
      <c r="QUL1" s="140"/>
      <c r="QUM1" s="140"/>
      <c r="QUN1" s="140"/>
      <c r="QUO1" s="140"/>
      <c r="QUP1" s="140"/>
      <c r="QUQ1" s="140"/>
      <c r="QUR1" s="140"/>
      <c r="QUS1" s="140"/>
      <c r="QUT1" s="140"/>
      <c r="QUU1" s="140"/>
      <c r="QUV1" s="140"/>
      <c r="QUW1" s="140"/>
      <c r="QUX1" s="140"/>
      <c r="QUY1" s="140"/>
      <c r="QUZ1" s="140"/>
      <c r="QVA1" s="140"/>
      <c r="QVB1" s="140"/>
      <c r="QVC1" s="140"/>
      <c r="QVD1" s="140"/>
      <c r="QVE1" s="140"/>
      <c r="QVF1" s="140"/>
      <c r="QVG1" s="140"/>
      <c r="QVH1" s="140"/>
      <c r="QVI1" s="140"/>
      <c r="QVJ1" s="140"/>
      <c r="QVK1" s="140"/>
      <c r="QVL1" s="140"/>
      <c r="QVM1" s="140"/>
      <c r="QVN1" s="140"/>
      <c r="QVO1" s="140"/>
      <c r="QVP1" s="140"/>
      <c r="QVQ1" s="140"/>
      <c r="QVR1" s="140"/>
      <c r="QVS1" s="140"/>
      <c r="QVT1" s="140"/>
      <c r="QVU1" s="140"/>
      <c r="QVV1" s="140"/>
      <c r="QVW1" s="140"/>
      <c r="QVX1" s="140"/>
      <c r="QVY1" s="140"/>
      <c r="QVZ1" s="140"/>
      <c r="QWA1" s="140"/>
      <c r="QWB1" s="140"/>
      <c r="QWC1" s="140"/>
      <c r="QWD1" s="140"/>
      <c r="QWE1" s="140"/>
      <c r="QWF1" s="140"/>
      <c r="QWG1" s="140"/>
      <c r="QWH1" s="140"/>
      <c r="QWI1" s="140"/>
      <c r="QWJ1" s="140"/>
      <c r="QWK1" s="140"/>
      <c r="QWL1" s="140"/>
      <c r="QWM1" s="140"/>
      <c r="QWN1" s="140"/>
      <c r="QWO1" s="140"/>
      <c r="QWP1" s="140"/>
      <c r="QWQ1" s="140"/>
      <c r="QWR1" s="140"/>
      <c r="QWS1" s="140"/>
      <c r="QWT1" s="140"/>
      <c r="QWU1" s="140"/>
      <c r="QWV1" s="140"/>
      <c r="QWW1" s="140"/>
      <c r="QWX1" s="140"/>
      <c r="QWY1" s="140"/>
      <c r="QWZ1" s="140"/>
      <c r="QXA1" s="140"/>
      <c r="QXB1" s="140"/>
      <c r="QXC1" s="140"/>
      <c r="QXD1" s="140"/>
      <c r="QXE1" s="140"/>
      <c r="QXF1" s="140"/>
      <c r="QXG1" s="140"/>
      <c r="QXH1" s="140"/>
      <c r="QXI1" s="140"/>
      <c r="QXJ1" s="140"/>
      <c r="QXK1" s="140"/>
      <c r="QXL1" s="140"/>
      <c r="QXM1" s="140"/>
      <c r="QXN1" s="140"/>
      <c r="QXO1" s="140"/>
      <c r="QXP1" s="140"/>
      <c r="QXQ1" s="140"/>
      <c r="QXR1" s="140"/>
      <c r="QXS1" s="140"/>
      <c r="QXT1" s="140"/>
      <c r="QXU1" s="140"/>
      <c r="QXV1" s="140"/>
      <c r="QXW1" s="140"/>
      <c r="QXX1" s="140"/>
      <c r="QXY1" s="140"/>
      <c r="QXZ1" s="140"/>
      <c r="QYA1" s="140"/>
      <c r="QYB1" s="140"/>
      <c r="QYC1" s="140"/>
      <c r="QYD1" s="140"/>
      <c r="QYE1" s="140"/>
      <c r="QYF1" s="140"/>
      <c r="QYG1" s="140"/>
      <c r="QYH1" s="140"/>
      <c r="QYI1" s="140"/>
      <c r="QYJ1" s="140"/>
      <c r="QYK1" s="140"/>
      <c r="QYL1" s="140"/>
      <c r="QYM1" s="140"/>
      <c r="QYN1" s="140"/>
      <c r="QYO1" s="140"/>
      <c r="QYP1" s="140"/>
      <c r="QYQ1" s="140"/>
      <c r="QYR1" s="140"/>
      <c r="QYS1" s="140"/>
      <c r="QYT1" s="140"/>
      <c r="QYU1" s="140"/>
      <c r="QYV1" s="140"/>
      <c r="QYW1" s="140"/>
      <c r="QYX1" s="140"/>
      <c r="QYY1" s="140"/>
      <c r="QYZ1" s="140"/>
      <c r="QZA1" s="140"/>
      <c r="QZB1" s="140"/>
      <c r="QZC1" s="140"/>
      <c r="QZD1" s="140"/>
      <c r="QZE1" s="140"/>
      <c r="QZF1" s="140"/>
      <c r="QZG1" s="140"/>
      <c r="QZH1" s="140"/>
      <c r="QZI1" s="140"/>
      <c r="QZJ1" s="140"/>
      <c r="QZK1" s="140"/>
      <c r="QZL1" s="140"/>
      <c r="QZM1" s="140"/>
      <c r="QZN1" s="140"/>
      <c r="QZO1" s="140"/>
      <c r="QZP1" s="140"/>
      <c r="QZQ1" s="140"/>
      <c r="QZR1" s="140"/>
      <c r="QZS1" s="140"/>
      <c r="QZT1" s="140"/>
      <c r="QZU1" s="140"/>
      <c r="QZV1" s="140"/>
      <c r="QZW1" s="140"/>
      <c r="QZX1" s="140"/>
      <c r="QZY1" s="140"/>
      <c r="QZZ1" s="140"/>
      <c r="RAA1" s="140"/>
      <c r="RAB1" s="140"/>
      <c r="RAC1" s="140"/>
      <c r="RAD1" s="140"/>
      <c r="RAE1" s="140"/>
      <c r="RAF1" s="140"/>
      <c r="RAG1" s="140"/>
      <c r="RAH1" s="140"/>
      <c r="RAI1" s="140"/>
      <c r="RAJ1" s="140"/>
      <c r="RAK1" s="140"/>
      <c r="RAL1" s="140"/>
      <c r="RAM1" s="140"/>
      <c r="RAN1" s="140"/>
      <c r="RAO1" s="140"/>
      <c r="RAP1" s="140"/>
      <c r="RAQ1" s="140"/>
      <c r="RAR1" s="140"/>
      <c r="RAS1" s="140"/>
      <c r="RAT1" s="140"/>
      <c r="RAU1" s="140"/>
      <c r="RAV1" s="140"/>
      <c r="RAW1" s="140"/>
      <c r="RAX1" s="140"/>
      <c r="RAY1" s="140"/>
      <c r="RAZ1" s="140"/>
      <c r="RBA1" s="140"/>
      <c r="RBB1" s="140"/>
      <c r="RBC1" s="140"/>
      <c r="RBD1" s="140"/>
      <c r="RBE1" s="140"/>
      <c r="RBF1" s="140"/>
      <c r="RBG1" s="140"/>
      <c r="RBH1" s="140"/>
      <c r="RBI1" s="140"/>
      <c r="RBJ1" s="140"/>
      <c r="RBK1" s="140"/>
      <c r="RBL1" s="140"/>
      <c r="RBM1" s="140"/>
      <c r="RBN1" s="140"/>
      <c r="RBO1" s="140"/>
      <c r="RBP1" s="140"/>
      <c r="RBQ1" s="140"/>
      <c r="RBR1" s="140"/>
      <c r="RBS1" s="140"/>
      <c r="RBT1" s="140"/>
      <c r="RBU1" s="140"/>
      <c r="RBV1" s="140"/>
      <c r="RBW1" s="140"/>
      <c r="RBX1" s="140"/>
      <c r="RBY1" s="140"/>
      <c r="RBZ1" s="140"/>
      <c r="RCA1" s="140"/>
      <c r="RCB1" s="140"/>
      <c r="RCC1" s="140"/>
      <c r="RCD1" s="140"/>
      <c r="RCE1" s="140"/>
      <c r="RCF1" s="140"/>
      <c r="RCG1" s="140"/>
      <c r="RCH1" s="140"/>
      <c r="RCI1" s="140"/>
      <c r="RCJ1" s="140"/>
      <c r="RCK1" s="140"/>
      <c r="RCL1" s="140"/>
      <c r="RCM1" s="140"/>
      <c r="RCN1" s="140"/>
      <c r="RCO1" s="140"/>
      <c r="RCP1" s="140"/>
      <c r="RCQ1" s="140"/>
      <c r="RCR1" s="140"/>
      <c r="RCS1" s="140"/>
      <c r="RCT1" s="140"/>
      <c r="RCU1" s="140"/>
      <c r="RCV1" s="140"/>
      <c r="RCW1" s="140"/>
      <c r="RCX1" s="140"/>
      <c r="RCY1" s="140"/>
      <c r="RCZ1" s="140"/>
      <c r="RDA1" s="140"/>
      <c r="RDB1" s="140"/>
      <c r="RDC1" s="140"/>
      <c r="RDD1" s="140"/>
      <c r="RDE1" s="140"/>
      <c r="RDF1" s="140"/>
      <c r="RDG1" s="140"/>
      <c r="RDH1" s="140"/>
      <c r="RDI1" s="140"/>
      <c r="RDJ1" s="140"/>
      <c r="RDK1" s="140"/>
      <c r="RDL1" s="140"/>
      <c r="RDM1" s="140"/>
      <c r="RDN1" s="140"/>
      <c r="RDO1" s="140"/>
      <c r="RDP1" s="140"/>
      <c r="RDQ1" s="140"/>
      <c r="RDR1" s="140"/>
      <c r="RDS1" s="140"/>
      <c r="RDT1" s="140"/>
      <c r="RDU1" s="140"/>
      <c r="RDV1" s="140"/>
      <c r="RDW1" s="140"/>
      <c r="RDX1" s="140"/>
      <c r="RDY1" s="140"/>
      <c r="RDZ1" s="140"/>
      <c r="REA1" s="140"/>
      <c r="REB1" s="140"/>
      <c r="REC1" s="140"/>
      <c r="RED1" s="140"/>
      <c r="REE1" s="140"/>
      <c r="REF1" s="140"/>
      <c r="REG1" s="140"/>
      <c r="REH1" s="140"/>
      <c r="REI1" s="140"/>
      <c r="REJ1" s="140"/>
      <c r="REK1" s="140"/>
      <c r="REL1" s="140"/>
      <c r="REM1" s="140"/>
      <c r="REN1" s="140"/>
      <c r="REO1" s="140"/>
      <c r="REP1" s="140"/>
      <c r="REQ1" s="140"/>
      <c r="RER1" s="140"/>
      <c r="RES1" s="140"/>
      <c r="RET1" s="140"/>
      <c r="REU1" s="140"/>
      <c r="REV1" s="140"/>
      <c r="REW1" s="140"/>
      <c r="REX1" s="140"/>
      <c r="REY1" s="140"/>
      <c r="REZ1" s="140"/>
      <c r="RFA1" s="140"/>
      <c r="RFB1" s="140"/>
      <c r="RFC1" s="140"/>
      <c r="RFD1" s="140"/>
      <c r="RFE1" s="140"/>
      <c r="RFF1" s="140"/>
      <c r="RFG1" s="140"/>
      <c r="RFH1" s="140"/>
      <c r="RFI1" s="140"/>
      <c r="RFJ1" s="140"/>
      <c r="RFK1" s="140"/>
      <c r="RFL1" s="140"/>
      <c r="RFM1" s="140"/>
      <c r="RFN1" s="140"/>
      <c r="RFO1" s="140"/>
      <c r="RFP1" s="140"/>
      <c r="RFQ1" s="140"/>
      <c r="RFR1" s="140"/>
      <c r="RFS1" s="140"/>
      <c r="RFT1" s="140"/>
      <c r="RFU1" s="140"/>
      <c r="RFV1" s="140"/>
      <c r="RFW1" s="140"/>
      <c r="RFX1" s="140"/>
      <c r="RFY1" s="140"/>
      <c r="RFZ1" s="140"/>
      <c r="RGA1" s="140"/>
      <c r="RGB1" s="140"/>
      <c r="RGC1" s="140"/>
      <c r="RGD1" s="140"/>
      <c r="RGE1" s="140"/>
      <c r="RGF1" s="140"/>
      <c r="RGG1" s="140"/>
      <c r="RGH1" s="140"/>
      <c r="RGI1" s="140"/>
      <c r="RGJ1" s="140"/>
      <c r="RGK1" s="140"/>
      <c r="RGL1" s="140"/>
      <c r="RGM1" s="140"/>
      <c r="RGN1" s="140"/>
      <c r="RGO1" s="140"/>
      <c r="RGP1" s="140"/>
      <c r="RGQ1" s="140"/>
      <c r="RGR1" s="140"/>
      <c r="RGS1" s="140"/>
      <c r="RGT1" s="140"/>
      <c r="RGU1" s="140"/>
      <c r="RGV1" s="140"/>
      <c r="RGW1" s="140"/>
      <c r="RGX1" s="140"/>
      <c r="RGY1" s="140"/>
      <c r="RGZ1" s="140"/>
      <c r="RHA1" s="140"/>
      <c r="RHB1" s="140"/>
      <c r="RHC1" s="140"/>
      <c r="RHD1" s="140"/>
      <c r="RHE1" s="140"/>
      <c r="RHF1" s="140"/>
      <c r="RHG1" s="140"/>
      <c r="RHH1" s="140"/>
      <c r="RHI1" s="140"/>
      <c r="RHJ1" s="140"/>
      <c r="RHK1" s="140"/>
      <c r="RHL1" s="140"/>
      <c r="RHM1" s="140"/>
      <c r="RHN1" s="140"/>
      <c r="RHO1" s="140"/>
      <c r="RHP1" s="140"/>
      <c r="RHQ1" s="140"/>
      <c r="RHR1" s="140"/>
      <c r="RHS1" s="140"/>
      <c r="RHT1" s="140"/>
      <c r="RHU1" s="140"/>
      <c r="RHV1" s="140"/>
      <c r="RHW1" s="140"/>
      <c r="RHX1" s="140"/>
      <c r="RHY1" s="140"/>
      <c r="RHZ1" s="140"/>
      <c r="RIA1" s="140"/>
      <c r="RIB1" s="140"/>
      <c r="RIC1" s="140"/>
      <c r="RID1" s="140"/>
      <c r="RIE1" s="140"/>
      <c r="RIF1" s="140"/>
      <c r="RIG1" s="140"/>
      <c r="RIH1" s="140"/>
      <c r="RII1" s="140"/>
      <c r="RIJ1" s="140"/>
      <c r="RIK1" s="140"/>
      <c r="RIL1" s="140"/>
      <c r="RIM1" s="140"/>
      <c r="RIN1" s="140"/>
      <c r="RIO1" s="140"/>
      <c r="RIP1" s="140"/>
      <c r="RIQ1" s="140"/>
      <c r="RIR1" s="140"/>
      <c r="RIS1" s="140"/>
      <c r="RIT1" s="140"/>
      <c r="RIU1" s="140"/>
      <c r="RIV1" s="140"/>
      <c r="RIW1" s="140"/>
      <c r="RIX1" s="140"/>
      <c r="RIY1" s="140"/>
      <c r="RIZ1" s="140"/>
      <c r="RJA1" s="140"/>
      <c r="RJB1" s="140"/>
      <c r="RJC1" s="140"/>
      <c r="RJD1" s="140"/>
      <c r="RJE1" s="140"/>
      <c r="RJF1" s="140"/>
      <c r="RJG1" s="140"/>
      <c r="RJH1" s="140"/>
      <c r="RJI1" s="140"/>
      <c r="RJJ1" s="140"/>
      <c r="RJK1" s="140"/>
      <c r="RJL1" s="140"/>
      <c r="RJM1" s="140"/>
      <c r="RJN1" s="140"/>
      <c r="RJO1" s="140"/>
      <c r="RJP1" s="140"/>
      <c r="RJQ1" s="140"/>
      <c r="RJR1" s="140"/>
      <c r="RJS1" s="140"/>
      <c r="RJT1" s="140"/>
      <c r="RJU1" s="140"/>
      <c r="RJV1" s="140"/>
      <c r="RJW1" s="140"/>
      <c r="RJX1" s="140"/>
      <c r="RJY1" s="140"/>
      <c r="RJZ1" s="140"/>
      <c r="RKA1" s="140"/>
      <c r="RKB1" s="140"/>
      <c r="RKC1" s="140"/>
      <c r="RKD1" s="140"/>
      <c r="RKE1" s="140"/>
      <c r="RKF1" s="140"/>
      <c r="RKG1" s="140"/>
      <c r="RKH1" s="140"/>
      <c r="RKI1" s="140"/>
      <c r="RKJ1" s="140"/>
      <c r="RKK1" s="140"/>
      <c r="RKL1" s="140"/>
      <c r="RKM1" s="140"/>
      <c r="RKN1" s="140"/>
      <c r="RKO1" s="140"/>
      <c r="RKP1" s="140"/>
      <c r="RKQ1" s="140"/>
      <c r="RKR1" s="140"/>
      <c r="RKS1" s="140"/>
      <c r="RKT1" s="140"/>
      <c r="RKU1" s="140"/>
      <c r="RKV1" s="140"/>
      <c r="RKW1" s="140"/>
      <c r="RKX1" s="140"/>
      <c r="RKY1" s="140"/>
      <c r="RKZ1" s="140"/>
      <c r="RLA1" s="140"/>
      <c r="RLB1" s="140"/>
      <c r="RLC1" s="140"/>
      <c r="RLD1" s="140"/>
      <c r="RLE1" s="140"/>
      <c r="RLF1" s="140"/>
      <c r="RLG1" s="140"/>
      <c r="RLH1" s="140"/>
      <c r="RLI1" s="140"/>
      <c r="RLJ1" s="140"/>
      <c r="RLK1" s="140"/>
      <c r="RLL1" s="140"/>
      <c r="RLM1" s="140"/>
      <c r="RLN1" s="140"/>
      <c r="RLO1" s="140"/>
      <c r="RLP1" s="140"/>
      <c r="RLQ1" s="140"/>
      <c r="RLR1" s="140"/>
      <c r="RLS1" s="140"/>
      <c r="RLT1" s="140"/>
      <c r="RLU1" s="140"/>
      <c r="RLV1" s="140"/>
      <c r="RLW1" s="140"/>
      <c r="RLX1" s="140"/>
      <c r="RLY1" s="140"/>
      <c r="RLZ1" s="140"/>
      <c r="RMA1" s="140"/>
      <c r="RMB1" s="140"/>
      <c r="RMC1" s="140"/>
      <c r="RMD1" s="140"/>
      <c r="RME1" s="140"/>
      <c r="RMF1" s="140"/>
      <c r="RMG1" s="140"/>
      <c r="RMH1" s="140"/>
      <c r="RMI1" s="140"/>
      <c r="RMJ1" s="140"/>
      <c r="RMK1" s="140"/>
      <c r="RML1" s="140"/>
      <c r="RMM1" s="140"/>
      <c r="RMN1" s="140"/>
      <c r="RMO1" s="140"/>
      <c r="RMP1" s="140"/>
      <c r="RMQ1" s="140"/>
      <c r="RMR1" s="140"/>
      <c r="RMS1" s="140"/>
      <c r="RMT1" s="140"/>
      <c r="RMU1" s="140"/>
      <c r="RMV1" s="140"/>
      <c r="RMW1" s="140"/>
      <c r="RMX1" s="140"/>
      <c r="RMY1" s="140"/>
      <c r="RMZ1" s="140"/>
      <c r="RNA1" s="140"/>
      <c r="RNB1" s="140"/>
      <c r="RNC1" s="140"/>
      <c r="RND1" s="140"/>
      <c r="RNE1" s="140"/>
      <c r="RNF1" s="140"/>
      <c r="RNG1" s="140"/>
      <c r="RNH1" s="140"/>
      <c r="RNI1" s="140"/>
      <c r="RNJ1" s="140"/>
      <c r="RNK1" s="140"/>
      <c r="RNL1" s="140"/>
      <c r="RNM1" s="140"/>
      <c r="RNN1" s="140"/>
      <c r="RNO1" s="140"/>
      <c r="RNP1" s="140"/>
      <c r="RNQ1" s="140"/>
      <c r="RNR1" s="140"/>
      <c r="RNS1" s="140"/>
      <c r="RNT1" s="140"/>
      <c r="RNU1" s="140"/>
      <c r="RNV1" s="140"/>
      <c r="RNW1" s="140"/>
      <c r="RNX1" s="140"/>
      <c r="RNY1" s="140"/>
      <c r="RNZ1" s="140"/>
      <c r="ROA1" s="140"/>
      <c r="ROB1" s="140"/>
      <c r="ROC1" s="140"/>
      <c r="ROD1" s="140"/>
      <c r="ROE1" s="140"/>
      <c r="ROF1" s="140"/>
      <c r="ROG1" s="140"/>
      <c r="ROH1" s="140"/>
      <c r="ROI1" s="140"/>
      <c r="ROJ1" s="140"/>
      <c r="ROK1" s="140"/>
      <c r="ROL1" s="140"/>
      <c r="ROM1" s="140"/>
      <c r="RON1" s="140"/>
      <c r="ROO1" s="140"/>
      <c r="ROP1" s="140"/>
      <c r="ROQ1" s="140"/>
      <c r="ROR1" s="140"/>
      <c r="ROS1" s="140"/>
      <c r="ROT1" s="140"/>
      <c r="ROU1" s="140"/>
      <c r="ROV1" s="140"/>
      <c r="ROW1" s="140"/>
      <c r="ROX1" s="140"/>
      <c r="ROY1" s="140"/>
      <c r="ROZ1" s="140"/>
      <c r="RPA1" s="140"/>
      <c r="RPB1" s="140"/>
      <c r="RPC1" s="140"/>
      <c r="RPD1" s="140"/>
      <c r="RPE1" s="140"/>
      <c r="RPF1" s="140"/>
      <c r="RPG1" s="140"/>
      <c r="RPH1" s="140"/>
      <c r="RPI1" s="140"/>
      <c r="RPJ1" s="140"/>
      <c r="RPK1" s="140"/>
      <c r="RPL1" s="140"/>
      <c r="RPM1" s="140"/>
      <c r="RPN1" s="140"/>
      <c r="RPO1" s="140"/>
      <c r="RPP1" s="140"/>
      <c r="RPQ1" s="140"/>
      <c r="RPR1" s="140"/>
      <c r="RPS1" s="140"/>
      <c r="RPT1" s="140"/>
      <c r="RPU1" s="140"/>
      <c r="RPV1" s="140"/>
      <c r="RPW1" s="140"/>
      <c r="RPX1" s="140"/>
      <c r="RPY1" s="140"/>
      <c r="RPZ1" s="140"/>
      <c r="RQA1" s="140"/>
      <c r="RQB1" s="140"/>
      <c r="RQC1" s="140"/>
      <c r="RQD1" s="140"/>
      <c r="RQE1" s="140"/>
      <c r="RQF1" s="140"/>
      <c r="RQG1" s="140"/>
      <c r="RQH1" s="140"/>
      <c r="RQI1" s="140"/>
      <c r="RQJ1" s="140"/>
      <c r="RQK1" s="140"/>
      <c r="RQL1" s="140"/>
      <c r="RQM1" s="140"/>
      <c r="RQN1" s="140"/>
      <c r="RQO1" s="140"/>
      <c r="RQP1" s="140"/>
      <c r="RQQ1" s="140"/>
      <c r="RQR1" s="140"/>
      <c r="RQS1" s="140"/>
      <c r="RQT1" s="140"/>
      <c r="RQU1" s="140"/>
      <c r="RQV1" s="140"/>
      <c r="RQW1" s="140"/>
      <c r="RQX1" s="140"/>
      <c r="RQY1" s="140"/>
      <c r="RQZ1" s="140"/>
      <c r="RRA1" s="140"/>
      <c r="RRB1" s="140"/>
      <c r="RRC1" s="140"/>
      <c r="RRD1" s="140"/>
      <c r="RRE1" s="140"/>
      <c r="RRF1" s="140"/>
      <c r="RRG1" s="140"/>
      <c r="RRH1" s="140"/>
      <c r="RRI1" s="140"/>
      <c r="RRJ1" s="140"/>
      <c r="RRK1" s="140"/>
      <c r="RRL1" s="140"/>
      <c r="RRM1" s="140"/>
      <c r="RRN1" s="140"/>
      <c r="RRO1" s="140"/>
      <c r="RRP1" s="140"/>
      <c r="RRQ1" s="140"/>
      <c r="RRR1" s="140"/>
      <c r="RRS1" s="140"/>
      <c r="RRT1" s="140"/>
      <c r="RRU1" s="140"/>
      <c r="RRV1" s="140"/>
      <c r="RRW1" s="140"/>
      <c r="RRX1" s="140"/>
      <c r="RRY1" s="140"/>
      <c r="RRZ1" s="140"/>
      <c r="RSA1" s="140"/>
      <c r="RSB1" s="140"/>
      <c r="RSC1" s="140"/>
      <c r="RSD1" s="140"/>
      <c r="RSE1" s="140"/>
      <c r="RSF1" s="140"/>
      <c r="RSG1" s="140"/>
      <c r="RSH1" s="140"/>
      <c r="RSI1" s="140"/>
      <c r="RSJ1" s="140"/>
      <c r="RSK1" s="140"/>
      <c r="RSL1" s="140"/>
      <c r="RSM1" s="140"/>
      <c r="RSN1" s="140"/>
      <c r="RSO1" s="140"/>
      <c r="RSP1" s="140"/>
      <c r="RSQ1" s="140"/>
      <c r="RSR1" s="140"/>
      <c r="RSS1" s="140"/>
      <c r="RST1" s="140"/>
      <c r="RSU1" s="140"/>
      <c r="RSV1" s="140"/>
      <c r="RSW1" s="140"/>
      <c r="RSX1" s="140"/>
      <c r="RSY1" s="140"/>
      <c r="RSZ1" s="140"/>
      <c r="RTA1" s="140"/>
      <c r="RTB1" s="140"/>
      <c r="RTC1" s="140"/>
      <c r="RTD1" s="140"/>
      <c r="RTE1" s="140"/>
      <c r="RTF1" s="140"/>
      <c r="RTG1" s="140"/>
      <c r="RTH1" s="140"/>
      <c r="RTI1" s="140"/>
      <c r="RTJ1" s="140"/>
      <c r="RTK1" s="140"/>
      <c r="RTL1" s="140"/>
      <c r="RTM1" s="140"/>
      <c r="RTN1" s="140"/>
      <c r="RTO1" s="140"/>
      <c r="RTP1" s="140"/>
      <c r="RTQ1" s="140"/>
      <c r="RTR1" s="140"/>
      <c r="RTS1" s="140"/>
      <c r="RTT1" s="140"/>
      <c r="RTU1" s="140"/>
      <c r="RTV1" s="140"/>
      <c r="RTW1" s="140"/>
      <c r="RTX1" s="140"/>
      <c r="RTY1" s="140"/>
      <c r="RTZ1" s="140"/>
      <c r="RUA1" s="140"/>
      <c r="RUB1" s="140"/>
      <c r="RUC1" s="140"/>
      <c r="RUD1" s="140"/>
      <c r="RUE1" s="140"/>
      <c r="RUF1" s="140"/>
      <c r="RUG1" s="140"/>
      <c r="RUH1" s="140"/>
      <c r="RUI1" s="140"/>
      <c r="RUJ1" s="140"/>
      <c r="RUK1" s="140"/>
      <c r="RUL1" s="140"/>
      <c r="RUM1" s="140"/>
      <c r="RUN1" s="140"/>
      <c r="RUO1" s="140"/>
      <c r="RUP1" s="140"/>
      <c r="RUQ1" s="140"/>
      <c r="RUR1" s="140"/>
      <c r="RUS1" s="140"/>
      <c r="RUT1" s="140"/>
      <c r="RUU1" s="140"/>
      <c r="RUV1" s="140"/>
      <c r="RUW1" s="140"/>
      <c r="RUX1" s="140"/>
      <c r="RUY1" s="140"/>
      <c r="RUZ1" s="140"/>
      <c r="RVA1" s="140"/>
      <c r="RVB1" s="140"/>
      <c r="RVC1" s="140"/>
      <c r="RVD1" s="140"/>
      <c r="RVE1" s="140"/>
      <c r="RVF1" s="140"/>
      <c r="RVG1" s="140"/>
      <c r="RVH1" s="140"/>
      <c r="RVI1" s="140"/>
      <c r="RVJ1" s="140"/>
      <c r="RVK1" s="140"/>
      <c r="RVL1" s="140"/>
      <c r="RVM1" s="140"/>
      <c r="RVN1" s="140"/>
      <c r="RVO1" s="140"/>
      <c r="RVP1" s="140"/>
      <c r="RVQ1" s="140"/>
      <c r="RVR1" s="140"/>
      <c r="RVS1" s="140"/>
      <c r="RVT1" s="140"/>
      <c r="RVU1" s="140"/>
      <c r="RVV1" s="140"/>
      <c r="RVW1" s="140"/>
      <c r="RVX1" s="140"/>
      <c r="RVY1" s="140"/>
      <c r="RVZ1" s="140"/>
      <c r="RWA1" s="140"/>
      <c r="RWB1" s="140"/>
      <c r="RWC1" s="140"/>
      <c r="RWD1" s="140"/>
      <c r="RWE1" s="140"/>
      <c r="RWF1" s="140"/>
      <c r="RWG1" s="140"/>
      <c r="RWH1" s="140"/>
      <c r="RWI1" s="140"/>
      <c r="RWJ1" s="140"/>
      <c r="RWK1" s="140"/>
      <c r="RWL1" s="140"/>
      <c r="RWM1" s="140"/>
      <c r="RWN1" s="140"/>
      <c r="RWO1" s="140"/>
      <c r="RWP1" s="140"/>
      <c r="RWQ1" s="140"/>
      <c r="RWR1" s="140"/>
      <c r="RWS1" s="140"/>
      <c r="RWT1" s="140"/>
      <c r="RWU1" s="140"/>
      <c r="RWV1" s="140"/>
      <c r="RWW1" s="140"/>
      <c r="RWX1" s="140"/>
      <c r="RWY1" s="140"/>
      <c r="RWZ1" s="140"/>
      <c r="RXA1" s="140"/>
      <c r="RXB1" s="140"/>
      <c r="RXC1" s="140"/>
      <c r="RXD1" s="140"/>
      <c r="RXE1" s="140"/>
      <c r="RXF1" s="140"/>
      <c r="RXG1" s="140"/>
      <c r="RXH1" s="140"/>
      <c r="RXI1" s="140"/>
      <c r="RXJ1" s="140"/>
      <c r="RXK1" s="140"/>
      <c r="RXL1" s="140"/>
      <c r="RXM1" s="140"/>
      <c r="RXN1" s="140"/>
      <c r="RXO1" s="140"/>
      <c r="RXP1" s="140"/>
      <c r="RXQ1" s="140"/>
      <c r="RXR1" s="140"/>
      <c r="RXS1" s="140"/>
      <c r="RXT1" s="140"/>
      <c r="RXU1" s="140"/>
      <c r="RXV1" s="140"/>
      <c r="RXW1" s="140"/>
      <c r="RXX1" s="140"/>
      <c r="RXY1" s="140"/>
      <c r="RXZ1" s="140"/>
      <c r="RYA1" s="140"/>
      <c r="RYB1" s="140"/>
      <c r="RYC1" s="140"/>
      <c r="RYD1" s="140"/>
      <c r="RYE1" s="140"/>
      <c r="RYF1" s="140"/>
      <c r="RYG1" s="140"/>
      <c r="RYH1" s="140"/>
      <c r="RYI1" s="140"/>
      <c r="RYJ1" s="140"/>
      <c r="RYK1" s="140"/>
      <c r="RYL1" s="140"/>
      <c r="RYM1" s="140"/>
      <c r="RYN1" s="140"/>
      <c r="RYO1" s="140"/>
      <c r="RYP1" s="140"/>
      <c r="RYQ1" s="140"/>
      <c r="RYR1" s="140"/>
      <c r="RYS1" s="140"/>
      <c r="RYT1" s="140"/>
      <c r="RYU1" s="140"/>
      <c r="RYV1" s="140"/>
      <c r="RYW1" s="140"/>
      <c r="RYX1" s="140"/>
      <c r="RYY1" s="140"/>
      <c r="RYZ1" s="140"/>
      <c r="RZA1" s="140"/>
      <c r="RZB1" s="140"/>
      <c r="RZC1" s="140"/>
      <c r="RZD1" s="140"/>
      <c r="RZE1" s="140"/>
      <c r="RZF1" s="140"/>
      <c r="RZG1" s="140"/>
      <c r="RZH1" s="140"/>
      <c r="RZI1" s="140"/>
      <c r="RZJ1" s="140"/>
      <c r="RZK1" s="140"/>
      <c r="RZL1" s="140"/>
      <c r="RZM1" s="140"/>
      <c r="RZN1" s="140"/>
      <c r="RZO1" s="140"/>
      <c r="RZP1" s="140"/>
      <c r="RZQ1" s="140"/>
      <c r="RZR1" s="140"/>
      <c r="RZS1" s="140"/>
      <c r="RZT1" s="140"/>
      <c r="RZU1" s="140"/>
      <c r="RZV1" s="140"/>
      <c r="RZW1" s="140"/>
      <c r="RZX1" s="140"/>
      <c r="RZY1" s="140"/>
      <c r="RZZ1" s="140"/>
      <c r="SAA1" s="140"/>
      <c r="SAB1" s="140"/>
      <c r="SAC1" s="140"/>
      <c r="SAD1" s="140"/>
      <c r="SAE1" s="140"/>
      <c r="SAF1" s="140"/>
      <c r="SAG1" s="140"/>
      <c r="SAH1" s="140"/>
      <c r="SAI1" s="140"/>
      <c r="SAJ1" s="140"/>
      <c r="SAK1" s="140"/>
      <c r="SAL1" s="140"/>
      <c r="SAM1" s="140"/>
      <c r="SAN1" s="140"/>
      <c r="SAO1" s="140"/>
      <c r="SAP1" s="140"/>
      <c r="SAQ1" s="140"/>
      <c r="SAR1" s="140"/>
      <c r="SAS1" s="140"/>
      <c r="SAT1" s="140"/>
      <c r="SAU1" s="140"/>
      <c r="SAV1" s="140"/>
      <c r="SAW1" s="140"/>
      <c r="SAX1" s="140"/>
      <c r="SAY1" s="140"/>
      <c r="SAZ1" s="140"/>
      <c r="SBA1" s="140"/>
      <c r="SBB1" s="140"/>
      <c r="SBC1" s="140"/>
      <c r="SBD1" s="140"/>
      <c r="SBE1" s="140"/>
      <c r="SBF1" s="140"/>
      <c r="SBG1" s="140"/>
      <c r="SBH1" s="140"/>
      <c r="SBI1" s="140"/>
      <c r="SBJ1" s="140"/>
      <c r="SBK1" s="140"/>
      <c r="SBL1" s="140"/>
      <c r="SBM1" s="140"/>
      <c r="SBN1" s="140"/>
      <c r="SBO1" s="140"/>
      <c r="SBP1" s="140"/>
      <c r="SBQ1" s="140"/>
      <c r="SBR1" s="140"/>
      <c r="SBS1" s="140"/>
      <c r="SBT1" s="140"/>
      <c r="SBU1" s="140"/>
      <c r="SBV1" s="140"/>
      <c r="SBW1" s="140"/>
      <c r="SBX1" s="140"/>
      <c r="SBY1" s="140"/>
      <c r="SBZ1" s="140"/>
      <c r="SCA1" s="140"/>
      <c r="SCB1" s="140"/>
      <c r="SCC1" s="140"/>
      <c r="SCD1" s="140"/>
      <c r="SCE1" s="140"/>
      <c r="SCF1" s="140"/>
      <c r="SCG1" s="140"/>
      <c r="SCH1" s="140"/>
      <c r="SCI1" s="140"/>
      <c r="SCJ1" s="140"/>
      <c r="SCK1" s="140"/>
      <c r="SCL1" s="140"/>
      <c r="SCM1" s="140"/>
      <c r="SCN1" s="140"/>
      <c r="SCO1" s="140"/>
      <c r="SCP1" s="140"/>
      <c r="SCQ1" s="140"/>
      <c r="SCR1" s="140"/>
      <c r="SCS1" s="140"/>
      <c r="SCT1" s="140"/>
      <c r="SCU1" s="140"/>
      <c r="SCV1" s="140"/>
      <c r="SCW1" s="140"/>
      <c r="SCX1" s="140"/>
      <c r="SCY1" s="140"/>
      <c r="SCZ1" s="140"/>
      <c r="SDA1" s="140"/>
      <c r="SDB1" s="140"/>
      <c r="SDC1" s="140"/>
      <c r="SDD1" s="140"/>
      <c r="SDE1" s="140"/>
      <c r="SDF1" s="140"/>
      <c r="SDG1" s="140"/>
      <c r="SDH1" s="140"/>
      <c r="SDI1" s="140"/>
      <c r="SDJ1" s="140"/>
      <c r="SDK1" s="140"/>
      <c r="SDL1" s="140"/>
      <c r="SDM1" s="140"/>
      <c r="SDN1" s="140"/>
      <c r="SDO1" s="140"/>
      <c r="SDP1" s="140"/>
      <c r="SDQ1" s="140"/>
      <c r="SDR1" s="140"/>
      <c r="SDS1" s="140"/>
      <c r="SDT1" s="140"/>
      <c r="SDU1" s="140"/>
      <c r="SDV1" s="140"/>
      <c r="SDW1" s="140"/>
      <c r="SDX1" s="140"/>
      <c r="SDY1" s="140"/>
      <c r="SDZ1" s="140"/>
      <c r="SEA1" s="140"/>
      <c r="SEB1" s="140"/>
      <c r="SEC1" s="140"/>
      <c r="SED1" s="140"/>
      <c r="SEE1" s="140"/>
      <c r="SEF1" s="140"/>
      <c r="SEG1" s="140"/>
      <c r="SEH1" s="140"/>
      <c r="SEI1" s="140"/>
      <c r="SEJ1" s="140"/>
      <c r="SEK1" s="140"/>
      <c r="SEL1" s="140"/>
      <c r="SEM1" s="140"/>
      <c r="SEN1" s="140"/>
      <c r="SEO1" s="140"/>
      <c r="SEP1" s="140"/>
      <c r="SEQ1" s="140"/>
      <c r="SER1" s="140"/>
      <c r="SES1" s="140"/>
      <c r="SET1" s="140"/>
      <c r="SEU1" s="140"/>
      <c r="SEV1" s="140"/>
      <c r="SEW1" s="140"/>
      <c r="SEX1" s="140"/>
      <c r="SEY1" s="140"/>
      <c r="SEZ1" s="140"/>
      <c r="SFA1" s="140"/>
      <c r="SFB1" s="140"/>
      <c r="SFC1" s="140"/>
      <c r="SFD1" s="140"/>
      <c r="SFE1" s="140"/>
      <c r="SFF1" s="140"/>
      <c r="SFG1" s="140"/>
      <c r="SFH1" s="140"/>
      <c r="SFI1" s="140"/>
      <c r="SFJ1" s="140"/>
      <c r="SFK1" s="140"/>
      <c r="SFL1" s="140"/>
      <c r="SFM1" s="140"/>
      <c r="SFN1" s="140"/>
      <c r="SFO1" s="140"/>
      <c r="SFP1" s="140"/>
      <c r="SFQ1" s="140"/>
      <c r="SFR1" s="140"/>
      <c r="SFS1" s="140"/>
      <c r="SFT1" s="140"/>
      <c r="SFU1" s="140"/>
      <c r="SFV1" s="140"/>
      <c r="SFW1" s="140"/>
      <c r="SFX1" s="140"/>
      <c r="SFY1" s="140"/>
      <c r="SFZ1" s="140"/>
      <c r="SGA1" s="140"/>
      <c r="SGB1" s="140"/>
      <c r="SGC1" s="140"/>
      <c r="SGD1" s="140"/>
      <c r="SGE1" s="140"/>
      <c r="SGF1" s="140"/>
      <c r="SGG1" s="140"/>
      <c r="SGH1" s="140"/>
      <c r="SGI1" s="140"/>
      <c r="SGJ1" s="140"/>
      <c r="SGK1" s="140"/>
      <c r="SGL1" s="140"/>
      <c r="SGM1" s="140"/>
      <c r="SGN1" s="140"/>
      <c r="SGO1" s="140"/>
      <c r="SGP1" s="140"/>
      <c r="SGQ1" s="140"/>
      <c r="SGR1" s="140"/>
      <c r="SGS1" s="140"/>
      <c r="SGT1" s="140"/>
      <c r="SGU1" s="140"/>
      <c r="SGV1" s="140"/>
      <c r="SGW1" s="140"/>
      <c r="SGX1" s="140"/>
      <c r="SGY1" s="140"/>
      <c r="SGZ1" s="140"/>
      <c r="SHA1" s="140"/>
      <c r="SHB1" s="140"/>
      <c r="SHC1" s="140"/>
      <c r="SHD1" s="140"/>
      <c r="SHE1" s="140"/>
      <c r="SHF1" s="140"/>
      <c r="SHG1" s="140"/>
      <c r="SHH1" s="140"/>
      <c r="SHI1" s="140"/>
      <c r="SHJ1" s="140"/>
      <c r="SHK1" s="140"/>
      <c r="SHL1" s="140"/>
      <c r="SHM1" s="140"/>
      <c r="SHN1" s="140"/>
      <c r="SHO1" s="140"/>
      <c r="SHP1" s="140"/>
      <c r="SHQ1" s="140"/>
      <c r="SHR1" s="140"/>
      <c r="SHS1" s="140"/>
      <c r="SHT1" s="140"/>
      <c r="SHU1" s="140"/>
      <c r="SHV1" s="140"/>
      <c r="SHW1" s="140"/>
      <c r="SHX1" s="140"/>
      <c r="SHY1" s="140"/>
      <c r="SHZ1" s="140"/>
      <c r="SIA1" s="140"/>
      <c r="SIB1" s="140"/>
      <c r="SIC1" s="140"/>
      <c r="SID1" s="140"/>
      <c r="SIE1" s="140"/>
      <c r="SIF1" s="140"/>
      <c r="SIG1" s="140"/>
      <c r="SIH1" s="140"/>
      <c r="SII1" s="140"/>
      <c r="SIJ1" s="140"/>
      <c r="SIK1" s="140"/>
      <c r="SIL1" s="140"/>
      <c r="SIM1" s="140"/>
      <c r="SIN1" s="140"/>
      <c r="SIO1" s="140"/>
      <c r="SIP1" s="140"/>
      <c r="SIQ1" s="140"/>
      <c r="SIR1" s="140"/>
      <c r="SIS1" s="140"/>
      <c r="SIT1" s="140"/>
      <c r="SIU1" s="140"/>
      <c r="SIV1" s="140"/>
      <c r="SIW1" s="140"/>
      <c r="SIX1" s="140"/>
      <c r="SIY1" s="140"/>
      <c r="SIZ1" s="140"/>
      <c r="SJA1" s="140"/>
      <c r="SJB1" s="140"/>
      <c r="SJC1" s="140"/>
      <c r="SJD1" s="140"/>
      <c r="SJE1" s="140"/>
      <c r="SJF1" s="140"/>
      <c r="SJG1" s="140"/>
      <c r="SJH1" s="140"/>
      <c r="SJI1" s="140"/>
      <c r="SJJ1" s="140"/>
      <c r="SJK1" s="140"/>
      <c r="SJL1" s="140"/>
      <c r="SJM1" s="140"/>
      <c r="SJN1" s="140"/>
      <c r="SJO1" s="140"/>
      <c r="SJP1" s="140"/>
      <c r="SJQ1" s="140"/>
      <c r="SJR1" s="140"/>
      <c r="SJS1" s="140"/>
      <c r="SJT1" s="140"/>
      <c r="SJU1" s="140"/>
      <c r="SJV1" s="140"/>
      <c r="SJW1" s="140"/>
      <c r="SJX1" s="140"/>
      <c r="SJY1" s="140"/>
      <c r="SJZ1" s="140"/>
      <c r="SKA1" s="140"/>
      <c r="SKB1" s="140"/>
      <c r="SKC1" s="140"/>
      <c r="SKD1" s="140"/>
      <c r="SKE1" s="140"/>
      <c r="SKF1" s="140"/>
      <c r="SKG1" s="140"/>
      <c r="SKH1" s="140"/>
      <c r="SKI1" s="140"/>
      <c r="SKJ1" s="140"/>
      <c r="SKK1" s="140"/>
      <c r="SKL1" s="140"/>
      <c r="SKM1" s="140"/>
      <c r="SKN1" s="140"/>
      <c r="SKO1" s="140"/>
      <c r="SKP1" s="140"/>
      <c r="SKQ1" s="140"/>
      <c r="SKR1" s="140"/>
      <c r="SKS1" s="140"/>
      <c r="SKT1" s="140"/>
      <c r="SKU1" s="140"/>
      <c r="SKV1" s="140"/>
      <c r="SKW1" s="140"/>
      <c r="SKX1" s="140"/>
      <c r="SKY1" s="140"/>
      <c r="SKZ1" s="140"/>
      <c r="SLA1" s="140"/>
      <c r="SLB1" s="140"/>
      <c r="SLC1" s="140"/>
      <c r="SLD1" s="140"/>
      <c r="SLE1" s="140"/>
      <c r="SLF1" s="140"/>
      <c r="SLG1" s="140"/>
      <c r="SLH1" s="140"/>
      <c r="SLI1" s="140"/>
      <c r="SLJ1" s="140"/>
      <c r="SLK1" s="140"/>
      <c r="SLL1" s="140"/>
      <c r="SLM1" s="140"/>
      <c r="SLN1" s="140"/>
      <c r="SLO1" s="140"/>
      <c r="SLP1" s="140"/>
      <c r="SLQ1" s="140"/>
      <c r="SLR1" s="140"/>
      <c r="SLS1" s="140"/>
      <c r="SLT1" s="140"/>
      <c r="SLU1" s="140"/>
      <c r="SLV1" s="140"/>
      <c r="SLW1" s="140"/>
      <c r="SLX1" s="140"/>
      <c r="SLY1" s="140"/>
      <c r="SLZ1" s="140"/>
      <c r="SMA1" s="140"/>
      <c r="SMB1" s="140"/>
      <c r="SMC1" s="140"/>
      <c r="SMD1" s="140"/>
      <c r="SME1" s="140"/>
      <c r="SMF1" s="140"/>
      <c r="SMG1" s="140"/>
      <c r="SMH1" s="140"/>
      <c r="SMI1" s="140"/>
      <c r="SMJ1" s="140"/>
      <c r="SMK1" s="140"/>
      <c r="SML1" s="140"/>
      <c r="SMM1" s="140"/>
      <c r="SMN1" s="140"/>
      <c r="SMO1" s="140"/>
      <c r="SMP1" s="140"/>
      <c r="SMQ1" s="140"/>
      <c r="SMR1" s="140"/>
      <c r="SMS1" s="140"/>
      <c r="SMT1" s="140"/>
      <c r="SMU1" s="140"/>
      <c r="SMV1" s="140"/>
      <c r="SMW1" s="140"/>
      <c r="SMX1" s="140"/>
      <c r="SMY1" s="140"/>
      <c r="SMZ1" s="140"/>
      <c r="SNA1" s="140"/>
      <c r="SNB1" s="140"/>
      <c r="SNC1" s="140"/>
      <c r="SND1" s="140"/>
      <c r="SNE1" s="140"/>
      <c r="SNF1" s="140"/>
      <c r="SNG1" s="140"/>
      <c r="SNH1" s="140"/>
      <c r="SNI1" s="140"/>
      <c r="SNJ1" s="140"/>
      <c r="SNK1" s="140"/>
      <c r="SNL1" s="140"/>
      <c r="SNM1" s="140"/>
      <c r="SNN1" s="140"/>
      <c r="SNO1" s="140"/>
      <c r="SNP1" s="140"/>
      <c r="SNQ1" s="140"/>
      <c r="SNR1" s="140"/>
      <c r="SNS1" s="140"/>
      <c r="SNT1" s="140"/>
      <c r="SNU1" s="140"/>
      <c r="SNV1" s="140"/>
      <c r="SNW1" s="140"/>
      <c r="SNX1" s="140"/>
      <c r="SNY1" s="140"/>
      <c r="SNZ1" s="140"/>
      <c r="SOA1" s="140"/>
      <c r="SOB1" s="140"/>
      <c r="SOC1" s="140"/>
      <c r="SOD1" s="140"/>
      <c r="SOE1" s="140"/>
      <c r="SOF1" s="140"/>
      <c r="SOG1" s="140"/>
      <c r="SOH1" s="140"/>
      <c r="SOI1" s="140"/>
      <c r="SOJ1" s="140"/>
      <c r="SOK1" s="140"/>
      <c r="SOL1" s="140"/>
      <c r="SOM1" s="140"/>
      <c r="SON1" s="140"/>
      <c r="SOO1" s="140"/>
      <c r="SOP1" s="140"/>
      <c r="SOQ1" s="140"/>
      <c r="SOR1" s="140"/>
      <c r="SOS1" s="140"/>
      <c r="SOT1" s="140"/>
      <c r="SOU1" s="140"/>
      <c r="SOV1" s="140"/>
      <c r="SOW1" s="140"/>
      <c r="SOX1" s="140"/>
      <c r="SOY1" s="140"/>
      <c r="SOZ1" s="140"/>
      <c r="SPA1" s="140"/>
      <c r="SPB1" s="140"/>
      <c r="SPC1" s="140"/>
      <c r="SPD1" s="140"/>
      <c r="SPE1" s="140"/>
      <c r="SPF1" s="140"/>
      <c r="SPG1" s="140"/>
      <c r="SPH1" s="140"/>
      <c r="SPI1" s="140"/>
      <c r="SPJ1" s="140"/>
      <c r="SPK1" s="140"/>
      <c r="SPL1" s="140"/>
      <c r="SPM1" s="140"/>
      <c r="SPN1" s="140"/>
      <c r="SPO1" s="140"/>
      <c r="SPP1" s="140"/>
      <c r="SPQ1" s="140"/>
      <c r="SPR1" s="140"/>
      <c r="SPS1" s="140"/>
      <c r="SPT1" s="140"/>
      <c r="SPU1" s="140"/>
      <c r="SPV1" s="140"/>
      <c r="SPW1" s="140"/>
      <c r="SPX1" s="140"/>
      <c r="SPY1" s="140"/>
      <c r="SPZ1" s="140"/>
      <c r="SQA1" s="140"/>
      <c r="SQB1" s="140"/>
      <c r="SQC1" s="140"/>
      <c r="SQD1" s="140"/>
      <c r="SQE1" s="140"/>
      <c r="SQF1" s="140"/>
      <c r="SQG1" s="140"/>
      <c r="SQH1" s="140"/>
      <c r="SQI1" s="140"/>
      <c r="SQJ1" s="140"/>
      <c r="SQK1" s="140"/>
      <c r="SQL1" s="140"/>
      <c r="SQM1" s="140"/>
      <c r="SQN1" s="140"/>
      <c r="SQO1" s="140"/>
      <c r="SQP1" s="140"/>
      <c r="SQQ1" s="140"/>
      <c r="SQR1" s="140"/>
      <c r="SQS1" s="140"/>
      <c r="SQT1" s="140"/>
      <c r="SQU1" s="140"/>
      <c r="SQV1" s="140"/>
      <c r="SQW1" s="140"/>
      <c r="SQX1" s="140"/>
      <c r="SQY1" s="140"/>
      <c r="SQZ1" s="140"/>
      <c r="SRA1" s="140"/>
      <c r="SRB1" s="140"/>
      <c r="SRC1" s="140"/>
      <c r="SRD1" s="140"/>
      <c r="SRE1" s="140"/>
      <c r="SRF1" s="140"/>
      <c r="SRG1" s="140"/>
      <c r="SRH1" s="140"/>
      <c r="SRI1" s="140"/>
      <c r="SRJ1" s="140"/>
      <c r="SRK1" s="140"/>
      <c r="SRL1" s="140"/>
      <c r="SRM1" s="140"/>
      <c r="SRN1" s="140"/>
      <c r="SRO1" s="140"/>
      <c r="SRP1" s="140"/>
      <c r="SRQ1" s="140"/>
      <c r="SRR1" s="140"/>
      <c r="SRS1" s="140"/>
      <c r="SRT1" s="140"/>
      <c r="SRU1" s="140"/>
      <c r="SRV1" s="140"/>
      <c r="SRW1" s="140"/>
      <c r="SRX1" s="140"/>
      <c r="SRY1" s="140"/>
      <c r="SRZ1" s="140"/>
      <c r="SSA1" s="140"/>
      <c r="SSB1" s="140"/>
      <c r="SSC1" s="140"/>
      <c r="SSD1" s="140"/>
      <c r="SSE1" s="140"/>
      <c r="SSF1" s="140"/>
      <c r="SSG1" s="140"/>
      <c r="SSH1" s="140"/>
      <c r="SSI1" s="140"/>
      <c r="SSJ1" s="140"/>
      <c r="SSK1" s="140"/>
      <c r="SSL1" s="140"/>
      <c r="SSM1" s="140"/>
      <c r="SSN1" s="140"/>
      <c r="SSO1" s="140"/>
      <c r="SSP1" s="140"/>
      <c r="SSQ1" s="140"/>
      <c r="SSR1" s="140"/>
      <c r="SSS1" s="140"/>
      <c r="SST1" s="140"/>
      <c r="SSU1" s="140"/>
      <c r="SSV1" s="140"/>
      <c r="SSW1" s="140"/>
      <c r="SSX1" s="140"/>
      <c r="SSY1" s="140"/>
      <c r="SSZ1" s="140"/>
      <c r="STA1" s="140"/>
      <c r="STB1" s="140"/>
      <c r="STC1" s="140"/>
      <c r="STD1" s="140"/>
      <c r="STE1" s="140"/>
      <c r="STF1" s="140"/>
      <c r="STG1" s="140"/>
      <c r="STH1" s="140"/>
      <c r="STI1" s="140"/>
      <c r="STJ1" s="140"/>
      <c r="STK1" s="140"/>
      <c r="STL1" s="140"/>
      <c r="STM1" s="140"/>
      <c r="STN1" s="140"/>
      <c r="STO1" s="140"/>
      <c r="STP1" s="140"/>
      <c r="STQ1" s="140"/>
      <c r="STR1" s="140"/>
      <c r="STS1" s="140"/>
      <c r="STT1" s="140"/>
      <c r="STU1" s="140"/>
      <c r="STV1" s="140"/>
      <c r="STW1" s="140"/>
      <c r="STX1" s="140"/>
      <c r="STY1" s="140"/>
      <c r="STZ1" s="140"/>
      <c r="SUA1" s="140"/>
      <c r="SUB1" s="140"/>
      <c r="SUC1" s="140"/>
      <c r="SUD1" s="140"/>
      <c r="SUE1" s="140"/>
      <c r="SUF1" s="140"/>
      <c r="SUG1" s="140"/>
      <c r="SUH1" s="140"/>
      <c r="SUI1" s="140"/>
      <c r="SUJ1" s="140"/>
      <c r="SUK1" s="140"/>
      <c r="SUL1" s="140"/>
      <c r="SUM1" s="140"/>
      <c r="SUN1" s="140"/>
      <c r="SUO1" s="140"/>
      <c r="SUP1" s="140"/>
      <c r="SUQ1" s="140"/>
      <c r="SUR1" s="140"/>
      <c r="SUS1" s="140"/>
      <c r="SUT1" s="140"/>
      <c r="SUU1" s="140"/>
      <c r="SUV1" s="140"/>
      <c r="SUW1" s="140"/>
      <c r="SUX1" s="140"/>
      <c r="SUY1" s="140"/>
      <c r="SUZ1" s="140"/>
      <c r="SVA1" s="140"/>
      <c r="SVB1" s="140"/>
      <c r="SVC1" s="140"/>
      <c r="SVD1" s="140"/>
      <c r="SVE1" s="140"/>
      <c r="SVF1" s="140"/>
      <c r="SVG1" s="140"/>
      <c r="SVH1" s="140"/>
      <c r="SVI1" s="140"/>
      <c r="SVJ1" s="140"/>
      <c r="SVK1" s="140"/>
      <c r="SVL1" s="140"/>
      <c r="SVM1" s="140"/>
      <c r="SVN1" s="140"/>
      <c r="SVO1" s="140"/>
      <c r="SVP1" s="140"/>
      <c r="SVQ1" s="140"/>
      <c r="SVR1" s="140"/>
      <c r="SVS1" s="140"/>
      <c r="SVT1" s="140"/>
      <c r="SVU1" s="140"/>
      <c r="SVV1" s="140"/>
      <c r="SVW1" s="140"/>
      <c r="SVX1" s="140"/>
      <c r="SVY1" s="140"/>
      <c r="SVZ1" s="140"/>
      <c r="SWA1" s="140"/>
      <c r="SWB1" s="140"/>
      <c r="SWC1" s="140"/>
      <c r="SWD1" s="140"/>
      <c r="SWE1" s="140"/>
      <c r="SWF1" s="140"/>
      <c r="SWG1" s="140"/>
      <c r="SWH1" s="140"/>
      <c r="SWI1" s="140"/>
      <c r="SWJ1" s="140"/>
      <c r="SWK1" s="140"/>
      <c r="SWL1" s="140"/>
      <c r="SWM1" s="140"/>
      <c r="SWN1" s="140"/>
      <c r="SWO1" s="140"/>
      <c r="SWP1" s="140"/>
      <c r="SWQ1" s="140"/>
      <c r="SWR1" s="140"/>
      <c r="SWS1" s="140"/>
      <c r="SWT1" s="140"/>
      <c r="SWU1" s="140"/>
      <c r="SWV1" s="140"/>
      <c r="SWW1" s="140"/>
      <c r="SWX1" s="140"/>
      <c r="SWY1" s="140"/>
      <c r="SWZ1" s="140"/>
      <c r="SXA1" s="140"/>
      <c r="SXB1" s="140"/>
      <c r="SXC1" s="140"/>
      <c r="SXD1" s="140"/>
      <c r="SXE1" s="140"/>
      <c r="SXF1" s="140"/>
      <c r="SXG1" s="140"/>
      <c r="SXH1" s="140"/>
      <c r="SXI1" s="140"/>
      <c r="SXJ1" s="140"/>
      <c r="SXK1" s="140"/>
      <c r="SXL1" s="140"/>
      <c r="SXM1" s="140"/>
      <c r="SXN1" s="140"/>
      <c r="SXO1" s="140"/>
      <c r="SXP1" s="140"/>
      <c r="SXQ1" s="140"/>
      <c r="SXR1" s="140"/>
      <c r="SXS1" s="140"/>
      <c r="SXT1" s="140"/>
      <c r="SXU1" s="140"/>
      <c r="SXV1" s="140"/>
      <c r="SXW1" s="140"/>
      <c r="SXX1" s="140"/>
      <c r="SXY1" s="140"/>
      <c r="SXZ1" s="140"/>
      <c r="SYA1" s="140"/>
      <c r="SYB1" s="140"/>
      <c r="SYC1" s="140"/>
      <c r="SYD1" s="140"/>
      <c r="SYE1" s="140"/>
      <c r="SYF1" s="140"/>
      <c r="SYG1" s="140"/>
      <c r="SYH1" s="140"/>
      <c r="SYI1" s="140"/>
      <c r="SYJ1" s="140"/>
      <c r="SYK1" s="140"/>
      <c r="SYL1" s="140"/>
      <c r="SYM1" s="140"/>
      <c r="SYN1" s="140"/>
      <c r="SYO1" s="140"/>
      <c r="SYP1" s="140"/>
      <c r="SYQ1" s="140"/>
      <c r="SYR1" s="140"/>
      <c r="SYS1" s="140"/>
      <c r="SYT1" s="140"/>
      <c r="SYU1" s="140"/>
      <c r="SYV1" s="140"/>
      <c r="SYW1" s="140"/>
      <c r="SYX1" s="140"/>
      <c r="SYY1" s="140"/>
      <c r="SYZ1" s="140"/>
      <c r="SZA1" s="140"/>
      <c r="SZB1" s="140"/>
      <c r="SZC1" s="140"/>
      <c r="SZD1" s="140"/>
      <c r="SZE1" s="140"/>
      <c r="SZF1" s="140"/>
      <c r="SZG1" s="140"/>
      <c r="SZH1" s="140"/>
      <c r="SZI1" s="140"/>
      <c r="SZJ1" s="140"/>
      <c r="SZK1" s="140"/>
      <c r="SZL1" s="140"/>
      <c r="SZM1" s="140"/>
      <c r="SZN1" s="140"/>
      <c r="SZO1" s="140"/>
      <c r="SZP1" s="140"/>
      <c r="SZQ1" s="140"/>
      <c r="SZR1" s="140"/>
      <c r="SZS1" s="140"/>
      <c r="SZT1" s="140"/>
      <c r="SZU1" s="140"/>
      <c r="SZV1" s="140"/>
      <c r="SZW1" s="140"/>
      <c r="SZX1" s="140"/>
      <c r="SZY1" s="140"/>
      <c r="SZZ1" s="140"/>
      <c r="TAA1" s="140"/>
      <c r="TAB1" s="140"/>
      <c r="TAC1" s="140"/>
      <c r="TAD1" s="140"/>
      <c r="TAE1" s="140"/>
      <c r="TAF1" s="140"/>
      <c r="TAG1" s="140"/>
      <c r="TAH1" s="140"/>
      <c r="TAI1" s="140"/>
      <c r="TAJ1" s="140"/>
      <c r="TAK1" s="140"/>
      <c r="TAL1" s="140"/>
      <c r="TAM1" s="140"/>
      <c r="TAN1" s="140"/>
      <c r="TAO1" s="140"/>
      <c r="TAP1" s="140"/>
      <c r="TAQ1" s="140"/>
      <c r="TAR1" s="140"/>
      <c r="TAS1" s="140"/>
      <c r="TAT1" s="140"/>
      <c r="TAU1" s="140"/>
      <c r="TAV1" s="140"/>
      <c r="TAW1" s="140"/>
      <c r="TAX1" s="140"/>
      <c r="TAY1" s="140"/>
      <c r="TAZ1" s="140"/>
      <c r="TBA1" s="140"/>
      <c r="TBB1" s="140"/>
      <c r="TBC1" s="140"/>
      <c r="TBD1" s="140"/>
      <c r="TBE1" s="140"/>
      <c r="TBF1" s="140"/>
      <c r="TBG1" s="140"/>
      <c r="TBH1" s="140"/>
      <c r="TBI1" s="140"/>
      <c r="TBJ1" s="140"/>
      <c r="TBK1" s="140"/>
      <c r="TBL1" s="140"/>
      <c r="TBM1" s="140"/>
      <c r="TBN1" s="140"/>
      <c r="TBO1" s="140"/>
      <c r="TBP1" s="140"/>
      <c r="TBQ1" s="140"/>
      <c r="TBR1" s="140"/>
      <c r="TBS1" s="140"/>
      <c r="TBT1" s="140"/>
      <c r="TBU1" s="140"/>
      <c r="TBV1" s="140"/>
      <c r="TBW1" s="140"/>
      <c r="TBX1" s="140"/>
      <c r="TBY1" s="140"/>
      <c r="TBZ1" s="140"/>
      <c r="TCA1" s="140"/>
      <c r="TCB1" s="140"/>
      <c r="TCC1" s="140"/>
      <c r="TCD1" s="140"/>
      <c r="TCE1" s="140"/>
      <c r="TCF1" s="140"/>
      <c r="TCG1" s="140"/>
      <c r="TCH1" s="140"/>
      <c r="TCI1" s="140"/>
      <c r="TCJ1" s="140"/>
      <c r="TCK1" s="140"/>
      <c r="TCL1" s="140"/>
      <c r="TCM1" s="140"/>
      <c r="TCN1" s="140"/>
      <c r="TCO1" s="140"/>
      <c r="TCP1" s="140"/>
      <c r="TCQ1" s="140"/>
      <c r="TCR1" s="140"/>
      <c r="TCS1" s="140"/>
      <c r="TCT1" s="140"/>
      <c r="TCU1" s="140"/>
      <c r="TCV1" s="140"/>
      <c r="TCW1" s="140"/>
      <c r="TCX1" s="140"/>
      <c r="TCY1" s="140"/>
      <c r="TCZ1" s="140"/>
      <c r="TDA1" s="140"/>
      <c r="TDB1" s="140"/>
      <c r="TDC1" s="140"/>
      <c r="TDD1" s="140"/>
      <c r="TDE1" s="140"/>
      <c r="TDF1" s="140"/>
      <c r="TDG1" s="140"/>
      <c r="TDH1" s="140"/>
      <c r="TDI1" s="140"/>
      <c r="TDJ1" s="140"/>
      <c r="TDK1" s="140"/>
      <c r="TDL1" s="140"/>
      <c r="TDM1" s="140"/>
      <c r="TDN1" s="140"/>
      <c r="TDO1" s="140"/>
      <c r="TDP1" s="140"/>
      <c r="TDQ1" s="140"/>
      <c r="TDR1" s="140"/>
      <c r="TDS1" s="140"/>
      <c r="TDT1" s="140"/>
      <c r="TDU1" s="140"/>
      <c r="TDV1" s="140"/>
      <c r="TDW1" s="140"/>
      <c r="TDX1" s="140"/>
      <c r="TDY1" s="140"/>
      <c r="TDZ1" s="140"/>
      <c r="TEA1" s="140"/>
      <c r="TEB1" s="140"/>
      <c r="TEC1" s="140"/>
      <c r="TED1" s="140"/>
      <c r="TEE1" s="140"/>
      <c r="TEF1" s="140"/>
      <c r="TEG1" s="140"/>
      <c r="TEH1" s="140"/>
      <c r="TEI1" s="140"/>
      <c r="TEJ1" s="140"/>
      <c r="TEK1" s="140"/>
      <c r="TEL1" s="140"/>
      <c r="TEM1" s="140"/>
      <c r="TEN1" s="140"/>
      <c r="TEO1" s="140"/>
      <c r="TEP1" s="140"/>
      <c r="TEQ1" s="140"/>
      <c r="TER1" s="140"/>
      <c r="TES1" s="140"/>
      <c r="TET1" s="140"/>
      <c r="TEU1" s="140"/>
      <c r="TEV1" s="140"/>
      <c r="TEW1" s="140"/>
      <c r="TEX1" s="140"/>
      <c r="TEY1" s="140"/>
      <c r="TEZ1" s="140"/>
      <c r="TFA1" s="140"/>
      <c r="TFB1" s="140"/>
      <c r="TFC1" s="140"/>
      <c r="TFD1" s="140"/>
      <c r="TFE1" s="140"/>
      <c r="TFF1" s="140"/>
      <c r="TFG1" s="140"/>
      <c r="TFH1" s="140"/>
      <c r="TFI1" s="140"/>
      <c r="TFJ1" s="140"/>
      <c r="TFK1" s="140"/>
      <c r="TFL1" s="140"/>
      <c r="TFM1" s="140"/>
      <c r="TFN1" s="140"/>
      <c r="TFO1" s="140"/>
      <c r="TFP1" s="140"/>
      <c r="TFQ1" s="140"/>
      <c r="TFR1" s="140"/>
      <c r="TFS1" s="140"/>
      <c r="TFT1" s="140"/>
      <c r="TFU1" s="140"/>
      <c r="TFV1" s="140"/>
      <c r="TFW1" s="140"/>
      <c r="TFX1" s="140"/>
      <c r="TFY1" s="140"/>
      <c r="TFZ1" s="140"/>
      <c r="TGA1" s="140"/>
      <c r="TGB1" s="140"/>
      <c r="TGC1" s="140"/>
      <c r="TGD1" s="140"/>
      <c r="TGE1" s="140"/>
      <c r="TGF1" s="140"/>
      <c r="TGG1" s="140"/>
      <c r="TGH1" s="140"/>
      <c r="TGI1" s="140"/>
      <c r="TGJ1" s="140"/>
      <c r="TGK1" s="140"/>
      <c r="TGL1" s="140"/>
      <c r="TGM1" s="140"/>
      <c r="TGN1" s="140"/>
      <c r="TGO1" s="140"/>
      <c r="TGP1" s="140"/>
      <c r="TGQ1" s="140"/>
      <c r="TGR1" s="140"/>
      <c r="TGS1" s="140"/>
      <c r="TGT1" s="140"/>
      <c r="TGU1" s="140"/>
      <c r="TGV1" s="140"/>
      <c r="TGW1" s="140"/>
      <c r="TGX1" s="140"/>
      <c r="TGY1" s="140"/>
      <c r="TGZ1" s="140"/>
      <c r="THA1" s="140"/>
      <c r="THB1" s="140"/>
      <c r="THC1" s="140"/>
      <c r="THD1" s="140"/>
      <c r="THE1" s="140"/>
      <c r="THF1" s="140"/>
      <c r="THG1" s="140"/>
      <c r="THH1" s="140"/>
      <c r="THI1" s="140"/>
      <c r="THJ1" s="140"/>
      <c r="THK1" s="140"/>
      <c r="THL1" s="140"/>
      <c r="THM1" s="140"/>
      <c r="THN1" s="140"/>
      <c r="THO1" s="140"/>
      <c r="THP1" s="140"/>
      <c r="THQ1" s="140"/>
      <c r="THR1" s="140"/>
      <c r="THS1" s="140"/>
      <c r="THT1" s="140"/>
      <c r="THU1" s="140"/>
      <c r="THV1" s="140"/>
      <c r="THW1" s="140"/>
      <c r="THX1" s="140"/>
      <c r="THY1" s="140"/>
      <c r="THZ1" s="140"/>
      <c r="TIA1" s="140"/>
      <c r="TIB1" s="140"/>
      <c r="TIC1" s="140"/>
      <c r="TID1" s="140"/>
      <c r="TIE1" s="140"/>
      <c r="TIF1" s="140"/>
      <c r="TIG1" s="140"/>
      <c r="TIH1" s="140"/>
      <c r="TII1" s="140"/>
      <c r="TIJ1" s="140"/>
      <c r="TIK1" s="140"/>
      <c r="TIL1" s="140"/>
      <c r="TIM1" s="140"/>
      <c r="TIN1" s="140"/>
      <c r="TIO1" s="140"/>
      <c r="TIP1" s="140"/>
      <c r="TIQ1" s="140"/>
      <c r="TIR1" s="140"/>
      <c r="TIS1" s="140"/>
      <c r="TIT1" s="140"/>
      <c r="TIU1" s="140"/>
      <c r="TIV1" s="140"/>
      <c r="TIW1" s="140"/>
      <c r="TIX1" s="140"/>
      <c r="TIY1" s="140"/>
      <c r="TIZ1" s="140"/>
      <c r="TJA1" s="140"/>
      <c r="TJB1" s="140"/>
      <c r="TJC1" s="140"/>
      <c r="TJD1" s="140"/>
      <c r="TJE1" s="140"/>
      <c r="TJF1" s="140"/>
      <c r="TJG1" s="140"/>
      <c r="TJH1" s="140"/>
      <c r="TJI1" s="140"/>
      <c r="TJJ1" s="140"/>
      <c r="TJK1" s="140"/>
      <c r="TJL1" s="140"/>
      <c r="TJM1" s="140"/>
      <c r="TJN1" s="140"/>
      <c r="TJO1" s="140"/>
      <c r="TJP1" s="140"/>
      <c r="TJQ1" s="140"/>
      <c r="TJR1" s="140"/>
      <c r="TJS1" s="140"/>
      <c r="TJT1" s="140"/>
      <c r="TJU1" s="140"/>
      <c r="TJV1" s="140"/>
      <c r="TJW1" s="140"/>
      <c r="TJX1" s="140"/>
      <c r="TJY1" s="140"/>
      <c r="TJZ1" s="140"/>
      <c r="TKA1" s="140"/>
      <c r="TKB1" s="140"/>
      <c r="TKC1" s="140"/>
      <c r="TKD1" s="140"/>
      <c r="TKE1" s="140"/>
      <c r="TKF1" s="140"/>
      <c r="TKG1" s="140"/>
      <c r="TKH1" s="140"/>
      <c r="TKI1" s="140"/>
      <c r="TKJ1" s="140"/>
      <c r="TKK1" s="140"/>
      <c r="TKL1" s="140"/>
      <c r="TKM1" s="140"/>
      <c r="TKN1" s="140"/>
      <c r="TKO1" s="140"/>
      <c r="TKP1" s="140"/>
      <c r="TKQ1" s="140"/>
      <c r="TKR1" s="140"/>
      <c r="TKS1" s="140"/>
      <c r="TKT1" s="140"/>
      <c r="TKU1" s="140"/>
      <c r="TKV1" s="140"/>
      <c r="TKW1" s="140"/>
      <c r="TKX1" s="140"/>
      <c r="TKY1" s="140"/>
      <c r="TKZ1" s="140"/>
      <c r="TLA1" s="140"/>
      <c r="TLB1" s="140"/>
      <c r="TLC1" s="140"/>
      <c r="TLD1" s="140"/>
      <c r="TLE1" s="140"/>
      <c r="TLF1" s="140"/>
      <c r="TLG1" s="140"/>
      <c r="TLH1" s="140"/>
      <c r="TLI1" s="140"/>
      <c r="TLJ1" s="140"/>
      <c r="TLK1" s="140"/>
      <c r="TLL1" s="140"/>
      <c r="TLM1" s="140"/>
      <c r="TLN1" s="140"/>
      <c r="TLO1" s="140"/>
      <c r="TLP1" s="140"/>
      <c r="TLQ1" s="140"/>
      <c r="TLR1" s="140"/>
      <c r="TLS1" s="140"/>
      <c r="TLT1" s="140"/>
      <c r="TLU1" s="140"/>
      <c r="TLV1" s="140"/>
      <c r="TLW1" s="140"/>
      <c r="TLX1" s="140"/>
      <c r="TLY1" s="140"/>
      <c r="TLZ1" s="140"/>
      <c r="TMA1" s="140"/>
      <c r="TMB1" s="140"/>
      <c r="TMC1" s="140"/>
      <c r="TMD1" s="140"/>
      <c r="TME1" s="140"/>
      <c r="TMF1" s="140"/>
      <c r="TMG1" s="140"/>
      <c r="TMH1" s="140"/>
      <c r="TMI1" s="140"/>
      <c r="TMJ1" s="140"/>
      <c r="TMK1" s="140"/>
      <c r="TML1" s="140"/>
      <c r="TMM1" s="140"/>
      <c r="TMN1" s="140"/>
      <c r="TMO1" s="140"/>
      <c r="TMP1" s="140"/>
      <c r="TMQ1" s="140"/>
      <c r="TMR1" s="140"/>
      <c r="TMS1" s="140"/>
      <c r="TMT1" s="140"/>
      <c r="TMU1" s="140"/>
      <c r="TMV1" s="140"/>
      <c r="TMW1" s="140"/>
      <c r="TMX1" s="140"/>
      <c r="TMY1" s="140"/>
      <c r="TMZ1" s="140"/>
      <c r="TNA1" s="140"/>
      <c r="TNB1" s="140"/>
      <c r="TNC1" s="140"/>
      <c r="TND1" s="140"/>
      <c r="TNE1" s="140"/>
      <c r="TNF1" s="140"/>
      <c r="TNG1" s="140"/>
      <c r="TNH1" s="140"/>
      <c r="TNI1" s="140"/>
      <c r="TNJ1" s="140"/>
      <c r="TNK1" s="140"/>
      <c r="TNL1" s="140"/>
      <c r="TNM1" s="140"/>
      <c r="TNN1" s="140"/>
      <c r="TNO1" s="140"/>
      <c r="TNP1" s="140"/>
      <c r="TNQ1" s="140"/>
      <c r="TNR1" s="140"/>
      <c r="TNS1" s="140"/>
      <c r="TNT1" s="140"/>
      <c r="TNU1" s="140"/>
      <c r="TNV1" s="140"/>
      <c r="TNW1" s="140"/>
      <c r="TNX1" s="140"/>
      <c r="TNY1" s="140"/>
      <c r="TNZ1" s="140"/>
      <c r="TOA1" s="140"/>
      <c r="TOB1" s="140"/>
      <c r="TOC1" s="140"/>
      <c r="TOD1" s="140"/>
      <c r="TOE1" s="140"/>
      <c r="TOF1" s="140"/>
      <c r="TOG1" s="140"/>
      <c r="TOH1" s="140"/>
      <c r="TOI1" s="140"/>
      <c r="TOJ1" s="140"/>
      <c r="TOK1" s="140"/>
      <c r="TOL1" s="140"/>
      <c r="TOM1" s="140"/>
      <c r="TON1" s="140"/>
      <c r="TOO1" s="140"/>
      <c r="TOP1" s="140"/>
      <c r="TOQ1" s="140"/>
      <c r="TOR1" s="140"/>
      <c r="TOS1" s="140"/>
      <c r="TOT1" s="140"/>
      <c r="TOU1" s="140"/>
      <c r="TOV1" s="140"/>
      <c r="TOW1" s="140"/>
      <c r="TOX1" s="140"/>
      <c r="TOY1" s="140"/>
      <c r="TOZ1" s="140"/>
      <c r="TPA1" s="140"/>
      <c r="TPB1" s="140"/>
      <c r="TPC1" s="140"/>
      <c r="TPD1" s="140"/>
      <c r="TPE1" s="140"/>
      <c r="TPF1" s="140"/>
      <c r="TPG1" s="140"/>
      <c r="TPH1" s="140"/>
      <c r="TPI1" s="140"/>
      <c r="TPJ1" s="140"/>
      <c r="TPK1" s="140"/>
      <c r="TPL1" s="140"/>
      <c r="TPM1" s="140"/>
      <c r="TPN1" s="140"/>
      <c r="TPO1" s="140"/>
      <c r="TPP1" s="140"/>
      <c r="TPQ1" s="140"/>
      <c r="TPR1" s="140"/>
      <c r="TPS1" s="140"/>
      <c r="TPT1" s="140"/>
      <c r="TPU1" s="140"/>
      <c r="TPV1" s="140"/>
      <c r="TPW1" s="140"/>
      <c r="TPX1" s="140"/>
      <c r="TPY1" s="140"/>
      <c r="TPZ1" s="140"/>
      <c r="TQA1" s="140"/>
      <c r="TQB1" s="140"/>
      <c r="TQC1" s="140"/>
      <c r="TQD1" s="140"/>
      <c r="TQE1" s="140"/>
      <c r="TQF1" s="140"/>
      <c r="TQG1" s="140"/>
      <c r="TQH1" s="140"/>
      <c r="TQI1" s="140"/>
      <c r="TQJ1" s="140"/>
      <c r="TQK1" s="140"/>
      <c r="TQL1" s="140"/>
      <c r="TQM1" s="140"/>
      <c r="TQN1" s="140"/>
      <c r="TQO1" s="140"/>
      <c r="TQP1" s="140"/>
      <c r="TQQ1" s="140"/>
      <c r="TQR1" s="140"/>
      <c r="TQS1" s="140"/>
      <c r="TQT1" s="140"/>
      <c r="TQU1" s="140"/>
      <c r="TQV1" s="140"/>
      <c r="TQW1" s="140"/>
      <c r="TQX1" s="140"/>
      <c r="TQY1" s="140"/>
      <c r="TQZ1" s="140"/>
      <c r="TRA1" s="140"/>
      <c r="TRB1" s="140"/>
      <c r="TRC1" s="140"/>
      <c r="TRD1" s="140"/>
      <c r="TRE1" s="140"/>
      <c r="TRF1" s="140"/>
      <c r="TRG1" s="140"/>
      <c r="TRH1" s="140"/>
      <c r="TRI1" s="140"/>
      <c r="TRJ1" s="140"/>
      <c r="TRK1" s="140"/>
      <c r="TRL1" s="140"/>
      <c r="TRM1" s="140"/>
      <c r="TRN1" s="140"/>
      <c r="TRO1" s="140"/>
      <c r="TRP1" s="140"/>
      <c r="TRQ1" s="140"/>
      <c r="TRR1" s="140"/>
      <c r="TRS1" s="140"/>
      <c r="TRT1" s="140"/>
      <c r="TRU1" s="140"/>
      <c r="TRV1" s="140"/>
      <c r="TRW1" s="140"/>
      <c r="TRX1" s="140"/>
      <c r="TRY1" s="140"/>
      <c r="TRZ1" s="140"/>
      <c r="TSA1" s="140"/>
      <c r="TSB1" s="140"/>
      <c r="TSC1" s="140"/>
      <c r="TSD1" s="140"/>
      <c r="TSE1" s="140"/>
      <c r="TSF1" s="140"/>
      <c r="TSG1" s="140"/>
      <c r="TSH1" s="140"/>
      <c r="TSI1" s="140"/>
      <c r="TSJ1" s="140"/>
      <c r="TSK1" s="140"/>
      <c r="TSL1" s="140"/>
      <c r="TSM1" s="140"/>
      <c r="TSN1" s="140"/>
      <c r="TSO1" s="140"/>
      <c r="TSP1" s="140"/>
      <c r="TSQ1" s="140"/>
      <c r="TSR1" s="140"/>
      <c r="TSS1" s="140"/>
      <c r="TST1" s="140"/>
      <c r="TSU1" s="140"/>
      <c r="TSV1" s="140"/>
      <c r="TSW1" s="140"/>
      <c r="TSX1" s="140"/>
      <c r="TSY1" s="140"/>
      <c r="TSZ1" s="140"/>
      <c r="TTA1" s="140"/>
      <c r="TTB1" s="140"/>
      <c r="TTC1" s="140"/>
      <c r="TTD1" s="140"/>
      <c r="TTE1" s="140"/>
      <c r="TTF1" s="140"/>
      <c r="TTG1" s="140"/>
      <c r="TTH1" s="140"/>
      <c r="TTI1" s="140"/>
      <c r="TTJ1" s="140"/>
      <c r="TTK1" s="140"/>
      <c r="TTL1" s="140"/>
      <c r="TTM1" s="140"/>
      <c r="TTN1" s="140"/>
      <c r="TTO1" s="140"/>
      <c r="TTP1" s="140"/>
      <c r="TTQ1" s="140"/>
      <c r="TTR1" s="140"/>
      <c r="TTS1" s="140"/>
      <c r="TTT1" s="140"/>
      <c r="TTU1" s="140"/>
      <c r="TTV1" s="140"/>
      <c r="TTW1" s="140"/>
      <c r="TTX1" s="140"/>
      <c r="TTY1" s="140"/>
      <c r="TTZ1" s="140"/>
      <c r="TUA1" s="140"/>
      <c r="TUB1" s="140"/>
      <c r="TUC1" s="140"/>
      <c r="TUD1" s="140"/>
      <c r="TUE1" s="140"/>
      <c r="TUF1" s="140"/>
      <c r="TUG1" s="140"/>
      <c r="TUH1" s="140"/>
      <c r="TUI1" s="140"/>
      <c r="TUJ1" s="140"/>
      <c r="TUK1" s="140"/>
      <c r="TUL1" s="140"/>
      <c r="TUM1" s="140"/>
      <c r="TUN1" s="140"/>
      <c r="TUO1" s="140"/>
      <c r="TUP1" s="140"/>
      <c r="TUQ1" s="140"/>
      <c r="TUR1" s="140"/>
      <c r="TUS1" s="140"/>
      <c r="TUT1" s="140"/>
      <c r="TUU1" s="140"/>
      <c r="TUV1" s="140"/>
      <c r="TUW1" s="140"/>
      <c r="TUX1" s="140"/>
      <c r="TUY1" s="140"/>
      <c r="TUZ1" s="140"/>
      <c r="TVA1" s="140"/>
      <c r="TVB1" s="140"/>
      <c r="TVC1" s="140"/>
      <c r="TVD1" s="140"/>
      <c r="TVE1" s="140"/>
      <c r="TVF1" s="140"/>
      <c r="TVG1" s="140"/>
      <c r="TVH1" s="140"/>
      <c r="TVI1" s="140"/>
      <c r="TVJ1" s="140"/>
      <c r="TVK1" s="140"/>
      <c r="TVL1" s="140"/>
      <c r="TVM1" s="140"/>
      <c r="TVN1" s="140"/>
      <c r="TVO1" s="140"/>
      <c r="TVP1" s="140"/>
      <c r="TVQ1" s="140"/>
      <c r="TVR1" s="140"/>
      <c r="TVS1" s="140"/>
      <c r="TVT1" s="140"/>
      <c r="TVU1" s="140"/>
      <c r="TVV1" s="140"/>
      <c r="TVW1" s="140"/>
      <c r="TVX1" s="140"/>
      <c r="TVY1" s="140"/>
      <c r="TVZ1" s="140"/>
      <c r="TWA1" s="140"/>
      <c r="TWB1" s="140"/>
      <c r="TWC1" s="140"/>
      <c r="TWD1" s="140"/>
      <c r="TWE1" s="140"/>
      <c r="TWF1" s="140"/>
      <c r="TWG1" s="140"/>
      <c r="TWH1" s="140"/>
      <c r="TWI1" s="140"/>
      <c r="TWJ1" s="140"/>
      <c r="TWK1" s="140"/>
      <c r="TWL1" s="140"/>
      <c r="TWM1" s="140"/>
      <c r="TWN1" s="140"/>
      <c r="TWO1" s="140"/>
      <c r="TWP1" s="140"/>
      <c r="TWQ1" s="140"/>
      <c r="TWR1" s="140"/>
      <c r="TWS1" s="140"/>
      <c r="TWT1" s="140"/>
      <c r="TWU1" s="140"/>
      <c r="TWV1" s="140"/>
      <c r="TWW1" s="140"/>
      <c r="TWX1" s="140"/>
      <c r="TWY1" s="140"/>
      <c r="TWZ1" s="140"/>
      <c r="TXA1" s="140"/>
      <c r="TXB1" s="140"/>
      <c r="TXC1" s="140"/>
      <c r="TXD1" s="140"/>
      <c r="TXE1" s="140"/>
      <c r="TXF1" s="140"/>
      <c r="TXG1" s="140"/>
      <c r="TXH1" s="140"/>
      <c r="TXI1" s="140"/>
      <c r="TXJ1" s="140"/>
      <c r="TXK1" s="140"/>
      <c r="TXL1" s="140"/>
      <c r="TXM1" s="140"/>
      <c r="TXN1" s="140"/>
      <c r="TXO1" s="140"/>
      <c r="TXP1" s="140"/>
      <c r="TXQ1" s="140"/>
      <c r="TXR1" s="140"/>
      <c r="TXS1" s="140"/>
      <c r="TXT1" s="140"/>
      <c r="TXU1" s="140"/>
      <c r="TXV1" s="140"/>
      <c r="TXW1" s="140"/>
      <c r="TXX1" s="140"/>
      <c r="TXY1" s="140"/>
      <c r="TXZ1" s="140"/>
      <c r="TYA1" s="140"/>
      <c r="TYB1" s="140"/>
      <c r="TYC1" s="140"/>
      <c r="TYD1" s="140"/>
      <c r="TYE1" s="140"/>
      <c r="TYF1" s="140"/>
      <c r="TYG1" s="140"/>
      <c r="TYH1" s="140"/>
      <c r="TYI1" s="140"/>
      <c r="TYJ1" s="140"/>
      <c r="TYK1" s="140"/>
      <c r="TYL1" s="140"/>
      <c r="TYM1" s="140"/>
      <c r="TYN1" s="140"/>
      <c r="TYO1" s="140"/>
      <c r="TYP1" s="140"/>
      <c r="TYQ1" s="140"/>
      <c r="TYR1" s="140"/>
      <c r="TYS1" s="140"/>
      <c r="TYT1" s="140"/>
      <c r="TYU1" s="140"/>
      <c r="TYV1" s="140"/>
      <c r="TYW1" s="140"/>
      <c r="TYX1" s="140"/>
      <c r="TYY1" s="140"/>
      <c r="TYZ1" s="140"/>
      <c r="TZA1" s="140"/>
      <c r="TZB1" s="140"/>
      <c r="TZC1" s="140"/>
      <c r="TZD1" s="140"/>
      <c r="TZE1" s="140"/>
      <c r="TZF1" s="140"/>
      <c r="TZG1" s="140"/>
      <c r="TZH1" s="140"/>
      <c r="TZI1" s="140"/>
      <c r="TZJ1" s="140"/>
      <c r="TZK1" s="140"/>
      <c r="TZL1" s="140"/>
      <c r="TZM1" s="140"/>
      <c r="TZN1" s="140"/>
      <c r="TZO1" s="140"/>
      <c r="TZP1" s="140"/>
      <c r="TZQ1" s="140"/>
      <c r="TZR1" s="140"/>
      <c r="TZS1" s="140"/>
      <c r="TZT1" s="140"/>
      <c r="TZU1" s="140"/>
      <c r="TZV1" s="140"/>
      <c r="TZW1" s="140"/>
      <c r="TZX1" s="140"/>
      <c r="TZY1" s="140"/>
      <c r="TZZ1" s="140"/>
      <c r="UAA1" s="140"/>
      <c r="UAB1" s="140"/>
      <c r="UAC1" s="140"/>
      <c r="UAD1" s="140"/>
      <c r="UAE1" s="140"/>
      <c r="UAF1" s="140"/>
      <c r="UAG1" s="140"/>
      <c r="UAH1" s="140"/>
      <c r="UAI1" s="140"/>
      <c r="UAJ1" s="140"/>
      <c r="UAK1" s="140"/>
      <c r="UAL1" s="140"/>
      <c r="UAM1" s="140"/>
      <c r="UAN1" s="140"/>
      <c r="UAO1" s="140"/>
      <c r="UAP1" s="140"/>
      <c r="UAQ1" s="140"/>
      <c r="UAR1" s="140"/>
      <c r="UAS1" s="140"/>
      <c r="UAT1" s="140"/>
      <c r="UAU1" s="140"/>
      <c r="UAV1" s="140"/>
      <c r="UAW1" s="140"/>
      <c r="UAX1" s="140"/>
      <c r="UAY1" s="140"/>
      <c r="UAZ1" s="140"/>
      <c r="UBA1" s="140"/>
      <c r="UBB1" s="140"/>
      <c r="UBC1" s="140"/>
      <c r="UBD1" s="140"/>
      <c r="UBE1" s="140"/>
      <c r="UBF1" s="140"/>
      <c r="UBG1" s="140"/>
      <c r="UBH1" s="140"/>
      <c r="UBI1" s="140"/>
      <c r="UBJ1" s="140"/>
      <c r="UBK1" s="140"/>
      <c r="UBL1" s="140"/>
      <c r="UBM1" s="140"/>
      <c r="UBN1" s="140"/>
      <c r="UBO1" s="140"/>
      <c r="UBP1" s="140"/>
      <c r="UBQ1" s="140"/>
      <c r="UBR1" s="140"/>
      <c r="UBS1" s="140"/>
      <c r="UBT1" s="140"/>
      <c r="UBU1" s="140"/>
      <c r="UBV1" s="140"/>
      <c r="UBW1" s="140"/>
      <c r="UBX1" s="140"/>
      <c r="UBY1" s="140"/>
      <c r="UBZ1" s="140"/>
      <c r="UCA1" s="140"/>
      <c r="UCB1" s="140"/>
      <c r="UCC1" s="140"/>
      <c r="UCD1" s="140"/>
      <c r="UCE1" s="140"/>
      <c r="UCF1" s="140"/>
      <c r="UCG1" s="140"/>
      <c r="UCH1" s="140"/>
      <c r="UCI1" s="140"/>
      <c r="UCJ1" s="140"/>
      <c r="UCK1" s="140"/>
      <c r="UCL1" s="140"/>
      <c r="UCM1" s="140"/>
      <c r="UCN1" s="140"/>
      <c r="UCO1" s="140"/>
      <c r="UCP1" s="140"/>
      <c r="UCQ1" s="140"/>
      <c r="UCR1" s="140"/>
      <c r="UCS1" s="140"/>
      <c r="UCT1" s="140"/>
      <c r="UCU1" s="140"/>
      <c r="UCV1" s="140"/>
      <c r="UCW1" s="140"/>
      <c r="UCX1" s="140"/>
      <c r="UCY1" s="140"/>
      <c r="UCZ1" s="140"/>
      <c r="UDA1" s="140"/>
      <c r="UDB1" s="140"/>
      <c r="UDC1" s="140"/>
      <c r="UDD1" s="140"/>
      <c r="UDE1" s="140"/>
      <c r="UDF1" s="140"/>
      <c r="UDG1" s="140"/>
      <c r="UDH1" s="140"/>
      <c r="UDI1" s="140"/>
      <c r="UDJ1" s="140"/>
      <c r="UDK1" s="140"/>
      <c r="UDL1" s="140"/>
      <c r="UDM1" s="140"/>
      <c r="UDN1" s="140"/>
      <c r="UDO1" s="140"/>
      <c r="UDP1" s="140"/>
      <c r="UDQ1" s="140"/>
      <c r="UDR1" s="140"/>
      <c r="UDS1" s="140"/>
      <c r="UDT1" s="140"/>
      <c r="UDU1" s="140"/>
      <c r="UDV1" s="140"/>
      <c r="UDW1" s="140"/>
      <c r="UDX1" s="140"/>
      <c r="UDY1" s="140"/>
      <c r="UDZ1" s="140"/>
      <c r="UEA1" s="140"/>
      <c r="UEB1" s="140"/>
      <c r="UEC1" s="140"/>
      <c r="UED1" s="140"/>
      <c r="UEE1" s="140"/>
      <c r="UEF1" s="140"/>
      <c r="UEG1" s="140"/>
      <c r="UEH1" s="140"/>
      <c r="UEI1" s="140"/>
      <c r="UEJ1" s="140"/>
      <c r="UEK1" s="140"/>
      <c r="UEL1" s="140"/>
      <c r="UEM1" s="140"/>
      <c r="UEN1" s="140"/>
      <c r="UEO1" s="140"/>
      <c r="UEP1" s="140"/>
      <c r="UEQ1" s="140"/>
      <c r="UER1" s="140"/>
      <c r="UES1" s="140"/>
      <c r="UET1" s="140"/>
      <c r="UEU1" s="140"/>
      <c r="UEV1" s="140"/>
      <c r="UEW1" s="140"/>
      <c r="UEX1" s="140"/>
      <c r="UEY1" s="140"/>
      <c r="UEZ1" s="140"/>
      <c r="UFA1" s="140"/>
      <c r="UFB1" s="140"/>
      <c r="UFC1" s="140"/>
      <c r="UFD1" s="140"/>
      <c r="UFE1" s="140"/>
      <c r="UFF1" s="140"/>
      <c r="UFG1" s="140"/>
      <c r="UFH1" s="140"/>
      <c r="UFI1" s="140"/>
      <c r="UFJ1" s="140"/>
      <c r="UFK1" s="140"/>
      <c r="UFL1" s="140"/>
      <c r="UFM1" s="140"/>
      <c r="UFN1" s="140"/>
      <c r="UFO1" s="140"/>
      <c r="UFP1" s="140"/>
      <c r="UFQ1" s="140"/>
      <c r="UFR1" s="140"/>
      <c r="UFS1" s="140"/>
      <c r="UFT1" s="140"/>
      <c r="UFU1" s="140"/>
      <c r="UFV1" s="140"/>
      <c r="UFW1" s="140"/>
      <c r="UFX1" s="140"/>
      <c r="UFY1" s="140"/>
      <c r="UFZ1" s="140"/>
      <c r="UGA1" s="140"/>
      <c r="UGB1" s="140"/>
      <c r="UGC1" s="140"/>
      <c r="UGD1" s="140"/>
      <c r="UGE1" s="140"/>
      <c r="UGF1" s="140"/>
      <c r="UGG1" s="140"/>
      <c r="UGH1" s="140"/>
      <c r="UGI1" s="140"/>
      <c r="UGJ1" s="140"/>
      <c r="UGK1" s="140"/>
      <c r="UGL1" s="140"/>
      <c r="UGM1" s="140"/>
      <c r="UGN1" s="140"/>
      <c r="UGO1" s="140"/>
      <c r="UGP1" s="140"/>
      <c r="UGQ1" s="140"/>
      <c r="UGR1" s="140"/>
      <c r="UGS1" s="140"/>
      <c r="UGT1" s="140"/>
      <c r="UGU1" s="140"/>
      <c r="UGV1" s="140"/>
      <c r="UGW1" s="140"/>
      <c r="UGX1" s="140"/>
      <c r="UGY1" s="140"/>
      <c r="UGZ1" s="140"/>
      <c r="UHA1" s="140"/>
      <c r="UHB1" s="140"/>
      <c r="UHC1" s="140"/>
      <c r="UHD1" s="140"/>
      <c r="UHE1" s="140"/>
      <c r="UHF1" s="140"/>
      <c r="UHG1" s="140"/>
      <c r="UHH1" s="140"/>
      <c r="UHI1" s="140"/>
      <c r="UHJ1" s="140"/>
      <c r="UHK1" s="140"/>
      <c r="UHL1" s="140"/>
      <c r="UHM1" s="140"/>
      <c r="UHN1" s="140"/>
      <c r="UHO1" s="140"/>
      <c r="UHP1" s="140"/>
      <c r="UHQ1" s="140"/>
      <c r="UHR1" s="140"/>
      <c r="UHS1" s="140"/>
      <c r="UHT1" s="140"/>
      <c r="UHU1" s="140"/>
      <c r="UHV1" s="140"/>
      <c r="UHW1" s="140"/>
      <c r="UHX1" s="140"/>
      <c r="UHY1" s="140"/>
      <c r="UHZ1" s="140"/>
      <c r="UIA1" s="140"/>
      <c r="UIB1" s="140"/>
      <c r="UIC1" s="140"/>
      <c r="UID1" s="140"/>
      <c r="UIE1" s="140"/>
      <c r="UIF1" s="140"/>
      <c r="UIG1" s="140"/>
      <c r="UIH1" s="140"/>
      <c r="UII1" s="140"/>
      <c r="UIJ1" s="140"/>
      <c r="UIK1" s="140"/>
      <c r="UIL1" s="140"/>
      <c r="UIM1" s="140"/>
      <c r="UIN1" s="140"/>
      <c r="UIO1" s="140"/>
      <c r="UIP1" s="140"/>
      <c r="UIQ1" s="140"/>
      <c r="UIR1" s="140"/>
      <c r="UIS1" s="140"/>
      <c r="UIT1" s="140"/>
      <c r="UIU1" s="140"/>
      <c r="UIV1" s="140"/>
      <c r="UIW1" s="140"/>
      <c r="UIX1" s="140"/>
      <c r="UIY1" s="140"/>
      <c r="UIZ1" s="140"/>
      <c r="UJA1" s="140"/>
      <c r="UJB1" s="140"/>
      <c r="UJC1" s="140"/>
      <c r="UJD1" s="140"/>
      <c r="UJE1" s="140"/>
      <c r="UJF1" s="140"/>
      <c r="UJG1" s="140"/>
      <c r="UJH1" s="140"/>
      <c r="UJI1" s="140"/>
      <c r="UJJ1" s="140"/>
      <c r="UJK1" s="140"/>
      <c r="UJL1" s="140"/>
      <c r="UJM1" s="140"/>
      <c r="UJN1" s="140"/>
      <c r="UJO1" s="140"/>
      <c r="UJP1" s="140"/>
      <c r="UJQ1" s="140"/>
      <c r="UJR1" s="140"/>
      <c r="UJS1" s="140"/>
      <c r="UJT1" s="140"/>
      <c r="UJU1" s="140"/>
      <c r="UJV1" s="140"/>
      <c r="UJW1" s="140"/>
      <c r="UJX1" s="140"/>
      <c r="UJY1" s="140"/>
      <c r="UJZ1" s="140"/>
      <c r="UKA1" s="140"/>
      <c r="UKB1" s="140"/>
      <c r="UKC1" s="140"/>
      <c r="UKD1" s="140"/>
      <c r="UKE1" s="140"/>
      <c r="UKF1" s="140"/>
      <c r="UKG1" s="140"/>
      <c r="UKH1" s="140"/>
      <c r="UKI1" s="140"/>
      <c r="UKJ1" s="140"/>
      <c r="UKK1" s="140"/>
      <c r="UKL1" s="140"/>
      <c r="UKM1" s="140"/>
      <c r="UKN1" s="140"/>
      <c r="UKO1" s="140"/>
      <c r="UKP1" s="140"/>
      <c r="UKQ1" s="140"/>
      <c r="UKR1" s="140"/>
      <c r="UKS1" s="140"/>
      <c r="UKT1" s="140"/>
      <c r="UKU1" s="140"/>
      <c r="UKV1" s="140"/>
      <c r="UKW1" s="140"/>
      <c r="UKX1" s="140"/>
      <c r="UKY1" s="140"/>
      <c r="UKZ1" s="140"/>
      <c r="ULA1" s="140"/>
      <c r="ULB1" s="140"/>
      <c r="ULC1" s="140"/>
      <c r="ULD1" s="140"/>
      <c r="ULE1" s="140"/>
      <c r="ULF1" s="140"/>
      <c r="ULG1" s="140"/>
      <c r="ULH1" s="140"/>
      <c r="ULI1" s="140"/>
      <c r="ULJ1" s="140"/>
      <c r="ULK1" s="140"/>
      <c r="ULL1" s="140"/>
      <c r="ULM1" s="140"/>
      <c r="ULN1" s="140"/>
      <c r="ULO1" s="140"/>
      <c r="ULP1" s="140"/>
      <c r="ULQ1" s="140"/>
      <c r="ULR1" s="140"/>
      <c r="ULS1" s="140"/>
      <c r="ULT1" s="140"/>
      <c r="ULU1" s="140"/>
      <c r="ULV1" s="140"/>
      <c r="ULW1" s="140"/>
      <c r="ULX1" s="140"/>
      <c r="ULY1" s="140"/>
      <c r="ULZ1" s="140"/>
      <c r="UMA1" s="140"/>
      <c r="UMB1" s="140"/>
      <c r="UMC1" s="140"/>
      <c r="UMD1" s="140"/>
      <c r="UME1" s="140"/>
      <c r="UMF1" s="140"/>
      <c r="UMG1" s="140"/>
      <c r="UMH1" s="140"/>
      <c r="UMI1" s="140"/>
      <c r="UMJ1" s="140"/>
      <c r="UMK1" s="140"/>
      <c r="UML1" s="140"/>
      <c r="UMM1" s="140"/>
      <c r="UMN1" s="140"/>
      <c r="UMO1" s="140"/>
      <c r="UMP1" s="140"/>
      <c r="UMQ1" s="140"/>
      <c r="UMR1" s="140"/>
      <c r="UMS1" s="140"/>
      <c r="UMT1" s="140"/>
      <c r="UMU1" s="140"/>
      <c r="UMV1" s="140"/>
      <c r="UMW1" s="140"/>
      <c r="UMX1" s="140"/>
      <c r="UMY1" s="140"/>
      <c r="UMZ1" s="140"/>
      <c r="UNA1" s="140"/>
      <c r="UNB1" s="140"/>
      <c r="UNC1" s="140"/>
      <c r="UND1" s="140"/>
      <c r="UNE1" s="140"/>
      <c r="UNF1" s="140"/>
      <c r="UNG1" s="140"/>
      <c r="UNH1" s="140"/>
      <c r="UNI1" s="140"/>
      <c r="UNJ1" s="140"/>
      <c r="UNK1" s="140"/>
      <c r="UNL1" s="140"/>
      <c r="UNM1" s="140"/>
      <c r="UNN1" s="140"/>
      <c r="UNO1" s="140"/>
      <c r="UNP1" s="140"/>
      <c r="UNQ1" s="140"/>
      <c r="UNR1" s="140"/>
      <c r="UNS1" s="140"/>
      <c r="UNT1" s="140"/>
      <c r="UNU1" s="140"/>
      <c r="UNV1" s="140"/>
      <c r="UNW1" s="140"/>
      <c r="UNX1" s="140"/>
      <c r="UNY1" s="140"/>
      <c r="UNZ1" s="140"/>
      <c r="UOA1" s="140"/>
      <c r="UOB1" s="140"/>
      <c r="UOC1" s="140"/>
      <c r="UOD1" s="140"/>
      <c r="UOE1" s="140"/>
      <c r="UOF1" s="140"/>
      <c r="UOG1" s="140"/>
      <c r="UOH1" s="140"/>
      <c r="UOI1" s="140"/>
      <c r="UOJ1" s="140"/>
      <c r="UOK1" s="140"/>
      <c r="UOL1" s="140"/>
      <c r="UOM1" s="140"/>
      <c r="UON1" s="140"/>
      <c r="UOO1" s="140"/>
      <c r="UOP1" s="140"/>
      <c r="UOQ1" s="140"/>
      <c r="UOR1" s="140"/>
      <c r="UOS1" s="140"/>
      <c r="UOT1" s="140"/>
      <c r="UOU1" s="140"/>
      <c r="UOV1" s="140"/>
      <c r="UOW1" s="140"/>
      <c r="UOX1" s="140"/>
      <c r="UOY1" s="140"/>
      <c r="UOZ1" s="140"/>
      <c r="UPA1" s="140"/>
      <c r="UPB1" s="140"/>
      <c r="UPC1" s="140"/>
      <c r="UPD1" s="140"/>
      <c r="UPE1" s="140"/>
      <c r="UPF1" s="140"/>
      <c r="UPG1" s="140"/>
      <c r="UPH1" s="140"/>
      <c r="UPI1" s="140"/>
      <c r="UPJ1" s="140"/>
      <c r="UPK1" s="140"/>
      <c r="UPL1" s="140"/>
      <c r="UPM1" s="140"/>
      <c r="UPN1" s="140"/>
      <c r="UPO1" s="140"/>
      <c r="UPP1" s="140"/>
      <c r="UPQ1" s="140"/>
      <c r="UPR1" s="140"/>
      <c r="UPS1" s="140"/>
      <c r="UPT1" s="140"/>
      <c r="UPU1" s="140"/>
      <c r="UPV1" s="140"/>
      <c r="UPW1" s="140"/>
      <c r="UPX1" s="140"/>
      <c r="UPY1" s="140"/>
      <c r="UPZ1" s="140"/>
      <c r="UQA1" s="140"/>
      <c r="UQB1" s="140"/>
      <c r="UQC1" s="140"/>
      <c r="UQD1" s="140"/>
      <c r="UQE1" s="140"/>
      <c r="UQF1" s="140"/>
      <c r="UQG1" s="140"/>
      <c r="UQH1" s="140"/>
      <c r="UQI1" s="140"/>
      <c r="UQJ1" s="140"/>
      <c r="UQK1" s="140"/>
      <c r="UQL1" s="140"/>
      <c r="UQM1" s="140"/>
      <c r="UQN1" s="140"/>
      <c r="UQO1" s="140"/>
      <c r="UQP1" s="140"/>
      <c r="UQQ1" s="140"/>
      <c r="UQR1" s="140"/>
      <c r="UQS1" s="140"/>
      <c r="UQT1" s="140"/>
      <c r="UQU1" s="140"/>
      <c r="UQV1" s="140"/>
      <c r="UQW1" s="140"/>
      <c r="UQX1" s="140"/>
      <c r="UQY1" s="140"/>
      <c r="UQZ1" s="140"/>
      <c r="URA1" s="140"/>
      <c r="URB1" s="140"/>
      <c r="URC1" s="140"/>
      <c r="URD1" s="140"/>
      <c r="URE1" s="140"/>
      <c r="URF1" s="140"/>
      <c r="URG1" s="140"/>
      <c r="URH1" s="140"/>
      <c r="URI1" s="140"/>
      <c r="URJ1" s="140"/>
      <c r="URK1" s="140"/>
      <c r="URL1" s="140"/>
      <c r="URM1" s="140"/>
      <c r="URN1" s="140"/>
      <c r="URO1" s="140"/>
      <c r="URP1" s="140"/>
      <c r="URQ1" s="140"/>
      <c r="URR1" s="140"/>
      <c r="URS1" s="140"/>
      <c r="URT1" s="140"/>
      <c r="URU1" s="140"/>
      <c r="URV1" s="140"/>
      <c r="URW1" s="140"/>
      <c r="URX1" s="140"/>
      <c r="URY1" s="140"/>
      <c r="URZ1" s="140"/>
      <c r="USA1" s="140"/>
      <c r="USB1" s="140"/>
      <c r="USC1" s="140"/>
      <c r="USD1" s="140"/>
      <c r="USE1" s="140"/>
      <c r="USF1" s="140"/>
      <c r="USG1" s="140"/>
      <c r="USH1" s="140"/>
      <c r="USI1" s="140"/>
      <c r="USJ1" s="140"/>
      <c r="USK1" s="140"/>
      <c r="USL1" s="140"/>
      <c r="USM1" s="140"/>
      <c r="USN1" s="140"/>
      <c r="USO1" s="140"/>
      <c r="USP1" s="140"/>
      <c r="USQ1" s="140"/>
      <c r="USR1" s="140"/>
      <c r="USS1" s="140"/>
      <c r="UST1" s="140"/>
      <c r="USU1" s="140"/>
      <c r="USV1" s="140"/>
      <c r="USW1" s="140"/>
      <c r="USX1" s="140"/>
      <c r="USY1" s="140"/>
      <c r="USZ1" s="140"/>
      <c r="UTA1" s="140"/>
      <c r="UTB1" s="140"/>
      <c r="UTC1" s="140"/>
      <c r="UTD1" s="140"/>
      <c r="UTE1" s="140"/>
      <c r="UTF1" s="140"/>
      <c r="UTG1" s="140"/>
      <c r="UTH1" s="140"/>
      <c r="UTI1" s="140"/>
      <c r="UTJ1" s="140"/>
      <c r="UTK1" s="140"/>
      <c r="UTL1" s="140"/>
      <c r="UTM1" s="140"/>
      <c r="UTN1" s="140"/>
      <c r="UTO1" s="140"/>
      <c r="UTP1" s="140"/>
      <c r="UTQ1" s="140"/>
      <c r="UTR1" s="140"/>
      <c r="UTS1" s="140"/>
      <c r="UTT1" s="140"/>
      <c r="UTU1" s="140"/>
      <c r="UTV1" s="140"/>
      <c r="UTW1" s="140"/>
      <c r="UTX1" s="140"/>
      <c r="UTY1" s="140"/>
      <c r="UTZ1" s="140"/>
      <c r="UUA1" s="140"/>
      <c r="UUB1" s="140"/>
      <c r="UUC1" s="140"/>
      <c r="UUD1" s="140"/>
      <c r="UUE1" s="140"/>
      <c r="UUF1" s="140"/>
      <c r="UUG1" s="140"/>
      <c r="UUH1" s="140"/>
      <c r="UUI1" s="140"/>
      <c r="UUJ1" s="140"/>
      <c r="UUK1" s="140"/>
      <c r="UUL1" s="140"/>
      <c r="UUM1" s="140"/>
      <c r="UUN1" s="140"/>
      <c r="UUO1" s="140"/>
      <c r="UUP1" s="140"/>
      <c r="UUQ1" s="140"/>
      <c r="UUR1" s="140"/>
      <c r="UUS1" s="140"/>
      <c r="UUT1" s="140"/>
      <c r="UUU1" s="140"/>
      <c r="UUV1" s="140"/>
      <c r="UUW1" s="140"/>
      <c r="UUX1" s="140"/>
      <c r="UUY1" s="140"/>
      <c r="UUZ1" s="140"/>
      <c r="UVA1" s="140"/>
      <c r="UVB1" s="140"/>
      <c r="UVC1" s="140"/>
      <c r="UVD1" s="140"/>
      <c r="UVE1" s="140"/>
      <c r="UVF1" s="140"/>
      <c r="UVG1" s="140"/>
      <c r="UVH1" s="140"/>
      <c r="UVI1" s="140"/>
      <c r="UVJ1" s="140"/>
      <c r="UVK1" s="140"/>
      <c r="UVL1" s="140"/>
      <c r="UVM1" s="140"/>
      <c r="UVN1" s="140"/>
      <c r="UVO1" s="140"/>
      <c r="UVP1" s="140"/>
      <c r="UVQ1" s="140"/>
      <c r="UVR1" s="140"/>
      <c r="UVS1" s="140"/>
      <c r="UVT1" s="140"/>
      <c r="UVU1" s="140"/>
      <c r="UVV1" s="140"/>
      <c r="UVW1" s="140"/>
      <c r="UVX1" s="140"/>
      <c r="UVY1" s="140"/>
      <c r="UVZ1" s="140"/>
      <c r="UWA1" s="140"/>
      <c r="UWB1" s="140"/>
      <c r="UWC1" s="140"/>
      <c r="UWD1" s="140"/>
      <c r="UWE1" s="140"/>
      <c r="UWF1" s="140"/>
      <c r="UWG1" s="140"/>
      <c r="UWH1" s="140"/>
      <c r="UWI1" s="140"/>
      <c r="UWJ1" s="140"/>
      <c r="UWK1" s="140"/>
      <c r="UWL1" s="140"/>
      <c r="UWM1" s="140"/>
      <c r="UWN1" s="140"/>
      <c r="UWO1" s="140"/>
      <c r="UWP1" s="140"/>
      <c r="UWQ1" s="140"/>
      <c r="UWR1" s="140"/>
      <c r="UWS1" s="140"/>
      <c r="UWT1" s="140"/>
      <c r="UWU1" s="140"/>
      <c r="UWV1" s="140"/>
      <c r="UWW1" s="140"/>
      <c r="UWX1" s="140"/>
      <c r="UWY1" s="140"/>
      <c r="UWZ1" s="140"/>
      <c r="UXA1" s="140"/>
      <c r="UXB1" s="140"/>
      <c r="UXC1" s="140"/>
      <c r="UXD1" s="140"/>
      <c r="UXE1" s="140"/>
      <c r="UXF1" s="140"/>
      <c r="UXG1" s="140"/>
      <c r="UXH1" s="140"/>
      <c r="UXI1" s="140"/>
      <c r="UXJ1" s="140"/>
      <c r="UXK1" s="140"/>
      <c r="UXL1" s="140"/>
      <c r="UXM1" s="140"/>
      <c r="UXN1" s="140"/>
      <c r="UXO1" s="140"/>
      <c r="UXP1" s="140"/>
      <c r="UXQ1" s="140"/>
      <c r="UXR1" s="140"/>
      <c r="UXS1" s="140"/>
      <c r="UXT1" s="140"/>
      <c r="UXU1" s="140"/>
      <c r="UXV1" s="140"/>
      <c r="UXW1" s="140"/>
      <c r="UXX1" s="140"/>
      <c r="UXY1" s="140"/>
      <c r="UXZ1" s="140"/>
      <c r="UYA1" s="140"/>
      <c r="UYB1" s="140"/>
      <c r="UYC1" s="140"/>
      <c r="UYD1" s="140"/>
      <c r="UYE1" s="140"/>
      <c r="UYF1" s="140"/>
      <c r="UYG1" s="140"/>
      <c r="UYH1" s="140"/>
      <c r="UYI1" s="140"/>
      <c r="UYJ1" s="140"/>
      <c r="UYK1" s="140"/>
      <c r="UYL1" s="140"/>
      <c r="UYM1" s="140"/>
      <c r="UYN1" s="140"/>
      <c r="UYO1" s="140"/>
      <c r="UYP1" s="140"/>
      <c r="UYQ1" s="140"/>
      <c r="UYR1" s="140"/>
      <c r="UYS1" s="140"/>
      <c r="UYT1" s="140"/>
      <c r="UYU1" s="140"/>
      <c r="UYV1" s="140"/>
      <c r="UYW1" s="140"/>
      <c r="UYX1" s="140"/>
      <c r="UYY1" s="140"/>
      <c r="UYZ1" s="140"/>
      <c r="UZA1" s="140"/>
      <c r="UZB1" s="140"/>
      <c r="UZC1" s="140"/>
      <c r="UZD1" s="140"/>
      <c r="UZE1" s="140"/>
      <c r="UZF1" s="140"/>
      <c r="UZG1" s="140"/>
      <c r="UZH1" s="140"/>
      <c r="UZI1" s="140"/>
      <c r="UZJ1" s="140"/>
      <c r="UZK1" s="140"/>
      <c r="UZL1" s="140"/>
      <c r="UZM1" s="140"/>
      <c r="UZN1" s="140"/>
      <c r="UZO1" s="140"/>
      <c r="UZP1" s="140"/>
      <c r="UZQ1" s="140"/>
      <c r="UZR1" s="140"/>
      <c r="UZS1" s="140"/>
      <c r="UZT1" s="140"/>
      <c r="UZU1" s="140"/>
      <c r="UZV1" s="140"/>
      <c r="UZW1" s="140"/>
      <c r="UZX1" s="140"/>
      <c r="UZY1" s="140"/>
      <c r="UZZ1" s="140"/>
      <c r="VAA1" s="140"/>
      <c r="VAB1" s="140"/>
      <c r="VAC1" s="140"/>
      <c r="VAD1" s="140"/>
      <c r="VAE1" s="140"/>
      <c r="VAF1" s="140"/>
      <c r="VAG1" s="140"/>
      <c r="VAH1" s="140"/>
      <c r="VAI1" s="140"/>
      <c r="VAJ1" s="140"/>
      <c r="VAK1" s="140"/>
      <c r="VAL1" s="140"/>
      <c r="VAM1" s="140"/>
      <c r="VAN1" s="140"/>
      <c r="VAO1" s="140"/>
      <c r="VAP1" s="140"/>
      <c r="VAQ1" s="140"/>
      <c r="VAR1" s="140"/>
      <c r="VAS1" s="140"/>
      <c r="VAT1" s="140"/>
      <c r="VAU1" s="140"/>
      <c r="VAV1" s="140"/>
      <c r="VAW1" s="140"/>
      <c r="VAX1" s="140"/>
      <c r="VAY1" s="140"/>
      <c r="VAZ1" s="140"/>
      <c r="VBA1" s="140"/>
      <c r="VBB1" s="140"/>
      <c r="VBC1" s="140"/>
      <c r="VBD1" s="140"/>
      <c r="VBE1" s="140"/>
      <c r="VBF1" s="140"/>
      <c r="VBG1" s="140"/>
      <c r="VBH1" s="140"/>
      <c r="VBI1" s="140"/>
      <c r="VBJ1" s="140"/>
      <c r="VBK1" s="140"/>
      <c r="VBL1" s="140"/>
      <c r="VBM1" s="140"/>
      <c r="VBN1" s="140"/>
      <c r="VBO1" s="140"/>
      <c r="VBP1" s="140"/>
      <c r="VBQ1" s="140"/>
      <c r="VBR1" s="140"/>
      <c r="VBS1" s="140"/>
      <c r="VBT1" s="140"/>
      <c r="VBU1" s="140"/>
      <c r="VBV1" s="140"/>
      <c r="VBW1" s="140"/>
      <c r="VBX1" s="140"/>
      <c r="VBY1" s="140"/>
      <c r="VBZ1" s="140"/>
      <c r="VCA1" s="140"/>
      <c r="VCB1" s="140"/>
      <c r="VCC1" s="140"/>
      <c r="VCD1" s="140"/>
      <c r="VCE1" s="140"/>
      <c r="VCF1" s="140"/>
      <c r="VCG1" s="140"/>
      <c r="VCH1" s="140"/>
      <c r="VCI1" s="140"/>
      <c r="VCJ1" s="140"/>
      <c r="VCK1" s="140"/>
      <c r="VCL1" s="140"/>
      <c r="VCM1" s="140"/>
      <c r="VCN1" s="140"/>
      <c r="VCO1" s="140"/>
      <c r="VCP1" s="140"/>
      <c r="VCQ1" s="140"/>
      <c r="VCR1" s="140"/>
      <c r="VCS1" s="140"/>
      <c r="VCT1" s="140"/>
      <c r="VCU1" s="140"/>
      <c r="VCV1" s="140"/>
      <c r="VCW1" s="140"/>
      <c r="VCX1" s="140"/>
      <c r="VCY1" s="140"/>
      <c r="VCZ1" s="140"/>
      <c r="VDA1" s="140"/>
      <c r="VDB1" s="140"/>
      <c r="VDC1" s="140"/>
      <c r="VDD1" s="140"/>
      <c r="VDE1" s="140"/>
      <c r="VDF1" s="140"/>
      <c r="VDG1" s="140"/>
      <c r="VDH1" s="140"/>
      <c r="VDI1" s="140"/>
      <c r="VDJ1" s="140"/>
      <c r="VDK1" s="140"/>
      <c r="VDL1" s="140"/>
      <c r="VDM1" s="140"/>
      <c r="VDN1" s="140"/>
      <c r="VDO1" s="140"/>
      <c r="VDP1" s="140"/>
      <c r="VDQ1" s="140"/>
      <c r="VDR1" s="140"/>
      <c r="VDS1" s="140"/>
      <c r="VDT1" s="140"/>
      <c r="VDU1" s="140"/>
      <c r="VDV1" s="140"/>
      <c r="VDW1" s="140"/>
      <c r="VDX1" s="140"/>
      <c r="VDY1" s="140"/>
      <c r="VDZ1" s="140"/>
      <c r="VEA1" s="140"/>
      <c r="VEB1" s="140"/>
      <c r="VEC1" s="140"/>
      <c r="VED1" s="140"/>
      <c r="VEE1" s="140"/>
      <c r="VEF1" s="140"/>
      <c r="VEG1" s="140"/>
      <c r="VEH1" s="140"/>
      <c r="VEI1" s="140"/>
      <c r="VEJ1" s="140"/>
      <c r="VEK1" s="140"/>
      <c r="VEL1" s="140"/>
      <c r="VEM1" s="140"/>
      <c r="VEN1" s="140"/>
      <c r="VEO1" s="140"/>
      <c r="VEP1" s="140"/>
      <c r="VEQ1" s="140"/>
      <c r="VER1" s="140"/>
      <c r="VES1" s="140"/>
      <c r="VET1" s="140"/>
      <c r="VEU1" s="140"/>
      <c r="VEV1" s="140"/>
      <c r="VEW1" s="140"/>
      <c r="VEX1" s="140"/>
      <c r="VEY1" s="140"/>
      <c r="VEZ1" s="140"/>
      <c r="VFA1" s="140"/>
      <c r="VFB1" s="140"/>
      <c r="VFC1" s="140"/>
      <c r="VFD1" s="140"/>
      <c r="VFE1" s="140"/>
      <c r="VFF1" s="140"/>
      <c r="VFG1" s="140"/>
      <c r="VFH1" s="140"/>
      <c r="VFI1" s="140"/>
      <c r="VFJ1" s="140"/>
      <c r="VFK1" s="140"/>
      <c r="VFL1" s="140"/>
      <c r="VFM1" s="140"/>
      <c r="VFN1" s="140"/>
      <c r="VFO1" s="140"/>
      <c r="VFP1" s="140"/>
      <c r="VFQ1" s="140"/>
      <c r="VFR1" s="140"/>
      <c r="VFS1" s="140"/>
      <c r="VFT1" s="140"/>
      <c r="VFU1" s="140"/>
      <c r="VFV1" s="140"/>
      <c r="VFW1" s="140"/>
      <c r="VFX1" s="140"/>
      <c r="VFY1" s="140"/>
      <c r="VFZ1" s="140"/>
      <c r="VGA1" s="140"/>
      <c r="VGB1" s="140"/>
      <c r="VGC1" s="140"/>
      <c r="VGD1" s="140"/>
      <c r="VGE1" s="140"/>
      <c r="VGF1" s="140"/>
      <c r="VGG1" s="140"/>
      <c r="VGH1" s="140"/>
      <c r="VGI1" s="140"/>
      <c r="VGJ1" s="140"/>
      <c r="VGK1" s="140"/>
      <c r="VGL1" s="140"/>
      <c r="VGM1" s="140"/>
      <c r="VGN1" s="140"/>
      <c r="VGO1" s="140"/>
      <c r="VGP1" s="140"/>
      <c r="VGQ1" s="140"/>
      <c r="VGR1" s="140"/>
      <c r="VGS1" s="140"/>
      <c r="VGT1" s="140"/>
      <c r="VGU1" s="140"/>
      <c r="VGV1" s="140"/>
      <c r="VGW1" s="140"/>
      <c r="VGX1" s="140"/>
      <c r="VGY1" s="140"/>
      <c r="VGZ1" s="140"/>
      <c r="VHA1" s="140"/>
      <c r="VHB1" s="140"/>
      <c r="VHC1" s="140"/>
      <c r="VHD1" s="140"/>
      <c r="VHE1" s="140"/>
      <c r="VHF1" s="140"/>
      <c r="VHG1" s="140"/>
      <c r="VHH1" s="140"/>
      <c r="VHI1" s="140"/>
      <c r="VHJ1" s="140"/>
      <c r="VHK1" s="140"/>
      <c r="VHL1" s="140"/>
      <c r="VHM1" s="140"/>
      <c r="VHN1" s="140"/>
      <c r="VHO1" s="140"/>
      <c r="VHP1" s="140"/>
      <c r="VHQ1" s="140"/>
      <c r="VHR1" s="140"/>
      <c r="VHS1" s="140"/>
      <c r="VHT1" s="140"/>
      <c r="VHU1" s="140"/>
      <c r="VHV1" s="140"/>
      <c r="VHW1" s="140"/>
      <c r="VHX1" s="140"/>
      <c r="VHY1" s="140"/>
      <c r="VHZ1" s="140"/>
      <c r="VIA1" s="140"/>
      <c r="VIB1" s="140"/>
      <c r="VIC1" s="140"/>
      <c r="VID1" s="140"/>
      <c r="VIE1" s="140"/>
      <c r="VIF1" s="140"/>
      <c r="VIG1" s="140"/>
      <c r="VIH1" s="140"/>
      <c r="VII1" s="140"/>
      <c r="VIJ1" s="140"/>
      <c r="VIK1" s="140"/>
      <c r="VIL1" s="140"/>
      <c r="VIM1" s="140"/>
      <c r="VIN1" s="140"/>
      <c r="VIO1" s="140"/>
      <c r="VIP1" s="140"/>
      <c r="VIQ1" s="140"/>
      <c r="VIR1" s="140"/>
      <c r="VIS1" s="140"/>
      <c r="VIT1" s="140"/>
      <c r="VIU1" s="140"/>
      <c r="VIV1" s="140"/>
      <c r="VIW1" s="140"/>
      <c r="VIX1" s="140"/>
      <c r="VIY1" s="140"/>
      <c r="VIZ1" s="140"/>
      <c r="VJA1" s="140"/>
      <c r="VJB1" s="140"/>
      <c r="VJC1" s="140"/>
      <c r="VJD1" s="140"/>
      <c r="VJE1" s="140"/>
      <c r="VJF1" s="140"/>
      <c r="VJG1" s="140"/>
      <c r="VJH1" s="140"/>
      <c r="VJI1" s="140"/>
      <c r="VJJ1" s="140"/>
      <c r="VJK1" s="140"/>
      <c r="VJL1" s="140"/>
      <c r="VJM1" s="140"/>
      <c r="VJN1" s="140"/>
      <c r="VJO1" s="140"/>
      <c r="VJP1" s="140"/>
      <c r="VJQ1" s="140"/>
      <c r="VJR1" s="140"/>
      <c r="VJS1" s="140"/>
      <c r="VJT1" s="140"/>
      <c r="VJU1" s="140"/>
      <c r="VJV1" s="140"/>
      <c r="VJW1" s="140"/>
      <c r="VJX1" s="140"/>
      <c r="VJY1" s="140"/>
      <c r="VJZ1" s="140"/>
      <c r="VKA1" s="140"/>
      <c r="VKB1" s="140"/>
      <c r="VKC1" s="140"/>
      <c r="VKD1" s="140"/>
      <c r="VKE1" s="140"/>
      <c r="VKF1" s="140"/>
      <c r="VKG1" s="140"/>
      <c r="VKH1" s="140"/>
      <c r="VKI1" s="140"/>
      <c r="VKJ1" s="140"/>
      <c r="VKK1" s="140"/>
      <c r="VKL1" s="140"/>
      <c r="VKM1" s="140"/>
      <c r="VKN1" s="140"/>
      <c r="VKO1" s="140"/>
      <c r="VKP1" s="140"/>
      <c r="VKQ1" s="140"/>
      <c r="VKR1" s="140"/>
      <c r="VKS1" s="140"/>
      <c r="VKT1" s="140"/>
      <c r="VKU1" s="140"/>
      <c r="VKV1" s="140"/>
      <c r="VKW1" s="140"/>
      <c r="VKX1" s="140"/>
      <c r="VKY1" s="140"/>
      <c r="VKZ1" s="140"/>
      <c r="VLA1" s="140"/>
      <c r="VLB1" s="140"/>
      <c r="VLC1" s="140"/>
      <c r="VLD1" s="140"/>
      <c r="VLE1" s="140"/>
      <c r="VLF1" s="140"/>
      <c r="VLG1" s="140"/>
      <c r="VLH1" s="140"/>
      <c r="VLI1" s="140"/>
      <c r="VLJ1" s="140"/>
      <c r="VLK1" s="140"/>
      <c r="VLL1" s="140"/>
      <c r="VLM1" s="140"/>
      <c r="VLN1" s="140"/>
      <c r="VLO1" s="140"/>
      <c r="VLP1" s="140"/>
      <c r="VLQ1" s="140"/>
      <c r="VLR1" s="140"/>
      <c r="VLS1" s="140"/>
      <c r="VLT1" s="140"/>
      <c r="VLU1" s="140"/>
      <c r="VLV1" s="140"/>
      <c r="VLW1" s="140"/>
      <c r="VLX1" s="140"/>
      <c r="VLY1" s="140"/>
      <c r="VLZ1" s="140"/>
      <c r="VMA1" s="140"/>
      <c r="VMB1" s="140"/>
      <c r="VMC1" s="140"/>
      <c r="VMD1" s="140"/>
      <c r="VME1" s="140"/>
      <c r="VMF1" s="140"/>
      <c r="VMG1" s="140"/>
      <c r="VMH1" s="140"/>
      <c r="VMI1" s="140"/>
      <c r="VMJ1" s="140"/>
      <c r="VMK1" s="140"/>
      <c r="VML1" s="140"/>
      <c r="VMM1" s="140"/>
      <c r="VMN1" s="140"/>
      <c r="VMO1" s="140"/>
      <c r="VMP1" s="140"/>
      <c r="VMQ1" s="140"/>
      <c r="VMR1" s="140"/>
      <c r="VMS1" s="140"/>
      <c r="VMT1" s="140"/>
      <c r="VMU1" s="140"/>
      <c r="VMV1" s="140"/>
      <c r="VMW1" s="140"/>
      <c r="VMX1" s="140"/>
      <c r="VMY1" s="140"/>
      <c r="VMZ1" s="140"/>
      <c r="VNA1" s="140"/>
      <c r="VNB1" s="140"/>
      <c r="VNC1" s="140"/>
      <c r="VND1" s="140"/>
      <c r="VNE1" s="140"/>
      <c r="VNF1" s="140"/>
      <c r="VNG1" s="140"/>
      <c r="VNH1" s="140"/>
      <c r="VNI1" s="140"/>
      <c r="VNJ1" s="140"/>
      <c r="VNK1" s="140"/>
      <c r="VNL1" s="140"/>
      <c r="VNM1" s="140"/>
      <c r="VNN1" s="140"/>
      <c r="VNO1" s="140"/>
      <c r="VNP1" s="140"/>
      <c r="VNQ1" s="140"/>
      <c r="VNR1" s="140"/>
      <c r="VNS1" s="140"/>
      <c r="VNT1" s="140"/>
      <c r="VNU1" s="140"/>
      <c r="VNV1" s="140"/>
      <c r="VNW1" s="140"/>
      <c r="VNX1" s="140"/>
      <c r="VNY1" s="140"/>
      <c r="VNZ1" s="140"/>
      <c r="VOA1" s="140"/>
      <c r="VOB1" s="140"/>
      <c r="VOC1" s="140"/>
      <c r="VOD1" s="140"/>
      <c r="VOE1" s="140"/>
      <c r="VOF1" s="140"/>
      <c r="VOG1" s="140"/>
      <c r="VOH1" s="140"/>
      <c r="VOI1" s="140"/>
      <c r="VOJ1" s="140"/>
      <c r="VOK1" s="140"/>
      <c r="VOL1" s="140"/>
      <c r="VOM1" s="140"/>
      <c r="VON1" s="140"/>
      <c r="VOO1" s="140"/>
      <c r="VOP1" s="140"/>
      <c r="VOQ1" s="140"/>
      <c r="VOR1" s="140"/>
      <c r="VOS1" s="140"/>
      <c r="VOT1" s="140"/>
      <c r="VOU1" s="140"/>
      <c r="VOV1" s="140"/>
      <c r="VOW1" s="140"/>
      <c r="VOX1" s="140"/>
      <c r="VOY1" s="140"/>
      <c r="VOZ1" s="140"/>
      <c r="VPA1" s="140"/>
      <c r="VPB1" s="140"/>
      <c r="VPC1" s="140"/>
      <c r="VPD1" s="140"/>
      <c r="VPE1" s="140"/>
      <c r="VPF1" s="140"/>
      <c r="VPG1" s="140"/>
      <c r="VPH1" s="140"/>
      <c r="VPI1" s="140"/>
      <c r="VPJ1" s="140"/>
      <c r="VPK1" s="140"/>
      <c r="VPL1" s="140"/>
      <c r="VPM1" s="140"/>
      <c r="VPN1" s="140"/>
      <c r="VPO1" s="140"/>
      <c r="VPP1" s="140"/>
      <c r="VPQ1" s="140"/>
      <c r="VPR1" s="140"/>
      <c r="VPS1" s="140"/>
      <c r="VPT1" s="140"/>
      <c r="VPU1" s="140"/>
      <c r="VPV1" s="140"/>
      <c r="VPW1" s="140"/>
      <c r="VPX1" s="140"/>
      <c r="VPY1" s="140"/>
      <c r="VPZ1" s="140"/>
      <c r="VQA1" s="140"/>
      <c r="VQB1" s="140"/>
      <c r="VQC1" s="140"/>
      <c r="VQD1" s="140"/>
      <c r="VQE1" s="140"/>
      <c r="VQF1" s="140"/>
      <c r="VQG1" s="140"/>
      <c r="VQH1" s="140"/>
      <c r="VQI1" s="140"/>
      <c r="VQJ1" s="140"/>
      <c r="VQK1" s="140"/>
      <c r="VQL1" s="140"/>
      <c r="VQM1" s="140"/>
      <c r="VQN1" s="140"/>
      <c r="VQO1" s="140"/>
      <c r="VQP1" s="140"/>
      <c r="VQQ1" s="140"/>
      <c r="VQR1" s="140"/>
      <c r="VQS1" s="140"/>
      <c r="VQT1" s="140"/>
      <c r="VQU1" s="140"/>
      <c r="VQV1" s="140"/>
      <c r="VQW1" s="140"/>
      <c r="VQX1" s="140"/>
      <c r="VQY1" s="140"/>
      <c r="VQZ1" s="140"/>
      <c r="VRA1" s="140"/>
      <c r="VRB1" s="140"/>
      <c r="VRC1" s="140"/>
      <c r="VRD1" s="140"/>
      <c r="VRE1" s="140"/>
      <c r="VRF1" s="140"/>
      <c r="VRG1" s="140"/>
      <c r="VRH1" s="140"/>
      <c r="VRI1" s="140"/>
      <c r="VRJ1" s="140"/>
      <c r="VRK1" s="140"/>
      <c r="VRL1" s="140"/>
      <c r="VRM1" s="140"/>
      <c r="VRN1" s="140"/>
      <c r="VRO1" s="140"/>
      <c r="VRP1" s="140"/>
      <c r="VRQ1" s="140"/>
      <c r="VRR1" s="140"/>
      <c r="VRS1" s="140"/>
      <c r="VRT1" s="140"/>
      <c r="VRU1" s="140"/>
      <c r="VRV1" s="140"/>
      <c r="VRW1" s="140"/>
      <c r="VRX1" s="140"/>
      <c r="VRY1" s="140"/>
      <c r="VRZ1" s="140"/>
      <c r="VSA1" s="140"/>
      <c r="VSB1" s="140"/>
      <c r="VSC1" s="140"/>
      <c r="VSD1" s="140"/>
      <c r="VSE1" s="140"/>
      <c r="VSF1" s="140"/>
      <c r="VSG1" s="140"/>
      <c r="VSH1" s="140"/>
      <c r="VSI1" s="140"/>
      <c r="VSJ1" s="140"/>
      <c r="VSK1" s="140"/>
      <c r="VSL1" s="140"/>
      <c r="VSM1" s="140"/>
      <c r="VSN1" s="140"/>
      <c r="VSO1" s="140"/>
      <c r="VSP1" s="140"/>
      <c r="VSQ1" s="140"/>
      <c r="VSR1" s="140"/>
      <c r="VSS1" s="140"/>
      <c r="VST1" s="140"/>
      <c r="VSU1" s="140"/>
      <c r="VSV1" s="140"/>
      <c r="VSW1" s="140"/>
      <c r="VSX1" s="140"/>
      <c r="VSY1" s="140"/>
      <c r="VSZ1" s="140"/>
      <c r="VTA1" s="140"/>
      <c r="VTB1" s="140"/>
      <c r="VTC1" s="140"/>
      <c r="VTD1" s="140"/>
      <c r="VTE1" s="140"/>
      <c r="VTF1" s="140"/>
      <c r="VTG1" s="140"/>
      <c r="VTH1" s="140"/>
      <c r="VTI1" s="140"/>
      <c r="VTJ1" s="140"/>
      <c r="VTK1" s="140"/>
      <c r="VTL1" s="140"/>
      <c r="VTM1" s="140"/>
      <c r="VTN1" s="140"/>
      <c r="VTO1" s="140"/>
      <c r="VTP1" s="140"/>
      <c r="VTQ1" s="140"/>
      <c r="VTR1" s="140"/>
      <c r="VTS1" s="140"/>
      <c r="VTT1" s="140"/>
      <c r="VTU1" s="140"/>
      <c r="VTV1" s="140"/>
      <c r="VTW1" s="140"/>
      <c r="VTX1" s="140"/>
      <c r="VTY1" s="140"/>
      <c r="VTZ1" s="140"/>
      <c r="VUA1" s="140"/>
      <c r="VUB1" s="140"/>
      <c r="VUC1" s="140"/>
      <c r="VUD1" s="140"/>
      <c r="VUE1" s="140"/>
      <c r="VUF1" s="140"/>
      <c r="VUG1" s="140"/>
      <c r="VUH1" s="140"/>
      <c r="VUI1" s="140"/>
      <c r="VUJ1" s="140"/>
      <c r="VUK1" s="140"/>
      <c r="VUL1" s="140"/>
      <c r="VUM1" s="140"/>
      <c r="VUN1" s="140"/>
      <c r="VUO1" s="140"/>
      <c r="VUP1" s="140"/>
      <c r="VUQ1" s="140"/>
      <c r="VUR1" s="140"/>
      <c r="VUS1" s="140"/>
      <c r="VUT1" s="140"/>
      <c r="VUU1" s="140"/>
      <c r="VUV1" s="140"/>
      <c r="VUW1" s="140"/>
      <c r="VUX1" s="140"/>
      <c r="VUY1" s="140"/>
      <c r="VUZ1" s="140"/>
      <c r="VVA1" s="140"/>
      <c r="VVB1" s="140"/>
      <c r="VVC1" s="140"/>
      <c r="VVD1" s="140"/>
      <c r="VVE1" s="140"/>
      <c r="VVF1" s="140"/>
      <c r="VVG1" s="140"/>
      <c r="VVH1" s="140"/>
      <c r="VVI1" s="140"/>
      <c r="VVJ1" s="140"/>
      <c r="VVK1" s="140"/>
      <c r="VVL1" s="140"/>
      <c r="VVM1" s="140"/>
      <c r="VVN1" s="140"/>
      <c r="VVO1" s="140"/>
      <c r="VVP1" s="140"/>
      <c r="VVQ1" s="140"/>
      <c r="VVR1" s="140"/>
      <c r="VVS1" s="140"/>
      <c r="VVT1" s="140"/>
      <c r="VVU1" s="140"/>
      <c r="VVV1" s="140"/>
      <c r="VVW1" s="140"/>
      <c r="VVX1" s="140"/>
      <c r="VVY1" s="140"/>
      <c r="VVZ1" s="140"/>
      <c r="VWA1" s="140"/>
      <c r="VWB1" s="140"/>
      <c r="VWC1" s="140"/>
      <c r="VWD1" s="140"/>
      <c r="VWE1" s="140"/>
      <c r="VWF1" s="140"/>
      <c r="VWG1" s="140"/>
      <c r="VWH1" s="140"/>
      <c r="VWI1" s="140"/>
      <c r="VWJ1" s="140"/>
      <c r="VWK1" s="140"/>
      <c r="VWL1" s="140"/>
      <c r="VWM1" s="140"/>
      <c r="VWN1" s="140"/>
      <c r="VWO1" s="140"/>
      <c r="VWP1" s="140"/>
      <c r="VWQ1" s="140"/>
      <c r="VWR1" s="140"/>
      <c r="VWS1" s="140"/>
      <c r="VWT1" s="140"/>
      <c r="VWU1" s="140"/>
      <c r="VWV1" s="140"/>
      <c r="VWW1" s="140"/>
      <c r="VWX1" s="140"/>
      <c r="VWY1" s="140"/>
      <c r="VWZ1" s="140"/>
      <c r="VXA1" s="140"/>
      <c r="VXB1" s="140"/>
      <c r="VXC1" s="140"/>
      <c r="VXD1" s="140"/>
      <c r="VXE1" s="140"/>
      <c r="VXF1" s="140"/>
      <c r="VXG1" s="140"/>
      <c r="VXH1" s="140"/>
      <c r="VXI1" s="140"/>
      <c r="VXJ1" s="140"/>
      <c r="VXK1" s="140"/>
      <c r="VXL1" s="140"/>
      <c r="VXM1" s="140"/>
      <c r="VXN1" s="140"/>
      <c r="VXO1" s="140"/>
      <c r="VXP1" s="140"/>
      <c r="VXQ1" s="140"/>
      <c r="VXR1" s="140"/>
      <c r="VXS1" s="140"/>
      <c r="VXT1" s="140"/>
      <c r="VXU1" s="140"/>
      <c r="VXV1" s="140"/>
      <c r="VXW1" s="140"/>
      <c r="VXX1" s="140"/>
      <c r="VXY1" s="140"/>
      <c r="VXZ1" s="140"/>
      <c r="VYA1" s="140"/>
      <c r="VYB1" s="140"/>
      <c r="VYC1" s="140"/>
      <c r="VYD1" s="140"/>
      <c r="VYE1" s="140"/>
      <c r="VYF1" s="140"/>
      <c r="VYG1" s="140"/>
      <c r="VYH1" s="140"/>
      <c r="VYI1" s="140"/>
      <c r="VYJ1" s="140"/>
      <c r="VYK1" s="140"/>
      <c r="VYL1" s="140"/>
      <c r="VYM1" s="140"/>
      <c r="VYN1" s="140"/>
      <c r="VYO1" s="140"/>
      <c r="VYP1" s="140"/>
      <c r="VYQ1" s="140"/>
      <c r="VYR1" s="140"/>
      <c r="VYS1" s="140"/>
      <c r="VYT1" s="140"/>
      <c r="VYU1" s="140"/>
      <c r="VYV1" s="140"/>
      <c r="VYW1" s="140"/>
      <c r="VYX1" s="140"/>
      <c r="VYY1" s="140"/>
      <c r="VYZ1" s="140"/>
      <c r="VZA1" s="140"/>
      <c r="VZB1" s="140"/>
      <c r="VZC1" s="140"/>
      <c r="VZD1" s="140"/>
      <c r="VZE1" s="140"/>
      <c r="VZF1" s="140"/>
      <c r="VZG1" s="140"/>
      <c r="VZH1" s="140"/>
      <c r="VZI1" s="140"/>
      <c r="VZJ1" s="140"/>
      <c r="VZK1" s="140"/>
      <c r="VZL1" s="140"/>
      <c r="VZM1" s="140"/>
      <c r="VZN1" s="140"/>
      <c r="VZO1" s="140"/>
      <c r="VZP1" s="140"/>
      <c r="VZQ1" s="140"/>
      <c r="VZR1" s="140"/>
      <c r="VZS1" s="140"/>
      <c r="VZT1" s="140"/>
      <c r="VZU1" s="140"/>
      <c r="VZV1" s="140"/>
      <c r="VZW1" s="140"/>
      <c r="VZX1" s="140"/>
      <c r="VZY1" s="140"/>
      <c r="VZZ1" s="140"/>
      <c r="WAA1" s="140"/>
      <c r="WAB1" s="140"/>
      <c r="WAC1" s="140"/>
      <c r="WAD1" s="140"/>
      <c r="WAE1" s="140"/>
      <c r="WAF1" s="140"/>
      <c r="WAG1" s="140"/>
      <c r="WAH1" s="140"/>
      <c r="WAI1" s="140"/>
      <c r="WAJ1" s="140"/>
      <c r="WAK1" s="140"/>
      <c r="WAL1" s="140"/>
      <c r="WAM1" s="140"/>
      <c r="WAN1" s="140"/>
      <c r="WAO1" s="140"/>
      <c r="WAP1" s="140"/>
      <c r="WAQ1" s="140"/>
      <c r="WAR1" s="140"/>
      <c r="WAS1" s="140"/>
      <c r="WAT1" s="140"/>
      <c r="WAU1" s="140"/>
      <c r="WAV1" s="140"/>
      <c r="WAW1" s="140"/>
      <c r="WAX1" s="140"/>
      <c r="WAY1" s="140"/>
      <c r="WAZ1" s="140"/>
      <c r="WBA1" s="140"/>
      <c r="WBB1" s="140"/>
      <c r="WBC1" s="140"/>
      <c r="WBD1" s="140"/>
      <c r="WBE1" s="140"/>
      <c r="WBF1" s="140"/>
      <c r="WBG1" s="140"/>
      <c r="WBH1" s="140"/>
      <c r="WBI1" s="140"/>
      <c r="WBJ1" s="140"/>
      <c r="WBK1" s="140"/>
      <c r="WBL1" s="140"/>
      <c r="WBM1" s="140"/>
      <c r="WBN1" s="140"/>
      <c r="WBO1" s="140"/>
      <c r="WBP1" s="140"/>
      <c r="WBQ1" s="140"/>
      <c r="WBR1" s="140"/>
      <c r="WBS1" s="140"/>
      <c r="WBT1" s="140"/>
      <c r="WBU1" s="140"/>
      <c r="WBV1" s="140"/>
      <c r="WBW1" s="140"/>
      <c r="WBX1" s="140"/>
      <c r="WBY1" s="140"/>
      <c r="WBZ1" s="140"/>
      <c r="WCA1" s="140"/>
      <c r="WCB1" s="140"/>
      <c r="WCC1" s="140"/>
      <c r="WCD1" s="140"/>
      <c r="WCE1" s="140"/>
      <c r="WCF1" s="140"/>
      <c r="WCG1" s="140"/>
      <c r="WCH1" s="140"/>
      <c r="WCI1" s="140"/>
      <c r="WCJ1" s="140"/>
      <c r="WCK1" s="140"/>
      <c r="WCL1" s="140"/>
      <c r="WCM1" s="140"/>
      <c r="WCN1" s="140"/>
      <c r="WCO1" s="140"/>
      <c r="WCP1" s="140"/>
      <c r="WCQ1" s="140"/>
      <c r="WCR1" s="140"/>
      <c r="WCS1" s="140"/>
      <c r="WCT1" s="140"/>
      <c r="WCU1" s="140"/>
      <c r="WCV1" s="140"/>
      <c r="WCW1" s="140"/>
      <c r="WCX1" s="140"/>
      <c r="WCY1" s="140"/>
      <c r="WCZ1" s="140"/>
      <c r="WDA1" s="140"/>
      <c r="WDB1" s="140"/>
      <c r="WDC1" s="140"/>
      <c r="WDD1" s="140"/>
      <c r="WDE1" s="140"/>
      <c r="WDF1" s="140"/>
      <c r="WDG1" s="140"/>
      <c r="WDH1" s="140"/>
      <c r="WDI1" s="140"/>
      <c r="WDJ1" s="140"/>
      <c r="WDK1" s="140"/>
      <c r="WDL1" s="140"/>
      <c r="WDM1" s="140"/>
      <c r="WDN1" s="140"/>
      <c r="WDO1" s="140"/>
      <c r="WDP1" s="140"/>
      <c r="WDQ1" s="140"/>
      <c r="WDR1" s="140"/>
      <c r="WDS1" s="140"/>
      <c r="WDT1" s="140"/>
      <c r="WDU1" s="140"/>
      <c r="WDV1" s="140"/>
      <c r="WDW1" s="140"/>
      <c r="WDX1" s="140"/>
      <c r="WDY1" s="140"/>
      <c r="WDZ1" s="140"/>
      <c r="WEA1" s="140"/>
      <c r="WEB1" s="140"/>
      <c r="WEC1" s="140"/>
      <c r="WED1" s="140"/>
      <c r="WEE1" s="140"/>
      <c r="WEF1" s="140"/>
      <c r="WEG1" s="140"/>
      <c r="WEH1" s="140"/>
      <c r="WEI1" s="140"/>
      <c r="WEJ1" s="140"/>
      <c r="WEK1" s="140"/>
      <c r="WEL1" s="140"/>
      <c r="WEM1" s="140"/>
      <c r="WEN1" s="140"/>
      <c r="WEO1" s="140"/>
      <c r="WEP1" s="140"/>
      <c r="WEQ1" s="140"/>
      <c r="WER1" s="140"/>
      <c r="WES1" s="140"/>
      <c r="WET1" s="140"/>
      <c r="WEU1" s="140"/>
      <c r="WEV1" s="140"/>
      <c r="WEW1" s="140"/>
      <c r="WEX1" s="140"/>
      <c r="WEY1" s="140"/>
      <c r="WEZ1" s="140"/>
      <c r="WFA1" s="140"/>
      <c r="WFB1" s="140"/>
      <c r="WFC1" s="140"/>
      <c r="WFD1" s="140"/>
      <c r="WFE1" s="140"/>
      <c r="WFF1" s="140"/>
      <c r="WFG1" s="140"/>
      <c r="WFH1" s="140"/>
      <c r="WFI1" s="140"/>
      <c r="WFJ1" s="140"/>
      <c r="WFK1" s="140"/>
      <c r="WFL1" s="140"/>
      <c r="WFM1" s="140"/>
      <c r="WFN1" s="140"/>
      <c r="WFO1" s="140"/>
      <c r="WFP1" s="140"/>
      <c r="WFQ1" s="140"/>
      <c r="WFR1" s="140"/>
      <c r="WFS1" s="140"/>
      <c r="WFT1" s="140"/>
      <c r="WFU1" s="140"/>
      <c r="WFV1" s="140"/>
      <c r="WFW1" s="140"/>
      <c r="WFX1" s="140"/>
      <c r="WFY1" s="140"/>
      <c r="WFZ1" s="140"/>
      <c r="WGA1" s="140"/>
      <c r="WGB1" s="140"/>
      <c r="WGC1" s="140"/>
      <c r="WGD1" s="140"/>
      <c r="WGE1" s="140"/>
      <c r="WGF1" s="140"/>
      <c r="WGG1" s="140"/>
      <c r="WGH1" s="140"/>
      <c r="WGI1" s="140"/>
      <c r="WGJ1" s="140"/>
      <c r="WGK1" s="140"/>
      <c r="WGL1" s="140"/>
      <c r="WGM1" s="140"/>
      <c r="WGN1" s="140"/>
      <c r="WGO1" s="140"/>
      <c r="WGP1" s="140"/>
      <c r="WGQ1" s="140"/>
      <c r="WGR1" s="140"/>
      <c r="WGS1" s="140"/>
      <c r="WGT1" s="140"/>
      <c r="WGU1" s="140"/>
      <c r="WGV1" s="140"/>
      <c r="WGW1" s="140"/>
      <c r="WGX1" s="140"/>
      <c r="WGY1" s="140"/>
      <c r="WGZ1" s="140"/>
      <c r="WHA1" s="140"/>
      <c r="WHB1" s="140"/>
      <c r="WHC1" s="140"/>
      <c r="WHD1" s="140"/>
      <c r="WHE1" s="140"/>
      <c r="WHF1" s="140"/>
      <c r="WHG1" s="140"/>
      <c r="WHH1" s="140"/>
      <c r="WHI1" s="140"/>
      <c r="WHJ1" s="140"/>
      <c r="WHK1" s="140"/>
      <c r="WHL1" s="140"/>
      <c r="WHM1" s="140"/>
      <c r="WHN1" s="140"/>
      <c r="WHO1" s="140"/>
      <c r="WHP1" s="140"/>
      <c r="WHQ1" s="140"/>
      <c r="WHR1" s="140"/>
      <c r="WHS1" s="140"/>
      <c r="WHT1" s="140"/>
      <c r="WHU1" s="140"/>
      <c r="WHV1" s="140"/>
      <c r="WHW1" s="140"/>
      <c r="WHX1" s="140"/>
      <c r="WHY1" s="140"/>
      <c r="WHZ1" s="140"/>
      <c r="WIA1" s="140"/>
      <c r="WIB1" s="140"/>
      <c r="WIC1" s="140"/>
      <c r="WID1" s="140"/>
      <c r="WIE1" s="140"/>
      <c r="WIF1" s="140"/>
      <c r="WIG1" s="140"/>
      <c r="WIH1" s="140"/>
      <c r="WII1" s="140"/>
      <c r="WIJ1" s="140"/>
      <c r="WIK1" s="140"/>
      <c r="WIL1" s="140"/>
      <c r="WIM1" s="140"/>
      <c r="WIN1" s="140"/>
      <c r="WIO1" s="140"/>
      <c r="WIP1" s="140"/>
      <c r="WIQ1" s="140"/>
      <c r="WIR1" s="140"/>
      <c r="WIS1" s="140"/>
      <c r="WIT1" s="140"/>
      <c r="WIU1" s="140"/>
      <c r="WIV1" s="140"/>
      <c r="WIW1" s="140"/>
      <c r="WIX1" s="140"/>
      <c r="WIY1" s="140"/>
      <c r="WIZ1" s="140"/>
      <c r="WJA1" s="140"/>
      <c r="WJB1" s="140"/>
      <c r="WJC1" s="140"/>
      <c r="WJD1" s="140"/>
      <c r="WJE1" s="140"/>
      <c r="WJF1" s="140"/>
      <c r="WJG1" s="140"/>
      <c r="WJH1" s="140"/>
      <c r="WJI1" s="140"/>
      <c r="WJJ1" s="140"/>
      <c r="WJK1" s="140"/>
      <c r="WJL1" s="140"/>
      <c r="WJM1" s="140"/>
      <c r="WJN1" s="140"/>
      <c r="WJO1" s="140"/>
      <c r="WJP1" s="140"/>
      <c r="WJQ1" s="140"/>
      <c r="WJR1" s="140"/>
      <c r="WJS1" s="140"/>
      <c r="WJT1" s="140"/>
      <c r="WJU1" s="140"/>
      <c r="WJV1" s="140"/>
      <c r="WJW1" s="140"/>
      <c r="WJX1" s="140"/>
      <c r="WJY1" s="140"/>
      <c r="WJZ1" s="140"/>
      <c r="WKA1" s="140"/>
      <c r="WKB1" s="140"/>
      <c r="WKC1" s="140"/>
      <c r="WKD1" s="140"/>
      <c r="WKE1" s="140"/>
      <c r="WKF1" s="140"/>
      <c r="WKG1" s="140"/>
      <c r="WKH1" s="140"/>
      <c r="WKI1" s="140"/>
      <c r="WKJ1" s="140"/>
      <c r="WKK1" s="140"/>
      <c r="WKL1" s="140"/>
      <c r="WKM1" s="140"/>
      <c r="WKN1" s="140"/>
      <c r="WKO1" s="140"/>
      <c r="WKP1" s="140"/>
      <c r="WKQ1" s="140"/>
      <c r="WKR1" s="140"/>
      <c r="WKS1" s="140"/>
      <c r="WKT1" s="140"/>
      <c r="WKU1" s="140"/>
      <c r="WKV1" s="140"/>
      <c r="WKW1" s="140"/>
      <c r="WKX1" s="140"/>
      <c r="WKY1" s="140"/>
      <c r="WKZ1" s="140"/>
      <c r="WLA1" s="140"/>
      <c r="WLB1" s="140"/>
      <c r="WLC1" s="140"/>
      <c r="WLD1" s="140"/>
      <c r="WLE1" s="140"/>
      <c r="WLF1" s="140"/>
      <c r="WLG1" s="140"/>
      <c r="WLH1" s="140"/>
      <c r="WLI1" s="140"/>
      <c r="WLJ1" s="140"/>
      <c r="WLK1" s="140"/>
      <c r="WLL1" s="140"/>
      <c r="WLM1" s="140"/>
      <c r="WLN1" s="140"/>
      <c r="WLO1" s="140"/>
      <c r="WLP1" s="140"/>
      <c r="WLQ1" s="140"/>
      <c r="WLR1" s="140"/>
      <c r="WLS1" s="140"/>
      <c r="WLT1" s="140"/>
      <c r="WLU1" s="140"/>
      <c r="WLV1" s="140"/>
      <c r="WLW1" s="140"/>
      <c r="WLX1" s="140"/>
      <c r="WLY1" s="140"/>
      <c r="WLZ1" s="140"/>
      <c r="WMA1" s="140"/>
      <c r="WMB1" s="140"/>
      <c r="WMC1" s="140"/>
      <c r="WMD1" s="140"/>
      <c r="WME1" s="140"/>
      <c r="WMF1" s="140"/>
      <c r="WMG1" s="140"/>
      <c r="WMH1" s="140"/>
      <c r="WMI1" s="140"/>
      <c r="WMJ1" s="140"/>
      <c r="WMK1" s="140"/>
      <c r="WML1" s="140"/>
      <c r="WMM1" s="140"/>
      <c r="WMN1" s="140"/>
      <c r="WMO1" s="140"/>
      <c r="WMP1" s="140"/>
      <c r="WMQ1" s="140"/>
      <c r="WMR1" s="140"/>
      <c r="WMS1" s="140"/>
      <c r="WMT1" s="140"/>
      <c r="WMU1" s="140"/>
      <c r="WMV1" s="140"/>
      <c r="WMW1" s="140"/>
      <c r="WMX1" s="140"/>
      <c r="WMY1" s="140"/>
      <c r="WMZ1" s="140"/>
      <c r="WNA1" s="140"/>
      <c r="WNB1" s="140"/>
      <c r="WNC1" s="140"/>
      <c r="WND1" s="140"/>
      <c r="WNE1" s="140"/>
      <c r="WNF1" s="140"/>
      <c r="WNG1" s="140"/>
      <c r="WNH1" s="140"/>
      <c r="WNI1" s="140"/>
      <c r="WNJ1" s="140"/>
      <c r="WNK1" s="140"/>
      <c r="WNL1" s="140"/>
      <c r="WNM1" s="140"/>
      <c r="WNN1" s="140"/>
      <c r="WNO1" s="140"/>
      <c r="WNP1" s="140"/>
      <c r="WNQ1" s="140"/>
      <c r="WNR1" s="140"/>
      <c r="WNS1" s="140"/>
      <c r="WNT1" s="140"/>
      <c r="WNU1" s="140"/>
      <c r="WNV1" s="140"/>
      <c r="WNW1" s="140"/>
      <c r="WNX1" s="140"/>
      <c r="WNY1" s="140"/>
      <c r="WNZ1" s="140"/>
      <c r="WOA1" s="140"/>
      <c r="WOB1" s="140"/>
      <c r="WOC1" s="140"/>
      <c r="WOD1" s="140"/>
      <c r="WOE1" s="140"/>
      <c r="WOF1" s="140"/>
      <c r="WOG1" s="140"/>
      <c r="WOH1" s="140"/>
      <c r="WOI1" s="140"/>
      <c r="WOJ1" s="140"/>
      <c r="WOK1" s="140"/>
      <c r="WOL1" s="140"/>
      <c r="WOM1" s="140"/>
      <c r="WON1" s="140"/>
      <c r="WOO1" s="140"/>
      <c r="WOP1" s="140"/>
      <c r="WOQ1" s="140"/>
      <c r="WOR1" s="140"/>
      <c r="WOS1" s="140"/>
      <c r="WOT1" s="140"/>
      <c r="WOU1" s="140"/>
      <c r="WOV1" s="140"/>
      <c r="WOW1" s="140"/>
      <c r="WOX1" s="140"/>
      <c r="WOY1" s="140"/>
      <c r="WOZ1" s="140"/>
      <c r="WPA1" s="140"/>
      <c r="WPB1" s="140"/>
      <c r="WPC1" s="140"/>
      <c r="WPD1" s="140"/>
      <c r="WPE1" s="140"/>
      <c r="WPF1" s="140"/>
      <c r="WPG1" s="140"/>
      <c r="WPH1" s="140"/>
      <c r="WPI1" s="140"/>
      <c r="WPJ1" s="140"/>
      <c r="WPK1" s="140"/>
      <c r="WPL1" s="140"/>
      <c r="WPM1" s="140"/>
      <c r="WPN1" s="140"/>
      <c r="WPO1" s="140"/>
      <c r="WPP1" s="140"/>
      <c r="WPQ1" s="140"/>
      <c r="WPR1" s="140"/>
      <c r="WPS1" s="140"/>
      <c r="WPT1" s="140"/>
      <c r="WPU1" s="140"/>
      <c r="WPV1" s="140"/>
      <c r="WPW1" s="140"/>
      <c r="WPX1" s="140"/>
      <c r="WPY1" s="140"/>
      <c r="WPZ1" s="140"/>
      <c r="WQA1" s="140"/>
      <c r="WQB1" s="140"/>
      <c r="WQC1" s="140"/>
      <c r="WQD1" s="140"/>
      <c r="WQE1" s="140"/>
      <c r="WQF1" s="140"/>
      <c r="WQG1" s="140"/>
      <c r="WQH1" s="140"/>
      <c r="WQI1" s="140"/>
      <c r="WQJ1" s="140"/>
      <c r="WQK1" s="140"/>
      <c r="WQL1" s="140"/>
      <c r="WQM1" s="140"/>
      <c r="WQN1" s="140"/>
      <c r="WQO1" s="140"/>
      <c r="WQP1" s="140"/>
      <c r="WQQ1" s="140"/>
      <c r="WQR1" s="140"/>
      <c r="WQS1" s="140"/>
      <c r="WQT1" s="140"/>
      <c r="WQU1" s="140"/>
      <c r="WQV1" s="140"/>
      <c r="WQW1" s="140"/>
      <c r="WQX1" s="140"/>
      <c r="WQY1" s="140"/>
      <c r="WQZ1" s="140"/>
      <c r="WRA1" s="140"/>
      <c r="WRB1" s="140"/>
      <c r="WRC1" s="140"/>
      <c r="WRD1" s="140"/>
      <c r="WRE1" s="140"/>
      <c r="WRF1" s="140"/>
      <c r="WRG1" s="140"/>
      <c r="WRH1" s="140"/>
      <c r="WRI1" s="140"/>
      <c r="WRJ1" s="140"/>
      <c r="WRK1" s="140"/>
      <c r="WRL1" s="140"/>
      <c r="WRM1" s="140"/>
      <c r="WRN1" s="140"/>
      <c r="WRO1" s="140"/>
      <c r="WRP1" s="140"/>
      <c r="WRQ1" s="140"/>
      <c r="WRR1" s="140"/>
      <c r="WRS1" s="140"/>
      <c r="WRT1" s="140"/>
      <c r="WRU1" s="140"/>
      <c r="WRV1" s="140"/>
      <c r="WRW1" s="140"/>
      <c r="WRX1" s="140"/>
      <c r="WRY1" s="140"/>
      <c r="WRZ1" s="140"/>
      <c r="WSA1" s="140"/>
      <c r="WSB1" s="140"/>
      <c r="WSC1" s="140"/>
      <c r="WSD1" s="140"/>
      <c r="WSE1" s="140"/>
      <c r="WSF1" s="140"/>
      <c r="WSG1" s="140"/>
      <c r="WSH1" s="140"/>
      <c r="WSI1" s="140"/>
      <c r="WSJ1" s="140"/>
      <c r="WSK1" s="140"/>
      <c r="WSL1" s="140"/>
      <c r="WSM1" s="140"/>
      <c r="WSN1" s="140"/>
      <c r="WSO1" s="140"/>
      <c r="WSP1" s="140"/>
      <c r="WSQ1" s="140"/>
      <c r="WSR1" s="140"/>
      <c r="WSS1" s="140"/>
      <c r="WST1" s="140"/>
      <c r="WSU1" s="140"/>
      <c r="WSV1" s="140"/>
      <c r="WSW1" s="140"/>
      <c r="WSX1" s="140"/>
      <c r="WSY1" s="140"/>
      <c r="WSZ1" s="140"/>
      <c r="WTA1" s="140"/>
      <c r="WTB1" s="140"/>
      <c r="WTC1" s="140"/>
      <c r="WTD1" s="140"/>
      <c r="WTE1" s="140"/>
      <c r="WTF1" s="140"/>
      <c r="WTG1" s="140"/>
      <c r="WTH1" s="140"/>
      <c r="WTI1" s="140"/>
      <c r="WTJ1" s="140"/>
      <c r="WTK1" s="140"/>
      <c r="WTL1" s="140"/>
      <c r="WTM1" s="140"/>
      <c r="WTN1" s="140"/>
      <c r="WTO1" s="140"/>
      <c r="WTP1" s="140"/>
      <c r="WTQ1" s="140"/>
      <c r="WTR1" s="140"/>
      <c r="WTS1" s="140"/>
      <c r="WTT1" s="140"/>
      <c r="WTU1" s="140"/>
      <c r="WTV1" s="140"/>
      <c r="WTW1" s="140"/>
      <c r="WTX1" s="140"/>
      <c r="WTY1" s="140"/>
      <c r="WTZ1" s="140"/>
      <c r="WUA1" s="140"/>
      <c r="WUB1" s="140"/>
      <c r="WUC1" s="140"/>
      <c r="WUD1" s="140"/>
      <c r="WUE1" s="140"/>
      <c r="WUF1" s="140"/>
      <c r="WUG1" s="140"/>
      <c r="WUH1" s="140"/>
      <c r="WUI1" s="140"/>
      <c r="WUJ1" s="140"/>
      <c r="WUK1" s="140"/>
      <c r="WUL1" s="140"/>
      <c r="WUM1" s="140"/>
      <c r="WUN1" s="140"/>
      <c r="WUO1" s="140"/>
      <c r="WUP1" s="140"/>
      <c r="WUQ1" s="140"/>
      <c r="WUR1" s="140"/>
      <c r="WUS1" s="140"/>
      <c r="WUT1" s="140"/>
      <c r="WUU1" s="140"/>
      <c r="WUV1" s="140"/>
      <c r="WUW1" s="140"/>
      <c r="WUX1" s="140"/>
      <c r="WUY1" s="140"/>
      <c r="WUZ1" s="140"/>
      <c r="WVA1" s="140"/>
      <c r="WVB1" s="140"/>
      <c r="WVC1" s="140"/>
      <c r="WVD1" s="140"/>
      <c r="WVE1" s="140"/>
      <c r="WVF1" s="140"/>
      <c r="WVG1" s="140"/>
      <c r="WVH1" s="140"/>
      <c r="WVI1" s="140"/>
      <c r="WVJ1" s="140"/>
      <c r="WVK1" s="140"/>
      <c r="WVL1" s="140"/>
      <c r="WVM1" s="140"/>
      <c r="WVN1" s="140"/>
      <c r="WVO1" s="140"/>
      <c r="WVP1" s="140"/>
      <c r="WVQ1" s="140"/>
      <c r="WVR1" s="140"/>
      <c r="WVS1" s="140"/>
      <c r="WVT1" s="140"/>
      <c r="WVU1" s="140"/>
      <c r="WVV1" s="140"/>
      <c r="WVW1" s="140"/>
      <c r="WVX1" s="140"/>
      <c r="WVY1" s="140"/>
      <c r="WVZ1" s="140"/>
      <c r="WWA1" s="140"/>
      <c r="WWB1" s="140"/>
      <c r="WWC1" s="140"/>
      <c r="WWD1" s="140"/>
      <c r="WWE1" s="140"/>
      <c r="WWF1" s="140"/>
      <c r="WWG1" s="140"/>
      <c r="WWH1" s="140"/>
      <c r="WWI1" s="140"/>
      <c r="WWJ1" s="140"/>
      <c r="WWK1" s="140"/>
      <c r="WWL1" s="140"/>
      <c r="WWM1" s="140"/>
      <c r="WWN1" s="140"/>
      <c r="WWO1" s="140"/>
      <c r="WWP1" s="140"/>
      <c r="WWQ1" s="140"/>
      <c r="WWR1" s="140"/>
      <c r="WWS1" s="140"/>
      <c r="WWT1" s="140"/>
      <c r="WWU1" s="140"/>
      <c r="WWV1" s="140"/>
      <c r="WWW1" s="140"/>
      <c r="WWX1" s="140"/>
      <c r="WWY1" s="140"/>
      <c r="WWZ1" s="140"/>
      <c r="WXA1" s="140"/>
      <c r="WXB1" s="140"/>
      <c r="WXC1" s="140"/>
      <c r="WXD1" s="140"/>
      <c r="WXE1" s="140"/>
      <c r="WXF1" s="140"/>
      <c r="WXG1" s="140"/>
      <c r="WXH1" s="140"/>
      <c r="WXI1" s="140"/>
      <c r="WXJ1" s="140"/>
      <c r="WXK1" s="140"/>
      <c r="WXL1" s="140"/>
      <c r="WXM1" s="140"/>
      <c r="WXN1" s="140"/>
      <c r="WXO1" s="140"/>
      <c r="WXP1" s="140"/>
      <c r="WXQ1" s="140"/>
      <c r="WXR1" s="140"/>
      <c r="WXS1" s="140"/>
      <c r="WXT1" s="140"/>
      <c r="WXU1" s="140"/>
      <c r="WXV1" s="140"/>
      <c r="WXW1" s="140"/>
      <c r="WXX1" s="140"/>
      <c r="WXY1" s="140"/>
      <c r="WXZ1" s="140"/>
      <c r="WYA1" s="140"/>
      <c r="WYB1" s="140"/>
      <c r="WYC1" s="140"/>
      <c r="WYD1" s="140"/>
      <c r="WYE1" s="140"/>
      <c r="WYF1" s="140"/>
      <c r="WYG1" s="140"/>
      <c r="WYH1" s="140"/>
      <c r="WYI1" s="140"/>
      <c r="WYJ1" s="140"/>
      <c r="WYK1" s="140"/>
      <c r="WYL1" s="140"/>
      <c r="WYM1" s="140"/>
      <c r="WYN1" s="140"/>
      <c r="WYO1" s="140"/>
      <c r="WYP1" s="140"/>
      <c r="WYQ1" s="140"/>
      <c r="WYR1" s="140"/>
      <c r="WYS1" s="140"/>
      <c r="WYT1" s="140"/>
      <c r="WYU1" s="140"/>
      <c r="WYV1" s="140"/>
      <c r="WYW1" s="140"/>
      <c r="WYX1" s="140"/>
      <c r="WYY1" s="140"/>
      <c r="WYZ1" s="140"/>
      <c r="WZA1" s="140"/>
      <c r="WZB1" s="140"/>
      <c r="WZC1" s="140"/>
      <c r="WZD1" s="140"/>
      <c r="WZE1" s="140"/>
      <c r="WZF1" s="140"/>
      <c r="WZG1" s="140"/>
      <c r="WZH1" s="140"/>
      <c r="WZI1" s="140"/>
      <c r="WZJ1" s="140"/>
      <c r="WZK1" s="140"/>
      <c r="WZL1" s="140"/>
      <c r="WZM1" s="140"/>
      <c r="WZN1" s="140"/>
      <c r="WZO1" s="140"/>
      <c r="WZP1" s="140"/>
      <c r="WZQ1" s="140"/>
      <c r="WZR1" s="140"/>
      <c r="WZS1" s="140"/>
      <c r="WZT1" s="140"/>
      <c r="WZU1" s="140"/>
      <c r="WZV1" s="140"/>
      <c r="WZW1" s="140"/>
      <c r="WZX1" s="140"/>
      <c r="WZY1" s="140"/>
      <c r="WZZ1" s="140"/>
      <c r="XAA1" s="140"/>
      <c r="XAB1" s="140"/>
      <c r="XAC1" s="140"/>
      <c r="XAD1" s="140"/>
      <c r="XAE1" s="140"/>
      <c r="XAF1" s="140"/>
      <c r="XAG1" s="140"/>
      <c r="XAH1" s="140"/>
      <c r="XAI1" s="140"/>
      <c r="XAJ1" s="140"/>
      <c r="XAK1" s="140"/>
      <c r="XAL1" s="140"/>
      <c r="XAM1" s="140"/>
      <c r="XAN1" s="140"/>
      <c r="XAO1" s="140"/>
      <c r="XAP1" s="140"/>
      <c r="XAQ1" s="140"/>
      <c r="XAR1" s="140"/>
      <c r="XAS1" s="140"/>
      <c r="XAT1" s="140"/>
      <c r="XAU1" s="140"/>
      <c r="XAV1" s="140"/>
      <c r="XAW1" s="140"/>
      <c r="XAX1" s="140"/>
      <c r="XAY1" s="140"/>
      <c r="XAZ1" s="140"/>
      <c r="XBA1" s="140"/>
      <c r="XBB1" s="140"/>
      <c r="XBC1" s="140"/>
      <c r="XBD1" s="140"/>
      <c r="XBE1" s="140"/>
      <c r="XBF1" s="140"/>
      <c r="XBG1" s="140"/>
      <c r="XBH1" s="140"/>
      <c r="XBI1" s="140"/>
      <c r="XBJ1" s="140"/>
      <c r="XBK1" s="140"/>
      <c r="XBL1" s="140"/>
      <c r="XBM1" s="140"/>
      <c r="XBN1" s="140"/>
      <c r="XBO1" s="140"/>
      <c r="XBP1" s="140"/>
      <c r="XBQ1" s="140"/>
      <c r="XBR1" s="140"/>
      <c r="XBS1" s="140"/>
      <c r="XBT1" s="140"/>
      <c r="XBU1" s="140"/>
      <c r="XBV1" s="140"/>
      <c r="XBW1" s="140"/>
      <c r="XBX1" s="140"/>
      <c r="XBY1" s="140"/>
      <c r="XBZ1" s="140"/>
      <c r="XCA1" s="140"/>
      <c r="XCB1" s="140"/>
      <c r="XCC1" s="140"/>
      <c r="XCD1" s="140"/>
      <c r="XCE1" s="140"/>
      <c r="XCF1" s="140"/>
      <c r="XCG1" s="140"/>
      <c r="XCH1" s="140"/>
      <c r="XCI1" s="140"/>
      <c r="XCJ1" s="140"/>
      <c r="XCK1" s="140"/>
      <c r="XCL1" s="140"/>
      <c r="XCM1" s="140"/>
      <c r="XCN1" s="140"/>
      <c r="XCO1" s="140"/>
      <c r="XCP1" s="140"/>
      <c r="XCQ1" s="140"/>
      <c r="XCR1" s="140"/>
      <c r="XCS1" s="140"/>
      <c r="XCT1" s="140"/>
      <c r="XCU1" s="140"/>
      <c r="XCV1" s="140"/>
      <c r="XCW1" s="140"/>
      <c r="XCX1" s="140"/>
      <c r="XCY1" s="140"/>
      <c r="XCZ1" s="140"/>
      <c r="XDA1" s="140"/>
      <c r="XDB1" s="140"/>
      <c r="XDC1" s="140"/>
      <c r="XDD1" s="140"/>
      <c r="XDE1" s="140"/>
      <c r="XDF1" s="140"/>
      <c r="XDG1" s="140"/>
      <c r="XDH1" s="140"/>
      <c r="XDI1" s="140"/>
      <c r="XDJ1" s="140"/>
      <c r="XDK1" s="140"/>
      <c r="XDL1" s="140"/>
      <c r="XDM1" s="140"/>
      <c r="XDN1" s="140"/>
      <c r="XDO1" s="140"/>
      <c r="XDP1" s="140"/>
      <c r="XDQ1" s="140"/>
      <c r="XDR1" s="140"/>
      <c r="XDS1" s="140"/>
      <c r="XDT1" s="140"/>
      <c r="XDU1" s="140"/>
      <c r="XDV1" s="140"/>
      <c r="XDW1" s="140"/>
      <c r="XDX1" s="140"/>
      <c r="XDY1" s="140"/>
      <c r="XDZ1" s="140"/>
      <c r="XEA1" s="140"/>
      <c r="XEB1" s="140"/>
      <c r="XEC1" s="140"/>
      <c r="XED1" s="140"/>
      <c r="XEE1" s="140"/>
      <c r="XEF1" s="140"/>
      <c r="XEG1" s="140"/>
      <c r="XEH1" s="140"/>
      <c r="XEI1" s="140"/>
      <c r="XEJ1" s="140"/>
      <c r="XEK1" s="140"/>
      <c r="XEL1" s="140"/>
      <c r="XEM1" s="140"/>
      <c r="XEN1" s="140"/>
      <c r="XEO1" s="140"/>
      <c r="XEP1" s="140"/>
      <c r="XEQ1" s="140"/>
      <c r="XER1" s="140"/>
      <c r="XES1" s="140"/>
      <c r="XET1" s="140"/>
      <c r="XEU1" s="140"/>
      <c r="XEV1" s="140"/>
      <c r="XEW1" s="140"/>
      <c r="XEX1" s="140"/>
      <c r="XEY1" s="140"/>
      <c r="XEZ1" s="140"/>
      <c r="XFA1" s="140"/>
      <c r="XFB1" s="140"/>
      <c r="XFC1" s="140"/>
    </row>
    <row r="2" s="139" customFormat="1" ht="29.1" customHeight="1" spans="1:3">
      <c r="A2" s="142" t="s">
        <v>1788</v>
      </c>
      <c r="B2" s="142"/>
      <c r="C2" s="142"/>
    </row>
    <row r="3" s="139" customFormat="1" ht="17.1" hidden="1" customHeight="1" spans="1:2">
      <c r="A3" s="143" t="s">
        <v>770</v>
      </c>
      <c r="B3" s="143"/>
    </row>
    <row r="4" s="139" customFormat="1" ht="17.1" customHeight="1" spans="1:3">
      <c r="A4" s="72" t="s">
        <v>67</v>
      </c>
      <c r="B4" s="72" t="s">
        <v>68</v>
      </c>
      <c r="C4" s="72" t="s">
        <v>69</v>
      </c>
    </row>
    <row r="5" s="139" customFormat="1" ht="17.1" customHeight="1" spans="1:3">
      <c r="A5" s="74"/>
      <c r="B5" s="72" t="s">
        <v>771</v>
      </c>
      <c r="C5" s="73">
        <f>SUM(C6,C247,C287,C306,C396,C448,C504,C561,C690,C771,C842,C865,C973,C1025,C1089,C1109,C1139,C1149,C1194,C1215,C1260,C1310,C1313,C1326)</f>
        <v>407042</v>
      </c>
    </row>
    <row r="6" s="139" customFormat="1" ht="17.1" customHeight="1" spans="1:3">
      <c r="A6" s="74">
        <v>201</v>
      </c>
      <c r="B6" s="71" t="s">
        <v>772</v>
      </c>
      <c r="C6" s="73">
        <f>C7+C19+C28+C38+C49+C60+C71+C79+C88+C101+C110+C121+C133+C140+C148+C154+C161+C168+C175+C182+C189+C197+C203+C209+C216+C231+C238+C244</f>
        <v>38500</v>
      </c>
    </row>
    <row r="7" s="139" customFormat="1" ht="17.1" customHeight="1" spans="1:3">
      <c r="A7" s="74">
        <v>20101</v>
      </c>
      <c r="B7" s="71" t="s">
        <v>773</v>
      </c>
      <c r="C7" s="73">
        <f>SUM(C8:C18)</f>
        <v>3558</v>
      </c>
    </row>
    <row r="8" s="139" customFormat="1" ht="17.1" customHeight="1" spans="1:3">
      <c r="A8" s="74">
        <v>2010101</v>
      </c>
      <c r="B8" s="74" t="s">
        <v>774</v>
      </c>
      <c r="C8" s="73">
        <v>857</v>
      </c>
    </row>
    <row r="9" s="139" customFormat="1" ht="17.1" customHeight="1" spans="1:3">
      <c r="A9" s="74">
        <v>2010102</v>
      </c>
      <c r="B9" s="74" t="s">
        <v>775</v>
      </c>
      <c r="C9" s="73">
        <v>475</v>
      </c>
    </row>
    <row r="10" s="139" customFormat="1" ht="17.1" customHeight="1" spans="1:3">
      <c r="A10" s="74">
        <v>2010103</v>
      </c>
      <c r="B10" s="74" t="s">
        <v>776</v>
      </c>
      <c r="C10" s="73">
        <v>2044</v>
      </c>
    </row>
    <row r="11" s="139" customFormat="1" ht="17.1" customHeight="1" spans="1:3">
      <c r="A11" s="74">
        <v>2010104</v>
      </c>
      <c r="B11" s="74" t="s">
        <v>777</v>
      </c>
      <c r="C11" s="73">
        <v>36</v>
      </c>
    </row>
    <row r="12" s="139" customFormat="1" ht="17.1" hidden="1" customHeight="1" spans="1:3">
      <c r="A12" s="74">
        <v>2010105</v>
      </c>
      <c r="B12" s="74" t="s">
        <v>778</v>
      </c>
      <c r="C12" s="73"/>
    </row>
    <row r="13" s="139" customFormat="1" ht="17.1" customHeight="1" spans="1:3">
      <c r="A13" s="74">
        <v>2010106</v>
      </c>
      <c r="B13" s="74" t="s">
        <v>779</v>
      </c>
      <c r="C13" s="73">
        <v>23</v>
      </c>
    </row>
    <row r="14" s="139" customFormat="1" ht="17.1" customHeight="1" spans="1:3">
      <c r="A14" s="74">
        <v>2010107</v>
      </c>
      <c r="B14" s="74" t="s">
        <v>780</v>
      </c>
      <c r="C14" s="73">
        <v>97</v>
      </c>
    </row>
    <row r="15" s="139" customFormat="1" ht="17.1" customHeight="1" spans="1:3">
      <c r="A15" s="74">
        <v>2010108</v>
      </c>
      <c r="B15" s="74" t="s">
        <v>781</v>
      </c>
      <c r="C15" s="73">
        <v>15</v>
      </c>
    </row>
    <row r="16" s="139" customFormat="1" ht="17.1" hidden="1" customHeight="1" spans="1:3">
      <c r="A16" s="74">
        <v>2010109</v>
      </c>
      <c r="B16" s="74" t="s">
        <v>782</v>
      </c>
      <c r="C16" s="73"/>
    </row>
    <row r="17" s="139" customFormat="1" ht="17.1" hidden="1" customHeight="1" spans="1:3">
      <c r="A17" s="74">
        <v>2010150</v>
      </c>
      <c r="B17" s="74" t="s">
        <v>783</v>
      </c>
      <c r="C17" s="73"/>
    </row>
    <row r="18" s="139" customFormat="1" ht="17.1" customHeight="1" spans="1:3">
      <c r="A18" s="74">
        <v>2010199</v>
      </c>
      <c r="B18" s="74" t="s">
        <v>784</v>
      </c>
      <c r="C18" s="73">
        <v>11</v>
      </c>
    </row>
    <row r="19" s="139" customFormat="1" ht="17.1" customHeight="1" spans="1:3">
      <c r="A19" s="74">
        <v>20102</v>
      </c>
      <c r="B19" s="71" t="s">
        <v>785</v>
      </c>
      <c r="C19" s="73">
        <f>SUM(C20:C27)</f>
        <v>561</v>
      </c>
    </row>
    <row r="20" s="139" customFormat="1" ht="17.1" customHeight="1" spans="1:3">
      <c r="A20" s="74">
        <v>2010201</v>
      </c>
      <c r="B20" s="74" t="s">
        <v>774</v>
      </c>
      <c r="C20" s="73">
        <v>436</v>
      </c>
    </row>
    <row r="21" s="139" customFormat="1" ht="17.1" customHeight="1" spans="1:3">
      <c r="A21" s="74">
        <v>2010202</v>
      </c>
      <c r="B21" s="74" t="s">
        <v>775</v>
      </c>
      <c r="C21" s="73">
        <v>2</v>
      </c>
    </row>
    <row r="22" s="139" customFormat="1" ht="17.1" hidden="1" customHeight="1" spans="1:3">
      <c r="A22" s="74">
        <v>2010203</v>
      </c>
      <c r="B22" s="74" t="s">
        <v>776</v>
      </c>
      <c r="C22" s="73"/>
    </row>
    <row r="23" s="139" customFormat="1" ht="17.1" customHeight="1" spans="1:3">
      <c r="A23" s="74">
        <v>2010204</v>
      </c>
      <c r="B23" s="74" t="s">
        <v>786</v>
      </c>
      <c r="C23" s="73">
        <v>33</v>
      </c>
    </row>
    <row r="24" s="139" customFormat="1" ht="17.1" hidden="1" customHeight="1" spans="1:3">
      <c r="A24" s="74">
        <v>2010205</v>
      </c>
      <c r="B24" s="74" t="s">
        <v>787</v>
      </c>
      <c r="C24" s="73"/>
    </row>
    <row r="25" s="139" customFormat="1" ht="17.1" hidden="1" customHeight="1" spans="1:3">
      <c r="A25" s="74">
        <v>2010206</v>
      </c>
      <c r="B25" s="74" t="s">
        <v>788</v>
      </c>
      <c r="C25" s="73"/>
    </row>
    <row r="26" s="139" customFormat="1" ht="17.1" hidden="1" customHeight="1" spans="1:3">
      <c r="A26" s="74">
        <v>2010250</v>
      </c>
      <c r="B26" s="74" t="s">
        <v>783</v>
      </c>
      <c r="C26" s="73"/>
    </row>
    <row r="27" s="139" customFormat="1" ht="17.1" customHeight="1" spans="1:3">
      <c r="A27" s="74">
        <v>2010299</v>
      </c>
      <c r="B27" s="74" t="s">
        <v>789</v>
      </c>
      <c r="C27" s="73">
        <v>90</v>
      </c>
    </row>
    <row r="28" s="139" customFormat="1" ht="17.1" customHeight="1" spans="1:3">
      <c r="A28" s="74">
        <v>20103</v>
      </c>
      <c r="B28" s="71" t="s">
        <v>790</v>
      </c>
      <c r="C28" s="73">
        <f>SUM(C29:C37)</f>
        <v>13108</v>
      </c>
    </row>
    <row r="29" s="139" customFormat="1" ht="17.1" customHeight="1" spans="1:3">
      <c r="A29" s="74">
        <v>2010301</v>
      </c>
      <c r="B29" s="74" t="s">
        <v>774</v>
      </c>
      <c r="C29" s="73">
        <v>9568</v>
      </c>
    </row>
    <row r="30" s="139" customFormat="1" ht="17.1" customHeight="1" spans="1:3">
      <c r="A30" s="74">
        <v>2010302</v>
      </c>
      <c r="B30" s="74" t="s">
        <v>775</v>
      </c>
      <c r="C30" s="73">
        <v>2721</v>
      </c>
    </row>
    <row r="31" s="139" customFormat="1" ht="17.1" customHeight="1" spans="1:3">
      <c r="A31" s="74">
        <v>2010303</v>
      </c>
      <c r="B31" s="74" t="s">
        <v>776</v>
      </c>
      <c r="C31" s="73">
        <v>424</v>
      </c>
    </row>
    <row r="32" s="139" customFormat="1" ht="17.1" hidden="1" customHeight="1" spans="1:3">
      <c r="A32" s="74">
        <v>2010304</v>
      </c>
      <c r="B32" s="74" t="s">
        <v>791</v>
      </c>
      <c r="C32" s="73"/>
    </row>
    <row r="33" s="139" customFormat="1" ht="17.1" customHeight="1" spans="1:3">
      <c r="A33" s="74">
        <v>2010305</v>
      </c>
      <c r="B33" s="74" t="s">
        <v>792</v>
      </c>
      <c r="C33" s="73">
        <v>25</v>
      </c>
    </row>
    <row r="34" s="139" customFormat="1" ht="17.1" hidden="1" customHeight="1" spans="1:3">
      <c r="A34" s="74">
        <v>2010306</v>
      </c>
      <c r="B34" s="74" t="s">
        <v>793</v>
      </c>
      <c r="C34" s="73"/>
    </row>
    <row r="35" s="139" customFormat="1" ht="17.1" hidden="1" customHeight="1" spans="1:3">
      <c r="A35" s="74">
        <v>2010309</v>
      </c>
      <c r="B35" s="74" t="s">
        <v>794</v>
      </c>
      <c r="C35" s="73"/>
    </row>
    <row r="36" s="139" customFormat="1" ht="17.1" hidden="1" customHeight="1" spans="1:3">
      <c r="A36" s="74">
        <v>2010350</v>
      </c>
      <c r="B36" s="74" t="s">
        <v>783</v>
      </c>
      <c r="C36" s="73"/>
    </row>
    <row r="37" s="139" customFormat="1" ht="17.1" customHeight="1" spans="1:3">
      <c r="A37" s="74">
        <v>2010399</v>
      </c>
      <c r="B37" s="74" t="s">
        <v>795</v>
      </c>
      <c r="C37" s="73">
        <v>370</v>
      </c>
    </row>
    <row r="38" s="139" customFormat="1" ht="17.1" customHeight="1" spans="1:3">
      <c r="A38" s="74">
        <v>20104</v>
      </c>
      <c r="B38" s="71" t="s">
        <v>796</v>
      </c>
      <c r="C38" s="73">
        <f>SUM(C39:C48)</f>
        <v>436</v>
      </c>
    </row>
    <row r="39" s="139" customFormat="1" ht="17.1" customHeight="1" spans="1:3">
      <c r="A39" s="74">
        <v>2010401</v>
      </c>
      <c r="B39" s="74" t="s">
        <v>774</v>
      </c>
      <c r="C39" s="73">
        <v>226</v>
      </c>
    </row>
    <row r="40" s="139" customFormat="1" ht="17.1" customHeight="1" spans="1:3">
      <c r="A40" s="74">
        <v>2010402</v>
      </c>
      <c r="B40" s="74" t="s">
        <v>775</v>
      </c>
      <c r="C40" s="73">
        <v>56</v>
      </c>
    </row>
    <row r="41" s="139" customFormat="1" ht="17.1" hidden="1" customHeight="1" spans="1:3">
      <c r="A41" s="74">
        <v>2010403</v>
      </c>
      <c r="B41" s="74" t="s">
        <v>776</v>
      </c>
      <c r="C41" s="73"/>
    </row>
    <row r="42" s="139" customFormat="1" ht="17.1" hidden="1" customHeight="1" spans="1:3">
      <c r="A42" s="74">
        <v>2010404</v>
      </c>
      <c r="B42" s="74" t="s">
        <v>797</v>
      </c>
      <c r="C42" s="73"/>
    </row>
    <row r="43" s="139" customFormat="1" ht="17.1" hidden="1" customHeight="1" spans="1:3">
      <c r="A43" s="74">
        <v>2010405</v>
      </c>
      <c r="B43" s="74" t="s">
        <v>798</v>
      </c>
      <c r="C43" s="73"/>
    </row>
    <row r="44" s="139" customFormat="1" ht="17.1" hidden="1" customHeight="1" spans="1:3">
      <c r="A44" s="74">
        <v>2010406</v>
      </c>
      <c r="B44" s="74" t="s">
        <v>799</v>
      </c>
      <c r="C44" s="73"/>
    </row>
    <row r="45" s="139" customFormat="1" ht="17.1" hidden="1" customHeight="1" spans="1:3">
      <c r="A45" s="74">
        <v>2010407</v>
      </c>
      <c r="B45" s="74" t="s">
        <v>800</v>
      </c>
      <c r="C45" s="73"/>
    </row>
    <row r="46" s="139" customFormat="1" ht="17.1" hidden="1" customHeight="1" spans="1:3">
      <c r="A46" s="74">
        <v>2010408</v>
      </c>
      <c r="B46" s="74" t="s">
        <v>801</v>
      </c>
      <c r="C46" s="73"/>
    </row>
    <row r="47" s="139" customFormat="1" ht="17.1" customHeight="1" spans="1:3">
      <c r="A47" s="74">
        <v>2010450</v>
      </c>
      <c r="B47" s="74" t="s">
        <v>783</v>
      </c>
      <c r="C47" s="73">
        <v>106</v>
      </c>
    </row>
    <row r="48" s="139" customFormat="1" ht="17.1" customHeight="1" spans="1:3">
      <c r="A48" s="74">
        <v>2010499</v>
      </c>
      <c r="B48" s="74" t="s">
        <v>802</v>
      </c>
      <c r="C48" s="73">
        <v>48</v>
      </c>
    </row>
    <row r="49" s="139" customFormat="1" ht="17.1" customHeight="1" spans="1:3">
      <c r="A49" s="74">
        <v>20105</v>
      </c>
      <c r="B49" s="71" t="s">
        <v>803</v>
      </c>
      <c r="C49" s="73">
        <f>SUM(C50:C59)</f>
        <v>814</v>
      </c>
    </row>
    <row r="50" s="139" customFormat="1" ht="17.1" customHeight="1" spans="1:3">
      <c r="A50" s="74">
        <v>2010501</v>
      </c>
      <c r="B50" s="74" t="s">
        <v>774</v>
      </c>
      <c r="C50" s="73">
        <v>215</v>
      </c>
    </row>
    <row r="51" s="139" customFormat="1" ht="17.1" customHeight="1" spans="1:3">
      <c r="A51" s="74">
        <v>2010502</v>
      </c>
      <c r="B51" s="74" t="s">
        <v>775</v>
      </c>
      <c r="C51" s="73">
        <v>14</v>
      </c>
    </row>
    <row r="52" s="139" customFormat="1" ht="17.1" hidden="1" customHeight="1" spans="1:3">
      <c r="A52" s="74">
        <v>2010503</v>
      </c>
      <c r="B52" s="74" t="s">
        <v>776</v>
      </c>
      <c r="C52" s="73"/>
    </row>
    <row r="53" s="139" customFormat="1" ht="17.1" hidden="1" customHeight="1" spans="1:3">
      <c r="A53" s="74">
        <v>2010504</v>
      </c>
      <c r="B53" s="74" t="s">
        <v>804</v>
      </c>
      <c r="C53" s="73"/>
    </row>
    <row r="54" s="139" customFormat="1" ht="17.1" customHeight="1" spans="1:3">
      <c r="A54" s="74">
        <v>2010505</v>
      </c>
      <c r="B54" s="74" t="s">
        <v>805</v>
      </c>
      <c r="C54" s="73">
        <v>29</v>
      </c>
    </row>
    <row r="55" s="139" customFormat="1" ht="17.1" hidden="1" customHeight="1" spans="1:3">
      <c r="A55" s="74">
        <v>2010506</v>
      </c>
      <c r="B55" s="74" t="s">
        <v>806</v>
      </c>
      <c r="C55" s="73"/>
    </row>
    <row r="56" s="139" customFormat="1" ht="17.1" customHeight="1" spans="1:3">
      <c r="A56" s="74">
        <v>2010507</v>
      </c>
      <c r="B56" s="74" t="s">
        <v>807</v>
      </c>
      <c r="C56" s="73">
        <v>368</v>
      </c>
    </row>
    <row r="57" s="139" customFormat="1" ht="17.1" customHeight="1" spans="1:3">
      <c r="A57" s="74">
        <v>2010508</v>
      </c>
      <c r="B57" s="74" t="s">
        <v>808</v>
      </c>
      <c r="C57" s="73">
        <v>55</v>
      </c>
    </row>
    <row r="58" s="139" customFormat="1" ht="17.1" hidden="1" customHeight="1" spans="1:3">
      <c r="A58" s="74">
        <v>2010550</v>
      </c>
      <c r="B58" s="74" t="s">
        <v>783</v>
      </c>
      <c r="C58" s="73"/>
    </row>
    <row r="59" s="139" customFormat="1" ht="17.1" customHeight="1" spans="1:3">
      <c r="A59" s="74">
        <v>2010599</v>
      </c>
      <c r="B59" s="74" t="s">
        <v>809</v>
      </c>
      <c r="C59" s="73">
        <v>133</v>
      </c>
    </row>
    <row r="60" s="139" customFormat="1" ht="17.1" customHeight="1" spans="1:3">
      <c r="A60" s="74">
        <v>20106</v>
      </c>
      <c r="B60" s="71" t="s">
        <v>810</v>
      </c>
      <c r="C60" s="73">
        <f>SUM(C61:C70)</f>
        <v>1349</v>
      </c>
    </row>
    <row r="61" s="139" customFormat="1" ht="17.1" customHeight="1" spans="1:3">
      <c r="A61" s="74">
        <v>2010601</v>
      </c>
      <c r="B61" s="74" t="s">
        <v>774</v>
      </c>
      <c r="C61" s="73">
        <v>720</v>
      </c>
    </row>
    <row r="62" s="139" customFormat="1" ht="17.1" customHeight="1" spans="1:3">
      <c r="A62" s="74">
        <v>2010602</v>
      </c>
      <c r="B62" s="74" t="s">
        <v>775</v>
      </c>
      <c r="C62" s="73">
        <v>75</v>
      </c>
    </row>
    <row r="63" s="139" customFormat="1" ht="17.1" hidden="1" customHeight="1" spans="1:3">
      <c r="A63" s="74">
        <v>2010603</v>
      </c>
      <c r="B63" s="74" t="s">
        <v>776</v>
      </c>
      <c r="C63" s="73"/>
    </row>
    <row r="64" s="139" customFormat="1" ht="17.1" hidden="1" customHeight="1" spans="1:3">
      <c r="A64" s="74">
        <v>2010604</v>
      </c>
      <c r="B64" s="74" t="s">
        <v>811</v>
      </c>
      <c r="C64" s="73"/>
    </row>
    <row r="65" s="139" customFormat="1" ht="17.1" customHeight="1" spans="1:3">
      <c r="A65" s="74">
        <v>2010605</v>
      </c>
      <c r="B65" s="74" t="s">
        <v>812</v>
      </c>
      <c r="C65" s="73">
        <v>80</v>
      </c>
    </row>
    <row r="66" s="139" customFormat="1" ht="17.1" hidden="1" customHeight="1" spans="1:3">
      <c r="A66" s="74">
        <v>2010606</v>
      </c>
      <c r="B66" s="74" t="s">
        <v>813</v>
      </c>
      <c r="C66" s="73"/>
    </row>
    <row r="67" s="139" customFormat="1" ht="17.1" customHeight="1" spans="1:3">
      <c r="A67" s="74">
        <v>2010607</v>
      </c>
      <c r="B67" s="74" t="s">
        <v>814</v>
      </c>
      <c r="C67" s="73">
        <v>90</v>
      </c>
    </row>
    <row r="68" s="139" customFormat="1" ht="17.1" customHeight="1" spans="1:3">
      <c r="A68" s="74">
        <v>2010608</v>
      </c>
      <c r="B68" s="74" t="s">
        <v>815</v>
      </c>
      <c r="C68" s="73">
        <v>215</v>
      </c>
    </row>
    <row r="69" s="139" customFormat="1" ht="17.1" hidden="1" customHeight="1" spans="1:3">
      <c r="A69" s="74">
        <v>2010650</v>
      </c>
      <c r="B69" s="74" t="s">
        <v>783</v>
      </c>
      <c r="C69" s="73"/>
    </row>
    <row r="70" s="139" customFormat="1" ht="17.1" customHeight="1" spans="1:3">
      <c r="A70" s="74">
        <v>2010699</v>
      </c>
      <c r="B70" s="74" t="s">
        <v>816</v>
      </c>
      <c r="C70" s="73">
        <v>169</v>
      </c>
    </row>
    <row r="71" s="139" customFormat="1" ht="17.1" hidden="1" customHeight="1" spans="1:3">
      <c r="A71" s="74">
        <v>20107</v>
      </c>
      <c r="B71" s="71" t="s">
        <v>817</v>
      </c>
      <c r="C71" s="73">
        <f>SUM(C72:C78)</f>
        <v>0</v>
      </c>
    </row>
    <row r="72" s="139" customFormat="1" ht="17.1" hidden="1" customHeight="1" spans="1:3">
      <c r="A72" s="74">
        <v>2010701</v>
      </c>
      <c r="B72" s="74" t="s">
        <v>774</v>
      </c>
      <c r="C72" s="73"/>
    </row>
    <row r="73" s="139" customFormat="1" ht="17.1" hidden="1" customHeight="1" spans="1:3">
      <c r="A73" s="74">
        <v>2010702</v>
      </c>
      <c r="B73" s="74" t="s">
        <v>775</v>
      </c>
      <c r="C73" s="73"/>
    </row>
    <row r="74" s="139" customFormat="1" ht="17.1" hidden="1" customHeight="1" spans="1:3">
      <c r="A74" s="74">
        <v>2010703</v>
      </c>
      <c r="B74" s="74" t="s">
        <v>776</v>
      </c>
      <c r="C74" s="73"/>
    </row>
    <row r="75" s="139" customFormat="1" ht="17.1" hidden="1" customHeight="1" spans="1:3">
      <c r="A75" s="74">
        <v>2010709</v>
      </c>
      <c r="B75" s="74" t="s">
        <v>814</v>
      </c>
      <c r="C75" s="73"/>
    </row>
    <row r="76" s="139" customFormat="1" ht="17.1" hidden="1" customHeight="1" spans="1:3">
      <c r="A76" s="74">
        <v>2010710</v>
      </c>
      <c r="B76" s="74" t="s">
        <v>818</v>
      </c>
      <c r="C76" s="73"/>
    </row>
    <row r="77" s="139" customFormat="1" ht="17.1" hidden="1" customHeight="1" spans="1:3">
      <c r="A77" s="74">
        <v>2010750</v>
      </c>
      <c r="B77" s="74" t="s">
        <v>783</v>
      </c>
      <c r="C77" s="73"/>
    </row>
    <row r="78" s="139" customFormat="1" ht="17.1" hidden="1" customHeight="1" spans="1:3">
      <c r="A78" s="74">
        <v>2010799</v>
      </c>
      <c r="B78" s="74" t="s">
        <v>819</v>
      </c>
      <c r="C78" s="73"/>
    </row>
    <row r="79" s="139" customFormat="1" ht="17.1" customHeight="1" spans="1:3">
      <c r="A79" s="74">
        <v>20108</v>
      </c>
      <c r="B79" s="71" t="s">
        <v>820</v>
      </c>
      <c r="C79" s="73">
        <f>SUM(C80:C87)</f>
        <v>481</v>
      </c>
    </row>
    <row r="80" s="139" customFormat="1" ht="17.1" customHeight="1" spans="1:3">
      <c r="A80" s="74">
        <v>2010801</v>
      </c>
      <c r="B80" s="74" t="s">
        <v>774</v>
      </c>
      <c r="C80" s="73">
        <v>261</v>
      </c>
    </row>
    <row r="81" s="139" customFormat="1" ht="17.1" hidden="1" customHeight="1" spans="1:3">
      <c r="A81" s="74">
        <v>2010802</v>
      </c>
      <c r="B81" s="74" t="s">
        <v>775</v>
      </c>
      <c r="C81" s="73"/>
    </row>
    <row r="82" s="139" customFormat="1" ht="17.1" hidden="1" customHeight="1" spans="1:3">
      <c r="A82" s="74">
        <v>2010803</v>
      </c>
      <c r="B82" s="74" t="s">
        <v>776</v>
      </c>
      <c r="C82" s="73"/>
    </row>
    <row r="83" s="139" customFormat="1" ht="17.1" customHeight="1" spans="1:3">
      <c r="A83" s="74">
        <v>2010804</v>
      </c>
      <c r="B83" s="74" t="s">
        <v>821</v>
      </c>
      <c r="C83" s="73">
        <v>217</v>
      </c>
    </row>
    <row r="84" s="139" customFormat="1" ht="17.1" hidden="1" customHeight="1" spans="1:3">
      <c r="A84" s="74">
        <v>2010805</v>
      </c>
      <c r="B84" s="74" t="s">
        <v>822</v>
      </c>
      <c r="C84" s="73"/>
    </row>
    <row r="85" s="139" customFormat="1" ht="17.1" hidden="1" customHeight="1" spans="1:3">
      <c r="A85" s="74">
        <v>2010806</v>
      </c>
      <c r="B85" s="74" t="s">
        <v>814</v>
      </c>
      <c r="C85" s="73"/>
    </row>
    <row r="86" s="139" customFormat="1" ht="17.1" hidden="1" customHeight="1" spans="1:3">
      <c r="A86" s="74">
        <v>2010850</v>
      </c>
      <c r="B86" s="74" t="s">
        <v>783</v>
      </c>
      <c r="C86" s="73"/>
    </row>
    <row r="87" s="139" customFormat="1" ht="17.1" customHeight="1" spans="1:3">
      <c r="A87" s="74">
        <v>2010899</v>
      </c>
      <c r="B87" s="74" t="s">
        <v>823</v>
      </c>
      <c r="C87" s="73">
        <v>3</v>
      </c>
    </row>
    <row r="88" s="139" customFormat="1" ht="17.1" hidden="1" customHeight="1" spans="1:3">
      <c r="A88" s="74">
        <v>20109</v>
      </c>
      <c r="B88" s="71" t="s">
        <v>824</v>
      </c>
      <c r="C88" s="73">
        <f>SUM(C89:C100)</f>
        <v>0</v>
      </c>
    </row>
    <row r="89" s="139" customFormat="1" ht="17.1" hidden="1" customHeight="1" spans="1:3">
      <c r="A89" s="74">
        <v>2010901</v>
      </c>
      <c r="B89" s="74" t="s">
        <v>774</v>
      </c>
      <c r="C89" s="73"/>
    </row>
    <row r="90" s="139" customFormat="1" ht="17.1" hidden="1" customHeight="1" spans="1:3">
      <c r="A90" s="74">
        <v>2010902</v>
      </c>
      <c r="B90" s="74" t="s">
        <v>775</v>
      </c>
      <c r="C90" s="73"/>
    </row>
    <row r="91" s="139" customFormat="1" ht="17.1" hidden="1" customHeight="1" spans="1:3">
      <c r="A91" s="74">
        <v>2010903</v>
      </c>
      <c r="B91" s="74" t="s">
        <v>776</v>
      </c>
      <c r="C91" s="73"/>
    </row>
    <row r="92" s="139" customFormat="1" ht="17.1" hidden="1" customHeight="1" spans="1:3">
      <c r="A92" s="74">
        <v>2010905</v>
      </c>
      <c r="B92" s="74" t="s">
        <v>825</v>
      </c>
      <c r="C92" s="73"/>
    </row>
    <row r="93" s="139" customFormat="1" ht="17.1" hidden="1" customHeight="1" spans="1:3">
      <c r="A93" s="74">
        <v>2010907</v>
      </c>
      <c r="B93" s="74" t="s">
        <v>826</v>
      </c>
      <c r="C93" s="73"/>
    </row>
    <row r="94" s="139" customFormat="1" ht="17.1" hidden="1" customHeight="1" spans="1:3">
      <c r="A94" s="74">
        <v>2010908</v>
      </c>
      <c r="B94" s="74" t="s">
        <v>814</v>
      </c>
      <c r="C94" s="73"/>
    </row>
    <row r="95" s="139" customFormat="1" ht="17.1" hidden="1" customHeight="1" spans="1:3">
      <c r="A95" s="74">
        <v>2010909</v>
      </c>
      <c r="B95" s="74" t="s">
        <v>827</v>
      </c>
      <c r="C95" s="73"/>
    </row>
    <row r="96" s="139" customFormat="1" ht="17.1" hidden="1" customHeight="1" spans="1:3">
      <c r="A96" s="74">
        <v>2010910</v>
      </c>
      <c r="B96" s="74" t="s">
        <v>828</v>
      </c>
      <c r="C96" s="73"/>
    </row>
    <row r="97" s="139" customFormat="1" ht="17.1" hidden="1" customHeight="1" spans="1:3">
      <c r="A97" s="74">
        <v>2010911</v>
      </c>
      <c r="B97" s="74" t="s">
        <v>829</v>
      </c>
      <c r="C97" s="73"/>
    </row>
    <row r="98" s="139" customFormat="1" ht="17.1" hidden="1" customHeight="1" spans="1:3">
      <c r="A98" s="74">
        <v>2010912</v>
      </c>
      <c r="B98" s="74" t="s">
        <v>830</v>
      </c>
      <c r="C98" s="73"/>
    </row>
    <row r="99" s="139" customFormat="1" ht="17.1" hidden="1" customHeight="1" spans="1:3">
      <c r="A99" s="74">
        <v>2010950</v>
      </c>
      <c r="B99" s="74" t="s">
        <v>783</v>
      </c>
      <c r="C99" s="73"/>
    </row>
    <row r="100" s="139" customFormat="1" ht="17.1" hidden="1" customHeight="1" spans="1:3">
      <c r="A100" s="74">
        <v>2010999</v>
      </c>
      <c r="B100" s="74" t="s">
        <v>831</v>
      </c>
      <c r="C100" s="73"/>
    </row>
    <row r="101" s="139" customFormat="1" ht="17.1" customHeight="1" spans="1:3">
      <c r="A101" s="74">
        <v>20111</v>
      </c>
      <c r="B101" s="71" t="s">
        <v>832</v>
      </c>
      <c r="C101" s="73">
        <f>SUM(C102:C109)</f>
        <v>1405</v>
      </c>
    </row>
    <row r="102" s="139" customFormat="1" ht="17.1" customHeight="1" spans="1:3">
      <c r="A102" s="74">
        <v>2011101</v>
      </c>
      <c r="B102" s="74" t="s">
        <v>774</v>
      </c>
      <c r="C102" s="73">
        <v>1181</v>
      </c>
    </row>
    <row r="103" s="139" customFormat="1" ht="17.1" hidden="1" customHeight="1" spans="1:3">
      <c r="A103" s="74">
        <v>2011102</v>
      </c>
      <c r="B103" s="74" t="s">
        <v>775</v>
      </c>
      <c r="C103" s="73"/>
    </row>
    <row r="104" s="139" customFormat="1" ht="17.1" hidden="1" customHeight="1" spans="1:3">
      <c r="A104" s="74">
        <v>2011103</v>
      </c>
      <c r="B104" s="74" t="s">
        <v>776</v>
      </c>
      <c r="C104" s="73"/>
    </row>
    <row r="105" s="139" customFormat="1" ht="17.1" customHeight="1" spans="1:3">
      <c r="A105" s="74">
        <v>2011104</v>
      </c>
      <c r="B105" s="74" t="s">
        <v>833</v>
      </c>
      <c r="C105" s="73">
        <v>186</v>
      </c>
    </row>
    <row r="106" s="139" customFormat="1" ht="17.1" hidden="1" customHeight="1" spans="1:3">
      <c r="A106" s="74">
        <v>2011105</v>
      </c>
      <c r="B106" s="74" t="s">
        <v>834</v>
      </c>
      <c r="C106" s="73"/>
    </row>
    <row r="107" s="139" customFormat="1" ht="17.1" customHeight="1" spans="1:3">
      <c r="A107" s="74">
        <v>2011106</v>
      </c>
      <c r="B107" s="74" t="s">
        <v>835</v>
      </c>
      <c r="C107" s="73">
        <v>38</v>
      </c>
    </row>
    <row r="108" s="139" customFormat="1" ht="17.1" hidden="1" customHeight="1" spans="1:3">
      <c r="A108" s="74">
        <v>2011150</v>
      </c>
      <c r="B108" s="74" t="s">
        <v>783</v>
      </c>
      <c r="C108" s="73"/>
    </row>
    <row r="109" s="139" customFormat="1" ht="17.1" hidden="1" customHeight="1" spans="1:3">
      <c r="A109" s="74">
        <v>2011199</v>
      </c>
      <c r="B109" s="74" t="s">
        <v>836</v>
      </c>
      <c r="C109" s="73"/>
    </row>
    <row r="110" s="139" customFormat="1" ht="17.1" customHeight="1" spans="1:3">
      <c r="A110" s="74">
        <v>20113</v>
      </c>
      <c r="B110" s="71" t="s">
        <v>837</v>
      </c>
      <c r="C110" s="73">
        <f>SUM(C111:C120)</f>
        <v>1505</v>
      </c>
    </row>
    <row r="111" s="139" customFormat="1" ht="17.1" customHeight="1" spans="1:3">
      <c r="A111" s="74">
        <v>2011301</v>
      </c>
      <c r="B111" s="74" t="s">
        <v>774</v>
      </c>
      <c r="C111" s="73">
        <v>292</v>
      </c>
    </row>
    <row r="112" s="139" customFormat="1" ht="17.1" customHeight="1" spans="1:3">
      <c r="A112" s="74">
        <v>2011302</v>
      </c>
      <c r="B112" s="74" t="s">
        <v>775</v>
      </c>
      <c r="C112" s="73">
        <v>163</v>
      </c>
    </row>
    <row r="113" s="139" customFormat="1" ht="17.1" hidden="1" customHeight="1" spans="1:3">
      <c r="A113" s="74">
        <v>2011303</v>
      </c>
      <c r="B113" s="74" t="s">
        <v>776</v>
      </c>
      <c r="C113" s="73"/>
    </row>
    <row r="114" s="139" customFormat="1" ht="17.1" customHeight="1" spans="1:3">
      <c r="A114" s="74">
        <v>2011304</v>
      </c>
      <c r="B114" s="74" t="s">
        <v>838</v>
      </c>
      <c r="C114" s="73">
        <v>23</v>
      </c>
    </row>
    <row r="115" s="139" customFormat="1" ht="17.1" hidden="1" customHeight="1" spans="1:3">
      <c r="A115" s="74">
        <v>2011305</v>
      </c>
      <c r="B115" s="74" t="s">
        <v>839</v>
      </c>
      <c r="C115" s="73"/>
    </row>
    <row r="116" s="139" customFormat="1" ht="17.1" hidden="1" customHeight="1" spans="1:3">
      <c r="A116" s="74">
        <v>2011306</v>
      </c>
      <c r="B116" s="74" t="s">
        <v>840</v>
      </c>
      <c r="C116" s="73"/>
    </row>
    <row r="117" s="139" customFormat="1" ht="17.1" customHeight="1" spans="1:3">
      <c r="A117" s="74">
        <v>2011307</v>
      </c>
      <c r="B117" s="74" t="s">
        <v>841</v>
      </c>
      <c r="C117" s="73">
        <v>30</v>
      </c>
    </row>
    <row r="118" s="139" customFormat="1" ht="17.1" customHeight="1" spans="1:3">
      <c r="A118" s="74">
        <v>2011308</v>
      </c>
      <c r="B118" s="74" t="s">
        <v>842</v>
      </c>
      <c r="C118" s="73">
        <v>888</v>
      </c>
    </row>
    <row r="119" s="139" customFormat="1" ht="17.1" hidden="1" customHeight="1" spans="1:3">
      <c r="A119" s="74">
        <v>2011350</v>
      </c>
      <c r="B119" s="74" t="s">
        <v>783</v>
      </c>
      <c r="C119" s="73"/>
    </row>
    <row r="120" s="139" customFormat="1" ht="17.1" customHeight="1" spans="1:3">
      <c r="A120" s="74">
        <v>2011399</v>
      </c>
      <c r="B120" s="74" t="s">
        <v>843</v>
      </c>
      <c r="C120" s="73">
        <v>109</v>
      </c>
    </row>
    <row r="121" s="139" customFormat="1" ht="17.1" customHeight="1" spans="1:3">
      <c r="A121" s="74">
        <v>20114</v>
      </c>
      <c r="B121" s="71" t="s">
        <v>844</v>
      </c>
      <c r="C121" s="73">
        <f>SUM(C122:C132)</f>
        <v>245</v>
      </c>
    </row>
    <row r="122" s="139" customFormat="1" ht="17.1" hidden="1" customHeight="1" spans="1:3">
      <c r="A122" s="74">
        <v>2011401</v>
      </c>
      <c r="B122" s="74" t="s">
        <v>774</v>
      </c>
      <c r="C122" s="73"/>
    </row>
    <row r="123" s="139" customFormat="1" ht="17.1" hidden="1" customHeight="1" spans="1:3">
      <c r="A123" s="74">
        <v>2011402</v>
      </c>
      <c r="B123" s="74" t="s">
        <v>775</v>
      </c>
      <c r="C123" s="73"/>
    </row>
    <row r="124" s="139" customFormat="1" ht="17.1" hidden="1" customHeight="1" spans="1:3">
      <c r="A124" s="74">
        <v>2011403</v>
      </c>
      <c r="B124" s="74" t="s">
        <v>776</v>
      </c>
      <c r="C124" s="73"/>
    </row>
    <row r="125" s="139" customFormat="1" ht="17.1" hidden="1" customHeight="1" spans="1:3">
      <c r="A125" s="74">
        <v>2011404</v>
      </c>
      <c r="B125" s="74" t="s">
        <v>845</v>
      </c>
      <c r="C125" s="73"/>
    </row>
    <row r="126" s="139" customFormat="1" ht="17.1" hidden="1" customHeight="1" spans="1:3">
      <c r="A126" s="74">
        <v>2011405</v>
      </c>
      <c r="B126" s="74" t="s">
        <v>846</v>
      </c>
      <c r="C126" s="73"/>
    </row>
    <row r="127" s="139" customFormat="1" ht="17.1" hidden="1" customHeight="1" spans="1:3">
      <c r="A127" s="74">
        <v>2011408</v>
      </c>
      <c r="B127" s="74" t="s">
        <v>847</v>
      </c>
      <c r="C127" s="73"/>
    </row>
    <row r="128" s="139" customFormat="1" ht="17.1" customHeight="1" spans="1:3">
      <c r="A128" s="74">
        <v>2011409</v>
      </c>
      <c r="B128" s="74" t="s">
        <v>848</v>
      </c>
      <c r="C128" s="73">
        <v>95</v>
      </c>
    </row>
    <row r="129" s="139" customFormat="1" ht="17.1" hidden="1" customHeight="1" spans="1:3">
      <c r="A129" s="74">
        <v>2011410</v>
      </c>
      <c r="B129" s="74" t="s">
        <v>849</v>
      </c>
      <c r="C129" s="73"/>
    </row>
    <row r="130" s="139" customFormat="1" ht="17.1" hidden="1" customHeight="1" spans="1:3">
      <c r="A130" s="74">
        <v>2011411</v>
      </c>
      <c r="B130" s="74" t="s">
        <v>850</v>
      </c>
      <c r="C130" s="73"/>
    </row>
    <row r="131" s="139" customFormat="1" ht="17.1" hidden="1" customHeight="1" spans="1:3">
      <c r="A131" s="74">
        <v>2011450</v>
      </c>
      <c r="B131" s="74" t="s">
        <v>783</v>
      </c>
      <c r="C131" s="73"/>
    </row>
    <row r="132" s="139" customFormat="1" ht="17.1" customHeight="1" spans="1:3">
      <c r="A132" s="74">
        <v>2011499</v>
      </c>
      <c r="B132" s="74" t="s">
        <v>851</v>
      </c>
      <c r="C132" s="73">
        <v>150</v>
      </c>
    </row>
    <row r="133" s="139" customFormat="1" ht="17.1" customHeight="1" spans="1:3">
      <c r="A133" s="74">
        <v>20123</v>
      </c>
      <c r="B133" s="71" t="s">
        <v>852</v>
      </c>
      <c r="C133" s="73">
        <f>SUM(C134:C139)</f>
        <v>1</v>
      </c>
    </row>
    <row r="134" s="139" customFormat="1" ht="17.1" hidden="1" customHeight="1" spans="1:3">
      <c r="A134" s="74">
        <v>2012301</v>
      </c>
      <c r="B134" s="74" t="s">
        <v>774</v>
      </c>
      <c r="C134" s="73"/>
    </row>
    <row r="135" s="139" customFormat="1" ht="17.1" hidden="1" customHeight="1" spans="1:3">
      <c r="A135" s="74">
        <v>2012302</v>
      </c>
      <c r="B135" s="74" t="s">
        <v>775</v>
      </c>
      <c r="C135" s="73"/>
    </row>
    <row r="136" s="139" customFormat="1" ht="17.1" hidden="1" customHeight="1" spans="1:3">
      <c r="A136" s="74">
        <v>2012303</v>
      </c>
      <c r="B136" s="74" t="s">
        <v>776</v>
      </c>
      <c r="C136" s="73"/>
    </row>
    <row r="137" s="139" customFormat="1" ht="17.1" customHeight="1" spans="1:3">
      <c r="A137" s="74">
        <v>2012304</v>
      </c>
      <c r="B137" s="74" t="s">
        <v>853</v>
      </c>
      <c r="C137" s="73">
        <v>1</v>
      </c>
    </row>
    <row r="138" s="139" customFormat="1" ht="17.1" hidden="1" customHeight="1" spans="1:3">
      <c r="A138" s="74">
        <v>2012350</v>
      </c>
      <c r="B138" s="74" t="s">
        <v>783</v>
      </c>
      <c r="C138" s="73"/>
    </row>
    <row r="139" s="139" customFormat="1" ht="17.1" hidden="1" customHeight="1" spans="1:3">
      <c r="A139" s="74">
        <v>2012399</v>
      </c>
      <c r="B139" s="74" t="s">
        <v>854</v>
      </c>
      <c r="C139" s="73"/>
    </row>
    <row r="140" s="139" customFormat="1" ht="17.1" hidden="1" customHeight="1" spans="1:3">
      <c r="A140" s="74">
        <v>20125</v>
      </c>
      <c r="B140" s="71" t="s">
        <v>855</v>
      </c>
      <c r="C140" s="73">
        <f>SUM(C141:C147)</f>
        <v>0</v>
      </c>
    </row>
    <row r="141" s="139" customFormat="1" ht="17.1" hidden="1" customHeight="1" spans="1:3">
      <c r="A141" s="74">
        <v>2012501</v>
      </c>
      <c r="B141" s="74" t="s">
        <v>774</v>
      </c>
      <c r="C141" s="73"/>
    </row>
    <row r="142" s="139" customFormat="1" ht="17.1" hidden="1" customHeight="1" spans="1:3">
      <c r="A142" s="74">
        <v>2012502</v>
      </c>
      <c r="B142" s="74" t="s">
        <v>775</v>
      </c>
      <c r="C142" s="73"/>
    </row>
    <row r="143" s="139" customFormat="1" ht="17.1" hidden="1" customHeight="1" spans="1:3">
      <c r="A143" s="74">
        <v>2012503</v>
      </c>
      <c r="B143" s="74" t="s">
        <v>776</v>
      </c>
      <c r="C143" s="73"/>
    </row>
    <row r="144" s="139" customFormat="1" ht="17.1" hidden="1" customHeight="1" spans="1:3">
      <c r="A144" s="74">
        <v>2012504</v>
      </c>
      <c r="B144" s="74" t="s">
        <v>856</v>
      </c>
      <c r="C144" s="73"/>
    </row>
    <row r="145" s="139" customFormat="1" ht="17.1" hidden="1" customHeight="1" spans="1:3">
      <c r="A145" s="74">
        <v>2012505</v>
      </c>
      <c r="B145" s="74" t="s">
        <v>857</v>
      </c>
      <c r="C145" s="73"/>
    </row>
    <row r="146" s="139" customFormat="1" ht="17.1" hidden="1" customHeight="1" spans="1:3">
      <c r="A146" s="74">
        <v>2012550</v>
      </c>
      <c r="B146" s="74" t="s">
        <v>783</v>
      </c>
      <c r="C146" s="73"/>
    </row>
    <row r="147" s="139" customFormat="1" ht="17.1" hidden="1" customHeight="1" spans="1:3">
      <c r="A147" s="74">
        <v>2012599</v>
      </c>
      <c r="B147" s="74" t="s">
        <v>858</v>
      </c>
      <c r="C147" s="73"/>
    </row>
    <row r="148" s="139" customFormat="1" ht="17.1" customHeight="1" spans="1:3">
      <c r="A148" s="74">
        <v>20126</v>
      </c>
      <c r="B148" s="71" t="s">
        <v>859</v>
      </c>
      <c r="C148" s="73">
        <f>SUM(C149:C153)</f>
        <v>185</v>
      </c>
    </row>
    <row r="149" s="139" customFormat="1" ht="17.1" customHeight="1" spans="1:3">
      <c r="A149" s="74">
        <v>2012601</v>
      </c>
      <c r="B149" s="74" t="s">
        <v>774</v>
      </c>
      <c r="C149" s="73">
        <v>145</v>
      </c>
    </row>
    <row r="150" s="139" customFormat="1" ht="17.1" hidden="1" customHeight="1" spans="1:3">
      <c r="A150" s="74">
        <v>2012602</v>
      </c>
      <c r="B150" s="74" t="s">
        <v>775</v>
      </c>
      <c r="C150" s="73"/>
    </row>
    <row r="151" s="139" customFormat="1" ht="17.1" hidden="1" customHeight="1" spans="1:3">
      <c r="A151" s="74">
        <v>2012603</v>
      </c>
      <c r="B151" s="74" t="s">
        <v>776</v>
      </c>
      <c r="C151" s="73"/>
    </row>
    <row r="152" s="139" customFormat="1" ht="17.1" hidden="1" customHeight="1" spans="1:3">
      <c r="A152" s="74">
        <v>2012604</v>
      </c>
      <c r="B152" s="74" t="s">
        <v>860</v>
      </c>
      <c r="C152" s="73"/>
    </row>
    <row r="153" s="139" customFormat="1" ht="17.1" customHeight="1" spans="1:3">
      <c r="A153" s="74">
        <v>2012699</v>
      </c>
      <c r="B153" s="74" t="s">
        <v>861</v>
      </c>
      <c r="C153" s="73">
        <v>40</v>
      </c>
    </row>
    <row r="154" s="139" customFormat="1" ht="17.1" customHeight="1" spans="1:3">
      <c r="A154" s="74">
        <v>20128</v>
      </c>
      <c r="B154" s="71" t="s">
        <v>862</v>
      </c>
      <c r="C154" s="73">
        <f>SUM(C155:C160)</f>
        <v>148</v>
      </c>
    </row>
    <row r="155" s="139" customFormat="1" ht="17.1" customHeight="1" spans="1:3">
      <c r="A155" s="74">
        <v>2012801</v>
      </c>
      <c r="B155" s="74" t="s">
        <v>774</v>
      </c>
      <c r="C155" s="73">
        <v>140</v>
      </c>
    </row>
    <row r="156" s="139" customFormat="1" ht="17.1" hidden="1" customHeight="1" spans="1:3">
      <c r="A156" s="74">
        <v>2012802</v>
      </c>
      <c r="B156" s="74" t="s">
        <v>775</v>
      </c>
      <c r="C156" s="73"/>
    </row>
    <row r="157" s="139" customFormat="1" ht="17.1" hidden="1" customHeight="1" spans="1:3">
      <c r="A157" s="74">
        <v>2012803</v>
      </c>
      <c r="B157" s="74" t="s">
        <v>776</v>
      </c>
      <c r="C157" s="73"/>
    </row>
    <row r="158" s="139" customFormat="1" ht="17.1" hidden="1" customHeight="1" spans="1:3">
      <c r="A158" s="74">
        <v>2012804</v>
      </c>
      <c r="B158" s="74" t="s">
        <v>788</v>
      </c>
      <c r="C158" s="73"/>
    </row>
    <row r="159" s="139" customFormat="1" ht="17.1" hidden="1" customHeight="1" spans="1:3">
      <c r="A159" s="74">
        <v>2012850</v>
      </c>
      <c r="B159" s="74" t="s">
        <v>783</v>
      </c>
      <c r="C159" s="73"/>
    </row>
    <row r="160" s="139" customFormat="1" ht="17.1" customHeight="1" spans="1:3">
      <c r="A160" s="74">
        <v>2012899</v>
      </c>
      <c r="B160" s="74" t="s">
        <v>863</v>
      </c>
      <c r="C160" s="73">
        <v>8</v>
      </c>
    </row>
    <row r="161" s="139" customFormat="1" ht="17.1" customHeight="1" spans="1:3">
      <c r="A161" s="74">
        <v>20129</v>
      </c>
      <c r="B161" s="71" t="s">
        <v>864</v>
      </c>
      <c r="C161" s="73">
        <f>SUM(C162:C167)</f>
        <v>415</v>
      </c>
    </row>
    <row r="162" s="139" customFormat="1" ht="17.1" customHeight="1" spans="1:3">
      <c r="A162" s="74">
        <v>2012901</v>
      </c>
      <c r="B162" s="74" t="s">
        <v>774</v>
      </c>
      <c r="C162" s="73">
        <v>272</v>
      </c>
    </row>
    <row r="163" s="139" customFormat="1" ht="17.1" customHeight="1" spans="1:3">
      <c r="A163" s="74">
        <v>2012902</v>
      </c>
      <c r="B163" s="74" t="s">
        <v>775</v>
      </c>
      <c r="C163" s="73">
        <v>91</v>
      </c>
    </row>
    <row r="164" s="139" customFormat="1" ht="17.1" hidden="1" customHeight="1" spans="1:3">
      <c r="A164" s="74">
        <v>2012903</v>
      </c>
      <c r="B164" s="74" t="s">
        <v>776</v>
      </c>
      <c r="C164" s="73"/>
    </row>
    <row r="165" s="139" customFormat="1" ht="17.1" customHeight="1" spans="1:3">
      <c r="A165" s="74">
        <v>2012906</v>
      </c>
      <c r="B165" s="74" t="s">
        <v>865</v>
      </c>
      <c r="C165" s="73">
        <v>6</v>
      </c>
    </row>
    <row r="166" s="139" customFormat="1" ht="17.1" hidden="1" customHeight="1" spans="1:3">
      <c r="A166" s="74">
        <v>2012950</v>
      </c>
      <c r="B166" s="74" t="s">
        <v>783</v>
      </c>
      <c r="C166" s="73"/>
    </row>
    <row r="167" s="139" customFormat="1" ht="17.1" customHeight="1" spans="1:3">
      <c r="A167" s="74">
        <v>2012999</v>
      </c>
      <c r="B167" s="74" t="s">
        <v>866</v>
      </c>
      <c r="C167" s="73">
        <v>46</v>
      </c>
    </row>
    <row r="168" s="139" customFormat="1" ht="17.1" customHeight="1" spans="1:3">
      <c r="A168" s="74">
        <v>20131</v>
      </c>
      <c r="B168" s="71" t="s">
        <v>867</v>
      </c>
      <c r="C168" s="73">
        <f>SUM(C169:C174)</f>
        <v>2143</v>
      </c>
    </row>
    <row r="169" s="139" customFormat="1" ht="17.1" customHeight="1" spans="1:3">
      <c r="A169" s="74">
        <v>2013101</v>
      </c>
      <c r="B169" s="74" t="s">
        <v>774</v>
      </c>
      <c r="C169" s="73">
        <v>827</v>
      </c>
    </row>
    <row r="170" s="139" customFormat="1" ht="17.1" customHeight="1" spans="1:3">
      <c r="A170" s="74">
        <v>2013102</v>
      </c>
      <c r="B170" s="74" t="s">
        <v>775</v>
      </c>
      <c r="C170" s="73">
        <v>40</v>
      </c>
    </row>
    <row r="171" s="139" customFormat="1" ht="17.1" hidden="1" customHeight="1" spans="1:3">
      <c r="A171" s="74">
        <v>2013103</v>
      </c>
      <c r="B171" s="74" t="s">
        <v>776</v>
      </c>
      <c r="C171" s="73"/>
    </row>
    <row r="172" s="139" customFormat="1" ht="17.1" customHeight="1" spans="1:3">
      <c r="A172" s="74">
        <v>2013105</v>
      </c>
      <c r="B172" s="74" t="s">
        <v>868</v>
      </c>
      <c r="C172" s="73">
        <v>1276</v>
      </c>
    </row>
    <row r="173" s="139" customFormat="1" ht="17.1" hidden="1" customHeight="1" spans="1:3">
      <c r="A173" s="74">
        <v>2013150</v>
      </c>
      <c r="B173" s="74" t="s">
        <v>783</v>
      </c>
      <c r="C173" s="73"/>
    </row>
    <row r="174" s="139" customFormat="1" ht="17.1" hidden="1" customHeight="1" spans="1:3">
      <c r="A174" s="74">
        <v>2013199</v>
      </c>
      <c r="B174" s="74" t="s">
        <v>869</v>
      </c>
      <c r="C174" s="73"/>
    </row>
    <row r="175" s="139" customFormat="1" ht="17.1" customHeight="1" spans="1:3">
      <c r="A175" s="74">
        <v>20132</v>
      </c>
      <c r="B175" s="71" t="s">
        <v>870</v>
      </c>
      <c r="C175" s="73">
        <f>SUM(C176:C181)</f>
        <v>785</v>
      </c>
    </row>
    <row r="176" s="139" customFormat="1" ht="17.1" customHeight="1" spans="1:3">
      <c r="A176" s="74">
        <v>2013201</v>
      </c>
      <c r="B176" s="74" t="s">
        <v>774</v>
      </c>
      <c r="C176" s="73">
        <v>323</v>
      </c>
    </row>
    <row r="177" s="139" customFormat="1" ht="17.1" customHeight="1" spans="1:3">
      <c r="A177" s="74">
        <v>2013202</v>
      </c>
      <c r="B177" s="74" t="s">
        <v>775</v>
      </c>
      <c r="C177" s="73">
        <v>14</v>
      </c>
    </row>
    <row r="178" s="139" customFormat="1" ht="17.1" hidden="1" customHeight="1" spans="1:3">
      <c r="A178" s="74">
        <v>2013203</v>
      </c>
      <c r="B178" s="74" t="s">
        <v>776</v>
      </c>
      <c r="C178" s="73"/>
    </row>
    <row r="179" s="139" customFormat="1" ht="17.1" customHeight="1" spans="1:3">
      <c r="A179" s="74">
        <v>2013204</v>
      </c>
      <c r="B179" s="74" t="s">
        <v>871</v>
      </c>
      <c r="C179" s="73">
        <v>24</v>
      </c>
    </row>
    <row r="180" s="139" customFormat="1" ht="17.25" hidden="1" customHeight="1" spans="1:3">
      <c r="A180" s="74">
        <v>2013250</v>
      </c>
      <c r="B180" s="74" t="s">
        <v>783</v>
      </c>
      <c r="C180" s="73"/>
    </row>
    <row r="181" s="139" customFormat="1" ht="17.25" customHeight="1" spans="1:3">
      <c r="A181" s="74">
        <v>2013299</v>
      </c>
      <c r="B181" s="74" t="s">
        <v>872</v>
      </c>
      <c r="C181" s="73">
        <v>424</v>
      </c>
    </row>
    <row r="182" s="139" customFormat="1" ht="17.25" customHeight="1" spans="1:3">
      <c r="A182" s="74">
        <v>20133</v>
      </c>
      <c r="B182" s="71" t="s">
        <v>873</v>
      </c>
      <c r="C182" s="73">
        <f>SUM(C183:C188)</f>
        <v>815</v>
      </c>
    </row>
    <row r="183" s="139" customFormat="1" ht="17.1" customHeight="1" spans="1:3">
      <c r="A183" s="74">
        <v>2013301</v>
      </c>
      <c r="B183" s="74" t="s">
        <v>774</v>
      </c>
      <c r="C183" s="73">
        <v>71</v>
      </c>
    </row>
    <row r="184" s="139" customFormat="1" ht="17.1" customHeight="1" spans="1:3">
      <c r="A184" s="74">
        <v>2013302</v>
      </c>
      <c r="B184" s="74" t="s">
        <v>775</v>
      </c>
      <c r="C184" s="73">
        <v>716</v>
      </c>
    </row>
    <row r="185" s="139" customFormat="1" ht="17.1" hidden="1" customHeight="1" spans="1:3">
      <c r="A185" s="74">
        <v>2013303</v>
      </c>
      <c r="B185" s="74" t="s">
        <v>776</v>
      </c>
      <c r="C185" s="73"/>
    </row>
    <row r="186" s="139" customFormat="1" ht="17.1" hidden="1" customHeight="1" spans="1:3">
      <c r="A186" s="74">
        <v>2013304</v>
      </c>
      <c r="B186" s="74" t="s">
        <v>874</v>
      </c>
      <c r="C186" s="73"/>
    </row>
    <row r="187" s="139" customFormat="1" ht="17.1" hidden="1" customHeight="1" spans="1:3">
      <c r="A187" s="74">
        <v>2013350</v>
      </c>
      <c r="B187" s="74" t="s">
        <v>783</v>
      </c>
      <c r="C187" s="73"/>
    </row>
    <row r="188" s="139" customFormat="1" ht="17.1" customHeight="1" spans="1:3">
      <c r="A188" s="74">
        <v>2013399</v>
      </c>
      <c r="B188" s="74" t="s">
        <v>875</v>
      </c>
      <c r="C188" s="73">
        <v>28</v>
      </c>
    </row>
    <row r="189" s="139" customFormat="1" ht="17.1" customHeight="1" spans="1:3">
      <c r="A189" s="74">
        <v>20134</v>
      </c>
      <c r="B189" s="71" t="s">
        <v>876</v>
      </c>
      <c r="C189" s="73">
        <f>SUM(C190:C196)</f>
        <v>389</v>
      </c>
    </row>
    <row r="190" s="139" customFormat="1" ht="17.1" customHeight="1" spans="1:3">
      <c r="A190" s="74">
        <v>2013401</v>
      </c>
      <c r="B190" s="74" t="s">
        <v>774</v>
      </c>
      <c r="C190" s="73">
        <v>268</v>
      </c>
    </row>
    <row r="191" s="139" customFormat="1" ht="17.1" customHeight="1" spans="1:3">
      <c r="A191" s="74">
        <v>2013402</v>
      </c>
      <c r="B191" s="74" t="s">
        <v>775</v>
      </c>
      <c r="C191" s="73">
        <v>31</v>
      </c>
    </row>
    <row r="192" s="139" customFormat="1" ht="17.1" hidden="1" customHeight="1" spans="1:3">
      <c r="A192" s="74">
        <v>2013403</v>
      </c>
      <c r="B192" s="74" t="s">
        <v>776</v>
      </c>
      <c r="C192" s="73"/>
    </row>
    <row r="193" s="139" customFormat="1" ht="17.1" customHeight="1" spans="1:3">
      <c r="A193" s="74">
        <v>2013404</v>
      </c>
      <c r="B193" s="74" t="s">
        <v>877</v>
      </c>
      <c r="C193" s="73">
        <v>8</v>
      </c>
    </row>
    <row r="194" s="139" customFormat="1" ht="17.1" customHeight="1" spans="1:3">
      <c r="A194" s="74">
        <v>2013405</v>
      </c>
      <c r="B194" s="74" t="s">
        <v>878</v>
      </c>
      <c r="C194" s="73">
        <v>4</v>
      </c>
    </row>
    <row r="195" s="139" customFormat="1" ht="17.1" hidden="1" customHeight="1" spans="1:3">
      <c r="A195" s="74">
        <v>2013450</v>
      </c>
      <c r="B195" s="74" t="s">
        <v>783</v>
      </c>
      <c r="C195" s="73"/>
    </row>
    <row r="196" s="139" customFormat="1" ht="17.1" customHeight="1" spans="1:3">
      <c r="A196" s="74">
        <v>2013499</v>
      </c>
      <c r="B196" s="74" t="s">
        <v>879</v>
      </c>
      <c r="C196" s="73">
        <v>78</v>
      </c>
    </row>
    <row r="197" s="139" customFormat="1" ht="17.1" hidden="1" customHeight="1" spans="1:3">
      <c r="A197" s="74">
        <v>20135</v>
      </c>
      <c r="B197" s="71" t="s">
        <v>880</v>
      </c>
      <c r="C197" s="73">
        <f>SUM(C198:C202)</f>
        <v>0</v>
      </c>
    </row>
    <row r="198" s="139" customFormat="1" ht="17.1" hidden="1" customHeight="1" spans="1:3">
      <c r="A198" s="74">
        <v>2013501</v>
      </c>
      <c r="B198" s="74" t="s">
        <v>774</v>
      </c>
      <c r="C198" s="73"/>
    </row>
    <row r="199" s="139" customFormat="1" ht="17.1" hidden="1" customHeight="1" spans="1:3">
      <c r="A199" s="74">
        <v>2013502</v>
      </c>
      <c r="B199" s="74" t="s">
        <v>775</v>
      </c>
      <c r="C199" s="73"/>
    </row>
    <row r="200" s="139" customFormat="1" ht="17.1" hidden="1" customHeight="1" spans="1:3">
      <c r="A200" s="74">
        <v>2013503</v>
      </c>
      <c r="B200" s="74" t="s">
        <v>776</v>
      </c>
      <c r="C200" s="73"/>
    </row>
    <row r="201" s="139" customFormat="1" ht="16.9" hidden="1" customHeight="1" spans="1:3">
      <c r="A201" s="74">
        <v>2013550</v>
      </c>
      <c r="B201" s="74" t="s">
        <v>783</v>
      </c>
      <c r="C201" s="73"/>
    </row>
    <row r="202" s="139" customFormat="1" ht="17.1" hidden="1" customHeight="1" spans="1:3">
      <c r="A202" s="74">
        <v>2013599</v>
      </c>
      <c r="B202" s="74" t="s">
        <v>881</v>
      </c>
      <c r="C202" s="73"/>
    </row>
    <row r="203" s="139" customFormat="1" ht="17.1" hidden="1" customHeight="1" spans="1:3">
      <c r="A203" s="74">
        <v>20136</v>
      </c>
      <c r="B203" s="71" t="s">
        <v>882</v>
      </c>
      <c r="C203" s="73">
        <f>SUM(C204:C208)</f>
        <v>0</v>
      </c>
    </row>
    <row r="204" s="139" customFormat="1" ht="17.1" hidden="1" customHeight="1" spans="1:3">
      <c r="A204" s="74">
        <v>2013601</v>
      </c>
      <c r="B204" s="74" t="s">
        <v>774</v>
      </c>
      <c r="C204" s="73"/>
    </row>
    <row r="205" s="139" customFormat="1" ht="17.1" hidden="1" customHeight="1" spans="1:3">
      <c r="A205" s="74">
        <v>2013602</v>
      </c>
      <c r="B205" s="74" t="s">
        <v>775</v>
      </c>
      <c r="C205" s="73"/>
    </row>
    <row r="206" s="139" customFormat="1" ht="17.1" hidden="1" customHeight="1" spans="1:3">
      <c r="A206" s="74">
        <v>2013603</v>
      </c>
      <c r="B206" s="74" t="s">
        <v>776</v>
      </c>
      <c r="C206" s="73"/>
    </row>
    <row r="207" s="139" customFormat="1" ht="17.1" hidden="1" customHeight="1" spans="1:3">
      <c r="A207" s="74">
        <v>2013650</v>
      </c>
      <c r="B207" s="74" t="s">
        <v>783</v>
      </c>
      <c r="C207" s="73"/>
    </row>
    <row r="208" s="139" customFormat="1" ht="17.1" hidden="1" customHeight="1" spans="1:3">
      <c r="A208" s="74">
        <v>2013699</v>
      </c>
      <c r="B208" s="74" t="s">
        <v>883</v>
      </c>
      <c r="C208" s="73"/>
    </row>
    <row r="209" s="139" customFormat="1" ht="17.1" hidden="1" customHeight="1" spans="1:3">
      <c r="A209" s="74">
        <v>20137</v>
      </c>
      <c r="B209" s="71" t="s">
        <v>884</v>
      </c>
      <c r="C209" s="73">
        <f>SUM(C210:C215)</f>
        <v>0</v>
      </c>
    </row>
    <row r="210" s="139" customFormat="1" ht="17.1" hidden="1" customHeight="1" spans="1:3">
      <c r="A210" s="74">
        <v>2013701</v>
      </c>
      <c r="B210" s="74" t="s">
        <v>774</v>
      </c>
      <c r="C210" s="73"/>
    </row>
    <row r="211" s="139" customFormat="1" ht="17.1" hidden="1" customHeight="1" spans="1:3">
      <c r="A211" s="74">
        <v>2013702</v>
      </c>
      <c r="B211" s="74" t="s">
        <v>775</v>
      </c>
      <c r="C211" s="73"/>
    </row>
    <row r="212" s="139" customFormat="1" ht="17.1" hidden="1" customHeight="1" spans="1:3">
      <c r="A212" s="74">
        <v>2013703</v>
      </c>
      <c r="B212" s="74" t="s">
        <v>776</v>
      </c>
      <c r="C212" s="73"/>
    </row>
    <row r="213" s="139" customFormat="1" ht="17.1" hidden="1" customHeight="1" spans="1:3">
      <c r="A213" s="74">
        <v>2013704</v>
      </c>
      <c r="B213" s="74" t="s">
        <v>885</v>
      </c>
      <c r="C213" s="73"/>
    </row>
    <row r="214" s="139" customFormat="1" ht="17.1" hidden="1" customHeight="1" spans="1:3">
      <c r="A214" s="74">
        <v>2013750</v>
      </c>
      <c r="B214" s="74" t="s">
        <v>783</v>
      </c>
      <c r="C214" s="73"/>
    </row>
    <row r="215" s="139" customFormat="1" ht="17.1" hidden="1" customHeight="1" spans="1:3">
      <c r="A215" s="74">
        <v>2013799</v>
      </c>
      <c r="B215" s="74" t="s">
        <v>886</v>
      </c>
      <c r="C215" s="73"/>
    </row>
    <row r="216" s="139" customFormat="1" ht="17.1" customHeight="1" spans="1:3">
      <c r="A216" s="74">
        <v>20138</v>
      </c>
      <c r="B216" s="71" t="s">
        <v>887</v>
      </c>
      <c r="C216" s="73">
        <f>SUM(C217:C230)</f>
        <v>1914</v>
      </c>
    </row>
    <row r="217" s="139" customFormat="1" ht="17.1" customHeight="1" spans="1:3">
      <c r="A217" s="74">
        <v>2013801</v>
      </c>
      <c r="B217" s="74" t="s">
        <v>774</v>
      </c>
      <c r="C217" s="73">
        <v>1378</v>
      </c>
    </row>
    <row r="218" s="139" customFormat="1" ht="17.1" hidden="1" customHeight="1" spans="1:3">
      <c r="A218" s="74">
        <v>2013802</v>
      </c>
      <c r="B218" s="74" t="s">
        <v>775</v>
      </c>
      <c r="C218" s="73"/>
    </row>
    <row r="219" s="139" customFormat="1" ht="17.1" customHeight="1" spans="1:3">
      <c r="A219" s="74">
        <v>2013803</v>
      </c>
      <c r="B219" s="74" t="s">
        <v>776</v>
      </c>
      <c r="C219" s="73">
        <v>15</v>
      </c>
    </row>
    <row r="220" s="139" customFormat="1" ht="17.1" customHeight="1" spans="1:3">
      <c r="A220" s="74">
        <v>2013804</v>
      </c>
      <c r="B220" s="74" t="s">
        <v>888</v>
      </c>
      <c r="C220" s="73">
        <v>425</v>
      </c>
    </row>
    <row r="221" s="139" customFormat="1" ht="17.1" hidden="1" customHeight="1" spans="1:3">
      <c r="A221" s="74">
        <v>2013805</v>
      </c>
      <c r="B221" s="74" t="s">
        <v>889</v>
      </c>
      <c r="C221" s="73"/>
    </row>
    <row r="222" s="139" customFormat="1" ht="17.1" hidden="1" customHeight="1" spans="1:3">
      <c r="A222" s="74">
        <v>2013808</v>
      </c>
      <c r="B222" s="74" t="s">
        <v>814</v>
      </c>
      <c r="C222" s="73"/>
    </row>
    <row r="223" s="139" customFormat="1" ht="17.1" hidden="1" customHeight="1" spans="1:3">
      <c r="A223" s="74">
        <v>2013810</v>
      </c>
      <c r="B223" s="74" t="s">
        <v>890</v>
      </c>
      <c r="C223" s="73"/>
    </row>
    <row r="224" s="139" customFormat="1" ht="17.1" hidden="1" customHeight="1" spans="1:3">
      <c r="A224" s="74">
        <v>2013812</v>
      </c>
      <c r="B224" s="74" t="s">
        <v>891</v>
      </c>
      <c r="C224" s="73"/>
    </row>
    <row r="225" s="139" customFormat="1" ht="17.1" hidden="1" customHeight="1" spans="1:3">
      <c r="A225" s="74">
        <v>2013813</v>
      </c>
      <c r="B225" s="74" t="s">
        <v>892</v>
      </c>
      <c r="C225" s="73"/>
    </row>
    <row r="226" s="139" customFormat="1" ht="17.1" hidden="1" customHeight="1" spans="1:3">
      <c r="A226" s="74">
        <v>2013814</v>
      </c>
      <c r="B226" s="74" t="s">
        <v>893</v>
      </c>
      <c r="C226" s="73"/>
    </row>
    <row r="227" s="139" customFormat="1" ht="17.1" hidden="1" customHeight="1" spans="1:3">
      <c r="A227" s="74">
        <v>2013815</v>
      </c>
      <c r="B227" s="74" t="s">
        <v>894</v>
      </c>
      <c r="C227" s="73"/>
    </row>
    <row r="228" s="139" customFormat="1" ht="16.9" customHeight="1" spans="1:3">
      <c r="A228" s="74">
        <v>2013816</v>
      </c>
      <c r="B228" s="74" t="s">
        <v>895</v>
      </c>
      <c r="C228" s="73">
        <v>94</v>
      </c>
    </row>
    <row r="229" s="139" customFormat="1" ht="17.1" hidden="1" customHeight="1" spans="1:3">
      <c r="A229" s="74">
        <v>2013850</v>
      </c>
      <c r="B229" s="74" t="s">
        <v>783</v>
      </c>
      <c r="C229" s="73"/>
    </row>
    <row r="230" s="139" customFormat="1" ht="17.1" customHeight="1" spans="1:3">
      <c r="A230" s="74">
        <v>2013899</v>
      </c>
      <c r="B230" s="74" t="s">
        <v>896</v>
      </c>
      <c r="C230" s="73">
        <v>2</v>
      </c>
    </row>
    <row r="231" s="139" customFormat="1" ht="17.1" hidden="1" customHeight="1" spans="1:3">
      <c r="A231" s="74">
        <v>20139</v>
      </c>
      <c r="B231" s="71" t="s">
        <v>897</v>
      </c>
      <c r="C231" s="73">
        <f>SUM(C232:C237)</f>
        <v>0</v>
      </c>
    </row>
    <row r="232" s="139" customFormat="1" ht="17.1" hidden="1" customHeight="1" spans="1:3">
      <c r="A232" s="74">
        <v>2013901</v>
      </c>
      <c r="B232" s="74" t="s">
        <v>774</v>
      </c>
      <c r="C232" s="73"/>
    </row>
    <row r="233" s="139" customFormat="1" ht="17.1" hidden="1" customHeight="1" spans="1:3">
      <c r="A233" s="74">
        <v>2013902</v>
      </c>
      <c r="B233" s="74" t="s">
        <v>775</v>
      </c>
      <c r="C233" s="73"/>
    </row>
    <row r="234" s="139" customFormat="1" ht="17.1" hidden="1" customHeight="1" spans="1:3">
      <c r="A234" s="74">
        <v>2013903</v>
      </c>
      <c r="B234" s="74" t="s">
        <v>776</v>
      </c>
      <c r="C234" s="73"/>
    </row>
    <row r="235" s="139" customFormat="1" ht="17.1" hidden="1" customHeight="1" spans="1:3">
      <c r="A235" s="74">
        <v>2013904</v>
      </c>
      <c r="B235" s="74" t="s">
        <v>868</v>
      </c>
      <c r="C235" s="73"/>
    </row>
    <row r="236" s="139" customFormat="1" ht="17.1" hidden="1" customHeight="1" spans="1:3">
      <c r="A236" s="74">
        <v>2013950</v>
      </c>
      <c r="B236" s="74" t="s">
        <v>783</v>
      </c>
      <c r="C236" s="73"/>
    </row>
    <row r="237" s="139" customFormat="1" ht="17.1" hidden="1" customHeight="1" spans="1:3">
      <c r="A237" s="74">
        <v>2013999</v>
      </c>
      <c r="B237" s="74" t="s">
        <v>898</v>
      </c>
      <c r="C237" s="144"/>
    </row>
    <row r="238" s="139" customFormat="1" ht="17.1" customHeight="1" spans="1:3">
      <c r="A238" s="74">
        <v>20140</v>
      </c>
      <c r="B238" s="145" t="s">
        <v>899</v>
      </c>
      <c r="C238" s="73">
        <f>SUM(C239:C243)</f>
        <v>343</v>
      </c>
    </row>
    <row r="239" s="139" customFormat="1" ht="17.1" hidden="1" customHeight="1" spans="1:3">
      <c r="A239" s="74">
        <v>2014001</v>
      </c>
      <c r="B239" s="74" t="s">
        <v>774</v>
      </c>
      <c r="C239" s="146"/>
    </row>
    <row r="240" s="139" customFormat="1" ht="17.1" hidden="1" customHeight="1" spans="1:3">
      <c r="A240" s="74">
        <v>2014002</v>
      </c>
      <c r="B240" s="74" t="s">
        <v>775</v>
      </c>
      <c r="C240" s="73"/>
    </row>
    <row r="241" s="139" customFormat="1" ht="17.1" hidden="1" customHeight="1" spans="1:3">
      <c r="A241" s="74">
        <v>2014003</v>
      </c>
      <c r="B241" s="74" t="s">
        <v>776</v>
      </c>
      <c r="C241" s="73"/>
    </row>
    <row r="242" s="139" customFormat="1" ht="16.9" customHeight="1" spans="1:3">
      <c r="A242" s="74">
        <v>2014004</v>
      </c>
      <c r="B242" s="74" t="s">
        <v>900</v>
      </c>
      <c r="C242" s="73">
        <v>343</v>
      </c>
    </row>
    <row r="243" s="139" customFormat="1" ht="16.9" hidden="1" customHeight="1" spans="1:3">
      <c r="A243" s="74">
        <v>2014099</v>
      </c>
      <c r="B243" s="74" t="s">
        <v>901</v>
      </c>
      <c r="C243" s="73"/>
    </row>
    <row r="244" s="139" customFormat="1" ht="17.1" customHeight="1" spans="1:3">
      <c r="A244" s="74">
        <v>20199</v>
      </c>
      <c r="B244" s="71" t="s">
        <v>902</v>
      </c>
      <c r="C244" s="73">
        <f>SUM(C245:C246)</f>
        <v>7900</v>
      </c>
    </row>
    <row r="245" s="139" customFormat="1" ht="17.1" hidden="1" customHeight="1" spans="1:3">
      <c r="A245" s="74">
        <v>2019901</v>
      </c>
      <c r="B245" s="74" t="s">
        <v>903</v>
      </c>
      <c r="C245" s="73"/>
    </row>
    <row r="246" s="139" customFormat="1" ht="17.1" customHeight="1" spans="1:3">
      <c r="A246" s="74">
        <v>2019999</v>
      </c>
      <c r="B246" s="74" t="s">
        <v>904</v>
      </c>
      <c r="C246" s="73">
        <v>7900</v>
      </c>
    </row>
    <row r="247" s="139" customFormat="1" ht="17.1" hidden="1" customHeight="1" spans="1:3">
      <c r="A247" s="74">
        <v>202</v>
      </c>
      <c r="B247" s="71" t="s">
        <v>905</v>
      </c>
      <c r="C247" s="73">
        <f>SUM(C248,C255,C258,C261,C267,C272,C274,C279,C285)</f>
        <v>0</v>
      </c>
    </row>
    <row r="248" s="139" customFormat="1" ht="17.1" hidden="1" customHeight="1" spans="1:3">
      <c r="A248" s="74">
        <v>20201</v>
      </c>
      <c r="B248" s="71" t="s">
        <v>906</v>
      </c>
      <c r="C248" s="73">
        <f>SUM(C249:C254)</f>
        <v>0</v>
      </c>
    </row>
    <row r="249" s="139" customFormat="1" ht="17.1" hidden="1" customHeight="1" spans="1:3">
      <c r="A249" s="74">
        <v>2020101</v>
      </c>
      <c r="B249" s="74" t="s">
        <v>774</v>
      </c>
      <c r="C249" s="73"/>
    </row>
    <row r="250" s="139" customFormat="1" ht="17.1" hidden="1" customHeight="1" spans="1:3">
      <c r="A250" s="74">
        <v>2020102</v>
      </c>
      <c r="B250" s="74" t="s">
        <v>775</v>
      </c>
      <c r="C250" s="73"/>
    </row>
    <row r="251" s="139" customFormat="1" ht="17.1" hidden="1" customHeight="1" spans="1:3">
      <c r="A251" s="74">
        <v>2020103</v>
      </c>
      <c r="B251" s="74" t="s">
        <v>776</v>
      </c>
      <c r="C251" s="73"/>
    </row>
    <row r="252" s="139" customFormat="1" ht="17.1" hidden="1" customHeight="1" spans="1:3">
      <c r="A252" s="74">
        <v>2020104</v>
      </c>
      <c r="B252" s="74" t="s">
        <v>868</v>
      </c>
      <c r="C252" s="73"/>
    </row>
    <row r="253" s="139" customFormat="1" ht="17.1" hidden="1" customHeight="1" spans="1:3">
      <c r="A253" s="74">
        <v>2020150</v>
      </c>
      <c r="B253" s="74" t="s">
        <v>783</v>
      </c>
      <c r="C253" s="73"/>
    </row>
    <row r="254" s="139" customFormat="1" ht="17.1" hidden="1" customHeight="1" spans="1:3">
      <c r="A254" s="74">
        <v>2020199</v>
      </c>
      <c r="B254" s="74" t="s">
        <v>907</v>
      </c>
      <c r="C254" s="73"/>
    </row>
    <row r="255" s="139" customFormat="1" ht="17.1" hidden="1" customHeight="1" spans="1:3">
      <c r="A255" s="74">
        <v>20202</v>
      </c>
      <c r="B255" s="71" t="s">
        <v>908</v>
      </c>
      <c r="C255" s="73">
        <f>SUM(C256:C257)</f>
        <v>0</v>
      </c>
    </row>
    <row r="256" s="139" customFormat="1" ht="17.1" hidden="1" customHeight="1" spans="1:3">
      <c r="A256" s="74">
        <v>2020201</v>
      </c>
      <c r="B256" s="74" t="s">
        <v>909</v>
      </c>
      <c r="C256" s="73"/>
    </row>
    <row r="257" s="139" customFormat="1" ht="17.1" hidden="1" customHeight="1" spans="1:3">
      <c r="A257" s="74">
        <v>2020202</v>
      </c>
      <c r="B257" s="74" t="s">
        <v>910</v>
      </c>
      <c r="C257" s="73"/>
    </row>
    <row r="258" s="139" customFormat="1" ht="17.1" hidden="1" customHeight="1" spans="1:3">
      <c r="A258" s="74">
        <v>20203</v>
      </c>
      <c r="B258" s="71" t="s">
        <v>911</v>
      </c>
      <c r="C258" s="73">
        <f>SUM(C259:C260)</f>
        <v>0</v>
      </c>
    </row>
    <row r="259" s="139" customFormat="1" ht="17.1" hidden="1" customHeight="1" spans="1:3">
      <c r="A259" s="74">
        <v>2020304</v>
      </c>
      <c r="B259" s="74" t="s">
        <v>912</v>
      </c>
      <c r="C259" s="73"/>
    </row>
    <row r="260" s="139" customFormat="1" ht="17.1" hidden="1" customHeight="1" spans="1:3">
      <c r="A260" s="74">
        <v>2020306</v>
      </c>
      <c r="B260" s="74" t="s">
        <v>913</v>
      </c>
      <c r="C260" s="73"/>
    </row>
    <row r="261" s="139" customFormat="1" ht="17.1" hidden="1" customHeight="1" spans="1:3">
      <c r="A261" s="74">
        <v>20204</v>
      </c>
      <c r="B261" s="71" t="s">
        <v>914</v>
      </c>
      <c r="C261" s="73">
        <f>SUM(C262:C266)</f>
        <v>0</v>
      </c>
    </row>
    <row r="262" s="139" customFormat="1" ht="17.1" hidden="1" customHeight="1" spans="1:3">
      <c r="A262" s="74">
        <v>2020401</v>
      </c>
      <c r="B262" s="74" t="s">
        <v>915</v>
      </c>
      <c r="C262" s="73"/>
    </row>
    <row r="263" s="139" customFormat="1" ht="17.1" hidden="1" customHeight="1" spans="1:3">
      <c r="A263" s="74">
        <v>2020402</v>
      </c>
      <c r="B263" s="74" t="s">
        <v>916</v>
      </c>
      <c r="C263" s="73"/>
    </row>
    <row r="264" s="139" customFormat="1" ht="17.1" hidden="1" customHeight="1" spans="1:3">
      <c r="A264" s="74">
        <v>2020403</v>
      </c>
      <c r="B264" s="74" t="s">
        <v>917</v>
      </c>
      <c r="C264" s="73"/>
    </row>
    <row r="265" s="139" customFormat="1" ht="17.1" hidden="1" customHeight="1" spans="1:3">
      <c r="A265" s="74">
        <v>2020404</v>
      </c>
      <c r="B265" s="74" t="s">
        <v>918</v>
      </c>
      <c r="C265" s="73"/>
    </row>
    <row r="266" s="139" customFormat="1" ht="17.1" hidden="1" customHeight="1" spans="1:3">
      <c r="A266" s="74">
        <v>2020499</v>
      </c>
      <c r="B266" s="74" t="s">
        <v>919</v>
      </c>
      <c r="C266" s="73"/>
    </row>
    <row r="267" s="139" customFormat="1" ht="17.1" hidden="1" customHeight="1" spans="1:3">
      <c r="A267" s="74">
        <v>20205</v>
      </c>
      <c r="B267" s="71" t="s">
        <v>920</v>
      </c>
      <c r="C267" s="73">
        <f>SUM(C268:C271)</f>
        <v>0</v>
      </c>
    </row>
    <row r="268" s="139" customFormat="1" ht="17.1" hidden="1" customHeight="1" spans="1:3">
      <c r="A268" s="74">
        <v>2020503</v>
      </c>
      <c r="B268" s="74" t="s">
        <v>921</v>
      </c>
      <c r="C268" s="73"/>
    </row>
    <row r="269" s="139" customFormat="1" ht="17.1" hidden="1" customHeight="1" spans="1:3">
      <c r="A269" s="74">
        <v>2020504</v>
      </c>
      <c r="B269" s="74" t="s">
        <v>922</v>
      </c>
      <c r="C269" s="73"/>
    </row>
    <row r="270" s="139" customFormat="1" ht="17.1" hidden="1" customHeight="1" spans="1:3">
      <c r="A270" s="74">
        <v>2020505</v>
      </c>
      <c r="B270" s="74" t="s">
        <v>923</v>
      </c>
      <c r="C270" s="73"/>
    </row>
    <row r="271" s="139" customFormat="1" ht="17.1" hidden="1" customHeight="1" spans="1:3">
      <c r="A271" s="74">
        <v>2020599</v>
      </c>
      <c r="B271" s="74" t="s">
        <v>924</v>
      </c>
      <c r="C271" s="73"/>
    </row>
    <row r="272" s="139" customFormat="1" ht="16.9" hidden="1" customHeight="1" spans="1:3">
      <c r="A272" s="74">
        <v>20206</v>
      </c>
      <c r="B272" s="71" t="s">
        <v>925</v>
      </c>
      <c r="C272" s="73">
        <f>C273</f>
        <v>0</v>
      </c>
    </row>
    <row r="273" s="139" customFormat="1" ht="17.1" hidden="1" customHeight="1" spans="1:3">
      <c r="A273" s="74">
        <v>2020601</v>
      </c>
      <c r="B273" s="74" t="s">
        <v>926</v>
      </c>
      <c r="C273" s="73"/>
    </row>
    <row r="274" s="139" customFormat="1" ht="17.1" hidden="1" customHeight="1" spans="1:3">
      <c r="A274" s="74">
        <v>20207</v>
      </c>
      <c r="B274" s="71" t="s">
        <v>927</v>
      </c>
      <c r="C274" s="73">
        <f>SUM(C275:C278)</f>
        <v>0</v>
      </c>
    </row>
    <row r="275" s="139" customFormat="1" ht="17.1" hidden="1" customHeight="1" spans="1:3">
      <c r="A275" s="74">
        <v>2020701</v>
      </c>
      <c r="B275" s="74" t="s">
        <v>928</v>
      </c>
      <c r="C275" s="73"/>
    </row>
    <row r="276" s="139" customFormat="1" ht="17.1" hidden="1" customHeight="1" spans="1:3">
      <c r="A276" s="74">
        <v>2020702</v>
      </c>
      <c r="B276" s="74" t="s">
        <v>929</v>
      </c>
      <c r="C276" s="73"/>
    </row>
    <row r="277" s="139" customFormat="1" ht="17.1" hidden="1" customHeight="1" spans="1:3">
      <c r="A277" s="74">
        <v>2020703</v>
      </c>
      <c r="B277" s="74" t="s">
        <v>930</v>
      </c>
      <c r="C277" s="73"/>
    </row>
    <row r="278" s="139" customFormat="1" ht="17.1" hidden="1" customHeight="1" spans="1:3">
      <c r="A278" s="74">
        <v>2020799</v>
      </c>
      <c r="B278" s="74" t="s">
        <v>931</v>
      </c>
      <c r="C278" s="73"/>
    </row>
    <row r="279" s="139" customFormat="1" ht="17.1" hidden="1" customHeight="1" spans="1:3">
      <c r="A279" s="74">
        <v>20208</v>
      </c>
      <c r="B279" s="71" t="s">
        <v>932</v>
      </c>
      <c r="C279" s="73">
        <f>SUM(C280:C284)</f>
        <v>0</v>
      </c>
    </row>
    <row r="280" s="139" customFormat="1" ht="17.1" hidden="1" customHeight="1" spans="1:3">
      <c r="A280" s="74">
        <v>2020801</v>
      </c>
      <c r="B280" s="74" t="s">
        <v>774</v>
      </c>
      <c r="C280" s="73"/>
    </row>
    <row r="281" s="139" customFormat="1" ht="17.1" hidden="1" customHeight="1" spans="1:3">
      <c r="A281" s="74">
        <v>2020802</v>
      </c>
      <c r="B281" s="74" t="s">
        <v>775</v>
      </c>
      <c r="C281" s="73"/>
    </row>
    <row r="282" s="139" customFormat="1" ht="17.1" hidden="1" customHeight="1" spans="1:3">
      <c r="A282" s="74">
        <v>2020803</v>
      </c>
      <c r="B282" s="74" t="s">
        <v>776</v>
      </c>
      <c r="C282" s="73"/>
    </row>
    <row r="283" s="139" customFormat="1" ht="17.1" hidden="1" customHeight="1" spans="1:3">
      <c r="A283" s="74">
        <v>2020850</v>
      </c>
      <c r="B283" s="74" t="s">
        <v>783</v>
      </c>
      <c r="C283" s="73"/>
    </row>
    <row r="284" s="139" customFormat="1" ht="17.1" hidden="1" customHeight="1" spans="1:3">
      <c r="A284" s="74">
        <v>2020899</v>
      </c>
      <c r="B284" s="74" t="s">
        <v>933</v>
      </c>
      <c r="C284" s="73"/>
    </row>
    <row r="285" s="139" customFormat="1" ht="17.1" hidden="1" customHeight="1" spans="1:3">
      <c r="A285" s="74">
        <v>20299</v>
      </c>
      <c r="B285" s="71" t="s">
        <v>934</v>
      </c>
      <c r="C285" s="73">
        <f>C286</f>
        <v>0</v>
      </c>
    </row>
    <row r="286" s="139" customFormat="1" ht="17.1" hidden="1" customHeight="1" spans="1:3">
      <c r="A286" s="74">
        <v>2029999</v>
      </c>
      <c r="B286" s="74" t="s">
        <v>935</v>
      </c>
      <c r="C286" s="73"/>
    </row>
    <row r="287" s="139" customFormat="1" ht="17.1" hidden="1" customHeight="1" spans="1:3">
      <c r="A287" s="74">
        <v>203</v>
      </c>
      <c r="B287" s="71" t="s">
        <v>936</v>
      </c>
      <c r="C287" s="73">
        <f>SUM(C288,C292,C294,C296,C304)</f>
        <v>0</v>
      </c>
    </row>
    <row r="288" s="139" customFormat="1" ht="17.1" hidden="1" customHeight="1" spans="1:3">
      <c r="A288" s="74">
        <v>20301</v>
      </c>
      <c r="B288" s="71" t="s">
        <v>937</v>
      </c>
      <c r="C288" s="73">
        <f>SUM(C289:C291)</f>
        <v>0</v>
      </c>
    </row>
    <row r="289" s="139" customFormat="1" ht="17.1" hidden="1" customHeight="1" spans="1:3">
      <c r="A289" s="74">
        <v>2030101</v>
      </c>
      <c r="B289" s="74" t="s">
        <v>938</v>
      </c>
      <c r="C289" s="73"/>
    </row>
    <row r="290" s="139" customFormat="1" ht="17.1" hidden="1" customHeight="1" spans="1:3">
      <c r="A290" s="74">
        <v>2030102</v>
      </c>
      <c r="B290" s="74" t="s">
        <v>939</v>
      </c>
      <c r="C290" s="73"/>
    </row>
    <row r="291" s="139" customFormat="1" ht="17.1" hidden="1" customHeight="1" spans="1:3">
      <c r="A291" s="74">
        <v>2030199</v>
      </c>
      <c r="B291" s="74" t="s">
        <v>940</v>
      </c>
      <c r="C291" s="73"/>
    </row>
    <row r="292" s="139" customFormat="1" ht="17.1" hidden="1" customHeight="1" spans="1:3">
      <c r="A292" s="74">
        <v>20304</v>
      </c>
      <c r="B292" s="71" t="s">
        <v>941</v>
      </c>
      <c r="C292" s="73">
        <f>C293</f>
        <v>0</v>
      </c>
    </row>
    <row r="293" s="139" customFormat="1" ht="17.1" hidden="1" customHeight="1" spans="1:3">
      <c r="A293" s="74">
        <v>2030401</v>
      </c>
      <c r="B293" s="74" t="s">
        <v>942</v>
      </c>
      <c r="C293" s="73"/>
    </row>
    <row r="294" s="139" customFormat="1" ht="17.1" hidden="1" customHeight="1" spans="1:3">
      <c r="A294" s="74">
        <v>20305</v>
      </c>
      <c r="B294" s="71" t="s">
        <v>943</v>
      </c>
      <c r="C294" s="73">
        <f>C295</f>
        <v>0</v>
      </c>
    </row>
    <row r="295" s="139" customFormat="1" ht="17.1" hidden="1" customHeight="1" spans="1:3">
      <c r="A295" s="74">
        <v>2030501</v>
      </c>
      <c r="B295" s="74" t="s">
        <v>944</v>
      </c>
      <c r="C295" s="73"/>
    </row>
    <row r="296" s="139" customFormat="1" ht="17.1" hidden="1" customHeight="1" spans="1:3">
      <c r="A296" s="74">
        <v>20306</v>
      </c>
      <c r="B296" s="71" t="s">
        <v>945</v>
      </c>
      <c r="C296" s="73">
        <f>SUM(C297:C303)</f>
        <v>0</v>
      </c>
    </row>
    <row r="297" s="139" customFormat="1" ht="17.1" hidden="1" customHeight="1" spans="1:3">
      <c r="A297" s="74">
        <v>2030601</v>
      </c>
      <c r="B297" s="74" t="s">
        <v>946</v>
      </c>
      <c r="C297" s="73"/>
    </row>
    <row r="298" s="139" customFormat="1" ht="17.1" hidden="1" customHeight="1" spans="1:3">
      <c r="A298" s="74">
        <v>2030602</v>
      </c>
      <c r="B298" s="74" t="s">
        <v>947</v>
      </c>
      <c r="C298" s="73"/>
    </row>
    <row r="299" s="139" customFormat="1" ht="17.1" hidden="1" customHeight="1" spans="1:3">
      <c r="A299" s="74">
        <v>2030603</v>
      </c>
      <c r="B299" s="74" t="s">
        <v>948</v>
      </c>
      <c r="C299" s="73"/>
    </row>
    <row r="300" s="139" customFormat="1" ht="17.1" hidden="1" customHeight="1" spans="1:3">
      <c r="A300" s="74">
        <v>2030604</v>
      </c>
      <c r="B300" s="74" t="s">
        <v>949</v>
      </c>
      <c r="C300" s="73"/>
    </row>
    <row r="301" s="139" customFormat="1" ht="17.1" hidden="1" customHeight="1" spans="1:3">
      <c r="A301" s="74">
        <v>2030607</v>
      </c>
      <c r="B301" s="74" t="s">
        <v>950</v>
      </c>
      <c r="C301" s="73"/>
    </row>
    <row r="302" s="139" customFormat="1" ht="17.1" hidden="1" customHeight="1" spans="1:3">
      <c r="A302" s="74">
        <v>2030608</v>
      </c>
      <c r="B302" s="74" t="s">
        <v>951</v>
      </c>
      <c r="C302" s="73"/>
    </row>
    <row r="303" s="139" customFormat="1" ht="17.1" hidden="1" customHeight="1" spans="1:3">
      <c r="A303" s="74">
        <v>2030699</v>
      </c>
      <c r="B303" s="74" t="s">
        <v>952</v>
      </c>
      <c r="C303" s="73"/>
    </row>
    <row r="304" s="139" customFormat="1" ht="17.1" hidden="1" customHeight="1" spans="1:3">
      <c r="A304" s="74">
        <v>20399</v>
      </c>
      <c r="B304" s="71" t="s">
        <v>953</v>
      </c>
      <c r="C304" s="73">
        <f>C305</f>
        <v>0</v>
      </c>
    </row>
    <row r="305" s="139" customFormat="1" ht="17.1" hidden="1" customHeight="1" spans="1:3">
      <c r="A305" s="74">
        <v>2039999</v>
      </c>
      <c r="B305" s="74" t="s">
        <v>954</v>
      </c>
      <c r="C305" s="73"/>
    </row>
    <row r="306" s="139" customFormat="1" ht="17.1" customHeight="1" spans="1:3">
      <c r="A306" s="74">
        <v>204</v>
      </c>
      <c r="B306" s="71" t="s">
        <v>955</v>
      </c>
      <c r="C306" s="73">
        <f>SUM(C307,C310,C321,C328,C336,C345,C359,C369,C379,C387,C393)</f>
        <v>4877</v>
      </c>
    </row>
    <row r="307" s="139" customFormat="1" ht="17.1" hidden="1" customHeight="1" spans="1:3">
      <c r="A307" s="74">
        <v>20401</v>
      </c>
      <c r="B307" s="71" t="s">
        <v>956</v>
      </c>
      <c r="C307" s="73">
        <f>SUM(C308:C309)</f>
        <v>0</v>
      </c>
    </row>
    <row r="308" s="139" customFormat="1" ht="17.1" hidden="1" customHeight="1" spans="1:3">
      <c r="A308" s="74">
        <v>2040101</v>
      </c>
      <c r="B308" s="74" t="s">
        <v>957</v>
      </c>
      <c r="C308" s="73"/>
    </row>
    <row r="309" s="139" customFormat="1" ht="17.1" hidden="1" customHeight="1" spans="1:3">
      <c r="A309" s="74">
        <v>2040199</v>
      </c>
      <c r="B309" s="74" t="s">
        <v>958</v>
      </c>
      <c r="C309" s="73"/>
    </row>
    <row r="310" s="139" customFormat="1" ht="17.1" customHeight="1" spans="1:3">
      <c r="A310" s="74">
        <v>20402</v>
      </c>
      <c r="B310" s="71" t="s">
        <v>959</v>
      </c>
      <c r="C310" s="73">
        <f>SUM(C311:C320)</f>
        <v>2480</v>
      </c>
    </row>
    <row r="311" s="139" customFormat="1" ht="17.1" hidden="1" customHeight="1" spans="1:3">
      <c r="A311" s="74">
        <v>2040201</v>
      </c>
      <c r="B311" s="74" t="s">
        <v>774</v>
      </c>
      <c r="C311" s="73"/>
    </row>
    <row r="312" s="139" customFormat="1" ht="17.1" hidden="1" customHeight="1" spans="1:3">
      <c r="A312" s="74">
        <v>2040202</v>
      </c>
      <c r="B312" s="74" t="s">
        <v>775</v>
      </c>
      <c r="C312" s="73"/>
    </row>
    <row r="313" s="139" customFormat="1" ht="17.1" hidden="1" customHeight="1" spans="1:3">
      <c r="A313" s="74">
        <v>2040203</v>
      </c>
      <c r="B313" s="74" t="s">
        <v>776</v>
      </c>
      <c r="C313" s="73"/>
    </row>
    <row r="314" s="139" customFormat="1" ht="17.1" hidden="1" customHeight="1" spans="1:3">
      <c r="A314" s="74">
        <v>2040219</v>
      </c>
      <c r="B314" s="74" t="s">
        <v>814</v>
      </c>
      <c r="C314" s="73"/>
    </row>
    <row r="315" s="139" customFormat="1" ht="17.1" hidden="1" customHeight="1" spans="1:3">
      <c r="A315" s="74">
        <v>2040220</v>
      </c>
      <c r="B315" s="74" t="s">
        <v>960</v>
      </c>
      <c r="C315" s="73"/>
    </row>
    <row r="316" s="139" customFormat="1" ht="17.1" hidden="1" customHeight="1" spans="1:3">
      <c r="A316" s="74">
        <v>2040221</v>
      </c>
      <c r="B316" s="74" t="s">
        <v>961</v>
      </c>
      <c r="C316" s="73"/>
    </row>
    <row r="317" s="139" customFormat="1" ht="17.1" hidden="1" customHeight="1" spans="1:3">
      <c r="A317" s="74">
        <v>2040222</v>
      </c>
      <c r="B317" s="74" t="s">
        <v>962</v>
      </c>
      <c r="C317" s="73"/>
    </row>
    <row r="318" s="139" customFormat="1" ht="17.1" hidden="1" customHeight="1" spans="1:3">
      <c r="A318" s="74">
        <v>2040223</v>
      </c>
      <c r="B318" s="74" t="s">
        <v>963</v>
      </c>
      <c r="C318" s="73"/>
    </row>
    <row r="319" s="139" customFormat="1" ht="16.9" hidden="1" customHeight="1" spans="1:3">
      <c r="A319" s="74">
        <v>2040250</v>
      </c>
      <c r="B319" s="74" t="s">
        <v>783</v>
      </c>
      <c r="C319" s="73"/>
    </row>
    <row r="320" s="139" customFormat="1" ht="16.9" customHeight="1" spans="1:3">
      <c r="A320" s="74">
        <v>2040299</v>
      </c>
      <c r="B320" s="74" t="s">
        <v>964</v>
      </c>
      <c r="C320" s="73">
        <v>2480</v>
      </c>
    </row>
    <row r="321" s="139" customFormat="1" ht="17.1" hidden="1" customHeight="1" spans="1:3">
      <c r="A321" s="74">
        <v>20403</v>
      </c>
      <c r="B321" s="71" t="s">
        <v>965</v>
      </c>
      <c r="C321" s="73">
        <f>SUM(C322:C327)</f>
        <v>0</v>
      </c>
    </row>
    <row r="322" s="139" customFormat="1" ht="17.1" hidden="1" customHeight="1" spans="1:3">
      <c r="A322" s="74">
        <v>2040301</v>
      </c>
      <c r="B322" s="74" t="s">
        <v>774</v>
      </c>
      <c r="C322" s="73"/>
    </row>
    <row r="323" s="139" customFormat="1" ht="17.1" hidden="1" customHeight="1" spans="1:3">
      <c r="A323" s="74">
        <v>2040302</v>
      </c>
      <c r="B323" s="74" t="s">
        <v>775</v>
      </c>
      <c r="C323" s="73"/>
    </row>
    <row r="324" s="139" customFormat="1" ht="17.1" hidden="1" customHeight="1" spans="1:3">
      <c r="A324" s="74">
        <v>2040303</v>
      </c>
      <c r="B324" s="74" t="s">
        <v>776</v>
      </c>
      <c r="C324" s="73"/>
    </row>
    <row r="325" s="139" customFormat="1" ht="17.1" hidden="1" customHeight="1" spans="1:3">
      <c r="A325" s="74">
        <v>2040304</v>
      </c>
      <c r="B325" s="74" t="s">
        <v>966</v>
      </c>
      <c r="C325" s="73"/>
    </row>
    <row r="326" s="139" customFormat="1" ht="17.1" hidden="1" customHeight="1" spans="1:3">
      <c r="A326" s="74">
        <v>2040350</v>
      </c>
      <c r="B326" s="74" t="s">
        <v>783</v>
      </c>
      <c r="C326" s="73"/>
    </row>
    <row r="327" s="139" customFormat="1" ht="17.1" hidden="1" customHeight="1" spans="1:3">
      <c r="A327" s="74">
        <v>2040399</v>
      </c>
      <c r="B327" s="74" t="s">
        <v>967</v>
      </c>
      <c r="C327" s="73"/>
    </row>
    <row r="328" s="139" customFormat="1" ht="17.1" customHeight="1" spans="1:3">
      <c r="A328" s="74">
        <v>20404</v>
      </c>
      <c r="B328" s="71" t="s">
        <v>968</v>
      </c>
      <c r="C328" s="73">
        <f>SUM(C329:C335)</f>
        <v>367</v>
      </c>
    </row>
    <row r="329" s="139" customFormat="1" ht="17.1" customHeight="1" spans="1:3">
      <c r="A329" s="74">
        <v>2040401</v>
      </c>
      <c r="B329" s="74" t="s">
        <v>774</v>
      </c>
      <c r="C329" s="73">
        <v>222</v>
      </c>
    </row>
    <row r="330" s="139" customFormat="1" ht="17.1" hidden="1" customHeight="1" spans="1:3">
      <c r="A330" s="74">
        <v>2040402</v>
      </c>
      <c r="B330" s="74" t="s">
        <v>775</v>
      </c>
      <c r="C330" s="73"/>
    </row>
    <row r="331" s="139" customFormat="1" ht="17.1" hidden="1" customHeight="1" spans="1:3">
      <c r="A331" s="74">
        <v>2040403</v>
      </c>
      <c r="B331" s="74" t="s">
        <v>776</v>
      </c>
      <c r="C331" s="73"/>
    </row>
    <row r="332" s="139" customFormat="1" ht="17.1" customHeight="1" spans="1:3">
      <c r="A332" s="74">
        <v>2040409</v>
      </c>
      <c r="B332" s="74" t="s">
        <v>969</v>
      </c>
      <c r="C332" s="73">
        <v>50</v>
      </c>
    </row>
    <row r="333" s="139" customFormat="1" ht="17.1" hidden="1" customHeight="1" spans="1:3">
      <c r="A333" s="74">
        <v>2040410</v>
      </c>
      <c r="B333" s="74" t="s">
        <v>970</v>
      </c>
      <c r="C333" s="73"/>
    </row>
    <row r="334" s="139" customFormat="1" ht="17.1" hidden="1" customHeight="1" spans="1:3">
      <c r="A334" s="74">
        <v>2040450</v>
      </c>
      <c r="B334" s="74" t="s">
        <v>783</v>
      </c>
      <c r="C334" s="73"/>
    </row>
    <row r="335" s="139" customFormat="1" ht="17.1" customHeight="1" spans="1:3">
      <c r="A335" s="74">
        <v>2040499</v>
      </c>
      <c r="B335" s="74" t="s">
        <v>971</v>
      </c>
      <c r="C335" s="73">
        <v>95</v>
      </c>
    </row>
    <row r="336" s="139" customFormat="1" ht="17.1" customHeight="1" spans="1:3">
      <c r="A336" s="74">
        <v>20405</v>
      </c>
      <c r="B336" s="71" t="s">
        <v>972</v>
      </c>
      <c r="C336" s="73">
        <f>SUM(C337:C344)</f>
        <v>929</v>
      </c>
    </row>
    <row r="337" s="139" customFormat="1" ht="17.1" customHeight="1" spans="1:3">
      <c r="A337" s="74">
        <v>2040501</v>
      </c>
      <c r="B337" s="74" t="s">
        <v>774</v>
      </c>
      <c r="C337" s="73">
        <v>910</v>
      </c>
    </row>
    <row r="338" s="139" customFormat="1" ht="17.1" customHeight="1" spans="1:3">
      <c r="A338" s="74">
        <v>2040502</v>
      </c>
      <c r="B338" s="74" t="s">
        <v>775</v>
      </c>
      <c r="C338" s="73">
        <v>19</v>
      </c>
    </row>
    <row r="339" s="139" customFormat="1" ht="17.1" hidden="1" customHeight="1" spans="1:3">
      <c r="A339" s="74">
        <v>2040503</v>
      </c>
      <c r="B339" s="74" t="s">
        <v>776</v>
      </c>
      <c r="C339" s="73"/>
    </row>
    <row r="340" s="139" customFormat="1" ht="17.1" hidden="1" customHeight="1" spans="1:3">
      <c r="A340" s="74">
        <v>2040504</v>
      </c>
      <c r="B340" s="74" t="s">
        <v>973</v>
      </c>
      <c r="C340" s="73"/>
    </row>
    <row r="341" s="139" customFormat="1" ht="17.1" hidden="1" customHeight="1" spans="1:3">
      <c r="A341" s="74">
        <v>2040505</v>
      </c>
      <c r="B341" s="74" t="s">
        <v>974</v>
      </c>
      <c r="C341" s="73"/>
    </row>
    <row r="342" s="139" customFormat="1" ht="17.1" hidden="1" customHeight="1" spans="1:3">
      <c r="A342" s="74">
        <v>2040506</v>
      </c>
      <c r="B342" s="74" t="s">
        <v>975</v>
      </c>
      <c r="C342" s="73"/>
    </row>
    <row r="343" s="139" customFormat="1" ht="17.1" hidden="1" customHeight="1" spans="1:3">
      <c r="A343" s="74">
        <v>2040550</v>
      </c>
      <c r="B343" s="74" t="s">
        <v>783</v>
      </c>
      <c r="C343" s="73"/>
    </row>
    <row r="344" s="139" customFormat="1" ht="17.1" hidden="1" customHeight="1" spans="1:3">
      <c r="A344" s="74">
        <v>2040599</v>
      </c>
      <c r="B344" s="74" t="s">
        <v>976</v>
      </c>
      <c r="C344" s="73"/>
    </row>
    <row r="345" s="139" customFormat="1" ht="17.1" customHeight="1" spans="1:3">
      <c r="A345" s="74">
        <v>20406</v>
      </c>
      <c r="B345" s="71" t="s">
        <v>977</v>
      </c>
      <c r="C345" s="73">
        <f>SUM(C346:C358)</f>
        <v>829</v>
      </c>
    </row>
    <row r="346" s="139" customFormat="1" ht="17.1" customHeight="1" spans="1:3">
      <c r="A346" s="74">
        <v>2040601</v>
      </c>
      <c r="B346" s="74" t="s">
        <v>774</v>
      </c>
      <c r="C346" s="73">
        <v>513</v>
      </c>
    </row>
    <row r="347" s="139" customFormat="1" ht="17.1" customHeight="1" spans="1:3">
      <c r="A347" s="74">
        <v>2040602</v>
      </c>
      <c r="B347" s="74" t="s">
        <v>775</v>
      </c>
      <c r="C347" s="73">
        <v>18</v>
      </c>
    </row>
    <row r="348" s="139" customFormat="1" ht="17.1" hidden="1" customHeight="1" spans="1:3">
      <c r="A348" s="74">
        <v>2040603</v>
      </c>
      <c r="B348" s="74" t="s">
        <v>776</v>
      </c>
      <c r="C348" s="73"/>
    </row>
    <row r="349" s="139" customFormat="1" ht="17.1" customHeight="1" spans="1:3">
      <c r="A349" s="74">
        <v>2040604</v>
      </c>
      <c r="B349" s="74" t="s">
        <v>978</v>
      </c>
      <c r="C349" s="73">
        <v>133</v>
      </c>
    </row>
    <row r="350" s="139" customFormat="1" ht="17.1" customHeight="1" spans="1:3">
      <c r="A350" s="74">
        <v>2040605</v>
      </c>
      <c r="B350" s="74" t="s">
        <v>979</v>
      </c>
      <c r="C350" s="73">
        <v>4</v>
      </c>
    </row>
    <row r="351" s="139" customFormat="1" ht="17.1" customHeight="1" spans="1:3">
      <c r="A351" s="74">
        <v>2040606</v>
      </c>
      <c r="B351" s="74" t="s">
        <v>980</v>
      </c>
      <c r="C351" s="73">
        <v>62</v>
      </c>
    </row>
    <row r="352" s="139" customFormat="1" ht="17.1" customHeight="1" spans="1:3">
      <c r="A352" s="74">
        <v>2040607</v>
      </c>
      <c r="B352" s="74" t="s">
        <v>981</v>
      </c>
      <c r="C352" s="73">
        <v>70</v>
      </c>
    </row>
    <row r="353" s="139" customFormat="1" ht="17.1" hidden="1" customHeight="1" spans="1:3">
      <c r="A353" s="74">
        <v>2040608</v>
      </c>
      <c r="B353" s="74" t="s">
        <v>982</v>
      </c>
      <c r="C353" s="73"/>
    </row>
    <row r="354" s="139" customFormat="1" ht="17.1" customHeight="1" spans="1:3">
      <c r="A354" s="74">
        <v>2040610</v>
      </c>
      <c r="B354" s="74" t="s">
        <v>983</v>
      </c>
      <c r="C354" s="73">
        <v>6</v>
      </c>
    </row>
    <row r="355" s="139" customFormat="1" ht="17.1" customHeight="1" spans="1:3">
      <c r="A355" s="74">
        <v>2040612</v>
      </c>
      <c r="B355" s="74" t="s">
        <v>984</v>
      </c>
      <c r="C355" s="73">
        <v>9</v>
      </c>
    </row>
    <row r="356" s="139" customFormat="1" ht="17.1" hidden="1" customHeight="1" spans="1:3">
      <c r="A356" s="74">
        <v>2040613</v>
      </c>
      <c r="B356" s="74" t="s">
        <v>814</v>
      </c>
      <c r="C356" s="73"/>
    </row>
    <row r="357" s="139" customFormat="1" ht="17.1" hidden="1" customHeight="1" spans="1:3">
      <c r="A357" s="74">
        <v>2040650</v>
      </c>
      <c r="B357" s="74" t="s">
        <v>783</v>
      </c>
      <c r="C357" s="73"/>
    </row>
    <row r="358" s="139" customFormat="1" ht="17.1" customHeight="1" spans="1:3">
      <c r="A358" s="74">
        <v>2040699</v>
      </c>
      <c r="B358" s="74" t="s">
        <v>985</v>
      </c>
      <c r="C358" s="73">
        <v>14</v>
      </c>
    </row>
    <row r="359" s="139" customFormat="1" ht="17.1" hidden="1" customHeight="1" spans="1:3">
      <c r="A359" s="74">
        <v>20407</v>
      </c>
      <c r="B359" s="71" t="s">
        <v>986</v>
      </c>
      <c r="C359" s="73">
        <f>SUM(C360:C368)</f>
        <v>0</v>
      </c>
    </row>
    <row r="360" s="139" customFormat="1" ht="17.1" hidden="1" customHeight="1" spans="1:3">
      <c r="A360" s="74">
        <v>2040701</v>
      </c>
      <c r="B360" s="74" t="s">
        <v>774</v>
      </c>
      <c r="C360" s="73"/>
    </row>
    <row r="361" s="139" customFormat="1" ht="17.1" hidden="1" customHeight="1" spans="1:3">
      <c r="A361" s="74">
        <v>2040702</v>
      </c>
      <c r="B361" s="74" t="s">
        <v>775</v>
      </c>
      <c r="C361" s="73"/>
    </row>
    <row r="362" s="139" customFormat="1" ht="17.1" hidden="1" customHeight="1" spans="1:3">
      <c r="A362" s="74">
        <v>2040703</v>
      </c>
      <c r="B362" s="74" t="s">
        <v>776</v>
      </c>
      <c r="C362" s="73"/>
    </row>
    <row r="363" s="139" customFormat="1" ht="17.1" hidden="1" customHeight="1" spans="1:3">
      <c r="A363" s="74">
        <v>2040704</v>
      </c>
      <c r="B363" s="74" t="s">
        <v>987</v>
      </c>
      <c r="C363" s="73"/>
    </row>
    <row r="364" s="139" customFormat="1" ht="17.1" hidden="1" customHeight="1" spans="1:3">
      <c r="A364" s="74">
        <v>2040705</v>
      </c>
      <c r="B364" s="74" t="s">
        <v>988</v>
      </c>
      <c r="C364" s="73"/>
    </row>
    <row r="365" s="139" customFormat="1" ht="17.1" hidden="1" customHeight="1" spans="1:3">
      <c r="A365" s="74">
        <v>2040706</v>
      </c>
      <c r="B365" s="74" t="s">
        <v>989</v>
      </c>
      <c r="C365" s="73"/>
    </row>
    <row r="366" s="139" customFormat="1" ht="17.1" hidden="1" customHeight="1" spans="1:3">
      <c r="A366" s="74">
        <v>2040707</v>
      </c>
      <c r="B366" s="74" t="s">
        <v>814</v>
      </c>
      <c r="C366" s="73"/>
    </row>
    <row r="367" s="139" customFormat="1" ht="17.1" hidden="1" customHeight="1" spans="1:3">
      <c r="A367" s="74">
        <v>2040750</v>
      </c>
      <c r="B367" s="74" t="s">
        <v>783</v>
      </c>
      <c r="C367" s="73"/>
    </row>
    <row r="368" s="139" customFormat="1" ht="17.1" hidden="1" customHeight="1" spans="1:3">
      <c r="A368" s="74">
        <v>2040799</v>
      </c>
      <c r="B368" s="74" t="s">
        <v>990</v>
      </c>
      <c r="C368" s="73"/>
    </row>
    <row r="369" s="139" customFormat="1" ht="17.1" customHeight="1" spans="1:3">
      <c r="A369" s="74">
        <v>20408</v>
      </c>
      <c r="B369" s="71" t="s">
        <v>991</v>
      </c>
      <c r="C369" s="73">
        <f>SUM(C370:C378)</f>
        <v>229</v>
      </c>
    </row>
    <row r="370" s="139" customFormat="1" ht="17.1" hidden="1" customHeight="1" spans="1:3">
      <c r="A370" s="74">
        <v>2040801</v>
      </c>
      <c r="B370" s="74" t="s">
        <v>774</v>
      </c>
      <c r="C370" s="73"/>
    </row>
    <row r="371" s="139" customFormat="1" ht="17.1" hidden="1" customHeight="1" spans="1:3">
      <c r="A371" s="74">
        <v>2040802</v>
      </c>
      <c r="B371" s="74" t="s">
        <v>775</v>
      </c>
      <c r="C371" s="73"/>
    </row>
    <row r="372" s="139" customFormat="1" ht="17.1" hidden="1" customHeight="1" spans="1:3">
      <c r="A372" s="74">
        <v>2040803</v>
      </c>
      <c r="B372" s="74" t="s">
        <v>776</v>
      </c>
      <c r="C372" s="73"/>
    </row>
    <row r="373" s="139" customFormat="1" ht="17.1" customHeight="1" spans="1:3">
      <c r="A373" s="74">
        <v>2040804</v>
      </c>
      <c r="B373" s="74" t="s">
        <v>992</v>
      </c>
      <c r="C373" s="73">
        <v>179</v>
      </c>
    </row>
    <row r="374" s="139" customFormat="1" ht="17.1" hidden="1" customHeight="1" spans="1:3">
      <c r="A374" s="74">
        <v>2040805</v>
      </c>
      <c r="B374" s="74" t="s">
        <v>993</v>
      </c>
      <c r="C374" s="73"/>
    </row>
    <row r="375" s="139" customFormat="1" ht="17.1" hidden="1" customHeight="1" spans="1:3">
      <c r="A375" s="74">
        <v>2040806</v>
      </c>
      <c r="B375" s="74" t="s">
        <v>994</v>
      </c>
      <c r="C375" s="73"/>
    </row>
    <row r="376" s="139" customFormat="1" ht="17.1" hidden="1" customHeight="1" spans="1:3">
      <c r="A376" s="74">
        <v>2040807</v>
      </c>
      <c r="B376" s="74" t="s">
        <v>814</v>
      </c>
      <c r="C376" s="73"/>
    </row>
    <row r="377" s="139" customFormat="1" ht="17.1" hidden="1" customHeight="1" spans="1:3">
      <c r="A377" s="74">
        <v>2040850</v>
      </c>
      <c r="B377" s="74" t="s">
        <v>783</v>
      </c>
      <c r="C377" s="73"/>
    </row>
    <row r="378" s="139" customFormat="1" ht="17.1" customHeight="1" spans="1:3">
      <c r="A378" s="74">
        <v>2040899</v>
      </c>
      <c r="B378" s="74" t="s">
        <v>995</v>
      </c>
      <c r="C378" s="73">
        <v>50</v>
      </c>
    </row>
    <row r="379" s="139" customFormat="1" ht="17.1" hidden="1" customHeight="1" spans="1:3">
      <c r="A379" s="74">
        <v>20409</v>
      </c>
      <c r="B379" s="71" t="s">
        <v>996</v>
      </c>
      <c r="C379" s="73">
        <f>SUM(C380:C386)</f>
        <v>0</v>
      </c>
    </row>
    <row r="380" s="139" customFormat="1" ht="17.1" hidden="1" customHeight="1" spans="1:3">
      <c r="A380" s="74">
        <v>2040901</v>
      </c>
      <c r="B380" s="74" t="s">
        <v>774</v>
      </c>
      <c r="C380" s="73"/>
    </row>
    <row r="381" s="139" customFormat="1" ht="17.1" hidden="1" customHeight="1" spans="1:3">
      <c r="A381" s="74">
        <v>2040902</v>
      </c>
      <c r="B381" s="74" t="s">
        <v>775</v>
      </c>
      <c r="C381" s="73"/>
    </row>
    <row r="382" s="139" customFormat="1" ht="17.1" hidden="1" customHeight="1" spans="1:3">
      <c r="A382" s="74">
        <v>2040903</v>
      </c>
      <c r="B382" s="74" t="s">
        <v>776</v>
      </c>
      <c r="C382" s="73"/>
    </row>
    <row r="383" s="139" customFormat="1" ht="17.1" hidden="1" customHeight="1" spans="1:3">
      <c r="A383" s="74">
        <v>2040904</v>
      </c>
      <c r="B383" s="74" t="s">
        <v>997</v>
      </c>
      <c r="C383" s="73"/>
    </row>
    <row r="384" s="139" customFormat="1" ht="17.1" hidden="1" customHeight="1" spans="1:3">
      <c r="A384" s="74">
        <v>2040905</v>
      </c>
      <c r="B384" s="74" t="s">
        <v>998</v>
      </c>
      <c r="C384" s="73"/>
    </row>
    <row r="385" s="139" customFormat="1" ht="17.1" hidden="1" customHeight="1" spans="1:3">
      <c r="A385" s="74">
        <v>2040950</v>
      </c>
      <c r="B385" s="74" t="s">
        <v>783</v>
      </c>
      <c r="C385" s="73"/>
    </row>
    <row r="386" s="139" customFormat="1" ht="17.1" hidden="1" customHeight="1" spans="1:3">
      <c r="A386" s="74">
        <v>2040999</v>
      </c>
      <c r="B386" s="74" t="s">
        <v>999</v>
      </c>
      <c r="C386" s="73"/>
    </row>
    <row r="387" s="139" customFormat="1" ht="17.1" hidden="1" customHeight="1" spans="1:3">
      <c r="A387" s="74">
        <v>20410</v>
      </c>
      <c r="B387" s="71" t="s">
        <v>1000</v>
      </c>
      <c r="C387" s="73">
        <f>SUM(C388:C392)</f>
        <v>0</v>
      </c>
    </row>
    <row r="388" s="139" customFormat="1" ht="17.1" hidden="1" customHeight="1" spans="1:3">
      <c r="A388" s="74">
        <v>2041001</v>
      </c>
      <c r="B388" s="74" t="s">
        <v>774</v>
      </c>
      <c r="C388" s="73"/>
    </row>
    <row r="389" s="139" customFormat="1" ht="17.1" hidden="1" customHeight="1" spans="1:3">
      <c r="A389" s="74">
        <v>2041002</v>
      </c>
      <c r="B389" s="74" t="s">
        <v>775</v>
      </c>
      <c r="C389" s="73"/>
    </row>
    <row r="390" s="139" customFormat="1" ht="17.1" hidden="1" customHeight="1" spans="1:3">
      <c r="A390" s="74">
        <v>2041006</v>
      </c>
      <c r="B390" s="74" t="s">
        <v>814</v>
      </c>
      <c r="C390" s="73"/>
    </row>
    <row r="391" s="139" customFormat="1" ht="17.1" hidden="1" customHeight="1" spans="1:3">
      <c r="A391" s="74">
        <v>2041007</v>
      </c>
      <c r="B391" s="74" t="s">
        <v>1001</v>
      </c>
      <c r="C391" s="73"/>
    </row>
    <row r="392" s="139" customFormat="1" ht="17.1" hidden="1" customHeight="1" spans="1:3">
      <c r="A392" s="74">
        <v>2041099</v>
      </c>
      <c r="B392" s="74" t="s">
        <v>1002</v>
      </c>
      <c r="C392" s="73"/>
    </row>
    <row r="393" s="139" customFormat="1" ht="17.1" customHeight="1" spans="1:3">
      <c r="A393" s="74">
        <v>20499</v>
      </c>
      <c r="B393" s="71" t="s">
        <v>1003</v>
      </c>
      <c r="C393" s="73">
        <f>SUM(C394:C395)</f>
        <v>43</v>
      </c>
    </row>
    <row r="394" s="139" customFormat="1" ht="17.1" customHeight="1" spans="1:3">
      <c r="A394" s="74">
        <v>2049902</v>
      </c>
      <c r="B394" s="74" t="s">
        <v>1004</v>
      </c>
      <c r="C394" s="73">
        <v>17</v>
      </c>
    </row>
    <row r="395" s="139" customFormat="1" ht="17.1" customHeight="1" spans="1:3">
      <c r="A395" s="74">
        <v>2049999</v>
      </c>
      <c r="B395" s="74" t="s">
        <v>1005</v>
      </c>
      <c r="C395" s="73">
        <v>26</v>
      </c>
    </row>
    <row r="396" s="139" customFormat="1" ht="17.1" customHeight="1" spans="1:3">
      <c r="A396" s="74">
        <v>205</v>
      </c>
      <c r="B396" s="71" t="s">
        <v>1006</v>
      </c>
      <c r="C396" s="73">
        <f>SUM(C397,C402,C409,C415,C421,C425,C429,C433,C439,C446)</f>
        <v>71151</v>
      </c>
    </row>
    <row r="397" s="139" customFormat="1" ht="17.1" customHeight="1" spans="1:3">
      <c r="A397" s="74">
        <v>20501</v>
      </c>
      <c r="B397" s="71" t="s">
        <v>1007</v>
      </c>
      <c r="C397" s="73">
        <f>SUM(C398:C401)</f>
        <v>1740</v>
      </c>
    </row>
    <row r="398" s="139" customFormat="1" ht="17.1" customHeight="1" spans="1:3">
      <c r="A398" s="74">
        <v>2050101</v>
      </c>
      <c r="B398" s="74" t="s">
        <v>774</v>
      </c>
      <c r="C398" s="73">
        <v>999</v>
      </c>
    </row>
    <row r="399" s="139" customFormat="1" ht="17.1" hidden="1" customHeight="1" spans="1:3">
      <c r="A399" s="74">
        <v>2050102</v>
      </c>
      <c r="B399" s="74" t="s">
        <v>775</v>
      </c>
      <c r="C399" s="73"/>
    </row>
    <row r="400" s="139" customFormat="1" ht="17.1" hidden="1" customHeight="1" spans="1:3">
      <c r="A400" s="74">
        <v>2050103</v>
      </c>
      <c r="B400" s="74" t="s">
        <v>776</v>
      </c>
      <c r="C400" s="73"/>
    </row>
    <row r="401" s="139" customFormat="1" ht="17.1" customHeight="1" spans="1:3">
      <c r="A401" s="74">
        <v>2050199</v>
      </c>
      <c r="B401" s="74" t="s">
        <v>1008</v>
      </c>
      <c r="C401" s="73">
        <v>741</v>
      </c>
    </row>
    <row r="402" s="139" customFormat="1" ht="17.1" customHeight="1" spans="1:3">
      <c r="A402" s="74">
        <v>20502</v>
      </c>
      <c r="B402" s="71" t="s">
        <v>1009</v>
      </c>
      <c r="C402" s="73">
        <f>SUM(C403:C408)</f>
        <v>69318</v>
      </c>
    </row>
    <row r="403" s="139" customFormat="1" ht="17.1" customHeight="1" spans="1:3">
      <c r="A403" s="74">
        <v>2050201</v>
      </c>
      <c r="B403" s="74" t="s">
        <v>1010</v>
      </c>
      <c r="C403" s="73">
        <v>1993</v>
      </c>
    </row>
    <row r="404" s="139" customFormat="1" ht="17.1" customHeight="1" spans="1:3">
      <c r="A404" s="74">
        <v>2050202</v>
      </c>
      <c r="B404" s="74" t="s">
        <v>1011</v>
      </c>
      <c r="C404" s="73">
        <v>38265</v>
      </c>
    </row>
    <row r="405" s="139" customFormat="1" ht="17.1" customHeight="1" spans="1:3">
      <c r="A405" s="74">
        <v>2050203</v>
      </c>
      <c r="B405" s="74" t="s">
        <v>1012</v>
      </c>
      <c r="C405" s="73">
        <v>19756</v>
      </c>
    </row>
    <row r="406" s="139" customFormat="1" ht="17.1" hidden="1" customHeight="1" spans="1:3">
      <c r="A406" s="74">
        <v>2050204</v>
      </c>
      <c r="B406" s="74" t="s">
        <v>1013</v>
      </c>
      <c r="C406" s="73"/>
    </row>
    <row r="407" s="139" customFormat="1" ht="17.1" hidden="1" customHeight="1" spans="1:3">
      <c r="A407" s="74">
        <v>2050205</v>
      </c>
      <c r="B407" s="74" t="s">
        <v>1014</v>
      </c>
      <c r="C407" s="73"/>
    </row>
    <row r="408" s="139" customFormat="1" ht="17.1" customHeight="1" spans="1:3">
      <c r="A408" s="74">
        <v>2050299</v>
      </c>
      <c r="B408" s="74" t="s">
        <v>1015</v>
      </c>
      <c r="C408" s="73">
        <v>9304</v>
      </c>
    </row>
    <row r="409" s="139" customFormat="1" ht="17.1" customHeight="1" spans="1:3">
      <c r="A409" s="74">
        <v>20503</v>
      </c>
      <c r="B409" s="71" t="s">
        <v>1016</v>
      </c>
      <c r="C409" s="73">
        <f>SUM(C410:C414)</f>
        <v>15</v>
      </c>
    </row>
    <row r="410" s="139" customFormat="1" ht="17.1" hidden="1" customHeight="1" spans="1:3">
      <c r="A410" s="74">
        <v>2050301</v>
      </c>
      <c r="B410" s="74" t="s">
        <v>1017</v>
      </c>
      <c r="C410" s="73"/>
    </row>
    <row r="411" s="139" customFormat="1" ht="17.1" hidden="1" customHeight="1" spans="1:3">
      <c r="A411" s="74">
        <v>2050302</v>
      </c>
      <c r="B411" s="74" t="s">
        <v>1018</v>
      </c>
      <c r="C411" s="73"/>
    </row>
    <row r="412" s="139" customFormat="1" ht="17.1" hidden="1" customHeight="1" spans="1:3">
      <c r="A412" s="74">
        <v>2050303</v>
      </c>
      <c r="B412" s="74" t="s">
        <v>1019</v>
      </c>
      <c r="C412" s="73"/>
    </row>
    <row r="413" s="139" customFormat="1" ht="17.1" hidden="1" customHeight="1" spans="1:3">
      <c r="A413" s="74">
        <v>2050305</v>
      </c>
      <c r="B413" s="74" t="s">
        <v>1020</v>
      </c>
      <c r="C413" s="73"/>
    </row>
    <row r="414" s="139" customFormat="1" ht="17.1" customHeight="1" spans="1:3">
      <c r="A414" s="74">
        <v>2050399</v>
      </c>
      <c r="B414" s="74" t="s">
        <v>1021</v>
      </c>
      <c r="C414" s="73">
        <v>15</v>
      </c>
    </row>
    <row r="415" s="139" customFormat="1" ht="17.1" hidden="1" customHeight="1" spans="1:3">
      <c r="A415" s="74">
        <v>20504</v>
      </c>
      <c r="B415" s="71" t="s">
        <v>1022</v>
      </c>
      <c r="C415" s="73">
        <f>SUM(C416:C420)</f>
        <v>0</v>
      </c>
    </row>
    <row r="416" s="139" customFormat="1" ht="17.1" hidden="1" customHeight="1" spans="1:3">
      <c r="A416" s="74">
        <v>2050401</v>
      </c>
      <c r="B416" s="74" t="s">
        <v>1023</v>
      </c>
      <c r="C416" s="73"/>
    </row>
    <row r="417" s="139" customFormat="1" ht="17.1" hidden="1" customHeight="1" spans="1:3">
      <c r="A417" s="74">
        <v>2050402</v>
      </c>
      <c r="B417" s="74" t="s">
        <v>1024</v>
      </c>
      <c r="C417" s="73"/>
    </row>
    <row r="418" s="139" customFormat="1" ht="17.1" hidden="1" customHeight="1" spans="1:3">
      <c r="A418" s="74">
        <v>2050403</v>
      </c>
      <c r="B418" s="74" t="s">
        <v>1025</v>
      </c>
      <c r="C418" s="73"/>
    </row>
    <row r="419" s="139" customFormat="1" ht="17.1" hidden="1" customHeight="1" spans="1:3">
      <c r="A419" s="74">
        <v>2050404</v>
      </c>
      <c r="B419" s="74" t="s">
        <v>1026</v>
      </c>
      <c r="C419" s="73"/>
    </row>
    <row r="420" s="139" customFormat="1" ht="17.1" hidden="1" customHeight="1" spans="1:3">
      <c r="A420" s="74">
        <v>2050499</v>
      </c>
      <c r="B420" s="74" t="s">
        <v>1027</v>
      </c>
      <c r="C420" s="73"/>
    </row>
    <row r="421" s="139" customFormat="1" ht="17.1" hidden="1" customHeight="1" spans="1:3">
      <c r="A421" s="74">
        <v>20505</v>
      </c>
      <c r="B421" s="71" t="s">
        <v>1028</v>
      </c>
      <c r="C421" s="73">
        <f>SUM(C422:C424)</f>
        <v>0</v>
      </c>
    </row>
    <row r="422" s="139" customFormat="1" ht="17.1" hidden="1" customHeight="1" spans="1:3">
      <c r="A422" s="74">
        <v>2050501</v>
      </c>
      <c r="B422" s="74" t="s">
        <v>1029</v>
      </c>
      <c r="C422" s="73"/>
    </row>
    <row r="423" s="139" customFormat="1" ht="17.1" hidden="1" customHeight="1" spans="1:3">
      <c r="A423" s="74">
        <v>2050502</v>
      </c>
      <c r="B423" s="74" t="s">
        <v>1030</v>
      </c>
      <c r="C423" s="73"/>
    </row>
    <row r="424" s="139" customFormat="1" ht="17.1" hidden="1" customHeight="1" spans="1:3">
      <c r="A424" s="74">
        <v>2050599</v>
      </c>
      <c r="B424" s="74" t="s">
        <v>1031</v>
      </c>
      <c r="C424" s="73"/>
    </row>
    <row r="425" s="139" customFormat="1" ht="17.1" hidden="1" customHeight="1" spans="1:3">
      <c r="A425" s="74">
        <v>20506</v>
      </c>
      <c r="B425" s="71" t="s">
        <v>1032</v>
      </c>
      <c r="C425" s="73">
        <f>SUM(C426:C428)</f>
        <v>0</v>
      </c>
    </row>
    <row r="426" s="139" customFormat="1" ht="17.1" hidden="1" customHeight="1" spans="1:3">
      <c r="A426" s="74">
        <v>2050601</v>
      </c>
      <c r="B426" s="74" t="s">
        <v>1033</v>
      </c>
      <c r="C426" s="73"/>
    </row>
    <row r="427" s="139" customFormat="1" ht="17.1" hidden="1" customHeight="1" spans="1:3">
      <c r="A427" s="74">
        <v>2050602</v>
      </c>
      <c r="B427" s="74" t="s">
        <v>1034</v>
      </c>
      <c r="C427" s="73"/>
    </row>
    <row r="428" s="139" customFormat="1" ht="17.1" hidden="1" customHeight="1" spans="1:3">
      <c r="A428" s="74">
        <v>2050699</v>
      </c>
      <c r="B428" s="74" t="s">
        <v>1035</v>
      </c>
      <c r="C428" s="73"/>
    </row>
    <row r="429" s="139" customFormat="1" ht="17.1" hidden="1" customHeight="1" spans="1:3">
      <c r="A429" s="74">
        <v>20507</v>
      </c>
      <c r="B429" s="71" t="s">
        <v>1036</v>
      </c>
      <c r="C429" s="73">
        <f>SUM(C430:C432)</f>
        <v>0</v>
      </c>
    </row>
    <row r="430" s="139" customFormat="1" ht="17.1" hidden="1" customHeight="1" spans="1:3">
      <c r="A430" s="74">
        <v>2050701</v>
      </c>
      <c r="B430" s="74" t="s">
        <v>1037</v>
      </c>
      <c r="C430" s="73"/>
    </row>
    <row r="431" s="139" customFormat="1" ht="17.1" hidden="1" customHeight="1" spans="1:3">
      <c r="A431" s="74">
        <v>2050702</v>
      </c>
      <c r="B431" s="74" t="s">
        <v>1038</v>
      </c>
      <c r="C431" s="73"/>
    </row>
    <row r="432" s="139" customFormat="1" ht="17.1" hidden="1" customHeight="1" spans="1:3">
      <c r="A432" s="74">
        <v>2050799</v>
      </c>
      <c r="B432" s="74" t="s">
        <v>1039</v>
      </c>
      <c r="C432" s="73"/>
    </row>
    <row r="433" s="139" customFormat="1" ht="17.1" customHeight="1" spans="1:3">
      <c r="A433" s="74">
        <v>20508</v>
      </c>
      <c r="B433" s="71" t="s">
        <v>1040</v>
      </c>
      <c r="C433" s="73">
        <f>SUM(C434:C438)</f>
        <v>35</v>
      </c>
    </row>
    <row r="434" s="139" customFormat="1" ht="17.1" hidden="1" customHeight="1" spans="1:3">
      <c r="A434" s="74">
        <v>2050801</v>
      </c>
      <c r="B434" s="74" t="s">
        <v>1041</v>
      </c>
      <c r="C434" s="73"/>
    </row>
    <row r="435" s="139" customFormat="1" ht="17.1" customHeight="1" spans="1:3">
      <c r="A435" s="74">
        <v>2050802</v>
      </c>
      <c r="B435" s="74" t="s">
        <v>1042</v>
      </c>
      <c r="C435" s="73">
        <v>16</v>
      </c>
    </row>
    <row r="436" s="139" customFormat="1" ht="17.1" customHeight="1" spans="1:3">
      <c r="A436" s="74">
        <v>2050803</v>
      </c>
      <c r="B436" s="74" t="s">
        <v>1043</v>
      </c>
      <c r="C436" s="73">
        <v>19</v>
      </c>
    </row>
    <row r="437" s="139" customFormat="1" ht="17.1" hidden="1" customHeight="1" spans="1:3">
      <c r="A437" s="74">
        <v>2050804</v>
      </c>
      <c r="B437" s="74" t="s">
        <v>1044</v>
      </c>
      <c r="C437" s="73"/>
    </row>
    <row r="438" s="139" customFormat="1" ht="17.1" hidden="1" customHeight="1" spans="1:3">
      <c r="A438" s="74">
        <v>2050899</v>
      </c>
      <c r="B438" s="74" t="s">
        <v>1045</v>
      </c>
      <c r="C438" s="73"/>
    </row>
    <row r="439" s="139" customFormat="1" ht="17.1" hidden="1" customHeight="1" spans="1:3">
      <c r="A439" s="74">
        <v>20509</v>
      </c>
      <c r="B439" s="71" t="s">
        <v>1046</v>
      </c>
      <c r="C439" s="73">
        <f>SUM(C440:C445)</f>
        <v>0</v>
      </c>
    </row>
    <row r="440" s="139" customFormat="1" ht="17.1" hidden="1" customHeight="1" spans="1:3">
      <c r="A440" s="74">
        <v>2050901</v>
      </c>
      <c r="B440" s="74" t="s">
        <v>1047</v>
      </c>
      <c r="C440" s="73"/>
    </row>
    <row r="441" s="139" customFormat="1" ht="17.1" hidden="1" customHeight="1" spans="1:3">
      <c r="A441" s="74">
        <v>2050902</v>
      </c>
      <c r="B441" s="74" t="s">
        <v>1048</v>
      </c>
      <c r="C441" s="73"/>
    </row>
    <row r="442" s="139" customFormat="1" ht="17.1" hidden="1" customHeight="1" spans="1:3">
      <c r="A442" s="74">
        <v>2050903</v>
      </c>
      <c r="B442" s="74" t="s">
        <v>1049</v>
      </c>
      <c r="C442" s="73"/>
    </row>
    <row r="443" s="139" customFormat="1" ht="17.1" hidden="1" customHeight="1" spans="1:3">
      <c r="A443" s="74">
        <v>2050904</v>
      </c>
      <c r="B443" s="74" t="s">
        <v>1050</v>
      </c>
      <c r="C443" s="73"/>
    </row>
    <row r="444" s="139" customFormat="1" ht="17.1" hidden="1" customHeight="1" spans="1:3">
      <c r="A444" s="74">
        <v>2050905</v>
      </c>
      <c r="B444" s="74" t="s">
        <v>1051</v>
      </c>
      <c r="C444" s="73"/>
    </row>
    <row r="445" s="139" customFormat="1" ht="17.1" hidden="1" customHeight="1" spans="1:3">
      <c r="A445" s="74">
        <v>2050999</v>
      </c>
      <c r="B445" s="74" t="s">
        <v>1052</v>
      </c>
      <c r="C445" s="73"/>
    </row>
    <row r="446" s="139" customFormat="1" ht="17.1" customHeight="1" spans="1:3">
      <c r="A446" s="74">
        <v>20599</v>
      </c>
      <c r="B446" s="71" t="s">
        <v>1053</v>
      </c>
      <c r="C446" s="73">
        <f>C447</f>
        <v>43</v>
      </c>
    </row>
    <row r="447" s="139" customFormat="1" ht="17.1" customHeight="1" spans="1:3">
      <c r="A447" s="74">
        <v>2059999</v>
      </c>
      <c r="B447" s="74" t="s">
        <v>1054</v>
      </c>
      <c r="C447" s="73">
        <v>43</v>
      </c>
    </row>
    <row r="448" s="139" customFormat="1" ht="17.1" customHeight="1" spans="1:3">
      <c r="A448" s="74">
        <v>206</v>
      </c>
      <c r="B448" s="71" t="s">
        <v>1055</v>
      </c>
      <c r="C448" s="73">
        <f>SUM(C449,C454,C463,C469,C474,C479,C484,C491,C495,C499)</f>
        <v>62420</v>
      </c>
    </row>
    <row r="449" s="139" customFormat="1" ht="17.1" customHeight="1" spans="1:3">
      <c r="A449" s="74">
        <v>20601</v>
      </c>
      <c r="B449" s="71" t="s">
        <v>1056</v>
      </c>
      <c r="C449" s="73">
        <f>SUM(C450:C453)</f>
        <v>1547</v>
      </c>
    </row>
    <row r="450" s="139" customFormat="1" ht="17.1" customHeight="1" spans="1:3">
      <c r="A450" s="74">
        <v>2060101</v>
      </c>
      <c r="B450" s="74" t="s">
        <v>774</v>
      </c>
      <c r="C450" s="73">
        <v>373</v>
      </c>
    </row>
    <row r="451" s="139" customFormat="1" ht="17.1" hidden="1" customHeight="1" spans="1:3">
      <c r="A451" s="74">
        <v>2060102</v>
      </c>
      <c r="B451" s="74" t="s">
        <v>775</v>
      </c>
      <c r="C451" s="73"/>
    </row>
    <row r="452" s="139" customFormat="1" ht="17.1" hidden="1" customHeight="1" spans="1:3">
      <c r="A452" s="74">
        <v>2060103</v>
      </c>
      <c r="B452" s="74" t="s">
        <v>776</v>
      </c>
      <c r="C452" s="73"/>
    </row>
    <row r="453" s="139" customFormat="1" ht="17.1" customHeight="1" spans="1:3">
      <c r="A453" s="74">
        <v>2060199</v>
      </c>
      <c r="B453" s="74" t="s">
        <v>1057</v>
      </c>
      <c r="C453" s="73">
        <v>1174</v>
      </c>
    </row>
    <row r="454" s="139" customFormat="1" ht="17.1" customHeight="1" spans="1:3">
      <c r="A454" s="74">
        <v>20602</v>
      </c>
      <c r="B454" s="71" t="s">
        <v>1058</v>
      </c>
      <c r="C454" s="73">
        <f>SUM(C455:C462)</f>
        <v>140</v>
      </c>
    </row>
    <row r="455" s="139" customFormat="1" ht="17.1" hidden="1" customHeight="1" spans="1:3">
      <c r="A455" s="74">
        <v>2060201</v>
      </c>
      <c r="B455" s="74" t="s">
        <v>1059</v>
      </c>
      <c r="C455" s="73"/>
    </row>
    <row r="456" s="139" customFormat="1" ht="17.1" hidden="1" customHeight="1" spans="1:3">
      <c r="A456" s="74">
        <v>2060203</v>
      </c>
      <c r="B456" s="74" t="s">
        <v>1060</v>
      </c>
      <c r="C456" s="73"/>
    </row>
    <row r="457" s="139" customFormat="1" ht="17.1" hidden="1" customHeight="1" spans="1:3">
      <c r="A457" s="74">
        <v>2060204</v>
      </c>
      <c r="B457" s="74" t="s">
        <v>1061</v>
      </c>
      <c r="C457" s="73"/>
    </row>
    <row r="458" s="139" customFormat="1" ht="17.1" hidden="1" customHeight="1" spans="1:3">
      <c r="A458" s="74">
        <v>2060205</v>
      </c>
      <c r="B458" s="74" t="s">
        <v>1062</v>
      </c>
      <c r="C458" s="73"/>
    </row>
    <row r="459" s="139" customFormat="1" ht="17.1" hidden="1" customHeight="1" spans="1:3">
      <c r="A459" s="74">
        <v>2060206</v>
      </c>
      <c r="B459" s="74" t="s">
        <v>1063</v>
      </c>
      <c r="C459" s="73"/>
    </row>
    <row r="460" s="139" customFormat="1" ht="17.1" hidden="1" customHeight="1" spans="1:3">
      <c r="A460" s="74">
        <v>2060207</v>
      </c>
      <c r="B460" s="74" t="s">
        <v>1064</v>
      </c>
      <c r="C460" s="73"/>
    </row>
    <row r="461" s="139" customFormat="1" ht="17.1" customHeight="1" spans="1:3">
      <c r="A461" s="74">
        <v>2060208</v>
      </c>
      <c r="B461" s="74" t="s">
        <v>1065</v>
      </c>
      <c r="C461" s="73">
        <v>140</v>
      </c>
    </row>
    <row r="462" s="139" customFormat="1" ht="17.1" hidden="1" customHeight="1" spans="1:3">
      <c r="A462" s="74">
        <v>2060299</v>
      </c>
      <c r="B462" s="74" t="s">
        <v>1066</v>
      </c>
      <c r="C462" s="73"/>
    </row>
    <row r="463" s="139" customFormat="1" ht="17.1" hidden="1" customHeight="1" spans="1:3">
      <c r="A463" s="74">
        <v>20603</v>
      </c>
      <c r="B463" s="71" t="s">
        <v>1067</v>
      </c>
      <c r="C463" s="73">
        <f>SUM(C464:C468)</f>
        <v>0</v>
      </c>
    </row>
    <row r="464" s="139" customFormat="1" ht="17.1" hidden="1" customHeight="1" spans="1:3">
      <c r="A464" s="74">
        <v>2060301</v>
      </c>
      <c r="B464" s="74" t="s">
        <v>1059</v>
      </c>
      <c r="C464" s="73"/>
    </row>
    <row r="465" s="139" customFormat="1" ht="17.1" hidden="1" customHeight="1" spans="1:3">
      <c r="A465" s="74">
        <v>2060302</v>
      </c>
      <c r="B465" s="74" t="s">
        <v>1068</v>
      </c>
      <c r="C465" s="73"/>
    </row>
    <row r="466" s="139" customFormat="1" ht="17.1" hidden="1" customHeight="1" spans="1:3">
      <c r="A466" s="74">
        <v>2060303</v>
      </c>
      <c r="B466" s="74" t="s">
        <v>1069</v>
      </c>
      <c r="C466" s="73"/>
    </row>
    <row r="467" s="139" customFormat="1" ht="17.1" hidden="1" customHeight="1" spans="1:3">
      <c r="A467" s="74">
        <v>2060304</v>
      </c>
      <c r="B467" s="74" t="s">
        <v>1070</v>
      </c>
      <c r="C467" s="73"/>
    </row>
    <row r="468" s="139" customFormat="1" ht="17.1" hidden="1" customHeight="1" spans="1:3">
      <c r="A468" s="74">
        <v>2060399</v>
      </c>
      <c r="B468" s="74" t="s">
        <v>1071</v>
      </c>
      <c r="C468" s="73"/>
    </row>
    <row r="469" s="139" customFormat="1" ht="17.1" customHeight="1" spans="1:3">
      <c r="A469" s="74">
        <v>20604</v>
      </c>
      <c r="B469" s="71" t="s">
        <v>1072</v>
      </c>
      <c r="C469" s="73">
        <f>SUM(C470:C473)</f>
        <v>374</v>
      </c>
    </row>
    <row r="470" s="139" customFormat="1" ht="17.1" hidden="1" customHeight="1" spans="1:3">
      <c r="A470" s="74">
        <v>2060401</v>
      </c>
      <c r="B470" s="74" t="s">
        <v>1059</v>
      </c>
      <c r="C470" s="73"/>
    </row>
    <row r="471" s="139" customFormat="1" ht="17.1" customHeight="1" spans="1:3">
      <c r="A471" s="74">
        <v>2060404</v>
      </c>
      <c r="B471" s="74" t="s">
        <v>1073</v>
      </c>
      <c r="C471" s="73">
        <v>374</v>
      </c>
    </row>
    <row r="472" s="139" customFormat="1" ht="17.1" hidden="1" customHeight="1" spans="1:3">
      <c r="A472" s="74">
        <v>2060405</v>
      </c>
      <c r="B472" s="74" t="s">
        <v>1074</v>
      </c>
      <c r="C472" s="73"/>
    </row>
    <row r="473" s="139" customFormat="1" ht="17.1" hidden="1" customHeight="1" spans="1:3">
      <c r="A473" s="74">
        <v>2060499</v>
      </c>
      <c r="B473" s="74" t="s">
        <v>1075</v>
      </c>
      <c r="C473" s="73"/>
    </row>
    <row r="474" s="139" customFormat="1" ht="17.1" customHeight="1" spans="1:3">
      <c r="A474" s="74">
        <v>20605</v>
      </c>
      <c r="B474" s="71" t="s">
        <v>1076</v>
      </c>
      <c r="C474" s="73">
        <f>SUM(C475:C478)</f>
        <v>13107</v>
      </c>
    </row>
    <row r="475" s="139" customFormat="1" ht="17.1" hidden="1" customHeight="1" spans="1:3">
      <c r="A475" s="74">
        <v>2060501</v>
      </c>
      <c r="B475" s="74" t="s">
        <v>1059</v>
      </c>
      <c r="C475" s="73"/>
    </row>
    <row r="476" s="139" customFormat="1" ht="17.1" hidden="1" customHeight="1" spans="1:3">
      <c r="A476" s="74">
        <v>2060502</v>
      </c>
      <c r="B476" s="74" t="s">
        <v>1077</v>
      </c>
      <c r="C476" s="73"/>
    </row>
    <row r="477" s="139" customFormat="1" ht="17.1" hidden="1" customHeight="1" spans="1:3">
      <c r="A477" s="74">
        <v>2060503</v>
      </c>
      <c r="B477" s="74" t="s">
        <v>1078</v>
      </c>
      <c r="C477" s="73"/>
    </row>
    <row r="478" s="139" customFormat="1" ht="17.1" customHeight="1" spans="1:3">
      <c r="A478" s="74">
        <v>2060599</v>
      </c>
      <c r="B478" s="74" t="s">
        <v>1079</v>
      </c>
      <c r="C478" s="73">
        <v>13107</v>
      </c>
    </row>
    <row r="479" s="139" customFormat="1" ht="17.1" hidden="1" customHeight="1" spans="1:3">
      <c r="A479" s="74">
        <v>20606</v>
      </c>
      <c r="B479" s="71" t="s">
        <v>1080</v>
      </c>
      <c r="C479" s="73">
        <f>SUM(C480:C483)</f>
        <v>0</v>
      </c>
    </row>
    <row r="480" s="139" customFormat="1" ht="17.1" hidden="1" customHeight="1" spans="1:3">
      <c r="A480" s="74">
        <v>2060601</v>
      </c>
      <c r="B480" s="74" t="s">
        <v>1081</v>
      </c>
      <c r="C480" s="73"/>
    </row>
    <row r="481" s="139" customFormat="1" ht="17.1" hidden="1" customHeight="1" spans="1:3">
      <c r="A481" s="74">
        <v>2060602</v>
      </c>
      <c r="B481" s="74" t="s">
        <v>1082</v>
      </c>
      <c r="C481" s="73"/>
    </row>
    <row r="482" s="139" customFormat="1" ht="17.1" hidden="1" customHeight="1" spans="1:3">
      <c r="A482" s="74">
        <v>2060603</v>
      </c>
      <c r="B482" s="74" t="s">
        <v>1083</v>
      </c>
      <c r="C482" s="73"/>
    </row>
    <row r="483" s="139" customFormat="1" ht="17.1" hidden="1" customHeight="1" spans="1:3">
      <c r="A483" s="74">
        <v>2060699</v>
      </c>
      <c r="B483" s="74" t="s">
        <v>1084</v>
      </c>
      <c r="C483" s="73"/>
    </row>
    <row r="484" s="139" customFormat="1" ht="17.1" customHeight="1" spans="1:3">
      <c r="A484" s="74">
        <v>20607</v>
      </c>
      <c r="B484" s="71" t="s">
        <v>1085</v>
      </c>
      <c r="C484" s="73">
        <f>SUM(C485:C490)</f>
        <v>117</v>
      </c>
    </row>
    <row r="485" s="139" customFormat="1" ht="17.1" hidden="1" customHeight="1" spans="1:3">
      <c r="A485" s="74">
        <v>2060701</v>
      </c>
      <c r="B485" s="74" t="s">
        <v>1059</v>
      </c>
      <c r="C485" s="73"/>
    </row>
    <row r="486" s="139" customFormat="1" ht="17.1" customHeight="1" spans="1:3">
      <c r="A486" s="74">
        <v>2060702</v>
      </c>
      <c r="B486" s="74" t="s">
        <v>1086</v>
      </c>
      <c r="C486" s="73">
        <v>10</v>
      </c>
    </row>
    <row r="487" s="139" customFormat="1" ht="17.1" hidden="1" customHeight="1" spans="1:3">
      <c r="A487" s="74">
        <v>2060703</v>
      </c>
      <c r="B487" s="74" t="s">
        <v>1087</v>
      </c>
      <c r="C487" s="73"/>
    </row>
    <row r="488" s="139" customFormat="1" ht="17.1" hidden="1" customHeight="1" spans="1:3">
      <c r="A488" s="74">
        <v>2060704</v>
      </c>
      <c r="B488" s="74" t="s">
        <v>1088</v>
      </c>
      <c r="C488" s="73"/>
    </row>
    <row r="489" s="139" customFormat="1" ht="17.1" hidden="1" customHeight="1" spans="1:3">
      <c r="A489" s="74">
        <v>2060705</v>
      </c>
      <c r="B489" s="74" t="s">
        <v>1089</v>
      </c>
      <c r="C489" s="73"/>
    </row>
    <row r="490" s="139" customFormat="1" ht="17.1" customHeight="1" spans="1:3">
      <c r="A490" s="74">
        <v>2060799</v>
      </c>
      <c r="B490" s="74" t="s">
        <v>1090</v>
      </c>
      <c r="C490" s="73">
        <v>107</v>
      </c>
    </row>
    <row r="491" s="139" customFormat="1" ht="17.1" hidden="1" customHeight="1" spans="1:3">
      <c r="A491" s="74">
        <v>20608</v>
      </c>
      <c r="B491" s="71" t="s">
        <v>1091</v>
      </c>
      <c r="C491" s="73">
        <f>SUM(C492:C494)</f>
        <v>0</v>
      </c>
    </row>
    <row r="492" s="139" customFormat="1" ht="17.1" hidden="1" customHeight="1" spans="1:3">
      <c r="A492" s="74">
        <v>2060801</v>
      </c>
      <c r="B492" s="74" t="s">
        <v>1092</v>
      </c>
      <c r="C492" s="73"/>
    </row>
    <row r="493" s="139" customFormat="1" ht="17.1" hidden="1" customHeight="1" spans="1:3">
      <c r="A493" s="74">
        <v>2060802</v>
      </c>
      <c r="B493" s="74" t="s">
        <v>1093</v>
      </c>
      <c r="C493" s="73"/>
    </row>
    <row r="494" s="139" customFormat="1" ht="17.1" hidden="1" customHeight="1" spans="1:3">
      <c r="A494" s="74">
        <v>2060899</v>
      </c>
      <c r="B494" s="74" t="s">
        <v>1094</v>
      </c>
      <c r="C494" s="73"/>
    </row>
    <row r="495" s="139" customFormat="1" ht="17.1" customHeight="1" spans="1:3">
      <c r="A495" s="74">
        <v>20609</v>
      </c>
      <c r="B495" s="71" t="s">
        <v>1095</v>
      </c>
      <c r="C495" s="73">
        <f>SUM(C496:C498)</f>
        <v>433</v>
      </c>
    </row>
    <row r="496" s="139" customFormat="1" ht="17.1" customHeight="1" spans="1:3">
      <c r="A496" s="74">
        <v>2060901</v>
      </c>
      <c r="B496" s="74" t="s">
        <v>1096</v>
      </c>
      <c r="C496" s="73">
        <v>280</v>
      </c>
    </row>
    <row r="497" s="139" customFormat="1" ht="17.1" customHeight="1" spans="1:3">
      <c r="A497" s="74">
        <v>2060902</v>
      </c>
      <c r="B497" s="74" t="s">
        <v>1097</v>
      </c>
      <c r="C497" s="73">
        <v>153</v>
      </c>
    </row>
    <row r="498" s="139" customFormat="1" ht="17.1" hidden="1" customHeight="1" spans="1:3">
      <c r="A498" s="74">
        <v>2060999</v>
      </c>
      <c r="B498" s="74" t="s">
        <v>1098</v>
      </c>
      <c r="C498" s="73"/>
    </row>
    <row r="499" s="139" customFormat="1" ht="17.1" customHeight="1" spans="1:3">
      <c r="A499" s="74">
        <v>20699</v>
      </c>
      <c r="B499" s="71" t="s">
        <v>1099</v>
      </c>
      <c r="C499" s="73">
        <f>SUM(C500:C503)</f>
        <v>46702</v>
      </c>
    </row>
    <row r="500" s="139" customFormat="1" ht="17.1" customHeight="1" spans="1:3">
      <c r="A500" s="74">
        <v>2069901</v>
      </c>
      <c r="B500" s="74" t="s">
        <v>1100</v>
      </c>
      <c r="C500" s="73">
        <v>20</v>
      </c>
    </row>
    <row r="501" s="139" customFormat="1" ht="16.9" hidden="1" customHeight="1" spans="1:3">
      <c r="A501" s="74">
        <v>2069902</v>
      </c>
      <c r="B501" s="74" t="s">
        <v>1101</v>
      </c>
      <c r="C501" s="73"/>
    </row>
    <row r="502" s="139" customFormat="1" ht="17.1" hidden="1" customHeight="1" spans="1:3">
      <c r="A502" s="74">
        <v>2069903</v>
      </c>
      <c r="B502" s="74" t="s">
        <v>1102</v>
      </c>
      <c r="C502" s="73"/>
    </row>
    <row r="503" s="139" customFormat="1" ht="17.1" customHeight="1" spans="1:3">
      <c r="A503" s="74">
        <v>2069999</v>
      </c>
      <c r="B503" s="74" t="s">
        <v>1103</v>
      </c>
      <c r="C503" s="73">
        <v>46682</v>
      </c>
    </row>
    <row r="504" s="139" customFormat="1" ht="17.1" customHeight="1" spans="1:3">
      <c r="A504" s="74">
        <v>207</v>
      </c>
      <c r="B504" s="71" t="s">
        <v>1104</v>
      </c>
      <c r="C504" s="73">
        <f>SUM(C505,C521,C529,C540,C549,C557)</f>
        <v>1604</v>
      </c>
    </row>
    <row r="505" s="139" customFormat="1" ht="17.1" customHeight="1" spans="1:3">
      <c r="A505" s="74">
        <v>20701</v>
      </c>
      <c r="B505" s="71" t="s">
        <v>1105</v>
      </c>
      <c r="C505" s="73">
        <f>SUM(C506:C520)</f>
        <v>508</v>
      </c>
    </row>
    <row r="506" s="139" customFormat="1" ht="17.1" customHeight="1" spans="1:3">
      <c r="A506" s="74">
        <v>2070101</v>
      </c>
      <c r="B506" s="74" t="s">
        <v>774</v>
      </c>
      <c r="C506" s="73">
        <v>304</v>
      </c>
    </row>
    <row r="507" s="139" customFormat="1" ht="17.1" hidden="1" customHeight="1" spans="1:3">
      <c r="A507" s="74">
        <v>2070102</v>
      </c>
      <c r="B507" s="74" t="s">
        <v>775</v>
      </c>
      <c r="C507" s="73"/>
    </row>
    <row r="508" s="139" customFormat="1" ht="17.1" hidden="1" customHeight="1" spans="1:3">
      <c r="A508" s="74">
        <v>2070103</v>
      </c>
      <c r="B508" s="74" t="s">
        <v>776</v>
      </c>
      <c r="C508" s="73"/>
    </row>
    <row r="509" s="139" customFormat="1" ht="17.1" customHeight="1" spans="1:3">
      <c r="A509" s="74">
        <v>2070104</v>
      </c>
      <c r="B509" s="74" t="s">
        <v>1106</v>
      </c>
      <c r="C509" s="73">
        <v>41</v>
      </c>
    </row>
    <row r="510" s="139" customFormat="1" ht="17.1" customHeight="1" spans="1:3">
      <c r="A510" s="74">
        <v>2070105</v>
      </c>
      <c r="B510" s="74" t="s">
        <v>1107</v>
      </c>
      <c r="C510" s="73">
        <v>17</v>
      </c>
    </row>
    <row r="511" s="139" customFormat="1" ht="17.1" hidden="1" customHeight="1" spans="1:3">
      <c r="A511" s="74">
        <v>2070106</v>
      </c>
      <c r="B511" s="74" t="s">
        <v>1108</v>
      </c>
      <c r="C511" s="73"/>
    </row>
    <row r="512" s="139" customFormat="1" ht="17.1" hidden="1" customHeight="1" spans="1:3">
      <c r="A512" s="74">
        <v>2070107</v>
      </c>
      <c r="B512" s="74" t="s">
        <v>1109</v>
      </c>
      <c r="C512" s="73"/>
    </row>
    <row r="513" s="139" customFormat="1" ht="17.1" hidden="1" customHeight="1" spans="1:3">
      <c r="A513" s="74">
        <v>2070108</v>
      </c>
      <c r="B513" s="74" t="s">
        <v>1110</v>
      </c>
      <c r="C513" s="73"/>
    </row>
    <row r="514" s="139" customFormat="1" ht="17.1" hidden="1" customHeight="1" spans="1:3">
      <c r="A514" s="74">
        <v>2070109</v>
      </c>
      <c r="B514" s="74" t="s">
        <v>1111</v>
      </c>
      <c r="C514" s="73"/>
    </row>
    <row r="515" s="139" customFormat="1" ht="17.1" hidden="1" customHeight="1" spans="1:3">
      <c r="A515" s="74">
        <v>2070110</v>
      </c>
      <c r="B515" s="74" t="s">
        <v>1112</v>
      </c>
      <c r="C515" s="73"/>
    </row>
    <row r="516" s="139" customFormat="1" ht="17.1" hidden="1" customHeight="1" spans="1:3">
      <c r="A516" s="74">
        <v>2070111</v>
      </c>
      <c r="B516" s="74" t="s">
        <v>1113</v>
      </c>
      <c r="C516" s="73"/>
    </row>
    <row r="517" s="139" customFormat="1" ht="17.1" hidden="1" customHeight="1" spans="1:3">
      <c r="A517" s="74">
        <v>2070112</v>
      </c>
      <c r="B517" s="74" t="s">
        <v>1114</v>
      </c>
      <c r="C517" s="73"/>
    </row>
    <row r="518" s="139" customFormat="1" ht="17.1" hidden="1" customHeight="1" spans="1:3">
      <c r="A518" s="74">
        <v>2070113</v>
      </c>
      <c r="B518" s="74" t="s">
        <v>1115</v>
      </c>
      <c r="C518" s="73"/>
    </row>
    <row r="519" s="139" customFormat="1" ht="17.1" hidden="1" customHeight="1" spans="1:3">
      <c r="A519" s="74">
        <v>2070114</v>
      </c>
      <c r="B519" s="74" t="s">
        <v>1116</v>
      </c>
      <c r="C519" s="73"/>
    </row>
    <row r="520" s="139" customFormat="1" ht="17.1" customHeight="1" spans="1:3">
      <c r="A520" s="74">
        <v>2070199</v>
      </c>
      <c r="B520" s="74" t="s">
        <v>1117</v>
      </c>
      <c r="C520" s="73">
        <v>146</v>
      </c>
    </row>
    <row r="521" s="139" customFormat="1" ht="17.1" customHeight="1" spans="1:3">
      <c r="A521" s="74">
        <v>20702</v>
      </c>
      <c r="B521" s="71" t="s">
        <v>1118</v>
      </c>
      <c r="C521" s="73">
        <f>SUM(C522:C528)</f>
        <v>3</v>
      </c>
    </row>
    <row r="522" s="139" customFormat="1" ht="17.1" hidden="1" customHeight="1" spans="1:3">
      <c r="A522" s="74">
        <v>2070201</v>
      </c>
      <c r="B522" s="74" t="s">
        <v>774</v>
      </c>
      <c r="C522" s="73"/>
    </row>
    <row r="523" s="139" customFormat="1" ht="17.1" hidden="1" customHeight="1" spans="1:3">
      <c r="A523" s="74">
        <v>2070202</v>
      </c>
      <c r="B523" s="74" t="s">
        <v>775</v>
      </c>
      <c r="C523" s="73"/>
    </row>
    <row r="524" s="139" customFormat="1" ht="17.1" hidden="1" customHeight="1" spans="1:3">
      <c r="A524" s="74">
        <v>2070203</v>
      </c>
      <c r="B524" s="74" t="s">
        <v>776</v>
      </c>
      <c r="C524" s="73"/>
    </row>
    <row r="525" s="139" customFormat="1" ht="17.1" customHeight="1" spans="1:3">
      <c r="A525" s="74">
        <v>2070204</v>
      </c>
      <c r="B525" s="74" t="s">
        <v>1119</v>
      </c>
      <c r="C525" s="73">
        <v>3</v>
      </c>
    </row>
    <row r="526" s="139" customFormat="1" ht="17.1" hidden="1" customHeight="1" spans="1:3">
      <c r="A526" s="74">
        <v>2070205</v>
      </c>
      <c r="B526" s="74" t="s">
        <v>1120</v>
      </c>
      <c r="C526" s="73"/>
    </row>
    <row r="527" s="139" customFormat="1" ht="17.1" hidden="1" customHeight="1" spans="1:3">
      <c r="A527" s="74">
        <v>2070206</v>
      </c>
      <c r="B527" s="74" t="s">
        <v>1121</v>
      </c>
      <c r="C527" s="73"/>
    </row>
    <row r="528" s="139" customFormat="1" ht="17.1" hidden="1" customHeight="1" spans="1:3">
      <c r="A528" s="74">
        <v>2070299</v>
      </c>
      <c r="B528" s="74" t="s">
        <v>1122</v>
      </c>
      <c r="C528" s="73"/>
    </row>
    <row r="529" s="139" customFormat="1" ht="17.1" customHeight="1" spans="1:3">
      <c r="A529" s="74">
        <v>20703</v>
      </c>
      <c r="B529" s="71" t="s">
        <v>1123</v>
      </c>
      <c r="C529" s="73">
        <f>SUM(C530:C539)</f>
        <v>575</v>
      </c>
    </row>
    <row r="530" s="139" customFormat="1" ht="17.1" hidden="1" customHeight="1" spans="1:3">
      <c r="A530" s="74">
        <v>2070301</v>
      </c>
      <c r="B530" s="74" t="s">
        <v>774</v>
      </c>
      <c r="C530" s="73"/>
    </row>
    <row r="531" s="139" customFormat="1" ht="17.1" hidden="1" customHeight="1" spans="1:3">
      <c r="A531" s="74">
        <v>2070302</v>
      </c>
      <c r="B531" s="74" t="s">
        <v>775</v>
      </c>
      <c r="C531" s="73"/>
    </row>
    <row r="532" s="139" customFormat="1" ht="17.1" hidden="1" customHeight="1" spans="1:3">
      <c r="A532" s="74">
        <v>2070303</v>
      </c>
      <c r="B532" s="74" t="s">
        <v>776</v>
      </c>
      <c r="C532" s="73"/>
    </row>
    <row r="533" s="139" customFormat="1" ht="17.1" hidden="1" customHeight="1" spans="1:3">
      <c r="A533" s="74">
        <v>2070304</v>
      </c>
      <c r="B533" s="74" t="s">
        <v>1124</v>
      </c>
      <c r="C533" s="73"/>
    </row>
    <row r="534" s="139" customFormat="1" ht="17.1" hidden="1" customHeight="1" spans="1:3">
      <c r="A534" s="74">
        <v>2070305</v>
      </c>
      <c r="B534" s="74" t="s">
        <v>1125</v>
      </c>
      <c r="C534" s="73"/>
    </row>
    <row r="535" s="139" customFormat="1" ht="17.1" hidden="1" customHeight="1" spans="1:3">
      <c r="A535" s="74">
        <v>2070306</v>
      </c>
      <c r="B535" s="74" t="s">
        <v>1126</v>
      </c>
      <c r="C535" s="73"/>
    </row>
    <row r="536" s="139" customFormat="1" ht="17.1" hidden="1" customHeight="1" spans="1:3">
      <c r="A536" s="74">
        <v>2070307</v>
      </c>
      <c r="B536" s="74" t="s">
        <v>1127</v>
      </c>
      <c r="C536" s="73"/>
    </row>
    <row r="537" s="139" customFormat="1" ht="17.1" customHeight="1" spans="1:3">
      <c r="A537" s="74">
        <v>2070308</v>
      </c>
      <c r="B537" s="74" t="s">
        <v>1128</v>
      </c>
      <c r="C537" s="73">
        <v>9</v>
      </c>
    </row>
    <row r="538" s="139" customFormat="1" ht="17.1" hidden="1" customHeight="1" spans="1:3">
      <c r="A538" s="74">
        <v>2070309</v>
      </c>
      <c r="B538" s="74" t="s">
        <v>1129</v>
      </c>
      <c r="C538" s="73"/>
    </row>
    <row r="539" s="139" customFormat="1" ht="17.1" customHeight="1" spans="1:3">
      <c r="A539" s="74">
        <v>2070399</v>
      </c>
      <c r="B539" s="74" t="s">
        <v>1130</v>
      </c>
      <c r="C539" s="73">
        <v>566</v>
      </c>
    </row>
    <row r="540" s="139" customFormat="1" ht="17.1" hidden="1" customHeight="1" spans="1:3">
      <c r="A540" s="74">
        <v>20706</v>
      </c>
      <c r="B540" s="75" t="s">
        <v>1131</v>
      </c>
      <c r="C540" s="73">
        <f>SUM(C541:C548)</f>
        <v>0</v>
      </c>
    </row>
    <row r="541" s="139" customFormat="1" ht="17.1" hidden="1" customHeight="1" spans="1:3">
      <c r="A541" s="74">
        <v>2070601</v>
      </c>
      <c r="B541" s="76" t="s">
        <v>774</v>
      </c>
      <c r="C541" s="73"/>
    </row>
    <row r="542" s="139" customFormat="1" ht="17.1" hidden="1" customHeight="1" spans="1:3">
      <c r="A542" s="74">
        <v>2070602</v>
      </c>
      <c r="B542" s="76" t="s">
        <v>775</v>
      </c>
      <c r="C542" s="73"/>
    </row>
    <row r="543" s="139" customFormat="1" ht="17.1" hidden="1" customHeight="1" spans="1:3">
      <c r="A543" s="74">
        <v>2070603</v>
      </c>
      <c r="B543" s="76" t="s">
        <v>776</v>
      </c>
      <c r="C543" s="73"/>
    </row>
    <row r="544" s="139" customFormat="1" ht="17.1" hidden="1" customHeight="1" spans="1:3">
      <c r="A544" s="74">
        <v>2070604</v>
      </c>
      <c r="B544" s="76" t="s">
        <v>1132</v>
      </c>
      <c r="C544" s="73"/>
    </row>
    <row r="545" s="139" customFormat="1" ht="17.1" hidden="1" customHeight="1" spans="1:3">
      <c r="A545" s="74">
        <v>2070605</v>
      </c>
      <c r="B545" s="76" t="s">
        <v>1133</v>
      </c>
      <c r="C545" s="73"/>
    </row>
    <row r="546" s="139" customFormat="1" ht="17.1" hidden="1" customHeight="1" spans="1:3">
      <c r="A546" s="74">
        <v>2070606</v>
      </c>
      <c r="B546" s="76" t="s">
        <v>1134</v>
      </c>
      <c r="C546" s="73"/>
    </row>
    <row r="547" s="139" customFormat="1" ht="17.1" hidden="1" customHeight="1" spans="1:3">
      <c r="A547" s="74">
        <v>2070607</v>
      </c>
      <c r="B547" s="76" t="s">
        <v>1135</v>
      </c>
      <c r="C547" s="73"/>
    </row>
    <row r="548" s="139" customFormat="1" ht="17.1" hidden="1" customHeight="1" spans="1:3">
      <c r="A548" s="74">
        <v>2070699</v>
      </c>
      <c r="B548" s="76" t="s">
        <v>1136</v>
      </c>
      <c r="C548" s="73"/>
    </row>
    <row r="549" s="139" customFormat="1" ht="17.1" hidden="1" customHeight="1" spans="1:3">
      <c r="A549" s="74">
        <v>20708</v>
      </c>
      <c r="B549" s="75" t="s">
        <v>1137</v>
      </c>
      <c r="C549" s="73">
        <f>SUM(C550:C556)</f>
        <v>0</v>
      </c>
    </row>
    <row r="550" s="139" customFormat="1" ht="17.1" hidden="1" customHeight="1" spans="1:3">
      <c r="A550" s="74">
        <v>2070801</v>
      </c>
      <c r="B550" s="76" t="s">
        <v>774</v>
      </c>
      <c r="C550" s="73"/>
    </row>
    <row r="551" s="139" customFormat="1" ht="17.1" hidden="1" customHeight="1" spans="1:3">
      <c r="A551" s="74">
        <v>2070802</v>
      </c>
      <c r="B551" s="76" t="s">
        <v>775</v>
      </c>
      <c r="C551" s="73"/>
    </row>
    <row r="552" s="139" customFormat="1" ht="17.1" hidden="1" customHeight="1" spans="1:3">
      <c r="A552" s="74">
        <v>2070803</v>
      </c>
      <c r="B552" s="76" t="s">
        <v>776</v>
      </c>
      <c r="C552" s="73"/>
    </row>
    <row r="553" s="139" customFormat="1" ht="17.1" hidden="1" customHeight="1" spans="1:3">
      <c r="A553" s="74">
        <v>2070806</v>
      </c>
      <c r="B553" s="76" t="s">
        <v>1138</v>
      </c>
      <c r="C553" s="73"/>
    </row>
    <row r="554" s="139" customFormat="1" ht="17.1" hidden="1" customHeight="1" spans="1:3">
      <c r="A554" s="74">
        <v>2070807</v>
      </c>
      <c r="B554" s="76" t="s">
        <v>1139</v>
      </c>
      <c r="C554" s="73"/>
    </row>
    <row r="555" s="139" customFormat="1" ht="17.1" hidden="1" customHeight="1" spans="1:3">
      <c r="A555" s="74">
        <v>2070808</v>
      </c>
      <c r="B555" s="76" t="s">
        <v>1140</v>
      </c>
      <c r="C555" s="73"/>
    </row>
    <row r="556" s="139" customFormat="1" ht="17.1" hidden="1" customHeight="1" spans="1:3">
      <c r="A556" s="74">
        <v>2070899</v>
      </c>
      <c r="B556" s="76" t="s">
        <v>1141</v>
      </c>
      <c r="C556" s="73"/>
    </row>
    <row r="557" s="139" customFormat="1" ht="17.1" customHeight="1" spans="1:3">
      <c r="A557" s="74">
        <v>20799</v>
      </c>
      <c r="B557" s="71" t="s">
        <v>1142</v>
      </c>
      <c r="C557" s="73">
        <f>SUM(C558:C560)</f>
        <v>518</v>
      </c>
    </row>
    <row r="558" s="139" customFormat="1" ht="16.9" hidden="1" customHeight="1" spans="1:3">
      <c r="A558" s="74">
        <v>2079902</v>
      </c>
      <c r="B558" s="74" t="s">
        <v>1143</v>
      </c>
      <c r="C558" s="73"/>
    </row>
    <row r="559" s="139" customFormat="1" ht="17.1" hidden="1" customHeight="1" spans="1:3">
      <c r="A559" s="74">
        <v>2079903</v>
      </c>
      <c r="B559" s="74" t="s">
        <v>1144</v>
      </c>
      <c r="C559" s="73"/>
    </row>
    <row r="560" s="139" customFormat="1" ht="17.1" customHeight="1" spans="1:3">
      <c r="A560" s="74">
        <v>2079999</v>
      </c>
      <c r="B560" s="74" t="s">
        <v>1145</v>
      </c>
      <c r="C560" s="73">
        <v>518</v>
      </c>
    </row>
    <row r="561" s="139" customFormat="1" ht="17.1" customHeight="1" spans="1:3">
      <c r="A561" s="74">
        <v>208</v>
      </c>
      <c r="B561" s="71" t="s">
        <v>1146</v>
      </c>
      <c r="C561" s="73">
        <f>SUM(C562,C581,C589,C591,C600,C604,C614,C623,C630,C638,C647,C653,C656,C659,C662,C665,C668,C672,C676,C685,C688)</f>
        <v>32556</v>
      </c>
    </row>
    <row r="562" s="139" customFormat="1" ht="17.1" customHeight="1" spans="1:3">
      <c r="A562" s="74">
        <v>20801</v>
      </c>
      <c r="B562" s="71" t="s">
        <v>1147</v>
      </c>
      <c r="C562" s="73">
        <f>SUM(C563:C580)</f>
        <v>1632</v>
      </c>
    </row>
    <row r="563" s="139" customFormat="1" ht="17.1" customHeight="1" spans="1:3">
      <c r="A563" s="74">
        <v>2080101</v>
      </c>
      <c r="B563" s="74" t="s">
        <v>774</v>
      </c>
      <c r="C563" s="73">
        <v>661</v>
      </c>
    </row>
    <row r="564" s="139" customFormat="1" ht="17.1" hidden="1" customHeight="1" spans="1:3">
      <c r="A564" s="74">
        <v>2080102</v>
      </c>
      <c r="B564" s="74" t="s">
        <v>775</v>
      </c>
      <c r="C564" s="73"/>
    </row>
    <row r="565" s="139" customFormat="1" ht="17.1" hidden="1" customHeight="1" spans="1:3">
      <c r="A565" s="74">
        <v>2080103</v>
      </c>
      <c r="B565" s="74" t="s">
        <v>776</v>
      </c>
      <c r="C565" s="73"/>
    </row>
    <row r="566" s="139" customFormat="1" ht="17.1" hidden="1" customHeight="1" spans="1:3">
      <c r="A566" s="74">
        <v>2080104</v>
      </c>
      <c r="B566" s="74" t="s">
        <v>1148</v>
      </c>
      <c r="C566" s="73"/>
    </row>
    <row r="567" s="139" customFormat="1" ht="17.1" customHeight="1" spans="1:3">
      <c r="A567" s="74">
        <v>2080105</v>
      </c>
      <c r="B567" s="74" t="s">
        <v>1149</v>
      </c>
      <c r="C567" s="73">
        <v>100</v>
      </c>
    </row>
    <row r="568" s="139" customFormat="1" ht="17.1" hidden="1" customHeight="1" spans="1:3">
      <c r="A568" s="74">
        <v>2080106</v>
      </c>
      <c r="B568" s="74" t="s">
        <v>1150</v>
      </c>
      <c r="C568" s="73"/>
    </row>
    <row r="569" s="139" customFormat="1" ht="17.1" hidden="1" customHeight="1" spans="1:3">
      <c r="A569" s="74">
        <v>2080107</v>
      </c>
      <c r="B569" s="74" t="s">
        <v>1151</v>
      </c>
      <c r="C569" s="73"/>
    </row>
    <row r="570" s="139" customFormat="1" ht="17.1" hidden="1" customHeight="1" spans="1:3">
      <c r="A570" s="74">
        <v>2080108</v>
      </c>
      <c r="B570" s="74" t="s">
        <v>814</v>
      </c>
      <c r="C570" s="73"/>
    </row>
    <row r="571" s="139" customFormat="1" ht="17.1" customHeight="1" spans="1:3">
      <c r="A571" s="74">
        <v>2080109</v>
      </c>
      <c r="B571" s="74" t="s">
        <v>1152</v>
      </c>
      <c r="C571" s="73">
        <v>25</v>
      </c>
    </row>
    <row r="572" s="139" customFormat="1" ht="17.1" customHeight="1" spans="1:3">
      <c r="A572" s="74">
        <v>2080110</v>
      </c>
      <c r="B572" s="74" t="s">
        <v>1153</v>
      </c>
      <c r="C572" s="73">
        <v>1</v>
      </c>
    </row>
    <row r="573" s="139" customFormat="1" ht="17.1" hidden="1" customHeight="1" spans="1:3">
      <c r="A573" s="74">
        <v>2080111</v>
      </c>
      <c r="B573" s="74" t="s">
        <v>1154</v>
      </c>
      <c r="C573" s="73"/>
    </row>
    <row r="574" s="139" customFormat="1" ht="17.1" customHeight="1" spans="1:3">
      <c r="A574" s="74">
        <v>2080112</v>
      </c>
      <c r="B574" s="74" t="s">
        <v>1155</v>
      </c>
      <c r="C574" s="73">
        <v>11</v>
      </c>
    </row>
    <row r="575" s="139" customFormat="1" ht="17.1" hidden="1" customHeight="1" spans="1:3">
      <c r="A575" s="74">
        <v>2080113</v>
      </c>
      <c r="B575" s="74" t="s">
        <v>1156</v>
      </c>
      <c r="C575" s="73"/>
    </row>
    <row r="576" s="139" customFormat="1" ht="17.1" hidden="1" customHeight="1" spans="1:3">
      <c r="A576" s="74">
        <v>2080114</v>
      </c>
      <c r="B576" s="74" t="s">
        <v>1157</v>
      </c>
      <c r="C576" s="73"/>
    </row>
    <row r="577" s="139" customFormat="1" ht="17.1" hidden="1" customHeight="1" spans="1:3">
      <c r="A577" s="74">
        <v>2080115</v>
      </c>
      <c r="B577" s="74" t="s">
        <v>1158</v>
      </c>
      <c r="C577" s="73"/>
    </row>
    <row r="578" s="139" customFormat="1" ht="17.1" customHeight="1" spans="1:3">
      <c r="A578" s="74">
        <v>2080116</v>
      </c>
      <c r="B578" s="74" t="s">
        <v>1159</v>
      </c>
      <c r="C578" s="73">
        <v>774</v>
      </c>
    </row>
    <row r="579" s="139" customFormat="1" ht="17.1" hidden="1" customHeight="1" spans="1:3">
      <c r="A579" s="74">
        <v>2080150</v>
      </c>
      <c r="B579" s="74" t="s">
        <v>783</v>
      </c>
      <c r="C579" s="73"/>
    </row>
    <row r="580" s="139" customFormat="1" ht="17.1" customHeight="1" spans="1:3">
      <c r="A580" s="74">
        <v>2080199</v>
      </c>
      <c r="B580" s="74" t="s">
        <v>1160</v>
      </c>
      <c r="C580" s="73">
        <v>60</v>
      </c>
    </row>
    <row r="581" s="139" customFormat="1" ht="17.1" customHeight="1" spans="1:3">
      <c r="A581" s="74">
        <v>20802</v>
      </c>
      <c r="B581" s="71" t="s">
        <v>1161</v>
      </c>
      <c r="C581" s="73">
        <f>SUM(C582:C588)</f>
        <v>7029</v>
      </c>
    </row>
    <row r="582" s="139" customFormat="1" ht="17.1" customHeight="1" spans="1:3">
      <c r="A582" s="74">
        <v>2080201</v>
      </c>
      <c r="B582" s="74" t="s">
        <v>774</v>
      </c>
      <c r="C582" s="73">
        <v>277</v>
      </c>
    </row>
    <row r="583" s="139" customFormat="1" ht="17.1" hidden="1" customHeight="1" spans="1:3">
      <c r="A583" s="74">
        <v>2080202</v>
      </c>
      <c r="B583" s="74" t="s">
        <v>775</v>
      </c>
      <c r="C583" s="73"/>
    </row>
    <row r="584" s="139" customFormat="1" ht="17.1" hidden="1" customHeight="1" spans="1:3">
      <c r="A584" s="74">
        <v>2080203</v>
      </c>
      <c r="B584" s="74" t="s">
        <v>776</v>
      </c>
      <c r="C584" s="73"/>
    </row>
    <row r="585" s="139" customFormat="1" ht="17.1" customHeight="1" spans="1:3">
      <c r="A585" s="74">
        <v>2080206</v>
      </c>
      <c r="B585" s="74" t="s">
        <v>1162</v>
      </c>
      <c r="C585" s="73">
        <v>57</v>
      </c>
    </row>
    <row r="586" s="139" customFormat="1" ht="17.1" customHeight="1" spans="1:3">
      <c r="A586" s="74">
        <v>2080207</v>
      </c>
      <c r="B586" s="74" t="s">
        <v>1163</v>
      </c>
      <c r="C586" s="73">
        <v>6</v>
      </c>
    </row>
    <row r="587" s="139" customFormat="1" ht="17.1" customHeight="1" spans="1:3">
      <c r="A587" s="74">
        <v>2080208</v>
      </c>
      <c r="B587" s="74" t="s">
        <v>1164</v>
      </c>
      <c r="C587" s="73">
        <v>6089</v>
      </c>
    </row>
    <row r="588" s="139" customFormat="1" ht="17.1" customHeight="1" spans="1:3">
      <c r="A588" s="74">
        <v>2080299</v>
      </c>
      <c r="B588" s="74" t="s">
        <v>1165</v>
      </c>
      <c r="C588" s="73">
        <v>600</v>
      </c>
    </row>
    <row r="589" s="139" customFormat="1" ht="17.1" hidden="1" customHeight="1" spans="1:3">
      <c r="A589" s="74">
        <v>20804</v>
      </c>
      <c r="B589" s="71" t="s">
        <v>1166</v>
      </c>
      <c r="C589" s="73">
        <f>C590</f>
        <v>0</v>
      </c>
    </row>
    <row r="590" s="139" customFormat="1" ht="17.1" hidden="1" customHeight="1" spans="1:3">
      <c r="A590" s="74">
        <v>2080402</v>
      </c>
      <c r="B590" s="74" t="s">
        <v>1167</v>
      </c>
      <c r="C590" s="73"/>
    </row>
    <row r="591" s="139" customFormat="1" ht="17.1" customHeight="1" spans="1:3">
      <c r="A591" s="74">
        <v>20805</v>
      </c>
      <c r="B591" s="71" t="s">
        <v>1168</v>
      </c>
      <c r="C591" s="73">
        <f>SUM(C592:C599)</f>
        <v>4455</v>
      </c>
    </row>
    <row r="592" s="139" customFormat="1" ht="17.1" customHeight="1" spans="1:3">
      <c r="A592" s="74">
        <v>2080501</v>
      </c>
      <c r="B592" s="74" t="s">
        <v>1169</v>
      </c>
      <c r="C592" s="73">
        <v>1466</v>
      </c>
    </row>
    <row r="593" s="139" customFormat="1" ht="17.1" customHeight="1" spans="1:3">
      <c r="A593" s="74">
        <v>2080502</v>
      </c>
      <c r="B593" s="74" t="s">
        <v>1170</v>
      </c>
      <c r="C593" s="73">
        <v>19</v>
      </c>
    </row>
    <row r="594" s="139" customFormat="1" ht="17.1" customHeight="1" spans="1:3">
      <c r="A594" s="74">
        <v>2080503</v>
      </c>
      <c r="B594" s="74" t="s">
        <v>1171</v>
      </c>
      <c r="C594" s="73">
        <v>194</v>
      </c>
    </row>
    <row r="595" s="139" customFormat="1" ht="17.1" customHeight="1" spans="1:3">
      <c r="A595" s="74">
        <v>2080505</v>
      </c>
      <c r="B595" s="74" t="s">
        <v>1172</v>
      </c>
      <c r="C595" s="73">
        <v>2157</v>
      </c>
    </row>
    <row r="596" s="139" customFormat="1" ht="17.1" customHeight="1" spans="1:3">
      <c r="A596" s="74">
        <v>2080506</v>
      </c>
      <c r="B596" s="74" t="s">
        <v>1173</v>
      </c>
      <c r="C596" s="73">
        <v>312</v>
      </c>
    </row>
    <row r="597" s="139" customFormat="1" ht="17.1" customHeight="1" spans="1:3">
      <c r="A597" s="74">
        <v>2080507</v>
      </c>
      <c r="B597" s="74" t="s">
        <v>1174</v>
      </c>
      <c r="C597" s="73">
        <v>307</v>
      </c>
    </row>
    <row r="598" s="139" customFormat="1" ht="17.1" hidden="1" customHeight="1" spans="1:3">
      <c r="A598" s="74">
        <v>2080508</v>
      </c>
      <c r="B598" s="74" t="s">
        <v>1175</v>
      </c>
      <c r="C598" s="73"/>
    </row>
    <row r="599" s="139" customFormat="1" ht="17.1" hidden="1" customHeight="1" spans="1:3">
      <c r="A599" s="74">
        <v>2080599</v>
      </c>
      <c r="B599" s="74" t="s">
        <v>1176</v>
      </c>
      <c r="C599" s="73"/>
    </row>
    <row r="600" s="139" customFormat="1" ht="17.1" hidden="1" customHeight="1" spans="1:3">
      <c r="A600" s="74">
        <v>20806</v>
      </c>
      <c r="B600" s="71" t="s">
        <v>1177</v>
      </c>
      <c r="C600" s="73">
        <f>SUM(C601:C603)</f>
        <v>0</v>
      </c>
    </row>
    <row r="601" s="139" customFormat="1" ht="17.1" hidden="1" customHeight="1" spans="1:3">
      <c r="A601" s="74">
        <v>2080601</v>
      </c>
      <c r="B601" s="74" t="s">
        <v>1178</v>
      </c>
      <c r="C601" s="73"/>
    </row>
    <row r="602" s="139" customFormat="1" ht="17.1" hidden="1" customHeight="1" spans="1:3">
      <c r="A602" s="74">
        <v>2080602</v>
      </c>
      <c r="B602" s="74" t="s">
        <v>1179</v>
      </c>
      <c r="C602" s="73"/>
    </row>
    <row r="603" s="139" customFormat="1" ht="17.1" hidden="1" customHeight="1" spans="1:3">
      <c r="A603" s="74">
        <v>2080699</v>
      </c>
      <c r="B603" s="74" t="s">
        <v>1180</v>
      </c>
      <c r="C603" s="73"/>
    </row>
    <row r="604" s="139" customFormat="1" ht="17.1" customHeight="1" spans="1:3">
      <c r="A604" s="74">
        <v>20807</v>
      </c>
      <c r="B604" s="71" t="s">
        <v>1181</v>
      </c>
      <c r="C604" s="73">
        <f>SUM(C605:C613)</f>
        <v>1382</v>
      </c>
    </row>
    <row r="605" s="139" customFormat="1" ht="17.1" customHeight="1" spans="1:3">
      <c r="A605" s="74">
        <v>2080701</v>
      </c>
      <c r="B605" s="74" t="s">
        <v>1182</v>
      </c>
      <c r="C605" s="73">
        <v>146</v>
      </c>
    </row>
    <row r="606" s="139" customFormat="1" ht="17.1" hidden="1" customHeight="1" spans="1:3">
      <c r="A606" s="74">
        <v>2080702</v>
      </c>
      <c r="B606" s="74" t="s">
        <v>1183</v>
      </c>
      <c r="C606" s="73"/>
    </row>
    <row r="607" s="139" customFormat="1" ht="17.1" hidden="1" customHeight="1" spans="1:3">
      <c r="A607" s="74">
        <v>2080704</v>
      </c>
      <c r="B607" s="74" t="s">
        <v>1184</v>
      </c>
      <c r="C607" s="73"/>
    </row>
    <row r="608" s="139" customFormat="1" ht="17.1" customHeight="1" spans="1:3">
      <c r="A608" s="74">
        <v>2080705</v>
      </c>
      <c r="B608" s="74" t="s">
        <v>1185</v>
      </c>
      <c r="C608" s="73">
        <v>39</v>
      </c>
    </row>
    <row r="609" s="139" customFormat="1" ht="17.1" hidden="1" customHeight="1" spans="1:3">
      <c r="A609" s="74">
        <v>2080709</v>
      </c>
      <c r="B609" s="74" t="s">
        <v>1186</v>
      </c>
      <c r="C609" s="73"/>
    </row>
    <row r="610" s="139" customFormat="1" ht="17.1" hidden="1" customHeight="1" spans="1:3">
      <c r="A610" s="74">
        <v>2080711</v>
      </c>
      <c r="B610" s="74" t="s">
        <v>1187</v>
      </c>
      <c r="C610" s="73"/>
    </row>
    <row r="611" s="139" customFormat="1" ht="17.1" hidden="1" customHeight="1" spans="1:3">
      <c r="A611" s="74">
        <v>2080712</v>
      </c>
      <c r="B611" s="74" t="s">
        <v>1188</v>
      </c>
      <c r="C611" s="73"/>
    </row>
    <row r="612" s="139" customFormat="1" ht="17.1" customHeight="1" spans="1:3">
      <c r="A612" s="74">
        <v>2080713</v>
      </c>
      <c r="B612" s="74" t="s">
        <v>1189</v>
      </c>
      <c r="C612" s="73">
        <v>2</v>
      </c>
    </row>
    <row r="613" s="139" customFormat="1" ht="17.1" customHeight="1" spans="1:3">
      <c r="A613" s="74">
        <v>2080799</v>
      </c>
      <c r="B613" s="74" t="s">
        <v>1190</v>
      </c>
      <c r="C613" s="73">
        <v>1195</v>
      </c>
    </row>
    <row r="614" s="139" customFormat="1" ht="17.1" customHeight="1" spans="1:3">
      <c r="A614" s="74">
        <v>20808</v>
      </c>
      <c r="B614" s="71" t="s">
        <v>1191</v>
      </c>
      <c r="C614" s="73">
        <f>SUM(C615:C622)</f>
        <v>2347</v>
      </c>
    </row>
    <row r="615" s="139" customFormat="1" ht="17.1" customHeight="1" spans="1:3">
      <c r="A615" s="74">
        <v>2080801</v>
      </c>
      <c r="B615" s="74" t="s">
        <v>1192</v>
      </c>
      <c r="C615" s="73">
        <v>245</v>
      </c>
    </row>
    <row r="616" s="139" customFormat="1" ht="17.1" customHeight="1" spans="1:3">
      <c r="A616" s="74">
        <v>2080802</v>
      </c>
      <c r="B616" s="74" t="s">
        <v>1193</v>
      </c>
      <c r="C616" s="73">
        <v>458</v>
      </c>
    </row>
    <row r="617" s="139" customFormat="1" ht="17.1" customHeight="1" spans="1:3">
      <c r="A617" s="74">
        <v>2080803</v>
      </c>
      <c r="B617" s="74" t="s">
        <v>1194</v>
      </c>
      <c r="C617" s="73">
        <v>91</v>
      </c>
    </row>
    <row r="618" s="139" customFormat="1" ht="17.1" customHeight="1" spans="1:3">
      <c r="A618" s="74">
        <v>2080805</v>
      </c>
      <c r="B618" s="74" t="s">
        <v>1195</v>
      </c>
      <c r="C618" s="73">
        <v>587</v>
      </c>
    </row>
    <row r="619" s="139" customFormat="1" ht="17.1" customHeight="1" spans="1:3">
      <c r="A619" s="74">
        <v>2080806</v>
      </c>
      <c r="B619" s="74" t="s">
        <v>1196</v>
      </c>
      <c r="C619" s="73">
        <v>138</v>
      </c>
    </row>
    <row r="620" s="139" customFormat="1" ht="17.1" hidden="1" customHeight="1" spans="1:3">
      <c r="A620" s="74">
        <v>2080807</v>
      </c>
      <c r="B620" s="74" t="s">
        <v>1197</v>
      </c>
      <c r="C620" s="73"/>
    </row>
    <row r="621" s="139" customFormat="1" ht="17.1" hidden="1" customHeight="1" spans="1:3">
      <c r="A621" s="74">
        <v>2080808</v>
      </c>
      <c r="B621" s="74" t="s">
        <v>1198</v>
      </c>
      <c r="C621" s="73"/>
    </row>
    <row r="622" s="139" customFormat="1" ht="17.1" customHeight="1" spans="1:3">
      <c r="A622" s="74">
        <v>2080899</v>
      </c>
      <c r="B622" s="74" t="s">
        <v>1199</v>
      </c>
      <c r="C622" s="73">
        <v>828</v>
      </c>
    </row>
    <row r="623" s="139" customFormat="1" ht="17.1" customHeight="1" spans="1:3">
      <c r="A623" s="74">
        <v>20809</v>
      </c>
      <c r="B623" s="71" t="s">
        <v>1200</v>
      </c>
      <c r="C623" s="73">
        <f>SUM(C624:C629)</f>
        <v>521</v>
      </c>
    </row>
    <row r="624" s="139" customFormat="1" ht="17.1" hidden="1" customHeight="1" spans="1:3">
      <c r="A624" s="74">
        <v>2080901</v>
      </c>
      <c r="B624" s="74" t="s">
        <v>1201</v>
      </c>
      <c r="C624" s="73"/>
    </row>
    <row r="625" s="139" customFormat="1" ht="17.1" customHeight="1" spans="1:3">
      <c r="A625" s="74">
        <v>2080902</v>
      </c>
      <c r="B625" s="74" t="s">
        <v>1202</v>
      </c>
      <c r="C625" s="73">
        <v>299</v>
      </c>
    </row>
    <row r="626" s="139" customFormat="1" ht="17.1" hidden="1" customHeight="1" spans="1:3">
      <c r="A626" s="74">
        <v>2080903</v>
      </c>
      <c r="B626" s="74" t="s">
        <v>1203</v>
      </c>
      <c r="C626" s="73"/>
    </row>
    <row r="627" s="139" customFormat="1" ht="17.1" hidden="1" customHeight="1" spans="1:3">
      <c r="A627" s="74">
        <v>2080904</v>
      </c>
      <c r="B627" s="74" t="s">
        <v>1204</v>
      </c>
      <c r="C627" s="73"/>
    </row>
    <row r="628" s="139" customFormat="1" ht="17.1" customHeight="1" spans="1:3">
      <c r="A628" s="74">
        <v>2080905</v>
      </c>
      <c r="B628" s="74" t="s">
        <v>1205</v>
      </c>
      <c r="C628" s="73">
        <v>68</v>
      </c>
    </row>
    <row r="629" s="139" customFormat="1" ht="17.1" customHeight="1" spans="1:3">
      <c r="A629" s="74">
        <v>2080999</v>
      </c>
      <c r="B629" s="74" t="s">
        <v>1206</v>
      </c>
      <c r="C629" s="73">
        <v>154</v>
      </c>
    </row>
    <row r="630" s="139" customFormat="1" ht="16.9" customHeight="1" spans="1:3">
      <c r="A630" s="74">
        <v>20810</v>
      </c>
      <c r="B630" s="71" t="s">
        <v>1207</v>
      </c>
      <c r="C630" s="73">
        <f>SUM(C631:C637)</f>
        <v>1023</v>
      </c>
    </row>
    <row r="631" s="139" customFormat="1" ht="17.1" customHeight="1" spans="1:3">
      <c r="A631" s="74">
        <v>2081001</v>
      </c>
      <c r="B631" s="74" t="s">
        <v>1208</v>
      </c>
      <c r="C631" s="73">
        <v>55</v>
      </c>
    </row>
    <row r="632" s="139" customFormat="1" ht="17.1" customHeight="1" spans="1:3">
      <c r="A632" s="74">
        <v>2081002</v>
      </c>
      <c r="B632" s="74" t="s">
        <v>1209</v>
      </c>
      <c r="C632" s="73">
        <v>855</v>
      </c>
    </row>
    <row r="633" s="139" customFormat="1" ht="17.1" hidden="1" customHeight="1" spans="1:3">
      <c r="A633" s="74">
        <v>2081003</v>
      </c>
      <c r="B633" s="74" t="s">
        <v>1210</v>
      </c>
      <c r="C633" s="73"/>
    </row>
    <row r="634" s="139" customFormat="1" ht="17.1" customHeight="1" spans="1:3">
      <c r="A634" s="74">
        <v>2081004</v>
      </c>
      <c r="B634" s="74" t="s">
        <v>1211</v>
      </c>
      <c r="C634" s="73">
        <v>7</v>
      </c>
    </row>
    <row r="635" s="139" customFormat="1" ht="17.1" hidden="1" customHeight="1" spans="1:3">
      <c r="A635" s="74">
        <v>2081005</v>
      </c>
      <c r="B635" s="74" t="s">
        <v>1212</v>
      </c>
      <c r="C635" s="73"/>
    </row>
    <row r="636" s="139" customFormat="1" ht="17.1" customHeight="1" spans="1:3">
      <c r="A636" s="74">
        <v>2081006</v>
      </c>
      <c r="B636" s="74" t="s">
        <v>1213</v>
      </c>
      <c r="C636" s="73">
        <v>106</v>
      </c>
    </row>
    <row r="637" s="139" customFormat="1" ht="17.1" hidden="1" customHeight="1" spans="1:3">
      <c r="A637" s="74">
        <v>2081099</v>
      </c>
      <c r="B637" s="74" t="s">
        <v>1214</v>
      </c>
      <c r="C637" s="73"/>
    </row>
    <row r="638" s="139" customFormat="1" ht="17.1" customHeight="1" spans="1:3">
      <c r="A638" s="74">
        <v>20811</v>
      </c>
      <c r="B638" s="71" t="s">
        <v>1215</v>
      </c>
      <c r="C638" s="73">
        <f>SUM(C639:C646)</f>
        <v>1276</v>
      </c>
    </row>
    <row r="639" s="139" customFormat="1" ht="17.1" customHeight="1" spans="1:3">
      <c r="A639" s="74">
        <v>2081101</v>
      </c>
      <c r="B639" s="74" t="s">
        <v>774</v>
      </c>
      <c r="C639" s="73">
        <v>80</v>
      </c>
    </row>
    <row r="640" s="139" customFormat="1" ht="17.1" hidden="1" customHeight="1" spans="1:3">
      <c r="A640" s="74">
        <v>2081102</v>
      </c>
      <c r="B640" s="74" t="s">
        <v>775</v>
      </c>
      <c r="C640" s="73"/>
    </row>
    <row r="641" s="139" customFormat="1" ht="17.1" hidden="1" customHeight="1" spans="1:3">
      <c r="A641" s="74">
        <v>2081103</v>
      </c>
      <c r="B641" s="74" t="s">
        <v>776</v>
      </c>
      <c r="C641" s="73"/>
    </row>
    <row r="642" s="139" customFormat="1" ht="17.1" customHeight="1" spans="1:3">
      <c r="A642" s="74">
        <v>2081104</v>
      </c>
      <c r="B642" s="74" t="s">
        <v>1216</v>
      </c>
      <c r="C642" s="73">
        <v>180</v>
      </c>
    </row>
    <row r="643" s="139" customFormat="1" ht="17.1" customHeight="1" spans="1:3">
      <c r="A643" s="74">
        <v>2081105</v>
      </c>
      <c r="B643" s="74" t="s">
        <v>1217</v>
      </c>
      <c r="C643" s="73">
        <v>78</v>
      </c>
    </row>
    <row r="644" s="139" customFormat="1" ht="17.1" hidden="1" customHeight="1" spans="1:3">
      <c r="A644" s="74">
        <v>2081106</v>
      </c>
      <c r="B644" s="74" t="s">
        <v>1218</v>
      </c>
      <c r="C644" s="73"/>
    </row>
    <row r="645" s="139" customFormat="1" ht="17.1" customHeight="1" spans="1:3">
      <c r="A645" s="74">
        <v>2081107</v>
      </c>
      <c r="B645" s="74" t="s">
        <v>1219</v>
      </c>
      <c r="C645" s="73">
        <v>370</v>
      </c>
    </row>
    <row r="646" s="139" customFormat="1" ht="17.1" customHeight="1" spans="1:3">
      <c r="A646" s="74">
        <v>2081199</v>
      </c>
      <c r="B646" s="74" t="s">
        <v>1220</v>
      </c>
      <c r="C646" s="73">
        <v>568</v>
      </c>
    </row>
    <row r="647" s="139" customFormat="1" ht="17.1" customHeight="1" spans="1:3">
      <c r="A647" s="74">
        <v>20816</v>
      </c>
      <c r="B647" s="71" t="s">
        <v>1221</v>
      </c>
      <c r="C647" s="73">
        <f>SUM(C648:C652)</f>
        <v>4</v>
      </c>
    </row>
    <row r="648" s="139" customFormat="1" ht="17.1" hidden="1" customHeight="1" spans="1:3">
      <c r="A648" s="74">
        <v>2081601</v>
      </c>
      <c r="B648" s="74" t="s">
        <v>774</v>
      </c>
      <c r="C648" s="73"/>
    </row>
    <row r="649" s="139" customFormat="1" ht="17.1" hidden="1" customHeight="1" spans="1:3">
      <c r="A649" s="74">
        <v>2081602</v>
      </c>
      <c r="B649" s="74" t="s">
        <v>775</v>
      </c>
      <c r="C649" s="73"/>
    </row>
    <row r="650" s="139" customFormat="1" ht="17.1" hidden="1" customHeight="1" spans="1:3">
      <c r="A650" s="74">
        <v>2081603</v>
      </c>
      <c r="B650" s="74" t="s">
        <v>776</v>
      </c>
      <c r="C650" s="73"/>
    </row>
    <row r="651" s="139" customFormat="1" ht="17.1" hidden="1" customHeight="1" spans="1:3">
      <c r="A651" s="74">
        <v>2081650</v>
      </c>
      <c r="B651" s="74" t="s">
        <v>783</v>
      </c>
      <c r="C651" s="73"/>
    </row>
    <row r="652" s="139" customFormat="1" ht="17.1" customHeight="1" spans="1:3">
      <c r="A652" s="74">
        <v>2081699</v>
      </c>
      <c r="B652" s="74" t="s">
        <v>1222</v>
      </c>
      <c r="C652" s="73">
        <v>4</v>
      </c>
    </row>
    <row r="653" s="139" customFormat="1" ht="17.1" customHeight="1" spans="1:3">
      <c r="A653" s="74">
        <v>20819</v>
      </c>
      <c r="B653" s="71" t="s">
        <v>1223</v>
      </c>
      <c r="C653" s="73">
        <f>SUM(C654:C655)</f>
        <v>2131</v>
      </c>
    </row>
    <row r="654" s="139" customFormat="1" ht="17.1" customHeight="1" spans="1:3">
      <c r="A654" s="74">
        <v>2081901</v>
      </c>
      <c r="B654" s="74" t="s">
        <v>1224</v>
      </c>
      <c r="C654" s="73">
        <v>1718</v>
      </c>
    </row>
    <row r="655" s="139" customFormat="1" ht="17.1" customHeight="1" spans="1:3">
      <c r="A655" s="74">
        <v>2081902</v>
      </c>
      <c r="B655" s="74" t="s">
        <v>1225</v>
      </c>
      <c r="C655" s="73">
        <v>413</v>
      </c>
    </row>
    <row r="656" s="139" customFormat="1" ht="17.1" customHeight="1" spans="1:3">
      <c r="A656" s="74">
        <v>20820</v>
      </c>
      <c r="B656" s="71" t="s">
        <v>1226</v>
      </c>
      <c r="C656" s="73">
        <f>SUM(C657:C658)</f>
        <v>32</v>
      </c>
    </row>
    <row r="657" s="139" customFormat="1" ht="17.1" customHeight="1" spans="1:3">
      <c r="A657" s="74">
        <v>2082001</v>
      </c>
      <c r="B657" s="74" t="s">
        <v>1227</v>
      </c>
      <c r="C657" s="73">
        <v>32</v>
      </c>
    </row>
    <row r="658" s="139" customFormat="1" ht="17.1" hidden="1" customHeight="1" spans="1:3">
      <c r="A658" s="74">
        <v>2082002</v>
      </c>
      <c r="B658" s="74" t="s">
        <v>1228</v>
      </c>
      <c r="C658" s="73"/>
    </row>
    <row r="659" s="139" customFormat="1" ht="17.1" customHeight="1" spans="1:3">
      <c r="A659" s="74">
        <v>20821</v>
      </c>
      <c r="B659" s="71" t="s">
        <v>1229</v>
      </c>
      <c r="C659" s="73">
        <f>SUM(C660:C661)</f>
        <v>148</v>
      </c>
    </row>
    <row r="660" s="139" customFormat="1" ht="17.1" hidden="1" customHeight="1" spans="1:3">
      <c r="A660" s="74">
        <v>2082101</v>
      </c>
      <c r="B660" s="74" t="s">
        <v>1230</v>
      </c>
      <c r="C660" s="73"/>
    </row>
    <row r="661" s="139" customFormat="1" ht="17.1" customHeight="1" spans="1:3">
      <c r="A661" s="74">
        <v>2082102</v>
      </c>
      <c r="B661" s="74" t="s">
        <v>1231</v>
      </c>
      <c r="C661" s="73">
        <v>148</v>
      </c>
    </row>
    <row r="662" s="139" customFormat="1" ht="17.1" hidden="1" customHeight="1" spans="1:3">
      <c r="A662" s="74">
        <v>20824</v>
      </c>
      <c r="B662" s="71" t="s">
        <v>1232</v>
      </c>
      <c r="C662" s="73">
        <f>SUM(C663:C664)</f>
        <v>0</v>
      </c>
    </row>
    <row r="663" s="139" customFormat="1" ht="17.1" hidden="1" customHeight="1" spans="1:3">
      <c r="A663" s="74">
        <v>2082401</v>
      </c>
      <c r="B663" s="74" t="s">
        <v>1233</v>
      </c>
      <c r="C663" s="73"/>
    </row>
    <row r="664" s="139" customFormat="1" ht="17.1" hidden="1" customHeight="1" spans="1:3">
      <c r="A664" s="74">
        <v>2082402</v>
      </c>
      <c r="B664" s="74" t="s">
        <v>1234</v>
      </c>
      <c r="C664" s="73"/>
    </row>
    <row r="665" s="139" customFormat="1" ht="17.1" customHeight="1" spans="1:3">
      <c r="A665" s="74">
        <v>20825</v>
      </c>
      <c r="B665" s="71" t="s">
        <v>1235</v>
      </c>
      <c r="C665" s="73">
        <f>SUM(C666:C667)</f>
        <v>474</v>
      </c>
    </row>
    <row r="666" s="139" customFormat="1" ht="17.1" customHeight="1" spans="1:3">
      <c r="A666" s="74">
        <v>2082501</v>
      </c>
      <c r="B666" s="74" t="s">
        <v>1236</v>
      </c>
      <c r="C666" s="73">
        <v>470</v>
      </c>
    </row>
    <row r="667" s="139" customFormat="1" ht="17.1" customHeight="1" spans="1:3">
      <c r="A667" s="74">
        <v>2082502</v>
      </c>
      <c r="B667" s="74" t="s">
        <v>1237</v>
      </c>
      <c r="C667" s="73">
        <v>4</v>
      </c>
    </row>
    <row r="668" s="139" customFormat="1" ht="17.1" customHeight="1" spans="1:3">
      <c r="A668" s="74">
        <v>20826</v>
      </c>
      <c r="B668" s="71" t="s">
        <v>1238</v>
      </c>
      <c r="C668" s="73">
        <f>SUM(C669:C671)</f>
        <v>2740</v>
      </c>
    </row>
    <row r="669" s="139" customFormat="1" ht="17.1" hidden="1" customHeight="1" spans="1:3">
      <c r="A669" s="74">
        <v>2082601</v>
      </c>
      <c r="B669" s="74" t="s">
        <v>1239</v>
      </c>
      <c r="C669" s="73"/>
    </row>
    <row r="670" s="139" customFormat="1" ht="17.1" customHeight="1" spans="1:3">
      <c r="A670" s="74">
        <v>2082602</v>
      </c>
      <c r="B670" s="74" t="s">
        <v>1240</v>
      </c>
      <c r="C670" s="73">
        <v>1784</v>
      </c>
    </row>
    <row r="671" s="139" customFormat="1" ht="17.1" customHeight="1" spans="1:3">
      <c r="A671" s="74">
        <v>2082699</v>
      </c>
      <c r="B671" s="74" t="s">
        <v>1241</v>
      </c>
      <c r="C671" s="73">
        <v>956</v>
      </c>
    </row>
    <row r="672" s="139" customFormat="1" ht="17.1" customHeight="1" spans="1:3">
      <c r="A672" s="74">
        <v>20827</v>
      </c>
      <c r="B672" s="71" t="s">
        <v>1242</v>
      </c>
      <c r="C672" s="73">
        <f>SUM(C673:C675)</f>
        <v>6944</v>
      </c>
    </row>
    <row r="673" s="139" customFormat="1" ht="17.1" hidden="1" customHeight="1" spans="1:3">
      <c r="A673" s="74">
        <v>2082701</v>
      </c>
      <c r="B673" s="74" t="s">
        <v>1243</v>
      </c>
      <c r="C673" s="73"/>
    </row>
    <row r="674" s="139" customFormat="1" ht="17.1" hidden="1" customHeight="1" spans="1:3">
      <c r="A674" s="74">
        <v>2082702</v>
      </c>
      <c r="B674" s="74" t="s">
        <v>1244</v>
      </c>
      <c r="C674" s="73"/>
    </row>
    <row r="675" s="139" customFormat="1" ht="17.1" customHeight="1" spans="1:3">
      <c r="A675" s="74">
        <v>2082799</v>
      </c>
      <c r="B675" s="74" t="s">
        <v>1245</v>
      </c>
      <c r="C675" s="73">
        <v>6944</v>
      </c>
    </row>
    <row r="676" s="139" customFormat="1" ht="17.1" customHeight="1" spans="1:3">
      <c r="A676" s="74">
        <v>20828</v>
      </c>
      <c r="B676" s="71" t="s">
        <v>1246</v>
      </c>
      <c r="C676" s="73">
        <f>SUM(C677:C684)</f>
        <v>168</v>
      </c>
    </row>
    <row r="677" s="139" customFormat="1" ht="17.1" customHeight="1" spans="1:3">
      <c r="A677" s="74">
        <v>2082801</v>
      </c>
      <c r="B677" s="74" t="s">
        <v>774</v>
      </c>
      <c r="C677" s="73">
        <v>109</v>
      </c>
    </row>
    <row r="678" s="139" customFormat="1" ht="16.9" customHeight="1" spans="1:3">
      <c r="A678" s="74">
        <v>2082802</v>
      </c>
      <c r="B678" s="74" t="s">
        <v>775</v>
      </c>
      <c r="C678" s="73">
        <v>3</v>
      </c>
    </row>
    <row r="679" s="139" customFormat="1" ht="16.9" hidden="1" customHeight="1" spans="1:3">
      <c r="A679" s="74">
        <v>2082803</v>
      </c>
      <c r="B679" s="74" t="s">
        <v>776</v>
      </c>
      <c r="C679" s="73"/>
    </row>
    <row r="680" s="139" customFormat="1" ht="16.9" hidden="1" customHeight="1" spans="1:3">
      <c r="A680" s="74">
        <v>2082804</v>
      </c>
      <c r="B680" s="74" t="s">
        <v>1247</v>
      </c>
      <c r="C680" s="73"/>
    </row>
    <row r="681" s="139" customFormat="1" ht="17.1" hidden="1" customHeight="1" spans="1:3">
      <c r="A681" s="74">
        <v>2082805</v>
      </c>
      <c r="B681" s="74" t="s">
        <v>1248</v>
      </c>
      <c r="C681" s="73"/>
    </row>
    <row r="682" s="139" customFormat="1" ht="17.1" hidden="1" customHeight="1" spans="1:3">
      <c r="A682" s="74">
        <v>2082806</v>
      </c>
      <c r="B682" s="74" t="s">
        <v>814</v>
      </c>
      <c r="C682" s="73"/>
    </row>
    <row r="683" s="139" customFormat="1" ht="17.1" hidden="1" customHeight="1" spans="1:3">
      <c r="A683" s="74">
        <v>2082850</v>
      </c>
      <c r="B683" s="74" t="s">
        <v>783</v>
      </c>
      <c r="C683" s="73"/>
    </row>
    <row r="684" s="139" customFormat="1" ht="17.1" customHeight="1" spans="1:3">
      <c r="A684" s="74">
        <v>2082899</v>
      </c>
      <c r="B684" s="74" t="s">
        <v>1249</v>
      </c>
      <c r="C684" s="73">
        <v>56</v>
      </c>
    </row>
    <row r="685" s="139" customFormat="1" ht="17.1" hidden="1" customHeight="1" spans="1:3">
      <c r="A685" s="74">
        <v>20830</v>
      </c>
      <c r="B685" s="71" t="s">
        <v>1250</v>
      </c>
      <c r="C685" s="73">
        <f>SUM(C686:C687)</f>
        <v>0</v>
      </c>
    </row>
    <row r="686" s="139" customFormat="1" ht="17.1" hidden="1" customHeight="1" spans="1:3">
      <c r="A686" s="74">
        <v>2083001</v>
      </c>
      <c r="B686" s="74" t="s">
        <v>1251</v>
      </c>
      <c r="C686" s="73"/>
    </row>
    <row r="687" s="139" customFormat="1" ht="17.1" hidden="1" customHeight="1" spans="1:3">
      <c r="A687" s="74">
        <v>2083099</v>
      </c>
      <c r="B687" s="74" t="s">
        <v>1252</v>
      </c>
      <c r="C687" s="73"/>
    </row>
    <row r="688" s="139" customFormat="1" ht="17.1" customHeight="1" spans="1:3">
      <c r="A688" s="74">
        <v>20899</v>
      </c>
      <c r="B688" s="71" t="s">
        <v>1253</v>
      </c>
      <c r="C688" s="73">
        <f>C689</f>
        <v>250</v>
      </c>
    </row>
    <row r="689" s="139" customFormat="1" ht="17.1" customHeight="1" spans="1:3">
      <c r="A689" s="74">
        <v>2089999</v>
      </c>
      <c r="B689" s="74" t="s">
        <v>1254</v>
      </c>
      <c r="C689" s="73">
        <v>250</v>
      </c>
    </row>
    <row r="690" s="139" customFormat="1" ht="17.1" customHeight="1" spans="1:3">
      <c r="A690" s="74">
        <v>210</v>
      </c>
      <c r="B690" s="71" t="s">
        <v>1255</v>
      </c>
      <c r="C690" s="73">
        <f>SUM(C691,C696,C711,C715,C727,C731,C736,C740,C744,C747,C756,C758,C764,C769)</f>
        <v>16492</v>
      </c>
    </row>
    <row r="691" s="139" customFormat="1" ht="17.1" customHeight="1" spans="1:3">
      <c r="A691" s="74">
        <v>21001</v>
      </c>
      <c r="B691" s="71" t="s">
        <v>1256</v>
      </c>
      <c r="C691" s="73">
        <f>SUM(C692:C695)</f>
        <v>1397</v>
      </c>
    </row>
    <row r="692" s="139" customFormat="1" ht="17.1" customHeight="1" spans="1:3">
      <c r="A692" s="74">
        <v>2100101</v>
      </c>
      <c r="B692" s="74" t="s">
        <v>774</v>
      </c>
      <c r="C692" s="73">
        <v>938</v>
      </c>
    </row>
    <row r="693" s="139" customFormat="1" ht="17.1" hidden="1" customHeight="1" spans="1:3">
      <c r="A693" s="74">
        <v>2100102</v>
      </c>
      <c r="B693" s="74" t="s">
        <v>775</v>
      </c>
      <c r="C693" s="73"/>
    </row>
    <row r="694" s="139" customFormat="1" ht="17.1" hidden="1" customHeight="1" spans="1:3">
      <c r="A694" s="74">
        <v>2100103</v>
      </c>
      <c r="B694" s="74" t="s">
        <v>776</v>
      </c>
      <c r="C694" s="73"/>
    </row>
    <row r="695" s="139" customFormat="1" ht="17.1" customHeight="1" spans="1:3">
      <c r="A695" s="74">
        <v>2100199</v>
      </c>
      <c r="B695" s="74" t="s">
        <v>1257</v>
      </c>
      <c r="C695" s="73">
        <v>459</v>
      </c>
    </row>
    <row r="696" s="139" customFormat="1" ht="17.1" hidden="1" customHeight="1" spans="1:3">
      <c r="A696" s="74">
        <v>21002</v>
      </c>
      <c r="B696" s="71" t="s">
        <v>1258</v>
      </c>
      <c r="C696" s="73">
        <f>SUM(C697:C710)</f>
        <v>0</v>
      </c>
    </row>
    <row r="697" s="139" customFormat="1" ht="17.1" hidden="1" customHeight="1" spans="1:3">
      <c r="A697" s="74">
        <v>2100201</v>
      </c>
      <c r="B697" s="74" t="s">
        <v>1259</v>
      </c>
      <c r="C697" s="73"/>
    </row>
    <row r="698" s="139" customFormat="1" ht="17.1" hidden="1" customHeight="1" spans="1:3">
      <c r="A698" s="74">
        <v>2100202</v>
      </c>
      <c r="B698" s="74" t="s">
        <v>1260</v>
      </c>
      <c r="C698" s="73"/>
    </row>
    <row r="699" s="139" customFormat="1" ht="17.1" hidden="1" customHeight="1" spans="1:3">
      <c r="A699" s="74">
        <v>2100203</v>
      </c>
      <c r="B699" s="74" t="s">
        <v>1261</v>
      </c>
      <c r="C699" s="73"/>
    </row>
    <row r="700" s="139" customFormat="1" ht="17.1" hidden="1" customHeight="1" spans="1:3">
      <c r="A700" s="74">
        <v>2100204</v>
      </c>
      <c r="B700" s="74" t="s">
        <v>1262</v>
      </c>
      <c r="C700" s="73"/>
    </row>
    <row r="701" s="139" customFormat="1" ht="16.9" hidden="1" customHeight="1" spans="1:3">
      <c r="A701" s="74">
        <v>2100205</v>
      </c>
      <c r="B701" s="74" t="s">
        <v>1263</v>
      </c>
      <c r="C701" s="73"/>
    </row>
    <row r="702" s="139" customFormat="1" ht="17.1" hidden="1" customHeight="1" spans="1:3">
      <c r="A702" s="74">
        <v>2100206</v>
      </c>
      <c r="B702" s="74" t="s">
        <v>1264</v>
      </c>
      <c r="C702" s="73"/>
    </row>
    <row r="703" s="139" customFormat="1" ht="17.1" hidden="1" customHeight="1" spans="1:3">
      <c r="A703" s="74">
        <v>2100207</v>
      </c>
      <c r="B703" s="74" t="s">
        <v>1265</v>
      </c>
      <c r="C703" s="73"/>
    </row>
    <row r="704" s="139" customFormat="1" ht="17.1" hidden="1" customHeight="1" spans="1:3">
      <c r="A704" s="74">
        <v>2100208</v>
      </c>
      <c r="B704" s="74" t="s">
        <v>1266</v>
      </c>
      <c r="C704" s="73"/>
    </row>
    <row r="705" s="139" customFormat="1" ht="17.1" hidden="1" customHeight="1" spans="1:3">
      <c r="A705" s="74">
        <v>2100209</v>
      </c>
      <c r="B705" s="74" t="s">
        <v>1267</v>
      </c>
      <c r="C705" s="73"/>
    </row>
    <row r="706" s="139" customFormat="1" ht="17.1" hidden="1" customHeight="1" spans="1:3">
      <c r="A706" s="74">
        <v>2100210</v>
      </c>
      <c r="B706" s="74" t="s">
        <v>1268</v>
      </c>
      <c r="C706" s="73"/>
    </row>
    <row r="707" s="139" customFormat="1" ht="17.1" hidden="1" customHeight="1" spans="1:3">
      <c r="A707" s="74">
        <v>2100211</v>
      </c>
      <c r="B707" s="74" t="s">
        <v>1269</v>
      </c>
      <c r="C707" s="73"/>
    </row>
    <row r="708" s="139" customFormat="1" ht="17.1" hidden="1" customHeight="1" spans="1:3">
      <c r="A708" s="74">
        <v>2100212</v>
      </c>
      <c r="B708" s="74" t="s">
        <v>1270</v>
      </c>
      <c r="C708" s="73"/>
    </row>
    <row r="709" s="139" customFormat="1" ht="17.1" hidden="1" customHeight="1" spans="1:3">
      <c r="A709" s="74">
        <v>2100213</v>
      </c>
      <c r="B709" s="74" t="s">
        <v>1271</v>
      </c>
      <c r="C709" s="73"/>
    </row>
    <row r="710" s="139" customFormat="1" ht="17.1" hidden="1" customHeight="1" spans="1:3">
      <c r="A710" s="74">
        <v>2100299</v>
      </c>
      <c r="B710" s="74" t="s">
        <v>1272</v>
      </c>
      <c r="C710" s="73"/>
    </row>
    <row r="711" s="139" customFormat="1" ht="17.1" customHeight="1" spans="1:3">
      <c r="A711" s="74">
        <v>21003</v>
      </c>
      <c r="B711" s="71" t="s">
        <v>1273</v>
      </c>
      <c r="C711" s="73">
        <f>SUM(C712:C714)</f>
        <v>2229</v>
      </c>
    </row>
    <row r="712" s="139" customFormat="1" ht="17.1" customHeight="1" spans="1:3">
      <c r="A712" s="74">
        <v>2100301</v>
      </c>
      <c r="B712" s="74" t="s">
        <v>1274</v>
      </c>
      <c r="C712" s="73">
        <v>455</v>
      </c>
    </row>
    <row r="713" s="139" customFormat="1" ht="17.1" customHeight="1" spans="1:3">
      <c r="A713" s="74">
        <v>2100302</v>
      </c>
      <c r="B713" s="74" t="s">
        <v>1275</v>
      </c>
      <c r="C713" s="73">
        <v>317</v>
      </c>
    </row>
    <row r="714" s="139" customFormat="1" ht="17.1" customHeight="1" spans="1:3">
      <c r="A714" s="74">
        <v>2100399</v>
      </c>
      <c r="B714" s="74" t="s">
        <v>1276</v>
      </c>
      <c r="C714" s="73">
        <v>1457</v>
      </c>
    </row>
    <row r="715" s="139" customFormat="1" ht="17.1" customHeight="1" spans="1:3">
      <c r="A715" s="74">
        <v>21004</v>
      </c>
      <c r="B715" s="71" t="s">
        <v>1277</v>
      </c>
      <c r="C715" s="73">
        <f>SUM(C716:C726)</f>
        <v>6378</v>
      </c>
    </row>
    <row r="716" s="139" customFormat="1" ht="17.1" customHeight="1" spans="1:3">
      <c r="A716" s="74">
        <v>2100401</v>
      </c>
      <c r="B716" s="74" t="s">
        <v>1278</v>
      </c>
      <c r="C716" s="73">
        <v>268</v>
      </c>
    </row>
    <row r="717" s="139" customFormat="1" ht="17.1" hidden="1" customHeight="1" spans="1:3">
      <c r="A717" s="74">
        <v>2100402</v>
      </c>
      <c r="B717" s="74" t="s">
        <v>1279</v>
      </c>
      <c r="C717" s="73"/>
    </row>
    <row r="718" s="139" customFormat="1" ht="17.1" hidden="1" customHeight="1" spans="1:3">
      <c r="A718" s="74">
        <v>2100403</v>
      </c>
      <c r="B718" s="74" t="s">
        <v>1280</v>
      </c>
      <c r="C718" s="73"/>
    </row>
    <row r="719" s="139" customFormat="1" ht="17.1" hidden="1" customHeight="1" spans="1:3">
      <c r="A719" s="74">
        <v>2100404</v>
      </c>
      <c r="B719" s="74" t="s">
        <v>1281</v>
      </c>
      <c r="C719" s="73"/>
    </row>
    <row r="720" s="139" customFormat="1" ht="17.1" hidden="1" customHeight="1" spans="1:3">
      <c r="A720" s="74">
        <v>2100405</v>
      </c>
      <c r="B720" s="74" t="s">
        <v>1282</v>
      </c>
      <c r="C720" s="73"/>
    </row>
    <row r="721" s="139" customFormat="1" ht="17.1" hidden="1" customHeight="1" spans="1:3">
      <c r="A721" s="74">
        <v>2100406</v>
      </c>
      <c r="B721" s="74" t="s">
        <v>1283</v>
      </c>
      <c r="C721" s="73"/>
    </row>
    <row r="722" s="139" customFormat="1" ht="17.1" hidden="1" customHeight="1" spans="1:3">
      <c r="A722" s="74">
        <v>2100407</v>
      </c>
      <c r="B722" s="74" t="s">
        <v>1284</v>
      </c>
      <c r="C722" s="73"/>
    </row>
    <row r="723" s="139" customFormat="1" ht="17.1" customHeight="1" spans="1:3">
      <c r="A723" s="74">
        <v>2100408</v>
      </c>
      <c r="B723" s="74" t="s">
        <v>1285</v>
      </c>
      <c r="C723" s="73">
        <v>4813</v>
      </c>
    </row>
    <row r="724" s="139" customFormat="1" ht="17.1" customHeight="1" spans="1:3">
      <c r="A724" s="74">
        <v>2100409</v>
      </c>
      <c r="B724" s="74" t="s">
        <v>1286</v>
      </c>
      <c r="C724" s="73">
        <v>284</v>
      </c>
    </row>
    <row r="725" s="139" customFormat="1" ht="17.1" customHeight="1" spans="1:3">
      <c r="A725" s="74">
        <v>2100410</v>
      </c>
      <c r="B725" s="74" t="s">
        <v>1287</v>
      </c>
      <c r="C725" s="73">
        <v>667</v>
      </c>
    </row>
    <row r="726" s="139" customFormat="1" ht="17.1" customHeight="1" spans="1:3">
      <c r="A726" s="74">
        <v>2100499</v>
      </c>
      <c r="B726" s="74" t="s">
        <v>1288</v>
      </c>
      <c r="C726" s="73">
        <v>346</v>
      </c>
    </row>
    <row r="727" s="139" customFormat="1" ht="17.1" customHeight="1" spans="1:3">
      <c r="A727" s="74">
        <v>21007</v>
      </c>
      <c r="B727" s="71" t="s">
        <v>1289</v>
      </c>
      <c r="C727" s="73">
        <f>SUM(C728:C730)</f>
        <v>1473</v>
      </c>
    </row>
    <row r="728" s="139" customFormat="1" ht="17.1" hidden="1" customHeight="1" spans="1:3">
      <c r="A728" s="74">
        <v>2100716</v>
      </c>
      <c r="B728" s="74" t="s">
        <v>1290</v>
      </c>
      <c r="C728" s="73"/>
    </row>
    <row r="729" s="139" customFormat="1" ht="17.1" customHeight="1" spans="1:3">
      <c r="A729" s="74">
        <v>2100717</v>
      </c>
      <c r="B729" s="74" t="s">
        <v>1291</v>
      </c>
      <c r="C729" s="73">
        <v>1397</v>
      </c>
    </row>
    <row r="730" s="139" customFormat="1" ht="17.1" customHeight="1" spans="1:3">
      <c r="A730" s="74">
        <v>2100799</v>
      </c>
      <c r="B730" s="74" t="s">
        <v>1292</v>
      </c>
      <c r="C730" s="73">
        <v>76</v>
      </c>
    </row>
    <row r="731" s="139" customFormat="1" ht="17.1" customHeight="1" spans="1:3">
      <c r="A731" s="74">
        <v>21011</v>
      </c>
      <c r="B731" s="71" t="s">
        <v>1293</v>
      </c>
      <c r="C731" s="73">
        <f>SUM(C732:C735)</f>
        <v>2376</v>
      </c>
    </row>
    <row r="732" s="139" customFormat="1" ht="17.1" customHeight="1" spans="1:3">
      <c r="A732" s="74">
        <v>2101101</v>
      </c>
      <c r="B732" s="74" t="s">
        <v>1294</v>
      </c>
      <c r="C732" s="73">
        <v>844</v>
      </c>
    </row>
    <row r="733" s="139" customFormat="1" ht="17.1" customHeight="1" spans="1:3">
      <c r="A733" s="74">
        <v>2101102</v>
      </c>
      <c r="B733" s="74" t="s">
        <v>1295</v>
      </c>
      <c r="C733" s="73">
        <v>214</v>
      </c>
    </row>
    <row r="734" s="139" customFormat="1" ht="17.1" customHeight="1" spans="1:3">
      <c r="A734" s="74">
        <v>2101103</v>
      </c>
      <c r="B734" s="74" t="s">
        <v>1296</v>
      </c>
      <c r="C734" s="73">
        <v>1255</v>
      </c>
    </row>
    <row r="735" s="139" customFormat="1" ht="17.1" customHeight="1" spans="1:3">
      <c r="A735" s="74">
        <v>2101199</v>
      </c>
      <c r="B735" s="74" t="s">
        <v>1297</v>
      </c>
      <c r="C735" s="73">
        <v>63</v>
      </c>
    </row>
    <row r="736" s="139" customFormat="1" ht="17.1" customHeight="1" spans="1:3">
      <c r="A736" s="74">
        <v>21012</v>
      </c>
      <c r="B736" s="71" t="s">
        <v>1298</v>
      </c>
      <c r="C736" s="73">
        <f>SUM(C737:C739)</f>
        <v>1712</v>
      </c>
    </row>
    <row r="737" s="139" customFormat="1" ht="17.1" hidden="1" customHeight="1" spans="1:3">
      <c r="A737" s="74">
        <v>2101201</v>
      </c>
      <c r="B737" s="74" t="s">
        <v>1299</v>
      </c>
      <c r="C737" s="73"/>
    </row>
    <row r="738" s="139" customFormat="1" ht="17.1" customHeight="1" spans="1:3">
      <c r="A738" s="74">
        <v>2101202</v>
      </c>
      <c r="B738" s="74" t="s">
        <v>1300</v>
      </c>
      <c r="C738" s="73">
        <v>1712</v>
      </c>
    </row>
    <row r="739" s="139" customFormat="1" ht="17.1" hidden="1" customHeight="1" spans="1:3">
      <c r="A739" s="74">
        <v>2101299</v>
      </c>
      <c r="B739" s="74" t="s">
        <v>1301</v>
      </c>
      <c r="C739" s="73"/>
    </row>
    <row r="740" s="139" customFormat="1" ht="17.1" customHeight="1" spans="1:3">
      <c r="A740" s="74">
        <v>21013</v>
      </c>
      <c r="B740" s="71" t="s">
        <v>1302</v>
      </c>
      <c r="C740" s="73">
        <f>SUM(C741:C743)</f>
        <v>579</v>
      </c>
    </row>
    <row r="741" s="139" customFormat="1" ht="17.1" customHeight="1" spans="1:3">
      <c r="A741" s="74">
        <v>2101301</v>
      </c>
      <c r="B741" s="74" t="s">
        <v>1303</v>
      </c>
      <c r="C741" s="73">
        <v>579</v>
      </c>
    </row>
    <row r="742" s="139" customFormat="1" ht="17.1" hidden="1" customHeight="1" spans="1:3">
      <c r="A742" s="74">
        <v>2101302</v>
      </c>
      <c r="B742" s="74" t="s">
        <v>1304</v>
      </c>
      <c r="C742" s="73"/>
    </row>
    <row r="743" s="139" customFormat="1" ht="17.1" hidden="1" customHeight="1" spans="1:3">
      <c r="A743" s="74">
        <v>2101399</v>
      </c>
      <c r="B743" s="74" t="s">
        <v>1305</v>
      </c>
      <c r="C743" s="73"/>
    </row>
    <row r="744" s="139" customFormat="1" ht="17.1" customHeight="1" spans="1:3">
      <c r="A744" s="74">
        <v>21014</v>
      </c>
      <c r="B744" s="71" t="s">
        <v>1306</v>
      </c>
      <c r="C744" s="73">
        <f>SUM(C745:C746)</f>
        <v>47</v>
      </c>
    </row>
    <row r="745" s="139" customFormat="1" ht="17.1" customHeight="1" spans="1:3">
      <c r="A745" s="74">
        <v>2101401</v>
      </c>
      <c r="B745" s="74" t="s">
        <v>1307</v>
      </c>
      <c r="C745" s="73">
        <v>47</v>
      </c>
    </row>
    <row r="746" s="139" customFormat="1" ht="17.1" hidden="1" customHeight="1" spans="1:3">
      <c r="A746" s="74">
        <v>2101499</v>
      </c>
      <c r="B746" s="74" t="s">
        <v>1308</v>
      </c>
      <c r="C746" s="73"/>
    </row>
    <row r="747" s="139" customFormat="1" ht="17.1" customHeight="1" spans="1:3">
      <c r="A747" s="74">
        <v>21015</v>
      </c>
      <c r="B747" s="71" t="s">
        <v>1309</v>
      </c>
      <c r="C747" s="73">
        <f>SUM(C748:C755)</f>
        <v>258</v>
      </c>
    </row>
    <row r="748" s="139" customFormat="1" ht="17.1" customHeight="1" spans="1:3">
      <c r="A748" s="74">
        <v>2101501</v>
      </c>
      <c r="B748" s="74" t="s">
        <v>774</v>
      </c>
      <c r="C748" s="73">
        <v>130</v>
      </c>
    </row>
    <row r="749" s="139" customFormat="1" ht="17.1" hidden="1" customHeight="1" spans="1:3">
      <c r="A749" s="74">
        <v>2101502</v>
      </c>
      <c r="B749" s="74" t="s">
        <v>775</v>
      </c>
      <c r="C749" s="73"/>
    </row>
    <row r="750" s="139" customFormat="1" ht="17.1" hidden="1" customHeight="1" spans="1:3">
      <c r="A750" s="74">
        <v>2101503</v>
      </c>
      <c r="B750" s="74" t="s">
        <v>776</v>
      </c>
      <c r="C750" s="73"/>
    </row>
    <row r="751" s="139" customFormat="1" ht="17.1" hidden="1" customHeight="1" spans="1:3">
      <c r="A751" s="74">
        <v>2101504</v>
      </c>
      <c r="B751" s="74" t="s">
        <v>814</v>
      </c>
      <c r="C751" s="73"/>
    </row>
    <row r="752" s="139" customFormat="1" ht="17.1" customHeight="1" spans="1:3">
      <c r="A752" s="74">
        <v>2101505</v>
      </c>
      <c r="B752" s="74" t="s">
        <v>1310</v>
      </c>
      <c r="C752" s="73">
        <v>29</v>
      </c>
    </row>
    <row r="753" s="139" customFormat="1" ht="17.1" customHeight="1" spans="1:3">
      <c r="A753" s="74">
        <v>2101506</v>
      </c>
      <c r="B753" s="74" t="s">
        <v>1311</v>
      </c>
      <c r="C753" s="73">
        <v>75</v>
      </c>
    </row>
    <row r="754" s="139" customFormat="1" ht="17.1" hidden="1" customHeight="1" spans="1:3">
      <c r="A754" s="74">
        <v>2101550</v>
      </c>
      <c r="B754" s="74" t="s">
        <v>783</v>
      </c>
      <c r="C754" s="73"/>
    </row>
    <row r="755" s="139" customFormat="1" ht="17.1" customHeight="1" spans="1:3">
      <c r="A755" s="74">
        <v>2101599</v>
      </c>
      <c r="B755" s="74" t="s">
        <v>1312</v>
      </c>
      <c r="C755" s="73">
        <v>24</v>
      </c>
    </row>
    <row r="756" s="139" customFormat="1" ht="17.1" customHeight="1" spans="1:3">
      <c r="A756" s="74">
        <v>21016</v>
      </c>
      <c r="B756" s="71" t="s">
        <v>1313</v>
      </c>
      <c r="C756" s="73">
        <f>C757</f>
        <v>19</v>
      </c>
    </row>
    <row r="757" s="139" customFormat="1" ht="17.1" customHeight="1" spans="1:3">
      <c r="A757" s="74">
        <v>2101601</v>
      </c>
      <c r="B757" s="74" t="s">
        <v>1314</v>
      </c>
      <c r="C757" s="73">
        <v>19</v>
      </c>
    </row>
    <row r="758" s="139" customFormat="1" ht="17.1" customHeight="1" spans="1:3">
      <c r="A758" s="74">
        <v>21017</v>
      </c>
      <c r="B758" s="71" t="s">
        <v>1315</v>
      </c>
      <c r="C758" s="73">
        <f>SUM(C759:C763)</f>
        <v>1</v>
      </c>
    </row>
    <row r="759" s="139" customFormat="1" ht="17.1" hidden="1" customHeight="1" spans="1:3">
      <c r="A759" s="74">
        <v>2101701</v>
      </c>
      <c r="B759" s="74" t="s">
        <v>774</v>
      </c>
      <c r="C759" s="73"/>
    </row>
    <row r="760" s="139" customFormat="1" ht="17.1" hidden="1" customHeight="1" spans="1:3">
      <c r="A760" s="74">
        <v>2101702</v>
      </c>
      <c r="B760" s="74" t="s">
        <v>775</v>
      </c>
      <c r="C760" s="73"/>
    </row>
    <row r="761" s="139" customFormat="1" ht="17.1" hidden="1" customHeight="1" spans="1:3">
      <c r="A761" s="74">
        <v>2101703</v>
      </c>
      <c r="B761" s="74" t="s">
        <v>776</v>
      </c>
      <c r="C761" s="73"/>
    </row>
    <row r="762" s="139" customFormat="1" ht="17.1" customHeight="1" spans="1:3">
      <c r="A762" s="74">
        <v>2101704</v>
      </c>
      <c r="B762" s="74" t="s">
        <v>1316</v>
      </c>
      <c r="C762" s="73">
        <v>1</v>
      </c>
    </row>
    <row r="763" s="139" customFormat="1" ht="17.1" hidden="1" customHeight="1" spans="1:3">
      <c r="A763" s="74">
        <v>2101799</v>
      </c>
      <c r="B763" s="74" t="s">
        <v>1317</v>
      </c>
      <c r="C763" s="73"/>
    </row>
    <row r="764" s="139" customFormat="1" ht="17.1" hidden="1" customHeight="1" spans="1:3">
      <c r="A764" s="74">
        <v>21018</v>
      </c>
      <c r="B764" s="71" t="s">
        <v>1318</v>
      </c>
      <c r="C764" s="73">
        <f>SUM(C765:C768)</f>
        <v>0</v>
      </c>
    </row>
    <row r="765" s="139" customFormat="1" ht="17.1" hidden="1" customHeight="1" spans="1:3">
      <c r="A765" s="74">
        <v>2101801</v>
      </c>
      <c r="B765" s="74" t="s">
        <v>774</v>
      </c>
      <c r="C765" s="73"/>
    </row>
    <row r="766" s="139" customFormat="1" ht="17.1" hidden="1" customHeight="1" spans="1:3">
      <c r="A766" s="74">
        <v>2101802</v>
      </c>
      <c r="B766" s="74" t="s">
        <v>775</v>
      </c>
      <c r="C766" s="73"/>
    </row>
    <row r="767" s="139" customFormat="1" ht="17.1" hidden="1" customHeight="1" spans="1:3">
      <c r="A767" s="74">
        <v>2101803</v>
      </c>
      <c r="B767" s="74" t="s">
        <v>776</v>
      </c>
      <c r="C767" s="73"/>
    </row>
    <row r="768" s="139" customFormat="1" ht="17.1" hidden="1" customHeight="1" spans="1:3">
      <c r="A768" s="74">
        <v>2101899</v>
      </c>
      <c r="B768" s="74" t="s">
        <v>1319</v>
      </c>
      <c r="C768" s="73"/>
    </row>
    <row r="769" s="139" customFormat="1" ht="17.1" customHeight="1" spans="1:3">
      <c r="A769" s="74">
        <v>21099</v>
      </c>
      <c r="B769" s="71" t="s">
        <v>1320</v>
      </c>
      <c r="C769" s="73">
        <f>C770</f>
        <v>23</v>
      </c>
    </row>
    <row r="770" s="139" customFormat="1" ht="17.1" customHeight="1" spans="1:3">
      <c r="A770" s="74">
        <v>2109999</v>
      </c>
      <c r="B770" s="74" t="s">
        <v>1321</v>
      </c>
      <c r="C770" s="73">
        <v>23</v>
      </c>
    </row>
    <row r="771" s="139" customFormat="1" ht="17.1" customHeight="1" spans="1:3">
      <c r="A771" s="74">
        <v>211</v>
      </c>
      <c r="B771" s="71" t="s">
        <v>1322</v>
      </c>
      <c r="C771" s="73">
        <f>SUM(C772,C782,C786,C795,C802,C809,C812,C815,C817,C819,C825,C827,C829,C840)</f>
        <v>5361</v>
      </c>
    </row>
    <row r="772" s="139" customFormat="1" ht="17.1" customHeight="1" spans="1:3">
      <c r="A772" s="74">
        <v>21101</v>
      </c>
      <c r="B772" s="71" t="s">
        <v>1323</v>
      </c>
      <c r="C772" s="73">
        <f>SUM(C773:C781)</f>
        <v>63</v>
      </c>
    </row>
    <row r="773" s="139" customFormat="1" ht="17.1" hidden="1" customHeight="1" spans="1:3">
      <c r="A773" s="74">
        <v>2110101</v>
      </c>
      <c r="B773" s="74" t="s">
        <v>774</v>
      </c>
      <c r="C773" s="73"/>
    </row>
    <row r="774" s="139" customFormat="1" ht="17.1" hidden="1" customHeight="1" spans="1:3">
      <c r="A774" s="74">
        <v>2110102</v>
      </c>
      <c r="B774" s="74" t="s">
        <v>775</v>
      </c>
      <c r="C774" s="73"/>
    </row>
    <row r="775" s="139" customFormat="1" ht="17.1" hidden="1" customHeight="1" spans="1:3">
      <c r="A775" s="74">
        <v>2110103</v>
      </c>
      <c r="B775" s="74" t="s">
        <v>776</v>
      </c>
      <c r="C775" s="73"/>
    </row>
    <row r="776" s="139" customFormat="1" ht="17.1" hidden="1" customHeight="1" spans="1:3">
      <c r="A776" s="74">
        <v>2110104</v>
      </c>
      <c r="B776" s="74" t="s">
        <v>1324</v>
      </c>
      <c r="C776" s="73"/>
    </row>
    <row r="777" s="139" customFormat="1" ht="17.1" hidden="1" customHeight="1" spans="1:3">
      <c r="A777" s="74">
        <v>2110105</v>
      </c>
      <c r="B777" s="74" t="s">
        <v>1325</v>
      </c>
      <c r="C777" s="73"/>
    </row>
    <row r="778" s="139" customFormat="1" ht="17.1" hidden="1" customHeight="1" spans="1:3">
      <c r="A778" s="74">
        <v>2110106</v>
      </c>
      <c r="B778" s="74" t="s">
        <v>1326</v>
      </c>
      <c r="C778" s="73"/>
    </row>
    <row r="779" s="139" customFormat="1" ht="17.1" hidden="1" customHeight="1" spans="1:3">
      <c r="A779" s="74">
        <v>2110107</v>
      </c>
      <c r="B779" s="74" t="s">
        <v>1327</v>
      </c>
      <c r="C779" s="73"/>
    </row>
    <row r="780" s="139" customFormat="1" ht="17.1" hidden="1" customHeight="1" spans="1:3">
      <c r="A780" s="74">
        <v>2110108</v>
      </c>
      <c r="B780" s="74" t="s">
        <v>1328</v>
      </c>
      <c r="C780" s="73"/>
    </row>
    <row r="781" s="139" customFormat="1" ht="17.1" customHeight="1" spans="1:3">
      <c r="A781" s="74">
        <v>2110199</v>
      </c>
      <c r="B781" s="74" t="s">
        <v>1329</v>
      </c>
      <c r="C781" s="73">
        <v>63</v>
      </c>
    </row>
    <row r="782" s="139" customFormat="1" ht="17.1" hidden="1" customHeight="1" spans="1:3">
      <c r="A782" s="74">
        <v>21102</v>
      </c>
      <c r="B782" s="71" t="s">
        <v>1330</v>
      </c>
      <c r="C782" s="73">
        <f>SUM(C783:C785)</f>
        <v>0</v>
      </c>
    </row>
    <row r="783" s="139" customFormat="1" ht="17.1" hidden="1" customHeight="1" spans="1:3">
      <c r="A783" s="74">
        <v>2110203</v>
      </c>
      <c r="B783" s="74" t="s">
        <v>1331</v>
      </c>
      <c r="C783" s="73"/>
    </row>
    <row r="784" s="139" customFormat="1" ht="17.1" hidden="1" customHeight="1" spans="1:3">
      <c r="A784" s="74">
        <v>2110204</v>
      </c>
      <c r="B784" s="74" t="s">
        <v>1332</v>
      </c>
      <c r="C784" s="73"/>
    </row>
    <row r="785" s="139" customFormat="1" ht="17.1" hidden="1" customHeight="1" spans="1:3">
      <c r="A785" s="74">
        <v>2110299</v>
      </c>
      <c r="B785" s="74" t="s">
        <v>1333</v>
      </c>
      <c r="C785" s="73"/>
    </row>
    <row r="786" s="139" customFormat="1" ht="17.1" customHeight="1" spans="1:3">
      <c r="A786" s="74">
        <v>21103</v>
      </c>
      <c r="B786" s="71" t="s">
        <v>1334</v>
      </c>
      <c r="C786" s="73">
        <f>SUM(C787:C794)</f>
        <v>4115</v>
      </c>
    </row>
    <row r="787" s="139" customFormat="1" ht="17.1" customHeight="1" spans="1:3">
      <c r="A787" s="74">
        <v>2110301</v>
      </c>
      <c r="B787" s="74" t="s">
        <v>1335</v>
      </c>
      <c r="C787" s="73">
        <v>303</v>
      </c>
    </row>
    <row r="788" s="139" customFormat="1" ht="17.1" customHeight="1" spans="1:3">
      <c r="A788" s="74">
        <v>2110302</v>
      </c>
      <c r="B788" s="74" t="s">
        <v>1336</v>
      </c>
      <c r="C788" s="73">
        <v>3812</v>
      </c>
    </row>
    <row r="789" s="139" customFormat="1" ht="17.1" hidden="1" customHeight="1" spans="1:3">
      <c r="A789" s="74">
        <v>2110303</v>
      </c>
      <c r="B789" s="74" t="s">
        <v>1337</v>
      </c>
      <c r="C789" s="73"/>
    </row>
    <row r="790" s="139" customFormat="1" ht="17.1" hidden="1" customHeight="1" spans="1:3">
      <c r="A790" s="74">
        <v>2110304</v>
      </c>
      <c r="B790" s="74" t="s">
        <v>1338</v>
      </c>
      <c r="C790" s="73"/>
    </row>
    <row r="791" s="139" customFormat="1" ht="17.1" hidden="1" customHeight="1" spans="1:3">
      <c r="A791" s="74">
        <v>2110305</v>
      </c>
      <c r="B791" s="74" t="s">
        <v>1339</v>
      </c>
      <c r="C791" s="73"/>
    </row>
    <row r="792" s="139" customFormat="1" ht="17.1" hidden="1" customHeight="1" spans="1:3">
      <c r="A792" s="74">
        <v>2110306</v>
      </c>
      <c r="B792" s="74" t="s">
        <v>1340</v>
      </c>
      <c r="C792" s="73"/>
    </row>
    <row r="793" s="139" customFormat="1" ht="17.1" hidden="1" customHeight="1" spans="1:3">
      <c r="A793" s="74">
        <v>2110307</v>
      </c>
      <c r="B793" s="74" t="s">
        <v>1341</v>
      </c>
      <c r="C793" s="73"/>
    </row>
    <row r="794" s="139" customFormat="1" ht="17.1" hidden="1" customHeight="1" spans="1:3">
      <c r="A794" s="74">
        <v>2110399</v>
      </c>
      <c r="B794" s="74" t="s">
        <v>1342</v>
      </c>
      <c r="C794" s="73"/>
    </row>
    <row r="795" s="139" customFormat="1" ht="17.1" customHeight="1" spans="1:3">
      <c r="A795" s="74">
        <v>21104</v>
      </c>
      <c r="B795" s="71" t="s">
        <v>1343</v>
      </c>
      <c r="C795" s="73">
        <f>SUM(C796:C801)</f>
        <v>29</v>
      </c>
    </row>
    <row r="796" s="139" customFormat="1" ht="17.1" customHeight="1" spans="1:3">
      <c r="A796" s="74">
        <v>2110401</v>
      </c>
      <c r="B796" s="74" t="s">
        <v>1344</v>
      </c>
      <c r="C796" s="73">
        <v>19</v>
      </c>
    </row>
    <row r="797" s="139" customFormat="1" ht="17.1" hidden="1" customHeight="1" spans="1:3">
      <c r="A797" s="74">
        <v>2110402</v>
      </c>
      <c r="B797" s="74" t="s">
        <v>1345</v>
      </c>
      <c r="C797" s="73"/>
    </row>
    <row r="798" s="139" customFormat="1" ht="17.1" hidden="1" customHeight="1" spans="1:3">
      <c r="A798" s="74">
        <v>2110404</v>
      </c>
      <c r="B798" s="74" t="s">
        <v>1346</v>
      </c>
      <c r="C798" s="73"/>
    </row>
    <row r="799" s="139" customFormat="1" ht="17.1" hidden="1" customHeight="1" spans="1:3">
      <c r="A799" s="74">
        <v>2110405</v>
      </c>
      <c r="B799" s="74" t="s">
        <v>1347</v>
      </c>
      <c r="C799" s="73"/>
    </row>
    <row r="800" s="139" customFormat="1" ht="17.1" hidden="1" customHeight="1" spans="1:3">
      <c r="A800" s="74">
        <v>2110406</v>
      </c>
      <c r="B800" s="74" t="s">
        <v>1348</v>
      </c>
      <c r="C800" s="73"/>
    </row>
    <row r="801" s="139" customFormat="1" ht="17.1" customHeight="1" spans="1:3">
      <c r="A801" s="74">
        <v>2110499</v>
      </c>
      <c r="B801" s="74" t="s">
        <v>1349</v>
      </c>
      <c r="C801" s="73">
        <v>10</v>
      </c>
    </row>
    <row r="802" s="139" customFormat="1" ht="17.1" hidden="1" customHeight="1" spans="1:3">
      <c r="A802" s="74">
        <v>21105</v>
      </c>
      <c r="B802" s="71" t="s">
        <v>1350</v>
      </c>
      <c r="C802" s="73">
        <f>SUM(C803:C808)</f>
        <v>0</v>
      </c>
    </row>
    <row r="803" s="139" customFormat="1" ht="17.1" hidden="1" customHeight="1" spans="1:3">
      <c r="A803" s="74">
        <v>2110501</v>
      </c>
      <c r="B803" s="74" t="s">
        <v>1351</v>
      </c>
      <c r="C803" s="73"/>
    </row>
    <row r="804" s="139" customFormat="1" ht="17.1" hidden="1" customHeight="1" spans="1:3">
      <c r="A804" s="74">
        <v>2110502</v>
      </c>
      <c r="B804" s="74" t="s">
        <v>1352</v>
      </c>
      <c r="C804" s="73"/>
    </row>
    <row r="805" s="139" customFormat="1" ht="17.1" hidden="1" customHeight="1" spans="1:3">
      <c r="A805" s="74">
        <v>2110503</v>
      </c>
      <c r="B805" s="74" t="s">
        <v>1353</v>
      </c>
      <c r="C805" s="73"/>
    </row>
    <row r="806" s="139" customFormat="1" ht="17.1" hidden="1" customHeight="1" spans="1:3">
      <c r="A806" s="74">
        <v>2110506</v>
      </c>
      <c r="B806" s="74" t="s">
        <v>1354</v>
      </c>
      <c r="C806" s="73"/>
    </row>
    <row r="807" s="139" customFormat="1" ht="17.1" hidden="1" customHeight="1" spans="1:3">
      <c r="A807" s="74">
        <v>2110507</v>
      </c>
      <c r="B807" s="74" t="s">
        <v>1355</v>
      </c>
      <c r="C807" s="73"/>
    </row>
    <row r="808" s="139" customFormat="1" ht="17.1" hidden="1" customHeight="1" spans="1:3">
      <c r="A808" s="74">
        <v>2110599</v>
      </c>
      <c r="B808" s="74" t="s">
        <v>1356</v>
      </c>
      <c r="C808" s="73"/>
    </row>
    <row r="809" s="139" customFormat="1" ht="17.1" hidden="1" customHeight="1" spans="1:3">
      <c r="A809" s="74">
        <v>21107</v>
      </c>
      <c r="B809" s="71" t="s">
        <v>1357</v>
      </c>
      <c r="C809" s="73">
        <f>SUM(C810:C811)</f>
        <v>0</v>
      </c>
    </row>
    <row r="810" s="139" customFormat="1" ht="17.1" hidden="1" customHeight="1" spans="1:3">
      <c r="A810" s="74">
        <v>2110704</v>
      </c>
      <c r="B810" s="74" t="s">
        <v>1358</v>
      </c>
      <c r="C810" s="73"/>
    </row>
    <row r="811" s="139" customFormat="1" ht="17.1" hidden="1" customHeight="1" spans="1:3">
      <c r="A811" s="74">
        <v>2110799</v>
      </c>
      <c r="B811" s="74" t="s">
        <v>1359</v>
      </c>
      <c r="C811" s="73"/>
    </row>
    <row r="812" s="139" customFormat="1" ht="17.1" hidden="1" customHeight="1" spans="1:3">
      <c r="A812" s="74">
        <v>21108</v>
      </c>
      <c r="B812" s="71" t="s">
        <v>1360</v>
      </c>
      <c r="C812" s="73">
        <f>SUM(C813:C814)</f>
        <v>0</v>
      </c>
    </row>
    <row r="813" s="139" customFormat="1" ht="17.1" hidden="1" customHeight="1" spans="1:3">
      <c r="A813" s="74">
        <v>2110804</v>
      </c>
      <c r="B813" s="74" t="s">
        <v>1361</v>
      </c>
      <c r="C813" s="73"/>
    </row>
    <row r="814" s="139" customFormat="1" ht="17.1" hidden="1" customHeight="1" spans="1:3">
      <c r="A814" s="74">
        <v>2110899</v>
      </c>
      <c r="B814" s="74" t="s">
        <v>1362</v>
      </c>
      <c r="C814" s="73"/>
    </row>
    <row r="815" s="139" customFormat="1" ht="17.1" hidden="1" customHeight="1" spans="1:3">
      <c r="A815" s="74">
        <v>21109</v>
      </c>
      <c r="B815" s="71" t="s">
        <v>1363</v>
      </c>
      <c r="C815" s="73">
        <f>C816</f>
        <v>0</v>
      </c>
    </row>
    <row r="816" s="139" customFormat="1" ht="17.1" hidden="1" customHeight="1" spans="1:3">
      <c r="A816" s="74">
        <v>2110901</v>
      </c>
      <c r="B816" s="74" t="s">
        <v>1364</v>
      </c>
      <c r="C816" s="73"/>
    </row>
    <row r="817" s="139" customFormat="1" ht="17.1" hidden="1" customHeight="1" spans="1:3">
      <c r="A817" s="74">
        <v>21110</v>
      </c>
      <c r="B817" s="71" t="s">
        <v>1365</v>
      </c>
      <c r="C817" s="73">
        <f>C818</f>
        <v>0</v>
      </c>
    </row>
    <row r="818" s="139" customFormat="1" ht="17.1" hidden="1" customHeight="1" spans="1:3">
      <c r="A818" s="74">
        <v>2111001</v>
      </c>
      <c r="B818" s="74" t="s">
        <v>1366</v>
      </c>
      <c r="C818" s="73"/>
    </row>
    <row r="819" s="139" customFormat="1" ht="17.1" hidden="1" customHeight="1" spans="1:3">
      <c r="A819" s="74">
        <v>21111</v>
      </c>
      <c r="B819" s="71" t="s">
        <v>1367</v>
      </c>
      <c r="C819" s="73">
        <f>SUM(C820:C824)</f>
        <v>0</v>
      </c>
    </row>
    <row r="820" s="139" customFormat="1" ht="17.1" hidden="1" customHeight="1" spans="1:3">
      <c r="A820" s="74">
        <v>2111101</v>
      </c>
      <c r="B820" s="74" t="s">
        <v>1368</v>
      </c>
      <c r="C820" s="73"/>
    </row>
    <row r="821" s="139" customFormat="1" ht="17.1" hidden="1" customHeight="1" spans="1:3">
      <c r="A821" s="74">
        <v>2111102</v>
      </c>
      <c r="B821" s="74" t="s">
        <v>1369</v>
      </c>
      <c r="C821" s="73"/>
    </row>
    <row r="822" s="139" customFormat="1" ht="17.1" hidden="1" customHeight="1" spans="1:3">
      <c r="A822" s="74">
        <v>2111103</v>
      </c>
      <c r="B822" s="74" t="s">
        <v>1370</v>
      </c>
      <c r="C822" s="73"/>
    </row>
    <row r="823" s="139" customFormat="1" ht="17.1" hidden="1" customHeight="1" spans="1:3">
      <c r="A823" s="74">
        <v>2111104</v>
      </c>
      <c r="B823" s="74" t="s">
        <v>1371</v>
      </c>
      <c r="C823" s="73"/>
    </row>
    <row r="824" s="139" customFormat="1" ht="17.1" hidden="1" customHeight="1" spans="1:3">
      <c r="A824" s="74">
        <v>2111199</v>
      </c>
      <c r="B824" s="74" t="s">
        <v>1372</v>
      </c>
      <c r="C824" s="73"/>
    </row>
    <row r="825" s="139" customFormat="1" ht="17.1" hidden="1" customHeight="1" spans="1:3">
      <c r="A825" s="74">
        <v>21112</v>
      </c>
      <c r="B825" s="71" t="s">
        <v>1373</v>
      </c>
      <c r="C825" s="73">
        <f>C826</f>
        <v>0</v>
      </c>
    </row>
    <row r="826" s="139" customFormat="1" ht="17.1" hidden="1" customHeight="1" spans="1:3">
      <c r="A826" s="74">
        <v>2111201</v>
      </c>
      <c r="B826" s="74" t="s">
        <v>1374</v>
      </c>
      <c r="C826" s="73"/>
    </row>
    <row r="827" s="139" customFormat="1" ht="17.1" hidden="1" customHeight="1" spans="1:3">
      <c r="A827" s="74">
        <v>21113</v>
      </c>
      <c r="B827" s="71" t="s">
        <v>1375</v>
      </c>
      <c r="C827" s="73">
        <f>C828</f>
        <v>0</v>
      </c>
    </row>
    <row r="828" s="139" customFormat="1" ht="17.1" hidden="1" customHeight="1" spans="1:3">
      <c r="A828" s="74">
        <v>2111301</v>
      </c>
      <c r="B828" s="74" t="s">
        <v>1376</v>
      </c>
      <c r="C828" s="73"/>
    </row>
    <row r="829" s="139" customFormat="1" ht="17.1" hidden="1" customHeight="1" spans="1:3">
      <c r="A829" s="74">
        <v>21114</v>
      </c>
      <c r="B829" s="71" t="s">
        <v>1377</v>
      </c>
      <c r="C829" s="73">
        <f>SUM(C830:C839)</f>
        <v>0</v>
      </c>
    </row>
    <row r="830" s="139" customFormat="1" ht="17.1" hidden="1" customHeight="1" spans="1:3">
      <c r="A830" s="74">
        <v>2111401</v>
      </c>
      <c r="B830" s="74" t="s">
        <v>774</v>
      </c>
      <c r="C830" s="73"/>
    </row>
    <row r="831" s="139" customFormat="1" ht="17.1" hidden="1" customHeight="1" spans="1:3">
      <c r="A831" s="74">
        <v>2111402</v>
      </c>
      <c r="B831" s="74" t="s">
        <v>775</v>
      </c>
      <c r="C831" s="73"/>
    </row>
    <row r="832" s="139" customFormat="1" ht="17.1" hidden="1" customHeight="1" spans="1:3">
      <c r="A832" s="74">
        <v>2111403</v>
      </c>
      <c r="B832" s="74" t="s">
        <v>776</v>
      </c>
      <c r="C832" s="73"/>
    </row>
    <row r="833" s="139" customFormat="1" ht="17.1" hidden="1" customHeight="1" spans="1:3">
      <c r="A833" s="74">
        <v>2111406</v>
      </c>
      <c r="B833" s="74" t="s">
        <v>1378</v>
      </c>
      <c r="C833" s="73"/>
    </row>
    <row r="834" s="139" customFormat="1" ht="17.1" hidden="1" customHeight="1" spans="1:3">
      <c r="A834" s="74">
        <v>2111407</v>
      </c>
      <c r="B834" s="74" t="s">
        <v>1379</v>
      </c>
      <c r="C834" s="73"/>
    </row>
    <row r="835" s="139" customFormat="1" ht="17.1" hidden="1" customHeight="1" spans="1:3">
      <c r="A835" s="74">
        <v>2111408</v>
      </c>
      <c r="B835" s="74" t="s">
        <v>1380</v>
      </c>
      <c r="C835" s="73"/>
    </row>
    <row r="836" s="139" customFormat="1" ht="17.1" hidden="1" customHeight="1" spans="1:3">
      <c r="A836" s="74">
        <v>2111411</v>
      </c>
      <c r="B836" s="74" t="s">
        <v>814</v>
      </c>
      <c r="C836" s="73"/>
    </row>
    <row r="837" s="139" customFormat="1" ht="17.1" hidden="1" customHeight="1" spans="1:3">
      <c r="A837" s="74">
        <v>2111413</v>
      </c>
      <c r="B837" s="74" t="s">
        <v>1381</v>
      </c>
      <c r="C837" s="73"/>
    </row>
    <row r="838" s="139" customFormat="1" ht="17.1" hidden="1" customHeight="1" spans="1:3">
      <c r="A838" s="74">
        <v>2111450</v>
      </c>
      <c r="B838" s="74" t="s">
        <v>783</v>
      </c>
      <c r="C838" s="73"/>
    </row>
    <row r="839" s="139" customFormat="1" ht="17.1" hidden="1" customHeight="1" spans="1:3">
      <c r="A839" s="74">
        <v>2111499</v>
      </c>
      <c r="B839" s="74" t="s">
        <v>1382</v>
      </c>
      <c r="C839" s="73"/>
    </row>
    <row r="840" s="139" customFormat="1" ht="17.1" customHeight="1" spans="1:3">
      <c r="A840" s="74">
        <v>21199</v>
      </c>
      <c r="B840" s="71" t="s">
        <v>1383</v>
      </c>
      <c r="C840" s="73">
        <f>C841</f>
        <v>1154</v>
      </c>
    </row>
    <row r="841" s="139" customFormat="1" ht="17.1" customHeight="1" spans="1:3">
      <c r="A841" s="74">
        <v>2119999</v>
      </c>
      <c r="B841" s="74" t="s">
        <v>1384</v>
      </c>
      <c r="C841" s="73">
        <v>1154</v>
      </c>
    </row>
    <row r="842" s="139" customFormat="1" ht="17.1" customHeight="1" spans="1:3">
      <c r="A842" s="74">
        <v>212</v>
      </c>
      <c r="B842" s="71" t="s">
        <v>1385</v>
      </c>
      <c r="C842" s="73">
        <f>SUM(C843,C854,C856,C859,C861,C863)</f>
        <v>123255</v>
      </c>
    </row>
    <row r="843" s="139" customFormat="1" ht="17.1" customHeight="1" spans="1:3">
      <c r="A843" s="74">
        <v>21201</v>
      </c>
      <c r="B843" s="71" t="s">
        <v>1386</v>
      </c>
      <c r="C843" s="73">
        <f>SUM(C844:C853)</f>
        <v>14139</v>
      </c>
    </row>
    <row r="844" s="139" customFormat="1" ht="17.1" customHeight="1" spans="1:3">
      <c r="A844" s="74">
        <v>2120101</v>
      </c>
      <c r="B844" s="74" t="s">
        <v>774</v>
      </c>
      <c r="C844" s="73">
        <v>1322</v>
      </c>
    </row>
    <row r="845" s="139" customFormat="1" ht="17.1" customHeight="1" spans="1:3">
      <c r="A845" s="74">
        <v>2120102</v>
      </c>
      <c r="B845" s="74" t="s">
        <v>775</v>
      </c>
      <c r="C845" s="73">
        <v>2077</v>
      </c>
    </row>
    <row r="846" s="139" customFormat="1" ht="17.1" hidden="1" customHeight="1" spans="1:3">
      <c r="A846" s="74">
        <v>2120103</v>
      </c>
      <c r="B846" s="74" t="s">
        <v>776</v>
      </c>
      <c r="C846" s="73"/>
    </row>
    <row r="847" s="139" customFormat="1" ht="17.1" customHeight="1" spans="1:3">
      <c r="A847" s="74">
        <v>2120104</v>
      </c>
      <c r="B847" s="74" t="s">
        <v>1387</v>
      </c>
      <c r="C847" s="73">
        <v>295</v>
      </c>
    </row>
    <row r="848" s="139" customFormat="1" ht="17.1" hidden="1" customHeight="1" spans="1:3">
      <c r="A848" s="74">
        <v>2120105</v>
      </c>
      <c r="B848" s="74" t="s">
        <v>1388</v>
      </c>
      <c r="C848" s="73"/>
    </row>
    <row r="849" s="139" customFormat="1" ht="17.1" hidden="1" customHeight="1" spans="1:3">
      <c r="A849" s="74">
        <v>2120106</v>
      </c>
      <c r="B849" s="74" t="s">
        <v>1389</v>
      </c>
      <c r="C849" s="73"/>
    </row>
    <row r="850" s="139" customFormat="1" ht="17.1" hidden="1" customHeight="1" spans="1:3">
      <c r="A850" s="74">
        <v>2120107</v>
      </c>
      <c r="B850" s="74" t="s">
        <v>1390</v>
      </c>
      <c r="C850" s="73"/>
    </row>
    <row r="851" s="139" customFormat="1" ht="17.1" hidden="1" customHeight="1" spans="1:3">
      <c r="A851" s="74">
        <v>2120109</v>
      </c>
      <c r="B851" s="74" t="s">
        <v>1391</v>
      </c>
      <c r="C851" s="73"/>
    </row>
    <row r="852" s="139" customFormat="1" ht="17.1" hidden="1" customHeight="1" spans="1:3">
      <c r="A852" s="74">
        <v>2120110</v>
      </c>
      <c r="B852" s="74" t="s">
        <v>1392</v>
      </c>
      <c r="C852" s="73"/>
    </row>
    <row r="853" s="139" customFormat="1" ht="17.1" customHeight="1" spans="1:3">
      <c r="A853" s="74">
        <v>2120199</v>
      </c>
      <c r="B853" s="74" t="s">
        <v>1393</v>
      </c>
      <c r="C853" s="73">
        <v>10445</v>
      </c>
    </row>
    <row r="854" s="139" customFormat="1" ht="17.1" hidden="1" customHeight="1" spans="1:3">
      <c r="A854" s="74">
        <v>21202</v>
      </c>
      <c r="B854" s="71" t="s">
        <v>1394</v>
      </c>
      <c r="C854" s="73">
        <f>C855</f>
        <v>0</v>
      </c>
    </row>
    <row r="855" s="139" customFormat="1" ht="17.1" hidden="1" customHeight="1" spans="1:3">
      <c r="A855" s="74">
        <v>2120201</v>
      </c>
      <c r="B855" s="74" t="s">
        <v>1395</v>
      </c>
      <c r="C855" s="73"/>
    </row>
    <row r="856" s="139" customFormat="1" ht="17.1" customHeight="1" spans="1:3">
      <c r="A856" s="74">
        <v>21203</v>
      </c>
      <c r="B856" s="71" t="s">
        <v>1396</v>
      </c>
      <c r="C856" s="73">
        <f>SUM(C857:C858)</f>
        <v>108055</v>
      </c>
    </row>
    <row r="857" s="139" customFormat="1" ht="17.1" customHeight="1" spans="1:3">
      <c r="A857" s="74">
        <v>2120303</v>
      </c>
      <c r="B857" s="74" t="s">
        <v>1397</v>
      </c>
      <c r="C857" s="73">
        <v>12</v>
      </c>
    </row>
    <row r="858" s="139" customFormat="1" ht="17.1" customHeight="1" spans="1:3">
      <c r="A858" s="74">
        <v>2120399</v>
      </c>
      <c r="B858" s="74" t="s">
        <v>1398</v>
      </c>
      <c r="C858" s="73">
        <v>108043</v>
      </c>
    </row>
    <row r="859" s="139" customFormat="1" ht="17.1" customHeight="1" spans="1:3">
      <c r="A859" s="74">
        <v>21205</v>
      </c>
      <c r="B859" s="71" t="s">
        <v>1399</v>
      </c>
      <c r="C859" s="73">
        <f t="shared" ref="C859:C863" si="0">C860</f>
        <v>723</v>
      </c>
    </row>
    <row r="860" s="139" customFormat="1" ht="17.1" customHeight="1" spans="1:3">
      <c r="A860" s="74">
        <v>2120501</v>
      </c>
      <c r="B860" s="74" t="s">
        <v>1400</v>
      </c>
      <c r="C860" s="73">
        <v>723</v>
      </c>
    </row>
    <row r="861" s="139" customFormat="1" ht="17.1" hidden="1" customHeight="1" spans="1:3">
      <c r="A861" s="74">
        <v>21206</v>
      </c>
      <c r="B861" s="71" t="s">
        <v>1401</v>
      </c>
      <c r="C861" s="73">
        <f t="shared" si="0"/>
        <v>0</v>
      </c>
    </row>
    <row r="862" s="139" customFormat="1" ht="17.1" hidden="1" customHeight="1" spans="1:3">
      <c r="A862" s="74">
        <v>2120601</v>
      </c>
      <c r="B862" s="74" t="s">
        <v>1402</v>
      </c>
      <c r="C862" s="73"/>
    </row>
    <row r="863" s="139" customFormat="1" ht="17.1" customHeight="1" spans="1:3">
      <c r="A863" s="74">
        <v>21299</v>
      </c>
      <c r="B863" s="71" t="s">
        <v>1403</v>
      </c>
      <c r="C863" s="73">
        <f t="shared" si="0"/>
        <v>338</v>
      </c>
    </row>
    <row r="864" s="139" customFormat="1" ht="17.1" customHeight="1" spans="1:3">
      <c r="A864" s="74">
        <v>2129999</v>
      </c>
      <c r="B864" s="74" t="s">
        <v>1404</v>
      </c>
      <c r="C864" s="73">
        <v>338</v>
      </c>
    </row>
    <row r="865" s="139" customFormat="1" ht="17.1" customHeight="1" spans="1:3">
      <c r="A865" s="74">
        <v>213</v>
      </c>
      <c r="B865" s="71" t="s">
        <v>1405</v>
      </c>
      <c r="C865" s="73">
        <f>SUM(C866,C892,C915,C943,C954,C961,C967,C970)</f>
        <v>17276</v>
      </c>
    </row>
    <row r="866" s="139" customFormat="1" ht="17.1" customHeight="1" spans="1:3">
      <c r="A866" s="74">
        <v>21301</v>
      </c>
      <c r="B866" s="71" t="s">
        <v>1406</v>
      </c>
      <c r="C866" s="73">
        <f>SUM(C867:C891)</f>
        <v>3745</v>
      </c>
    </row>
    <row r="867" s="139" customFormat="1" ht="17.1" customHeight="1" spans="1:3">
      <c r="A867" s="74">
        <v>2130101</v>
      </c>
      <c r="B867" s="74" t="s">
        <v>774</v>
      </c>
      <c r="C867" s="73">
        <v>348</v>
      </c>
    </row>
    <row r="868" s="139" customFormat="1" ht="17.1" customHeight="1" spans="1:3">
      <c r="A868" s="74">
        <v>2130102</v>
      </c>
      <c r="B868" s="74" t="s">
        <v>775</v>
      </c>
      <c r="C868" s="73">
        <v>272</v>
      </c>
    </row>
    <row r="869" s="139" customFormat="1" ht="17.1" hidden="1" customHeight="1" spans="1:3">
      <c r="A869" s="74">
        <v>2130103</v>
      </c>
      <c r="B869" s="74" t="s">
        <v>776</v>
      </c>
      <c r="C869" s="73"/>
    </row>
    <row r="870" s="139" customFormat="1" ht="17.1" hidden="1" customHeight="1" spans="1:3">
      <c r="A870" s="74">
        <v>2130104</v>
      </c>
      <c r="B870" s="74" t="s">
        <v>783</v>
      </c>
      <c r="C870" s="73"/>
    </row>
    <row r="871" s="139" customFormat="1" ht="17.1" hidden="1" customHeight="1" spans="1:3">
      <c r="A871" s="74">
        <v>2130105</v>
      </c>
      <c r="B871" s="74" t="s">
        <v>1407</v>
      </c>
      <c r="C871" s="73"/>
    </row>
    <row r="872" s="139" customFormat="1" ht="17.1" hidden="1" customHeight="1" spans="1:3">
      <c r="A872" s="74">
        <v>2130106</v>
      </c>
      <c r="B872" s="74" t="s">
        <v>1408</v>
      </c>
      <c r="C872" s="73"/>
    </row>
    <row r="873" s="139" customFormat="1" ht="17.1" customHeight="1" spans="1:3">
      <c r="A873" s="74">
        <v>2130108</v>
      </c>
      <c r="B873" s="74" t="s">
        <v>1409</v>
      </c>
      <c r="C873" s="73">
        <v>27</v>
      </c>
    </row>
    <row r="874" s="139" customFormat="1" ht="17.1" customHeight="1" spans="1:3">
      <c r="A874" s="74">
        <v>2130109</v>
      </c>
      <c r="B874" s="74" t="s">
        <v>1410</v>
      </c>
      <c r="C874" s="73">
        <v>8</v>
      </c>
    </row>
    <row r="875" s="139" customFormat="1" ht="17.1" hidden="1" customHeight="1" spans="1:3">
      <c r="A875" s="74">
        <v>2130110</v>
      </c>
      <c r="B875" s="74" t="s">
        <v>1411</v>
      </c>
      <c r="C875" s="73"/>
    </row>
    <row r="876" s="139" customFormat="1" ht="17.1" hidden="1" customHeight="1" spans="1:3">
      <c r="A876" s="74">
        <v>2130111</v>
      </c>
      <c r="B876" s="74" t="s">
        <v>1412</v>
      </c>
      <c r="C876" s="73"/>
    </row>
    <row r="877" s="139" customFormat="1" ht="17.1" hidden="1" customHeight="1" spans="1:3">
      <c r="A877" s="74">
        <v>2130112</v>
      </c>
      <c r="B877" s="74" t="s">
        <v>1413</v>
      </c>
      <c r="C877" s="73"/>
    </row>
    <row r="878" s="139" customFormat="1" ht="17.1" hidden="1" customHeight="1" spans="1:3">
      <c r="A878" s="74">
        <v>2130114</v>
      </c>
      <c r="B878" s="74" t="s">
        <v>1414</v>
      </c>
      <c r="C878" s="73"/>
    </row>
    <row r="879" s="139" customFormat="1" ht="17.1" hidden="1" customHeight="1" spans="1:3">
      <c r="A879" s="74">
        <v>2130119</v>
      </c>
      <c r="B879" s="74" t="s">
        <v>1415</v>
      </c>
      <c r="C879" s="73"/>
    </row>
    <row r="880" s="139" customFormat="1" ht="17.1" customHeight="1" spans="1:3">
      <c r="A880" s="74">
        <v>2130120</v>
      </c>
      <c r="B880" s="74" t="s">
        <v>1416</v>
      </c>
      <c r="C880" s="73">
        <v>825</v>
      </c>
    </row>
    <row r="881" s="139" customFormat="1" ht="16.9" customHeight="1" spans="1:3">
      <c r="A881" s="74">
        <v>2130121</v>
      </c>
      <c r="B881" s="74" t="s">
        <v>1417</v>
      </c>
      <c r="C881" s="73">
        <v>49</v>
      </c>
    </row>
    <row r="882" s="139" customFormat="1" ht="17.1" customHeight="1" spans="1:3">
      <c r="A882" s="74">
        <v>2130122</v>
      </c>
      <c r="B882" s="74" t="s">
        <v>1418</v>
      </c>
      <c r="C882" s="73">
        <v>664</v>
      </c>
    </row>
    <row r="883" s="139" customFormat="1" ht="17.1" hidden="1" customHeight="1" spans="1:3">
      <c r="A883" s="74">
        <v>2130124</v>
      </c>
      <c r="B883" s="74" t="s">
        <v>1419</v>
      </c>
      <c r="C883" s="73"/>
    </row>
    <row r="884" s="139" customFormat="1" ht="17.1" customHeight="1" spans="1:3">
      <c r="A884" s="74">
        <v>2130125</v>
      </c>
      <c r="B884" s="74" t="s">
        <v>1420</v>
      </c>
      <c r="C884" s="73">
        <v>4</v>
      </c>
    </row>
    <row r="885" s="139" customFormat="1" ht="17.1" customHeight="1" spans="1:3">
      <c r="A885" s="74">
        <v>2130126</v>
      </c>
      <c r="B885" s="74" t="s">
        <v>1421</v>
      </c>
      <c r="C885" s="73">
        <v>42</v>
      </c>
    </row>
    <row r="886" s="139" customFormat="1" ht="17.1" customHeight="1" spans="1:3">
      <c r="A886" s="74">
        <v>2130135</v>
      </c>
      <c r="B886" s="74" t="s">
        <v>1422</v>
      </c>
      <c r="C886" s="73">
        <v>8</v>
      </c>
    </row>
    <row r="887" s="139" customFormat="1" ht="17.1" customHeight="1" spans="1:3">
      <c r="A887" s="74">
        <v>2130142</v>
      </c>
      <c r="B887" s="74" t="s">
        <v>1423</v>
      </c>
      <c r="C887" s="73">
        <v>250</v>
      </c>
    </row>
    <row r="888" s="139" customFormat="1" ht="17.1" hidden="1" customHeight="1" spans="1:3">
      <c r="A888" s="74">
        <v>2130148</v>
      </c>
      <c r="B888" s="74" t="s">
        <v>1424</v>
      </c>
      <c r="C888" s="73"/>
    </row>
    <row r="889" s="139" customFormat="1" ht="17.1" customHeight="1" spans="1:3">
      <c r="A889" s="74">
        <v>2130152</v>
      </c>
      <c r="B889" s="74" t="s">
        <v>1425</v>
      </c>
      <c r="C889" s="73">
        <v>10</v>
      </c>
    </row>
    <row r="890" s="139" customFormat="1" ht="17.1" customHeight="1" spans="1:3">
      <c r="A890" s="74">
        <v>2130153</v>
      </c>
      <c r="B890" s="74" t="s">
        <v>1426</v>
      </c>
      <c r="C890" s="73">
        <v>373</v>
      </c>
    </row>
    <row r="891" s="139" customFormat="1" ht="17.1" customHeight="1" spans="1:3">
      <c r="A891" s="74">
        <v>2130199</v>
      </c>
      <c r="B891" s="74" t="s">
        <v>1427</v>
      </c>
      <c r="C891" s="73">
        <v>865</v>
      </c>
    </row>
    <row r="892" s="139" customFormat="1" ht="17.1" customHeight="1" spans="1:3">
      <c r="A892" s="74">
        <v>21302</v>
      </c>
      <c r="B892" s="71" t="s">
        <v>1428</v>
      </c>
      <c r="C892" s="73">
        <f>SUM(C893:C914)</f>
        <v>955</v>
      </c>
    </row>
    <row r="893" s="139" customFormat="1" ht="17.1" hidden="1" customHeight="1" spans="1:3">
      <c r="A893" s="74">
        <v>2130201</v>
      </c>
      <c r="B893" s="74" t="s">
        <v>774</v>
      </c>
      <c r="C893" s="73"/>
    </row>
    <row r="894" s="139" customFormat="1" ht="17.1" hidden="1" customHeight="1" spans="1:3">
      <c r="A894" s="74">
        <v>2130202</v>
      </c>
      <c r="B894" s="74" t="s">
        <v>775</v>
      </c>
      <c r="C894" s="73"/>
    </row>
    <row r="895" s="139" customFormat="1" ht="17.1" hidden="1" customHeight="1" spans="1:3">
      <c r="A895" s="74">
        <v>2130203</v>
      </c>
      <c r="B895" s="74" t="s">
        <v>776</v>
      </c>
      <c r="C895" s="73"/>
    </row>
    <row r="896" s="139" customFormat="1" ht="17.1" hidden="1" customHeight="1" spans="1:3">
      <c r="A896" s="74">
        <v>2130204</v>
      </c>
      <c r="B896" s="74" t="s">
        <v>1429</v>
      </c>
      <c r="C896" s="73"/>
    </row>
    <row r="897" s="139" customFormat="1" ht="17.1" customHeight="1" spans="1:3">
      <c r="A897" s="74">
        <v>2130205</v>
      </c>
      <c r="B897" s="74" t="s">
        <v>1430</v>
      </c>
      <c r="C897" s="73">
        <v>260</v>
      </c>
    </row>
    <row r="898" s="139" customFormat="1" ht="17.1" hidden="1" customHeight="1" spans="1:3">
      <c r="A898" s="74">
        <v>2130206</v>
      </c>
      <c r="B898" s="74" t="s">
        <v>1431</v>
      </c>
      <c r="C898" s="73"/>
    </row>
    <row r="899" s="139" customFormat="1" ht="17.1" hidden="1" customHeight="1" spans="1:3">
      <c r="A899" s="74">
        <v>2130207</v>
      </c>
      <c r="B899" s="74" t="s">
        <v>1432</v>
      </c>
      <c r="C899" s="73"/>
    </row>
    <row r="900" s="139" customFormat="1" ht="17.1" customHeight="1" spans="1:3">
      <c r="A900" s="74">
        <v>2130209</v>
      </c>
      <c r="B900" s="74" t="s">
        <v>1433</v>
      </c>
      <c r="C900" s="73">
        <v>114</v>
      </c>
    </row>
    <row r="901" s="139" customFormat="1" ht="17.1" hidden="1" customHeight="1" spans="1:3">
      <c r="A901" s="74">
        <v>2130211</v>
      </c>
      <c r="B901" s="74" t="s">
        <v>1434</v>
      </c>
      <c r="C901" s="73"/>
    </row>
    <row r="902" s="139" customFormat="1" ht="17.1" hidden="1" customHeight="1" spans="1:3">
      <c r="A902" s="74">
        <v>2130212</v>
      </c>
      <c r="B902" s="74" t="s">
        <v>1435</v>
      </c>
      <c r="C902" s="73"/>
    </row>
    <row r="903" s="139" customFormat="1" ht="17.1" hidden="1" customHeight="1" spans="1:3">
      <c r="A903" s="74">
        <v>2130213</v>
      </c>
      <c r="B903" s="74" t="s">
        <v>1436</v>
      </c>
      <c r="C903" s="73"/>
    </row>
    <row r="904" s="139" customFormat="1" ht="17.1" hidden="1" customHeight="1" spans="1:3">
      <c r="A904" s="74">
        <v>2130217</v>
      </c>
      <c r="B904" s="74" t="s">
        <v>1437</v>
      </c>
      <c r="C904" s="73"/>
    </row>
    <row r="905" s="139" customFormat="1" ht="17.1" hidden="1" customHeight="1" spans="1:3">
      <c r="A905" s="74">
        <v>2130220</v>
      </c>
      <c r="B905" s="74" t="s">
        <v>1438</v>
      </c>
      <c r="C905" s="73"/>
    </row>
    <row r="906" s="139" customFormat="1" ht="17.1" hidden="1" customHeight="1" spans="1:3">
      <c r="A906" s="74">
        <v>2130221</v>
      </c>
      <c r="B906" s="74" t="s">
        <v>1439</v>
      </c>
      <c r="C906" s="73"/>
    </row>
    <row r="907" s="139" customFormat="1" ht="17.1" hidden="1" customHeight="1" spans="1:3">
      <c r="A907" s="74">
        <v>2130223</v>
      </c>
      <c r="B907" s="74" t="s">
        <v>1440</v>
      </c>
      <c r="C907" s="73"/>
    </row>
    <row r="908" s="139" customFormat="1" ht="17.1" hidden="1" customHeight="1" spans="1:3">
      <c r="A908" s="74">
        <v>2130226</v>
      </c>
      <c r="B908" s="74" t="s">
        <v>1441</v>
      </c>
      <c r="C908" s="73"/>
    </row>
    <row r="909" s="139" customFormat="1" ht="17.1" hidden="1" customHeight="1" spans="1:3">
      <c r="A909" s="74">
        <v>2130227</v>
      </c>
      <c r="B909" s="74" t="s">
        <v>1442</v>
      </c>
      <c r="C909" s="73"/>
    </row>
    <row r="910" s="139" customFormat="1" ht="17.1" customHeight="1" spans="1:3">
      <c r="A910" s="74">
        <v>2130234</v>
      </c>
      <c r="B910" s="74" t="s">
        <v>1443</v>
      </c>
      <c r="C910" s="73">
        <v>73</v>
      </c>
    </row>
    <row r="911" s="139" customFormat="1" ht="17.1" hidden="1" customHeight="1" spans="1:3">
      <c r="A911" s="74">
        <v>2130236</v>
      </c>
      <c r="B911" s="74" t="s">
        <v>1444</v>
      </c>
      <c r="C911" s="73"/>
    </row>
    <row r="912" s="139" customFormat="1" ht="17.1" hidden="1" customHeight="1" spans="1:3">
      <c r="A912" s="74">
        <v>2130237</v>
      </c>
      <c r="B912" s="74" t="s">
        <v>1413</v>
      </c>
      <c r="C912" s="73"/>
    </row>
    <row r="913" s="139" customFormat="1" ht="17.1" customHeight="1" spans="1:3">
      <c r="A913" s="74">
        <v>2130238</v>
      </c>
      <c r="B913" s="74" t="s">
        <v>1445</v>
      </c>
      <c r="C913" s="73">
        <v>7</v>
      </c>
    </row>
    <row r="914" s="139" customFormat="1" ht="17.1" customHeight="1" spans="1:3">
      <c r="A914" s="74">
        <v>2130299</v>
      </c>
      <c r="B914" s="74" t="s">
        <v>1446</v>
      </c>
      <c r="C914" s="73">
        <v>501</v>
      </c>
    </row>
    <row r="915" s="139" customFormat="1" ht="17.1" customHeight="1" spans="1:3">
      <c r="A915" s="74">
        <v>21303</v>
      </c>
      <c r="B915" s="71" t="s">
        <v>1447</v>
      </c>
      <c r="C915" s="73">
        <f>SUM(C916:C942)</f>
        <v>2434</v>
      </c>
    </row>
    <row r="916" s="139" customFormat="1" ht="17.1" customHeight="1" spans="1:3">
      <c r="A916" s="74">
        <v>2130301</v>
      </c>
      <c r="B916" s="74" t="s">
        <v>774</v>
      </c>
      <c r="C916" s="73">
        <v>425</v>
      </c>
    </row>
    <row r="917" s="139" customFormat="1" ht="17.1" hidden="1" customHeight="1" spans="1:3">
      <c r="A917" s="74">
        <v>2130302</v>
      </c>
      <c r="B917" s="74" t="s">
        <v>775</v>
      </c>
      <c r="C917" s="73"/>
    </row>
    <row r="918" s="139" customFormat="1" ht="17.1" hidden="1" customHeight="1" spans="1:3">
      <c r="A918" s="74">
        <v>2130303</v>
      </c>
      <c r="B918" s="74" t="s">
        <v>776</v>
      </c>
      <c r="C918" s="73"/>
    </row>
    <row r="919" s="139" customFormat="1" ht="17.1" hidden="1" customHeight="1" spans="1:3">
      <c r="A919" s="74">
        <v>2130304</v>
      </c>
      <c r="B919" s="74" t="s">
        <v>1448</v>
      </c>
      <c r="C919" s="73"/>
    </row>
    <row r="920" s="139" customFormat="1" ht="17.1" customHeight="1" spans="1:3">
      <c r="A920" s="74">
        <v>2130305</v>
      </c>
      <c r="B920" s="74" t="s">
        <v>1449</v>
      </c>
      <c r="C920" s="73">
        <v>822</v>
      </c>
    </row>
    <row r="921" s="139" customFormat="1" ht="17.1" customHeight="1" spans="1:3">
      <c r="A921" s="74">
        <v>2130306</v>
      </c>
      <c r="B921" s="74" t="s">
        <v>1450</v>
      </c>
      <c r="C921" s="73">
        <v>371</v>
      </c>
    </row>
    <row r="922" s="139" customFormat="1" ht="17.1" hidden="1" customHeight="1" spans="1:3">
      <c r="A922" s="74">
        <v>2130307</v>
      </c>
      <c r="B922" s="74" t="s">
        <v>1451</v>
      </c>
      <c r="C922" s="73"/>
    </row>
    <row r="923" s="139" customFormat="1" ht="17.1" hidden="1" customHeight="1" spans="1:3">
      <c r="A923" s="74">
        <v>2130308</v>
      </c>
      <c r="B923" s="74" t="s">
        <v>1452</v>
      </c>
      <c r="C923" s="73"/>
    </row>
    <row r="924" s="139" customFormat="1" ht="17.1" customHeight="1" spans="1:3">
      <c r="A924" s="74">
        <v>2130309</v>
      </c>
      <c r="B924" s="74" t="s">
        <v>1453</v>
      </c>
      <c r="C924" s="73">
        <v>5</v>
      </c>
    </row>
    <row r="925" s="139" customFormat="1" ht="17.1" hidden="1" customHeight="1" spans="1:3">
      <c r="A925" s="74">
        <v>2130310</v>
      </c>
      <c r="B925" s="74" t="s">
        <v>1454</v>
      </c>
      <c r="C925" s="73"/>
    </row>
    <row r="926" s="139" customFormat="1" ht="17.1" customHeight="1" spans="1:3">
      <c r="A926" s="74">
        <v>2130311</v>
      </c>
      <c r="B926" s="74" t="s">
        <v>1455</v>
      </c>
      <c r="C926" s="73">
        <v>12</v>
      </c>
    </row>
    <row r="927" s="139" customFormat="1" ht="17.1" hidden="1" customHeight="1" spans="1:3">
      <c r="A927" s="74">
        <v>2130312</v>
      </c>
      <c r="B927" s="74" t="s">
        <v>1456</v>
      </c>
      <c r="C927" s="73"/>
    </row>
    <row r="928" s="139" customFormat="1" ht="17.1" hidden="1" customHeight="1" spans="1:3">
      <c r="A928" s="74">
        <v>2130313</v>
      </c>
      <c r="B928" s="74" t="s">
        <v>1457</v>
      </c>
      <c r="C928" s="73"/>
    </row>
    <row r="929" s="139" customFormat="1" ht="17.1" customHeight="1" spans="1:3">
      <c r="A929" s="74">
        <v>2130314</v>
      </c>
      <c r="B929" s="74" t="s">
        <v>1458</v>
      </c>
      <c r="C929" s="73">
        <v>87</v>
      </c>
    </row>
    <row r="930" s="139" customFormat="1" ht="17.1" customHeight="1" spans="1:3">
      <c r="A930" s="74">
        <v>2130315</v>
      </c>
      <c r="B930" s="74" t="s">
        <v>1459</v>
      </c>
      <c r="C930" s="73">
        <v>130</v>
      </c>
    </row>
    <row r="931" s="139" customFormat="1" ht="17.1" customHeight="1" spans="1:3">
      <c r="A931" s="74">
        <v>2130316</v>
      </c>
      <c r="B931" s="74" t="s">
        <v>1460</v>
      </c>
      <c r="C931" s="73">
        <v>378</v>
      </c>
    </row>
    <row r="932" s="139" customFormat="1" ht="17.1" hidden="1" customHeight="1" spans="1:3">
      <c r="A932" s="74">
        <v>2130317</v>
      </c>
      <c r="B932" s="74" t="s">
        <v>1461</v>
      </c>
      <c r="C932" s="73"/>
    </row>
    <row r="933" s="139" customFormat="1" ht="16.9" hidden="1" customHeight="1" spans="1:3">
      <c r="A933" s="74">
        <v>2130318</v>
      </c>
      <c r="B933" s="74" t="s">
        <v>1462</v>
      </c>
      <c r="C933" s="73"/>
    </row>
    <row r="934" s="139" customFormat="1" ht="16.9" hidden="1" customHeight="1" spans="1:3">
      <c r="A934" s="74">
        <v>2130319</v>
      </c>
      <c r="B934" s="74" t="s">
        <v>1463</v>
      </c>
      <c r="C934" s="73"/>
    </row>
    <row r="935" s="139" customFormat="1" ht="17.1" customHeight="1" spans="1:3">
      <c r="A935" s="74">
        <v>2130321</v>
      </c>
      <c r="B935" s="74" t="s">
        <v>1464</v>
      </c>
      <c r="C935" s="73">
        <v>68</v>
      </c>
    </row>
    <row r="936" s="139" customFormat="1" ht="17.1" hidden="1" customHeight="1" spans="1:3">
      <c r="A936" s="74">
        <v>2130322</v>
      </c>
      <c r="B936" s="74" t="s">
        <v>1465</v>
      </c>
      <c r="C936" s="73"/>
    </row>
    <row r="937" s="139" customFormat="1" ht="17.1" hidden="1" customHeight="1" spans="1:3">
      <c r="A937" s="74">
        <v>2130333</v>
      </c>
      <c r="B937" s="74" t="s">
        <v>1440</v>
      </c>
      <c r="C937" s="73"/>
    </row>
    <row r="938" s="139" customFormat="1" ht="17.1" hidden="1" customHeight="1" spans="1:3">
      <c r="A938" s="74">
        <v>2130334</v>
      </c>
      <c r="B938" s="74" t="s">
        <v>1466</v>
      </c>
      <c r="C938" s="73"/>
    </row>
    <row r="939" s="139" customFormat="1" ht="17.1" customHeight="1" spans="1:3">
      <c r="A939" s="74">
        <v>2130335</v>
      </c>
      <c r="B939" s="74" t="s">
        <v>1467</v>
      </c>
      <c r="C939" s="73">
        <v>33</v>
      </c>
    </row>
    <row r="940" s="139" customFormat="1" ht="17.1" hidden="1" customHeight="1" spans="1:3">
      <c r="A940" s="74">
        <v>2130336</v>
      </c>
      <c r="B940" s="74" t="s">
        <v>1468</v>
      </c>
      <c r="C940" s="73"/>
    </row>
    <row r="941" s="139" customFormat="1" ht="17.1" hidden="1" customHeight="1" spans="1:3">
      <c r="A941" s="74">
        <v>2130337</v>
      </c>
      <c r="B941" s="74" t="s">
        <v>1469</v>
      </c>
      <c r="C941" s="73"/>
    </row>
    <row r="942" s="139" customFormat="1" ht="17.1" customHeight="1" spans="1:3">
      <c r="A942" s="74">
        <v>2130399</v>
      </c>
      <c r="B942" s="74" t="s">
        <v>1470</v>
      </c>
      <c r="C942" s="73">
        <v>103</v>
      </c>
    </row>
    <row r="943" s="139" customFormat="1" ht="17.1" customHeight="1" spans="1:3">
      <c r="A943" s="74">
        <v>21305</v>
      </c>
      <c r="B943" s="71" t="s">
        <v>1471</v>
      </c>
      <c r="C943" s="73">
        <f>SUM(C944:C953)</f>
        <v>5575</v>
      </c>
    </row>
    <row r="944" s="139" customFormat="1" ht="17.1" hidden="1" customHeight="1" spans="1:3">
      <c r="A944" s="74">
        <v>2130501</v>
      </c>
      <c r="B944" s="74" t="s">
        <v>774</v>
      </c>
      <c r="C944" s="73"/>
    </row>
    <row r="945" s="139" customFormat="1" ht="17.1" hidden="1" customHeight="1" spans="1:3">
      <c r="A945" s="74">
        <v>2130502</v>
      </c>
      <c r="B945" s="74" t="s">
        <v>775</v>
      </c>
      <c r="C945" s="73"/>
    </row>
    <row r="946" s="139" customFormat="1" ht="17.1" hidden="1" customHeight="1" spans="1:3">
      <c r="A946" s="74">
        <v>2130503</v>
      </c>
      <c r="B946" s="74" t="s">
        <v>776</v>
      </c>
      <c r="C946" s="73"/>
    </row>
    <row r="947" s="139" customFormat="1" ht="17.1" customHeight="1" spans="1:3">
      <c r="A947" s="74">
        <v>2130504</v>
      </c>
      <c r="B947" s="74" t="s">
        <v>1472</v>
      </c>
      <c r="C947" s="73">
        <v>5000</v>
      </c>
    </row>
    <row r="948" s="139" customFormat="1" ht="17.1" hidden="1" customHeight="1" spans="1:3">
      <c r="A948" s="74">
        <v>2130505</v>
      </c>
      <c r="B948" s="74" t="s">
        <v>1473</v>
      </c>
      <c r="C948" s="73"/>
    </row>
    <row r="949" s="139" customFormat="1" ht="17.1" hidden="1" customHeight="1" spans="1:3">
      <c r="A949" s="74">
        <v>2130506</v>
      </c>
      <c r="B949" s="74" t="s">
        <v>1474</v>
      </c>
      <c r="C949" s="73"/>
    </row>
    <row r="950" s="139" customFormat="1" ht="17.1" hidden="1" customHeight="1" spans="1:3">
      <c r="A950" s="74">
        <v>2130507</v>
      </c>
      <c r="B950" s="74" t="s">
        <v>1475</v>
      </c>
      <c r="C950" s="73"/>
    </row>
    <row r="951" s="139" customFormat="1" ht="17.1" hidden="1" customHeight="1" spans="1:3">
      <c r="A951" s="74">
        <v>2130508</v>
      </c>
      <c r="B951" s="74" t="s">
        <v>1476</v>
      </c>
      <c r="C951" s="73"/>
    </row>
    <row r="952" s="139" customFormat="1" ht="17.1" hidden="1" customHeight="1" spans="1:3">
      <c r="A952" s="74">
        <v>2130550</v>
      </c>
      <c r="B952" s="74" t="s">
        <v>783</v>
      </c>
      <c r="C952" s="73"/>
    </row>
    <row r="953" s="139" customFormat="1" ht="17.1" customHeight="1" spans="1:3">
      <c r="A953" s="74">
        <v>2130599</v>
      </c>
      <c r="B953" s="74" t="s">
        <v>1477</v>
      </c>
      <c r="C953" s="73">
        <v>575</v>
      </c>
    </row>
    <row r="954" s="139" customFormat="1" ht="17.1" customHeight="1" spans="1:3">
      <c r="A954" s="74">
        <v>21307</v>
      </c>
      <c r="B954" s="71" t="s">
        <v>1478</v>
      </c>
      <c r="C954" s="73">
        <f>SUM(C955:C960)</f>
        <v>1708</v>
      </c>
    </row>
    <row r="955" s="139" customFormat="1" ht="17.1" customHeight="1" spans="1:3">
      <c r="A955" s="74">
        <v>2130701</v>
      </c>
      <c r="B955" s="74" t="s">
        <v>1479</v>
      </c>
      <c r="C955" s="73">
        <v>324</v>
      </c>
    </row>
    <row r="956" s="139" customFormat="1" ht="17.1" hidden="1" customHeight="1" spans="1:3">
      <c r="A956" s="74">
        <v>2130704</v>
      </c>
      <c r="B956" s="74" t="s">
        <v>1480</v>
      </c>
      <c r="C956" s="73"/>
    </row>
    <row r="957" s="139" customFormat="1" ht="17.1" customHeight="1" spans="1:3">
      <c r="A957" s="74">
        <v>2130705</v>
      </c>
      <c r="B957" s="74" t="s">
        <v>1481</v>
      </c>
      <c r="C957" s="73">
        <v>1195</v>
      </c>
    </row>
    <row r="958" s="139" customFormat="1" ht="17.1" hidden="1" customHeight="1" spans="1:3">
      <c r="A958" s="74">
        <v>2130706</v>
      </c>
      <c r="B958" s="74" t="s">
        <v>1482</v>
      </c>
      <c r="C958" s="73"/>
    </row>
    <row r="959" s="139" customFormat="1" ht="17.1" customHeight="1" spans="1:3">
      <c r="A959" s="74">
        <v>2130707</v>
      </c>
      <c r="B959" s="74" t="s">
        <v>1483</v>
      </c>
      <c r="C959" s="73">
        <v>181</v>
      </c>
    </row>
    <row r="960" s="139" customFormat="1" ht="17.1" customHeight="1" spans="1:3">
      <c r="A960" s="74">
        <v>2130799</v>
      </c>
      <c r="B960" s="74" t="s">
        <v>1484</v>
      </c>
      <c r="C960" s="73">
        <v>8</v>
      </c>
    </row>
    <row r="961" s="139" customFormat="1" ht="17.1" customHeight="1" spans="1:3">
      <c r="A961" s="74">
        <v>21308</v>
      </c>
      <c r="B961" s="71" t="s">
        <v>1485</v>
      </c>
      <c r="C961" s="73">
        <f>SUM(C962:C966)</f>
        <v>95</v>
      </c>
    </row>
    <row r="962" s="139" customFormat="1" ht="17.1" hidden="1" customHeight="1" spans="1:3">
      <c r="A962" s="74">
        <v>2130801</v>
      </c>
      <c r="B962" s="74" t="s">
        <v>1486</v>
      </c>
      <c r="C962" s="73"/>
    </row>
    <row r="963" s="139" customFormat="1" ht="17.1" customHeight="1" spans="1:3">
      <c r="A963" s="74">
        <v>2130803</v>
      </c>
      <c r="B963" s="74" t="s">
        <v>1487</v>
      </c>
      <c r="C963" s="73">
        <v>95</v>
      </c>
    </row>
    <row r="964" s="139" customFormat="1" ht="17.1" hidden="1" customHeight="1" spans="1:3">
      <c r="A964" s="74">
        <v>2130804</v>
      </c>
      <c r="B964" s="74" t="s">
        <v>1488</v>
      </c>
      <c r="C964" s="73"/>
    </row>
    <row r="965" s="139" customFormat="1" ht="17.1" hidden="1" customHeight="1" spans="1:3">
      <c r="A965" s="74">
        <v>2130805</v>
      </c>
      <c r="B965" s="74" t="s">
        <v>1489</v>
      </c>
      <c r="C965" s="73"/>
    </row>
    <row r="966" s="139" customFormat="1" ht="17.1" hidden="1" customHeight="1" spans="1:3">
      <c r="A966" s="74">
        <v>2130899</v>
      </c>
      <c r="B966" s="74" t="s">
        <v>1490</v>
      </c>
      <c r="C966" s="73"/>
    </row>
    <row r="967" s="139" customFormat="1" ht="17.1" customHeight="1" spans="1:3">
      <c r="A967" s="74">
        <v>21309</v>
      </c>
      <c r="B967" s="71" t="s">
        <v>1491</v>
      </c>
      <c r="C967" s="73">
        <f>SUM(C968:C969)</f>
        <v>333</v>
      </c>
    </row>
    <row r="968" s="139" customFormat="1" ht="17.1" hidden="1" customHeight="1" spans="1:3">
      <c r="A968" s="74">
        <v>2130901</v>
      </c>
      <c r="B968" s="74" t="s">
        <v>1492</v>
      </c>
      <c r="C968" s="73"/>
    </row>
    <row r="969" s="139" customFormat="1" ht="17.1" customHeight="1" spans="1:3">
      <c r="A969" s="74">
        <v>2130999</v>
      </c>
      <c r="B969" s="74" t="s">
        <v>1493</v>
      </c>
      <c r="C969" s="73">
        <v>333</v>
      </c>
    </row>
    <row r="970" s="139" customFormat="1" ht="17.1" customHeight="1" spans="1:3">
      <c r="A970" s="74">
        <v>21399</v>
      </c>
      <c r="B970" s="71" t="s">
        <v>1494</v>
      </c>
      <c r="C970" s="73">
        <f>C971+C972</f>
        <v>2431</v>
      </c>
    </row>
    <row r="971" s="139" customFormat="1" ht="17.1" hidden="1" customHeight="1" spans="1:3">
      <c r="A971" s="74">
        <v>2139901</v>
      </c>
      <c r="B971" s="74" t="s">
        <v>1495</v>
      </c>
      <c r="C971" s="73"/>
    </row>
    <row r="972" s="139" customFormat="1" ht="17.1" customHeight="1" spans="1:3">
      <c r="A972" s="74">
        <v>2139999</v>
      </c>
      <c r="B972" s="74" t="s">
        <v>1496</v>
      </c>
      <c r="C972" s="73">
        <v>2431</v>
      </c>
    </row>
    <row r="973" s="139" customFormat="1" ht="17.1" customHeight="1" spans="1:3">
      <c r="A973" s="74">
        <v>214</v>
      </c>
      <c r="B973" s="71" t="s">
        <v>1497</v>
      </c>
      <c r="C973" s="73">
        <f>SUM(C974,C995,C1005,C1015,C1022)</f>
        <v>2564</v>
      </c>
    </row>
    <row r="974" s="139" customFormat="1" ht="17.1" customHeight="1" spans="1:3">
      <c r="A974" s="74">
        <v>21401</v>
      </c>
      <c r="B974" s="71" t="s">
        <v>1498</v>
      </c>
      <c r="C974" s="73">
        <f>SUM(C975:C994)</f>
        <v>1623</v>
      </c>
    </row>
    <row r="975" s="139" customFormat="1" ht="17.1" customHeight="1" spans="1:3">
      <c r="A975" s="74">
        <v>2140101</v>
      </c>
      <c r="B975" s="74" t="s">
        <v>774</v>
      </c>
      <c r="C975" s="73">
        <v>169</v>
      </c>
    </row>
    <row r="976" s="139" customFormat="1" ht="17.1" hidden="1" customHeight="1" spans="1:3">
      <c r="A976" s="74">
        <v>2140102</v>
      </c>
      <c r="B976" s="74" t="s">
        <v>775</v>
      </c>
      <c r="C976" s="73"/>
    </row>
    <row r="977" s="139" customFormat="1" ht="17.1" hidden="1" customHeight="1" spans="1:3">
      <c r="A977" s="74">
        <v>2140103</v>
      </c>
      <c r="B977" s="74" t="s">
        <v>776</v>
      </c>
      <c r="C977" s="73"/>
    </row>
    <row r="978" s="139" customFormat="1" ht="17.1" customHeight="1" spans="1:3">
      <c r="A978" s="74">
        <v>2140104</v>
      </c>
      <c r="B978" s="74" t="s">
        <v>1499</v>
      </c>
      <c r="C978" s="73">
        <v>539</v>
      </c>
    </row>
    <row r="979" s="139" customFormat="1" ht="17.1" customHeight="1" spans="1:3">
      <c r="A979" s="74">
        <v>2140106</v>
      </c>
      <c r="B979" s="74" t="s">
        <v>1500</v>
      </c>
      <c r="C979" s="73">
        <v>298</v>
      </c>
    </row>
    <row r="980" s="139" customFormat="1" ht="17.1" hidden="1" customHeight="1" spans="1:3">
      <c r="A980" s="74">
        <v>2140109</v>
      </c>
      <c r="B980" s="74" t="s">
        <v>1501</v>
      </c>
      <c r="C980" s="73"/>
    </row>
    <row r="981" s="139" customFormat="1" ht="17.1" hidden="1" customHeight="1" spans="1:3">
      <c r="A981" s="74">
        <v>2140110</v>
      </c>
      <c r="B981" s="74" t="s">
        <v>1502</v>
      </c>
      <c r="C981" s="73"/>
    </row>
    <row r="982" s="139" customFormat="1" ht="17.1" hidden="1" customHeight="1" spans="1:3">
      <c r="A982" s="74">
        <v>2140112</v>
      </c>
      <c r="B982" s="74" t="s">
        <v>1503</v>
      </c>
      <c r="C982" s="73"/>
    </row>
    <row r="983" s="139" customFormat="1" ht="17.1" hidden="1" customHeight="1" spans="1:3">
      <c r="A983" s="74">
        <v>2140114</v>
      </c>
      <c r="B983" s="74" t="s">
        <v>1504</v>
      </c>
      <c r="C983" s="73"/>
    </row>
    <row r="984" s="139" customFormat="1" ht="17.1" hidden="1" customHeight="1" spans="1:3">
      <c r="A984" s="74">
        <v>2140122</v>
      </c>
      <c r="B984" s="74" t="s">
        <v>1505</v>
      </c>
      <c r="C984" s="73"/>
    </row>
    <row r="985" s="139" customFormat="1" ht="17.1" hidden="1" customHeight="1" spans="1:3">
      <c r="A985" s="74">
        <v>2140123</v>
      </c>
      <c r="B985" s="74" t="s">
        <v>1506</v>
      </c>
      <c r="C985" s="73"/>
    </row>
    <row r="986" s="139" customFormat="1" ht="17.1" hidden="1" customHeight="1" spans="1:3">
      <c r="A986" s="74">
        <v>2140127</v>
      </c>
      <c r="B986" s="74" t="s">
        <v>1507</v>
      </c>
      <c r="C986" s="73"/>
    </row>
    <row r="987" s="139" customFormat="1" ht="17.1" hidden="1" customHeight="1" spans="1:3">
      <c r="A987" s="74">
        <v>2140128</v>
      </c>
      <c r="B987" s="74" t="s">
        <v>1508</v>
      </c>
      <c r="C987" s="73"/>
    </row>
    <row r="988" s="139" customFormat="1" ht="17.1" hidden="1" customHeight="1" spans="1:3">
      <c r="A988" s="74">
        <v>2140129</v>
      </c>
      <c r="B988" s="74" t="s">
        <v>1509</v>
      </c>
      <c r="C988" s="73"/>
    </row>
    <row r="989" s="139" customFormat="1" ht="17.1" hidden="1" customHeight="1" spans="1:3">
      <c r="A989" s="74">
        <v>2140130</v>
      </c>
      <c r="B989" s="74" t="s">
        <v>1510</v>
      </c>
      <c r="C989" s="73"/>
    </row>
    <row r="990" s="139" customFormat="1" ht="17.1" hidden="1" customHeight="1" spans="1:3">
      <c r="A990" s="74">
        <v>2140131</v>
      </c>
      <c r="B990" s="74" t="s">
        <v>1511</v>
      </c>
      <c r="C990" s="73"/>
    </row>
    <row r="991" s="139" customFormat="1" ht="17.1" hidden="1" customHeight="1" spans="1:3">
      <c r="A991" s="74">
        <v>2140133</v>
      </c>
      <c r="B991" s="74" t="s">
        <v>1512</v>
      </c>
      <c r="C991" s="73"/>
    </row>
    <row r="992" s="139" customFormat="1" ht="17.1" hidden="1" customHeight="1" spans="1:3">
      <c r="A992" s="74">
        <v>2140136</v>
      </c>
      <c r="B992" s="74" t="s">
        <v>1513</v>
      </c>
      <c r="C992" s="73"/>
    </row>
    <row r="993" s="139" customFormat="1" ht="17.1" hidden="1" customHeight="1" spans="1:3">
      <c r="A993" s="74">
        <v>2140138</v>
      </c>
      <c r="B993" s="74" t="s">
        <v>1514</v>
      </c>
      <c r="C993" s="73"/>
    </row>
    <row r="994" s="139" customFormat="1" ht="17.1" customHeight="1" spans="1:3">
      <c r="A994" s="74">
        <v>2140199</v>
      </c>
      <c r="B994" s="74" t="s">
        <v>1515</v>
      </c>
      <c r="C994" s="73">
        <v>617</v>
      </c>
    </row>
    <row r="995" s="139" customFormat="1" ht="17.1" hidden="1" customHeight="1" spans="1:3">
      <c r="A995" s="74">
        <v>21402</v>
      </c>
      <c r="B995" s="71" t="s">
        <v>1516</v>
      </c>
      <c r="C995" s="73">
        <f>SUM(C996:C1004)</f>
        <v>0</v>
      </c>
    </row>
    <row r="996" s="139" customFormat="1" ht="17.1" hidden="1" customHeight="1" spans="1:3">
      <c r="A996" s="74">
        <v>2140201</v>
      </c>
      <c r="B996" s="74" t="s">
        <v>774</v>
      </c>
      <c r="C996" s="73"/>
    </row>
    <row r="997" s="139" customFormat="1" ht="17.1" hidden="1" customHeight="1" spans="1:3">
      <c r="A997" s="74">
        <v>2140202</v>
      </c>
      <c r="B997" s="74" t="s">
        <v>775</v>
      </c>
      <c r="C997" s="73"/>
    </row>
    <row r="998" s="139" customFormat="1" ht="17.1" hidden="1" customHeight="1" spans="1:3">
      <c r="A998" s="74">
        <v>2140203</v>
      </c>
      <c r="B998" s="74" t="s">
        <v>776</v>
      </c>
      <c r="C998" s="73"/>
    </row>
    <row r="999" s="139" customFormat="1" ht="17.1" hidden="1" customHeight="1" spans="1:3">
      <c r="A999" s="74">
        <v>2140204</v>
      </c>
      <c r="B999" s="74" t="s">
        <v>1517</v>
      </c>
      <c r="C999" s="73"/>
    </row>
    <row r="1000" s="139" customFormat="1" ht="17.1" hidden="1" customHeight="1" spans="1:3">
      <c r="A1000" s="74">
        <v>2140205</v>
      </c>
      <c r="B1000" s="74" t="s">
        <v>1518</v>
      </c>
      <c r="C1000" s="73"/>
    </row>
    <row r="1001" s="139" customFormat="1" ht="17.1" hidden="1" customHeight="1" spans="1:3">
      <c r="A1001" s="74">
        <v>2140206</v>
      </c>
      <c r="B1001" s="74" t="s">
        <v>1519</v>
      </c>
      <c r="C1001" s="73"/>
    </row>
    <row r="1002" s="139" customFormat="1" ht="17.1" hidden="1" customHeight="1" spans="1:3">
      <c r="A1002" s="74">
        <v>2140207</v>
      </c>
      <c r="B1002" s="74" t="s">
        <v>1520</v>
      </c>
      <c r="C1002" s="73"/>
    </row>
    <row r="1003" s="139" customFormat="1" ht="17.1" hidden="1" customHeight="1" spans="1:3">
      <c r="A1003" s="74">
        <v>2140208</v>
      </c>
      <c r="B1003" s="74" t="s">
        <v>1521</v>
      </c>
      <c r="C1003" s="73"/>
    </row>
    <row r="1004" s="139" customFormat="1" ht="17.1" hidden="1" customHeight="1" spans="1:3">
      <c r="A1004" s="74">
        <v>2140299</v>
      </c>
      <c r="B1004" s="74" t="s">
        <v>1522</v>
      </c>
      <c r="C1004" s="73"/>
    </row>
    <row r="1005" s="139" customFormat="1" ht="17.1" hidden="1" customHeight="1" spans="1:3">
      <c r="A1005" s="74">
        <v>21403</v>
      </c>
      <c r="B1005" s="71" t="s">
        <v>1523</v>
      </c>
      <c r="C1005" s="73">
        <f>SUM(C1006:C1014)</f>
        <v>0</v>
      </c>
    </row>
    <row r="1006" s="139" customFormat="1" ht="17.1" hidden="1" customHeight="1" spans="1:3">
      <c r="A1006" s="74">
        <v>2140301</v>
      </c>
      <c r="B1006" s="74" t="s">
        <v>774</v>
      </c>
      <c r="C1006" s="73"/>
    </row>
    <row r="1007" s="139" customFormat="1" ht="17.1" hidden="1" customHeight="1" spans="1:3">
      <c r="A1007" s="74">
        <v>2140302</v>
      </c>
      <c r="B1007" s="74" t="s">
        <v>775</v>
      </c>
      <c r="C1007" s="73"/>
    </row>
    <row r="1008" s="139" customFormat="1" ht="17.1" hidden="1" customHeight="1" spans="1:3">
      <c r="A1008" s="74">
        <v>2140303</v>
      </c>
      <c r="B1008" s="74" t="s">
        <v>776</v>
      </c>
      <c r="C1008" s="73"/>
    </row>
    <row r="1009" s="139" customFormat="1" ht="17.1" hidden="1" customHeight="1" spans="1:3">
      <c r="A1009" s="74">
        <v>2140304</v>
      </c>
      <c r="B1009" s="74" t="s">
        <v>1524</v>
      </c>
      <c r="C1009" s="73"/>
    </row>
    <row r="1010" s="139" customFormat="1" ht="17.1" hidden="1" customHeight="1" spans="1:3">
      <c r="A1010" s="74">
        <v>2140305</v>
      </c>
      <c r="B1010" s="74" t="s">
        <v>1525</v>
      </c>
      <c r="C1010" s="73"/>
    </row>
    <row r="1011" s="139" customFormat="1" ht="17.1" hidden="1" customHeight="1" spans="1:3">
      <c r="A1011" s="74">
        <v>2140306</v>
      </c>
      <c r="B1011" s="74" t="s">
        <v>1526</v>
      </c>
      <c r="C1011" s="73"/>
    </row>
    <row r="1012" s="139" customFormat="1" ht="17.1" hidden="1" customHeight="1" spans="1:3">
      <c r="A1012" s="74">
        <v>2140307</v>
      </c>
      <c r="B1012" s="74" t="s">
        <v>1527</v>
      </c>
      <c r="C1012" s="73"/>
    </row>
    <row r="1013" s="139" customFormat="1" ht="17.1" hidden="1" customHeight="1" spans="1:3">
      <c r="A1013" s="74">
        <v>2140308</v>
      </c>
      <c r="B1013" s="74" t="s">
        <v>1528</v>
      </c>
      <c r="C1013" s="73"/>
    </row>
    <row r="1014" s="139" customFormat="1" ht="17.1" hidden="1" customHeight="1" spans="1:3">
      <c r="A1014" s="74">
        <v>2140399</v>
      </c>
      <c r="B1014" s="74" t="s">
        <v>1529</v>
      </c>
      <c r="C1014" s="73"/>
    </row>
    <row r="1015" s="139" customFormat="1" ht="17.1" hidden="1" customHeight="1" spans="1:3">
      <c r="A1015" s="74">
        <v>21405</v>
      </c>
      <c r="B1015" s="71" t="s">
        <v>1530</v>
      </c>
      <c r="C1015" s="73">
        <f>SUM(C1016:C1021)</f>
        <v>0</v>
      </c>
    </row>
    <row r="1016" s="139" customFormat="1" ht="17.1" hidden="1" customHeight="1" spans="1:3">
      <c r="A1016" s="74">
        <v>2140501</v>
      </c>
      <c r="B1016" s="74" t="s">
        <v>774</v>
      </c>
      <c r="C1016" s="73"/>
    </row>
    <row r="1017" s="139" customFormat="1" ht="17.1" hidden="1" customHeight="1" spans="1:3">
      <c r="A1017" s="74">
        <v>2140502</v>
      </c>
      <c r="B1017" s="74" t="s">
        <v>775</v>
      </c>
      <c r="C1017" s="73"/>
    </row>
    <row r="1018" s="139" customFormat="1" ht="17.1" hidden="1" customHeight="1" spans="1:3">
      <c r="A1018" s="74">
        <v>2140503</v>
      </c>
      <c r="B1018" s="74" t="s">
        <v>776</v>
      </c>
      <c r="C1018" s="73"/>
    </row>
    <row r="1019" s="139" customFormat="1" ht="17.1" hidden="1" customHeight="1" spans="1:3">
      <c r="A1019" s="74">
        <v>2140504</v>
      </c>
      <c r="B1019" s="74" t="s">
        <v>1521</v>
      </c>
      <c r="C1019" s="73"/>
    </row>
    <row r="1020" s="139" customFormat="1" ht="17.1" hidden="1" customHeight="1" spans="1:3">
      <c r="A1020" s="74">
        <v>2140505</v>
      </c>
      <c r="B1020" s="74" t="s">
        <v>1531</v>
      </c>
      <c r="C1020" s="73"/>
    </row>
    <row r="1021" s="139" customFormat="1" ht="17.1" hidden="1" customHeight="1" spans="1:3">
      <c r="A1021" s="74">
        <v>2140599</v>
      </c>
      <c r="B1021" s="74" t="s">
        <v>1532</v>
      </c>
      <c r="C1021" s="73"/>
    </row>
    <row r="1022" s="139" customFormat="1" ht="17.1" customHeight="1" spans="1:3">
      <c r="A1022" s="74">
        <v>21499</v>
      </c>
      <c r="B1022" s="71" t="s">
        <v>1533</v>
      </c>
      <c r="C1022" s="73">
        <f>SUM(C1023:C1024)</f>
        <v>941</v>
      </c>
    </row>
    <row r="1023" s="139" customFormat="1" ht="17.1" customHeight="1" spans="1:3">
      <c r="A1023" s="74">
        <v>2149901</v>
      </c>
      <c r="B1023" s="74" t="s">
        <v>1534</v>
      </c>
      <c r="C1023" s="73">
        <v>525</v>
      </c>
    </row>
    <row r="1024" s="139" customFormat="1" ht="17.1" customHeight="1" spans="1:3">
      <c r="A1024" s="74">
        <v>2149999</v>
      </c>
      <c r="B1024" s="74" t="s">
        <v>1535</v>
      </c>
      <c r="C1024" s="73">
        <v>416</v>
      </c>
    </row>
    <row r="1025" s="139" customFormat="1" ht="17.1" customHeight="1" spans="1:3">
      <c r="A1025" s="74">
        <v>215</v>
      </c>
      <c r="B1025" s="71" t="s">
        <v>1536</v>
      </c>
      <c r="C1025" s="73">
        <f>SUM(C1026,C1036,C1052,C1057,C1068,C1075,C1083)</f>
        <v>2224</v>
      </c>
    </row>
    <row r="1026" s="139" customFormat="1" ht="17.1" customHeight="1" spans="1:3">
      <c r="A1026" s="74">
        <v>21501</v>
      </c>
      <c r="B1026" s="71" t="s">
        <v>1537</v>
      </c>
      <c r="C1026" s="73">
        <f>SUM(C1027:C1035)</f>
        <v>157</v>
      </c>
    </row>
    <row r="1027" s="139" customFormat="1" ht="17.1" customHeight="1" spans="1:3">
      <c r="A1027" s="74">
        <v>2150101</v>
      </c>
      <c r="B1027" s="74" t="s">
        <v>774</v>
      </c>
      <c r="C1027" s="73">
        <v>2</v>
      </c>
    </row>
    <row r="1028" s="139" customFormat="1" ht="17.1" hidden="1" customHeight="1" spans="1:3">
      <c r="A1028" s="74">
        <v>2150102</v>
      </c>
      <c r="B1028" s="74" t="s">
        <v>775</v>
      </c>
      <c r="C1028" s="73"/>
    </row>
    <row r="1029" s="139" customFormat="1" ht="17.1" hidden="1" customHeight="1" spans="1:3">
      <c r="A1029" s="74">
        <v>2150103</v>
      </c>
      <c r="B1029" s="74" t="s">
        <v>776</v>
      </c>
      <c r="C1029" s="73"/>
    </row>
    <row r="1030" s="139" customFormat="1" ht="17.1" hidden="1" customHeight="1" spans="1:3">
      <c r="A1030" s="74">
        <v>2150104</v>
      </c>
      <c r="B1030" s="74" t="s">
        <v>1538</v>
      </c>
      <c r="C1030" s="73"/>
    </row>
    <row r="1031" s="139" customFormat="1" ht="17.1" hidden="1" customHeight="1" spans="1:3">
      <c r="A1031" s="74">
        <v>2150105</v>
      </c>
      <c r="B1031" s="74" t="s">
        <v>1539</v>
      </c>
      <c r="C1031" s="73"/>
    </row>
    <row r="1032" s="139" customFormat="1" ht="17.1" hidden="1" customHeight="1" spans="1:3">
      <c r="A1032" s="74">
        <v>2150106</v>
      </c>
      <c r="B1032" s="74" t="s">
        <v>1540</v>
      </c>
      <c r="C1032" s="73"/>
    </row>
    <row r="1033" s="139" customFormat="1" ht="17.1" hidden="1" customHeight="1" spans="1:3">
      <c r="A1033" s="74">
        <v>2150107</v>
      </c>
      <c r="B1033" s="74" t="s">
        <v>1541</v>
      </c>
      <c r="C1033" s="73"/>
    </row>
    <row r="1034" s="139" customFormat="1" ht="17.1" hidden="1" customHeight="1" spans="1:3">
      <c r="A1034" s="74">
        <v>2150108</v>
      </c>
      <c r="B1034" s="74" t="s">
        <v>1542</v>
      </c>
      <c r="C1034" s="73"/>
    </row>
    <row r="1035" s="139" customFormat="1" ht="17.1" customHeight="1" spans="1:3">
      <c r="A1035" s="74">
        <v>2150199</v>
      </c>
      <c r="B1035" s="74" t="s">
        <v>1543</v>
      </c>
      <c r="C1035" s="73">
        <v>155</v>
      </c>
    </row>
    <row r="1036" s="139" customFormat="1" ht="17.1" customHeight="1" spans="1:3">
      <c r="A1036" s="74">
        <v>21502</v>
      </c>
      <c r="B1036" s="71" t="s">
        <v>1544</v>
      </c>
      <c r="C1036" s="73">
        <f>SUM(C1037:C1051)</f>
        <v>111</v>
      </c>
    </row>
    <row r="1037" s="139" customFormat="1" ht="17.1" hidden="1" customHeight="1" spans="1:3">
      <c r="A1037" s="74">
        <v>2150201</v>
      </c>
      <c r="B1037" s="74" t="s">
        <v>774</v>
      </c>
      <c r="C1037" s="73"/>
    </row>
    <row r="1038" s="139" customFormat="1" ht="17.1" hidden="1" customHeight="1" spans="1:3">
      <c r="A1038" s="74">
        <v>2150202</v>
      </c>
      <c r="B1038" s="74" t="s">
        <v>775</v>
      </c>
      <c r="C1038" s="73"/>
    </row>
    <row r="1039" s="139" customFormat="1" ht="17.1" hidden="1" customHeight="1" spans="1:3">
      <c r="A1039" s="74">
        <v>2150203</v>
      </c>
      <c r="B1039" s="74" t="s">
        <v>776</v>
      </c>
      <c r="C1039" s="73"/>
    </row>
    <row r="1040" s="139" customFormat="1" ht="17.1" hidden="1" customHeight="1" spans="1:3">
      <c r="A1040" s="74">
        <v>2150204</v>
      </c>
      <c r="B1040" s="74" t="s">
        <v>1545</v>
      </c>
      <c r="C1040" s="73"/>
    </row>
    <row r="1041" s="139" customFormat="1" ht="17.1" hidden="1" customHeight="1" spans="1:3">
      <c r="A1041" s="74">
        <v>2150205</v>
      </c>
      <c r="B1041" s="74" t="s">
        <v>1546</v>
      </c>
      <c r="C1041" s="73"/>
    </row>
    <row r="1042" s="139" customFormat="1" ht="17.1" hidden="1" customHeight="1" spans="1:3">
      <c r="A1042" s="74">
        <v>2150206</v>
      </c>
      <c r="B1042" s="74" t="s">
        <v>1547</v>
      </c>
      <c r="C1042" s="73"/>
    </row>
    <row r="1043" s="139" customFormat="1" ht="17.1" hidden="1" customHeight="1" spans="1:3">
      <c r="A1043" s="74">
        <v>2150207</v>
      </c>
      <c r="B1043" s="74" t="s">
        <v>1548</v>
      </c>
      <c r="C1043" s="73"/>
    </row>
    <row r="1044" s="139" customFormat="1" ht="17.1" hidden="1" customHeight="1" spans="1:3">
      <c r="A1044" s="74">
        <v>2150208</v>
      </c>
      <c r="B1044" s="74" t="s">
        <v>1549</v>
      </c>
      <c r="C1044" s="73"/>
    </row>
    <row r="1045" s="139" customFormat="1" ht="17.1" hidden="1" customHeight="1" spans="1:3">
      <c r="A1045" s="74">
        <v>2150209</v>
      </c>
      <c r="B1045" s="74" t="s">
        <v>1550</v>
      </c>
      <c r="C1045" s="73"/>
    </row>
    <row r="1046" s="139" customFormat="1" ht="17.1" hidden="1" customHeight="1" spans="1:3">
      <c r="A1046" s="74">
        <v>2150210</v>
      </c>
      <c r="B1046" s="74" t="s">
        <v>1551</v>
      </c>
      <c r="C1046" s="73"/>
    </row>
    <row r="1047" s="139" customFormat="1" ht="17.1" hidden="1" customHeight="1" spans="1:3">
      <c r="A1047" s="74">
        <v>2150212</v>
      </c>
      <c r="B1047" s="74" t="s">
        <v>1552</v>
      </c>
      <c r="C1047" s="73"/>
    </row>
    <row r="1048" s="139" customFormat="1" ht="17.1" hidden="1" customHeight="1" spans="1:3">
      <c r="A1048" s="74">
        <v>2150213</v>
      </c>
      <c r="B1048" s="74" t="s">
        <v>1553</v>
      </c>
      <c r="C1048" s="73"/>
    </row>
    <row r="1049" s="139" customFormat="1" ht="17.1" hidden="1" customHeight="1" spans="1:3">
      <c r="A1049" s="74">
        <v>2150214</v>
      </c>
      <c r="B1049" s="74" t="s">
        <v>1554</v>
      </c>
      <c r="C1049" s="73"/>
    </row>
    <row r="1050" s="139" customFormat="1" ht="17.1" hidden="1" customHeight="1" spans="1:3">
      <c r="A1050" s="74">
        <v>2150215</v>
      </c>
      <c r="B1050" s="74" t="s">
        <v>1555</v>
      </c>
      <c r="C1050" s="73"/>
    </row>
    <row r="1051" s="139" customFormat="1" ht="17.1" customHeight="1" spans="1:3">
      <c r="A1051" s="74">
        <v>2150299</v>
      </c>
      <c r="B1051" s="74" t="s">
        <v>1556</v>
      </c>
      <c r="C1051" s="73">
        <v>111</v>
      </c>
    </row>
    <row r="1052" s="139" customFormat="1" ht="17.1" hidden="1" customHeight="1" spans="1:3">
      <c r="A1052" s="74">
        <v>21503</v>
      </c>
      <c r="B1052" s="71" t="s">
        <v>1557</v>
      </c>
      <c r="C1052" s="73">
        <f>SUM(C1053:C1056)</f>
        <v>0</v>
      </c>
    </row>
    <row r="1053" s="139" customFormat="1" ht="17.1" hidden="1" customHeight="1" spans="1:3">
      <c r="A1053" s="74">
        <v>2150301</v>
      </c>
      <c r="B1053" s="74" t="s">
        <v>774</v>
      </c>
      <c r="C1053" s="73"/>
    </row>
    <row r="1054" s="139" customFormat="1" ht="17.1" hidden="1" customHeight="1" spans="1:3">
      <c r="A1054" s="74">
        <v>2150302</v>
      </c>
      <c r="B1054" s="74" t="s">
        <v>775</v>
      </c>
      <c r="C1054" s="73"/>
    </row>
    <row r="1055" s="139" customFormat="1" ht="17.1" hidden="1" customHeight="1" spans="1:3">
      <c r="A1055" s="74">
        <v>2150303</v>
      </c>
      <c r="B1055" s="74" t="s">
        <v>776</v>
      </c>
      <c r="C1055" s="73"/>
    </row>
    <row r="1056" s="139" customFormat="1" ht="17.1" hidden="1" customHeight="1" spans="1:3">
      <c r="A1056" s="74">
        <v>2150399</v>
      </c>
      <c r="B1056" s="74" t="s">
        <v>1558</v>
      </c>
      <c r="C1056" s="73"/>
    </row>
    <row r="1057" s="139" customFormat="1" ht="17.1" customHeight="1" spans="1:3">
      <c r="A1057" s="74">
        <v>21505</v>
      </c>
      <c r="B1057" s="71" t="s">
        <v>1559</v>
      </c>
      <c r="C1057" s="73">
        <f>SUM(C1058:C1067)</f>
        <v>976</v>
      </c>
    </row>
    <row r="1058" s="139" customFormat="1" ht="17.1" customHeight="1" spans="1:3">
      <c r="A1058" s="74">
        <v>2150501</v>
      </c>
      <c r="B1058" s="74" t="s">
        <v>774</v>
      </c>
      <c r="C1058" s="73">
        <v>269</v>
      </c>
    </row>
    <row r="1059" s="139" customFormat="1" ht="17.1" customHeight="1" spans="1:3">
      <c r="A1059" s="74">
        <v>2150502</v>
      </c>
      <c r="B1059" s="74" t="s">
        <v>775</v>
      </c>
      <c r="C1059" s="73">
        <v>52</v>
      </c>
    </row>
    <row r="1060" s="139" customFormat="1" ht="17.1" hidden="1" customHeight="1" spans="1:3">
      <c r="A1060" s="74">
        <v>2150503</v>
      </c>
      <c r="B1060" s="74" t="s">
        <v>776</v>
      </c>
      <c r="C1060" s="73"/>
    </row>
    <row r="1061" s="139" customFormat="1" ht="17.1" hidden="1" customHeight="1" spans="1:3">
      <c r="A1061" s="74">
        <v>2150505</v>
      </c>
      <c r="B1061" s="74" t="s">
        <v>1560</v>
      </c>
      <c r="C1061" s="73"/>
    </row>
    <row r="1062" s="139" customFormat="1" ht="17.1" hidden="1" customHeight="1" spans="1:3">
      <c r="A1062" s="74">
        <v>2150507</v>
      </c>
      <c r="B1062" s="74" t="s">
        <v>1561</v>
      </c>
      <c r="C1062" s="73"/>
    </row>
    <row r="1063" s="139" customFormat="1" ht="17.1" hidden="1" customHeight="1" spans="1:3">
      <c r="A1063" s="74">
        <v>2150508</v>
      </c>
      <c r="B1063" s="74" t="s">
        <v>1562</v>
      </c>
      <c r="C1063" s="73"/>
    </row>
    <row r="1064" s="139" customFormat="1" ht="17.1" hidden="1" customHeight="1" spans="1:3">
      <c r="A1064" s="74">
        <v>2150516</v>
      </c>
      <c r="B1064" s="74" t="s">
        <v>1563</v>
      </c>
      <c r="C1064" s="73"/>
    </row>
    <row r="1065" s="139" customFormat="1" ht="17.1" customHeight="1" spans="1:3">
      <c r="A1065" s="74">
        <v>2150517</v>
      </c>
      <c r="B1065" s="74" t="s">
        <v>1564</v>
      </c>
      <c r="C1065" s="73">
        <v>326</v>
      </c>
    </row>
    <row r="1066" s="139" customFormat="1" ht="17.1" hidden="1" customHeight="1" spans="1:3">
      <c r="A1066" s="74">
        <v>2150550</v>
      </c>
      <c r="B1066" s="74" t="s">
        <v>783</v>
      </c>
      <c r="C1066" s="73"/>
    </row>
    <row r="1067" s="139" customFormat="1" ht="17.1" customHeight="1" spans="1:3">
      <c r="A1067" s="74">
        <v>2150599</v>
      </c>
      <c r="B1067" s="74" t="s">
        <v>1565</v>
      </c>
      <c r="C1067" s="73">
        <v>329</v>
      </c>
    </row>
    <row r="1068" s="139" customFormat="1" ht="17.1" customHeight="1" spans="1:3">
      <c r="A1068" s="74">
        <v>21507</v>
      </c>
      <c r="B1068" s="71" t="s">
        <v>1566</v>
      </c>
      <c r="C1068" s="73">
        <f>SUM(C1069:C1074)</f>
        <v>2</v>
      </c>
    </row>
    <row r="1069" s="139" customFormat="1" ht="17.1" hidden="1" customHeight="1" spans="1:3">
      <c r="A1069" s="74">
        <v>2150701</v>
      </c>
      <c r="B1069" s="74" t="s">
        <v>774</v>
      </c>
      <c r="C1069" s="73"/>
    </row>
    <row r="1070" s="139" customFormat="1" ht="17.1" hidden="1" customHeight="1" spans="1:3">
      <c r="A1070" s="74">
        <v>2150702</v>
      </c>
      <c r="B1070" s="74" t="s">
        <v>775</v>
      </c>
      <c r="C1070" s="73"/>
    </row>
    <row r="1071" s="139" customFormat="1" ht="17.1" hidden="1" customHeight="1" spans="1:3">
      <c r="A1071" s="74">
        <v>2150703</v>
      </c>
      <c r="B1071" s="74" t="s">
        <v>776</v>
      </c>
      <c r="C1071" s="73"/>
    </row>
    <row r="1072" s="139" customFormat="1" ht="17.1" hidden="1" customHeight="1" spans="1:3">
      <c r="A1072" s="74">
        <v>2150704</v>
      </c>
      <c r="B1072" s="74" t="s">
        <v>1567</v>
      </c>
      <c r="C1072" s="73"/>
    </row>
    <row r="1073" s="139" customFormat="1" ht="17.1" hidden="1" customHeight="1" spans="1:3">
      <c r="A1073" s="74">
        <v>2150705</v>
      </c>
      <c r="B1073" s="74" t="s">
        <v>1568</v>
      </c>
      <c r="C1073" s="73"/>
    </row>
    <row r="1074" s="139" customFormat="1" ht="17.1" customHeight="1" spans="1:3">
      <c r="A1074" s="74">
        <v>2150799</v>
      </c>
      <c r="B1074" s="74" t="s">
        <v>1569</v>
      </c>
      <c r="C1074" s="73">
        <v>2</v>
      </c>
    </row>
    <row r="1075" s="139" customFormat="1" ht="17.1" hidden="1" customHeight="1" spans="1:3">
      <c r="A1075" s="74">
        <v>21508</v>
      </c>
      <c r="B1075" s="71" t="s">
        <v>1570</v>
      </c>
      <c r="C1075" s="73">
        <f>SUM(C1076:C1082)</f>
        <v>0</v>
      </c>
    </row>
    <row r="1076" s="139" customFormat="1" ht="17.1" hidden="1" customHeight="1" spans="1:3">
      <c r="A1076" s="74">
        <v>2150801</v>
      </c>
      <c r="B1076" s="74" t="s">
        <v>774</v>
      </c>
      <c r="C1076" s="73"/>
    </row>
    <row r="1077" s="139" customFormat="1" ht="17.1" hidden="1" customHeight="1" spans="1:3">
      <c r="A1077" s="74">
        <v>2150802</v>
      </c>
      <c r="B1077" s="74" t="s">
        <v>775</v>
      </c>
      <c r="C1077" s="73"/>
    </row>
    <row r="1078" s="139" customFormat="1" ht="17.1" hidden="1" customHeight="1" spans="1:3">
      <c r="A1078" s="74">
        <v>2150803</v>
      </c>
      <c r="B1078" s="74" t="s">
        <v>776</v>
      </c>
      <c r="C1078" s="73"/>
    </row>
    <row r="1079" s="139" customFormat="1" ht="17.1" hidden="1" customHeight="1" spans="1:3">
      <c r="A1079" s="74">
        <v>2150804</v>
      </c>
      <c r="B1079" s="74" t="s">
        <v>1571</v>
      </c>
      <c r="C1079" s="73"/>
    </row>
    <row r="1080" s="139" customFormat="1" ht="17.1" hidden="1" customHeight="1" spans="1:3">
      <c r="A1080" s="74">
        <v>2150805</v>
      </c>
      <c r="B1080" s="74" t="s">
        <v>1572</v>
      </c>
      <c r="C1080" s="73"/>
    </row>
    <row r="1081" s="139" customFormat="1" ht="17.25" hidden="1" customHeight="1" spans="1:3">
      <c r="A1081" s="74">
        <v>2150806</v>
      </c>
      <c r="B1081" s="74" t="s">
        <v>1573</v>
      </c>
      <c r="C1081" s="73"/>
    </row>
    <row r="1082" s="139" customFormat="1" ht="17.1" hidden="1" customHeight="1" spans="1:3">
      <c r="A1082" s="74">
        <v>2150899</v>
      </c>
      <c r="B1082" s="74" t="s">
        <v>1574</v>
      </c>
      <c r="C1082" s="73"/>
    </row>
    <row r="1083" s="139" customFormat="1" ht="17.1" customHeight="1" spans="1:3">
      <c r="A1083" s="74">
        <v>21599</v>
      </c>
      <c r="B1083" s="71" t="s">
        <v>1575</v>
      </c>
      <c r="C1083" s="73">
        <f>SUM(C1084:C1088)</f>
        <v>978</v>
      </c>
    </row>
    <row r="1084" s="139" customFormat="1" ht="17.1" hidden="1" customHeight="1" spans="1:3">
      <c r="A1084" s="74">
        <v>2159901</v>
      </c>
      <c r="B1084" s="74" t="s">
        <v>1576</v>
      </c>
      <c r="C1084" s="73"/>
    </row>
    <row r="1085" s="139" customFormat="1" ht="17.1" hidden="1" customHeight="1" spans="1:3">
      <c r="A1085" s="74">
        <v>2159904</v>
      </c>
      <c r="B1085" s="74" t="s">
        <v>1577</v>
      </c>
      <c r="C1085" s="73"/>
    </row>
    <row r="1086" s="139" customFormat="1" ht="17.1" hidden="1" customHeight="1" spans="1:3">
      <c r="A1086" s="74">
        <v>2159905</v>
      </c>
      <c r="B1086" s="74" t="s">
        <v>1578</v>
      </c>
      <c r="C1086" s="73"/>
    </row>
    <row r="1087" s="139" customFormat="1" ht="17.1" hidden="1" customHeight="1" spans="1:3">
      <c r="A1087" s="74">
        <v>2159906</v>
      </c>
      <c r="B1087" s="74" t="s">
        <v>1579</v>
      </c>
      <c r="C1087" s="73"/>
    </row>
    <row r="1088" s="139" customFormat="1" ht="17.1" customHeight="1" spans="1:3">
      <c r="A1088" s="74">
        <v>2159999</v>
      </c>
      <c r="B1088" s="74" t="s">
        <v>1580</v>
      </c>
      <c r="C1088" s="73">
        <v>978</v>
      </c>
    </row>
    <row r="1089" s="139" customFormat="1" ht="17.1" customHeight="1" spans="1:3">
      <c r="A1089" s="74">
        <v>216</v>
      </c>
      <c r="B1089" s="71" t="s">
        <v>1581</v>
      </c>
      <c r="C1089" s="73">
        <f>SUM(C1090,C1100,C1106)</f>
        <v>803</v>
      </c>
    </row>
    <row r="1090" s="139" customFormat="1" ht="16.9" customHeight="1" spans="1:3">
      <c r="A1090" s="74">
        <v>21602</v>
      </c>
      <c r="B1090" s="71" t="s">
        <v>1582</v>
      </c>
      <c r="C1090" s="73">
        <f>SUM(C1091:C1099)</f>
        <v>76</v>
      </c>
    </row>
    <row r="1091" s="139" customFormat="1" ht="17.1" hidden="1" customHeight="1" spans="1:3">
      <c r="A1091" s="74">
        <v>2160201</v>
      </c>
      <c r="B1091" s="74" t="s">
        <v>774</v>
      </c>
      <c r="C1091" s="73"/>
    </row>
    <row r="1092" s="139" customFormat="1" ht="17.1" hidden="1" customHeight="1" spans="1:3">
      <c r="A1092" s="74">
        <v>2160202</v>
      </c>
      <c r="B1092" s="74" t="s">
        <v>775</v>
      </c>
      <c r="C1092" s="73"/>
    </row>
    <row r="1093" s="139" customFormat="1" ht="17.1" hidden="1" customHeight="1" spans="1:3">
      <c r="A1093" s="74">
        <v>2160203</v>
      </c>
      <c r="B1093" s="74" t="s">
        <v>776</v>
      </c>
      <c r="C1093" s="73"/>
    </row>
    <row r="1094" s="139" customFormat="1" ht="17.1" hidden="1" customHeight="1" spans="1:3">
      <c r="A1094" s="74">
        <v>2160216</v>
      </c>
      <c r="B1094" s="74" t="s">
        <v>1583</v>
      </c>
      <c r="C1094" s="73"/>
    </row>
    <row r="1095" s="139" customFormat="1" ht="17.1" hidden="1" customHeight="1" spans="1:3">
      <c r="A1095" s="74">
        <v>2160217</v>
      </c>
      <c r="B1095" s="74" t="s">
        <v>1584</v>
      </c>
      <c r="C1095" s="73"/>
    </row>
    <row r="1096" s="139" customFormat="1" ht="17.1" hidden="1" customHeight="1" spans="1:3">
      <c r="A1096" s="74">
        <v>2160218</v>
      </c>
      <c r="B1096" s="74" t="s">
        <v>1585</v>
      </c>
      <c r="C1096" s="73"/>
    </row>
    <row r="1097" s="139" customFormat="1" ht="17.1" hidden="1" customHeight="1" spans="1:3">
      <c r="A1097" s="74">
        <v>2160219</v>
      </c>
      <c r="B1097" s="74" t="s">
        <v>1586</v>
      </c>
      <c r="C1097" s="73"/>
    </row>
    <row r="1098" s="139" customFormat="1" ht="17.1" hidden="1" customHeight="1" spans="1:3">
      <c r="A1098" s="74">
        <v>2160250</v>
      </c>
      <c r="B1098" s="74" t="s">
        <v>783</v>
      </c>
      <c r="C1098" s="73"/>
    </row>
    <row r="1099" s="139" customFormat="1" ht="17.1" customHeight="1" spans="1:3">
      <c r="A1099" s="74">
        <v>2160299</v>
      </c>
      <c r="B1099" s="74" t="s">
        <v>1587</v>
      </c>
      <c r="C1099" s="73">
        <v>76</v>
      </c>
    </row>
    <row r="1100" s="139" customFormat="1" ht="17.1" customHeight="1" spans="1:3">
      <c r="A1100" s="74">
        <v>21606</v>
      </c>
      <c r="B1100" s="71" t="s">
        <v>1588</v>
      </c>
      <c r="C1100" s="73">
        <f>SUM(C1101:C1105)</f>
        <v>148</v>
      </c>
    </row>
    <row r="1101" s="139" customFormat="1" ht="17.1" hidden="1" customHeight="1" spans="1:3">
      <c r="A1101" s="74">
        <v>2160601</v>
      </c>
      <c r="B1101" s="74" t="s">
        <v>774</v>
      </c>
      <c r="C1101" s="73"/>
    </row>
    <row r="1102" s="139" customFormat="1" ht="17.1" hidden="1" customHeight="1" spans="1:3">
      <c r="A1102" s="74">
        <v>2160602</v>
      </c>
      <c r="B1102" s="74" t="s">
        <v>775</v>
      </c>
      <c r="C1102" s="73"/>
    </row>
    <row r="1103" s="139" customFormat="1" ht="17.1" hidden="1" customHeight="1" spans="1:3">
      <c r="A1103" s="74">
        <v>2160603</v>
      </c>
      <c r="B1103" s="74" t="s">
        <v>776</v>
      </c>
      <c r="C1103" s="73"/>
    </row>
    <row r="1104" s="139" customFormat="1" ht="17.1" hidden="1" customHeight="1" spans="1:3">
      <c r="A1104" s="74">
        <v>2160607</v>
      </c>
      <c r="B1104" s="74" t="s">
        <v>1589</v>
      </c>
      <c r="C1104" s="73"/>
    </row>
    <row r="1105" s="139" customFormat="1" ht="17.1" customHeight="1" spans="1:3">
      <c r="A1105" s="74">
        <v>2160699</v>
      </c>
      <c r="B1105" s="74" t="s">
        <v>1590</v>
      </c>
      <c r="C1105" s="73">
        <v>148</v>
      </c>
    </row>
    <row r="1106" s="139" customFormat="1" ht="17.1" customHeight="1" spans="1:3">
      <c r="A1106" s="74">
        <v>21699</v>
      </c>
      <c r="B1106" s="71" t="s">
        <v>1591</v>
      </c>
      <c r="C1106" s="73">
        <f>SUM(C1107:C1108)</f>
        <v>579</v>
      </c>
    </row>
    <row r="1107" s="139" customFormat="1" ht="17.1" hidden="1" customHeight="1" spans="1:3">
      <c r="A1107" s="74">
        <v>2169901</v>
      </c>
      <c r="B1107" s="74" t="s">
        <v>1592</v>
      </c>
      <c r="C1107" s="73"/>
    </row>
    <row r="1108" s="139" customFormat="1" ht="17.1" customHeight="1" spans="1:3">
      <c r="A1108" s="74">
        <v>2169999</v>
      </c>
      <c r="B1108" s="74" t="s">
        <v>1593</v>
      </c>
      <c r="C1108" s="73">
        <v>579</v>
      </c>
    </row>
    <row r="1109" s="139" customFormat="1" ht="17.1" customHeight="1" spans="1:3">
      <c r="A1109" s="74">
        <v>217</v>
      </c>
      <c r="B1109" s="71" t="s">
        <v>1594</v>
      </c>
      <c r="C1109" s="73">
        <f>SUM(C1110,C1117,C1127,C1133,C1136)</f>
        <v>151</v>
      </c>
    </row>
    <row r="1110" s="139" customFormat="1" ht="17.1" hidden="1" customHeight="1" spans="1:3">
      <c r="A1110" s="74">
        <v>21701</v>
      </c>
      <c r="B1110" s="71" t="s">
        <v>1595</v>
      </c>
      <c r="C1110" s="73">
        <f>SUM(C1111:C1116)</f>
        <v>0</v>
      </c>
    </row>
    <row r="1111" s="139" customFormat="1" ht="17.1" hidden="1" customHeight="1" spans="1:3">
      <c r="A1111" s="74">
        <v>2170101</v>
      </c>
      <c r="B1111" s="74" t="s">
        <v>774</v>
      </c>
      <c r="C1111" s="73"/>
    </row>
    <row r="1112" s="139" customFormat="1" ht="17.1" hidden="1" customHeight="1" spans="1:3">
      <c r="A1112" s="74">
        <v>2170102</v>
      </c>
      <c r="B1112" s="74" t="s">
        <v>775</v>
      </c>
      <c r="C1112" s="73"/>
    </row>
    <row r="1113" s="139" customFormat="1" ht="17.1" hidden="1" customHeight="1" spans="1:3">
      <c r="A1113" s="74">
        <v>2170103</v>
      </c>
      <c r="B1113" s="74" t="s">
        <v>776</v>
      </c>
      <c r="C1113" s="73"/>
    </row>
    <row r="1114" s="139" customFormat="1" ht="17.1" hidden="1" customHeight="1" spans="1:3">
      <c r="A1114" s="74">
        <v>2170104</v>
      </c>
      <c r="B1114" s="74" t="s">
        <v>1596</v>
      </c>
      <c r="C1114" s="73"/>
    </row>
    <row r="1115" s="139" customFormat="1" ht="17.1" hidden="1" customHeight="1" spans="1:3">
      <c r="A1115" s="74">
        <v>2170150</v>
      </c>
      <c r="B1115" s="74" t="s">
        <v>783</v>
      </c>
      <c r="C1115" s="73"/>
    </row>
    <row r="1116" s="139" customFormat="1" ht="17.1" hidden="1" customHeight="1" spans="1:3">
      <c r="A1116" s="74">
        <v>2170199</v>
      </c>
      <c r="B1116" s="74" t="s">
        <v>1597</v>
      </c>
      <c r="C1116" s="73"/>
    </row>
    <row r="1117" s="139" customFormat="1" ht="17.1" hidden="1" customHeight="1" spans="1:3">
      <c r="A1117" s="74">
        <v>21702</v>
      </c>
      <c r="B1117" s="71" t="s">
        <v>1598</v>
      </c>
      <c r="C1117" s="73">
        <f>SUM(C1118:C1126)</f>
        <v>0</v>
      </c>
    </row>
    <row r="1118" s="139" customFormat="1" ht="17.1" hidden="1" customHeight="1" spans="1:3">
      <c r="A1118" s="74">
        <v>2170201</v>
      </c>
      <c r="B1118" s="74" t="s">
        <v>1599</v>
      </c>
      <c r="C1118" s="73"/>
    </row>
    <row r="1119" s="139" customFormat="1" ht="17.1" hidden="1" customHeight="1" spans="1:3">
      <c r="A1119" s="74">
        <v>2170202</v>
      </c>
      <c r="B1119" s="74" t="s">
        <v>1600</v>
      </c>
      <c r="C1119" s="73"/>
    </row>
    <row r="1120" s="139" customFormat="1" ht="17.1" hidden="1" customHeight="1" spans="1:3">
      <c r="A1120" s="74">
        <v>2170203</v>
      </c>
      <c r="B1120" s="74" t="s">
        <v>1601</v>
      </c>
      <c r="C1120" s="73"/>
    </row>
    <row r="1121" s="139" customFormat="1" ht="17.1" hidden="1" customHeight="1" spans="1:3">
      <c r="A1121" s="74">
        <v>2170204</v>
      </c>
      <c r="B1121" s="74" t="s">
        <v>1602</v>
      </c>
      <c r="C1121" s="73"/>
    </row>
    <row r="1122" s="139" customFormat="1" ht="17.1" hidden="1" customHeight="1" spans="1:3">
      <c r="A1122" s="74">
        <v>2170205</v>
      </c>
      <c r="B1122" s="74" t="s">
        <v>1603</v>
      </c>
      <c r="C1122" s="73"/>
    </row>
    <row r="1123" s="139" customFormat="1" ht="17.1" hidden="1" customHeight="1" spans="1:3">
      <c r="A1123" s="74">
        <v>2170206</v>
      </c>
      <c r="B1123" s="74" t="s">
        <v>1604</v>
      </c>
      <c r="C1123" s="73"/>
    </row>
    <row r="1124" s="139" customFormat="1" ht="17.1" hidden="1" customHeight="1" spans="1:3">
      <c r="A1124" s="74">
        <v>2170207</v>
      </c>
      <c r="B1124" s="74" t="s">
        <v>1605</v>
      </c>
      <c r="C1124" s="73"/>
    </row>
    <row r="1125" s="139" customFormat="1" ht="17.1" hidden="1" customHeight="1" spans="1:3">
      <c r="A1125" s="74">
        <v>2170208</v>
      </c>
      <c r="B1125" s="74" t="s">
        <v>1606</v>
      </c>
      <c r="C1125" s="73"/>
    </row>
    <row r="1126" s="139" customFormat="1" ht="17.1" hidden="1" customHeight="1" spans="1:3">
      <c r="A1126" s="74">
        <v>2170299</v>
      </c>
      <c r="B1126" s="74" t="s">
        <v>1607</v>
      </c>
      <c r="C1126" s="73"/>
    </row>
    <row r="1127" s="139" customFormat="1" ht="17.1" hidden="1" customHeight="1" spans="1:3">
      <c r="A1127" s="74">
        <v>21703</v>
      </c>
      <c r="B1127" s="71" t="s">
        <v>1608</v>
      </c>
      <c r="C1127" s="73">
        <f>SUM(C1128:C1132)</f>
        <v>0</v>
      </c>
    </row>
    <row r="1128" s="139" customFormat="1" ht="17.1" hidden="1" customHeight="1" spans="1:3">
      <c r="A1128" s="74">
        <v>2170301</v>
      </c>
      <c r="B1128" s="74" t="s">
        <v>1609</v>
      </c>
      <c r="C1128" s="73"/>
    </row>
    <row r="1129" s="139" customFormat="1" ht="17.1" hidden="1" customHeight="1" spans="1:3">
      <c r="A1129" s="74">
        <v>2170302</v>
      </c>
      <c r="B1129" s="74" t="s">
        <v>1610</v>
      </c>
      <c r="C1129" s="73"/>
    </row>
    <row r="1130" s="139" customFormat="1" ht="17.1" hidden="1" customHeight="1" spans="1:3">
      <c r="A1130" s="74">
        <v>2170303</v>
      </c>
      <c r="B1130" s="74" t="s">
        <v>1611</v>
      </c>
      <c r="C1130" s="73"/>
    </row>
    <row r="1131" s="139" customFormat="1" ht="17.1" hidden="1" customHeight="1" spans="1:3">
      <c r="A1131" s="74">
        <v>2170304</v>
      </c>
      <c r="B1131" s="74" t="s">
        <v>1612</v>
      </c>
      <c r="C1131" s="73"/>
    </row>
    <row r="1132" s="139" customFormat="1" ht="17.1" hidden="1" customHeight="1" spans="1:3">
      <c r="A1132" s="74">
        <v>2170399</v>
      </c>
      <c r="B1132" s="74" t="s">
        <v>1613</v>
      </c>
      <c r="C1132" s="73"/>
    </row>
    <row r="1133" s="139" customFormat="1" ht="17.1" hidden="1" customHeight="1" spans="1:3">
      <c r="A1133" s="74">
        <v>21704</v>
      </c>
      <c r="B1133" s="71" t="s">
        <v>1614</v>
      </c>
      <c r="C1133" s="73">
        <f>SUM(C1134:C1135)</f>
        <v>0</v>
      </c>
    </row>
    <row r="1134" s="139" customFormat="1" ht="17.1" hidden="1" customHeight="1" spans="1:3">
      <c r="A1134" s="74">
        <v>2170401</v>
      </c>
      <c r="B1134" s="74" t="s">
        <v>1615</v>
      </c>
      <c r="C1134" s="73"/>
    </row>
    <row r="1135" s="139" customFormat="1" ht="17.1" hidden="1" customHeight="1" spans="1:3">
      <c r="A1135" s="74">
        <v>2170499</v>
      </c>
      <c r="B1135" s="74" t="s">
        <v>1616</v>
      </c>
      <c r="C1135" s="73"/>
    </row>
    <row r="1136" s="139" customFormat="1" ht="17.1" customHeight="1" spans="1:3">
      <c r="A1136" s="74">
        <v>21799</v>
      </c>
      <c r="B1136" s="71" t="s">
        <v>1617</v>
      </c>
      <c r="C1136" s="73">
        <f>SUM(C1137:C1138)</f>
        <v>151</v>
      </c>
    </row>
    <row r="1137" s="139" customFormat="1" ht="17.1" hidden="1" customHeight="1" spans="1:3">
      <c r="A1137" s="74">
        <v>2179902</v>
      </c>
      <c r="B1137" s="74" t="s">
        <v>1618</v>
      </c>
      <c r="C1137" s="73"/>
    </row>
    <row r="1138" s="139" customFormat="1" ht="17.1" customHeight="1" spans="1:3">
      <c r="A1138" s="74">
        <v>2179999</v>
      </c>
      <c r="B1138" s="74" t="s">
        <v>1619</v>
      </c>
      <c r="C1138" s="73">
        <v>151</v>
      </c>
    </row>
    <row r="1139" s="139" customFormat="1" ht="17.1" hidden="1" customHeight="1" spans="1:3">
      <c r="A1139" s="74">
        <v>219</v>
      </c>
      <c r="B1139" s="71" t="s">
        <v>1620</v>
      </c>
      <c r="C1139" s="73">
        <f>SUM(C1140:C1148)</f>
        <v>0</v>
      </c>
    </row>
    <row r="1140" s="139" customFormat="1" ht="17.1" hidden="1" customHeight="1" spans="1:3">
      <c r="A1140" s="74">
        <v>21901</v>
      </c>
      <c r="B1140" s="71" t="s">
        <v>1621</v>
      </c>
      <c r="C1140" s="73"/>
    </row>
    <row r="1141" s="139" customFormat="1" ht="17.1" hidden="1" customHeight="1" spans="1:3">
      <c r="A1141" s="74">
        <v>21902</v>
      </c>
      <c r="B1141" s="71" t="s">
        <v>1622</v>
      </c>
      <c r="C1141" s="73"/>
    </row>
    <row r="1142" s="139" customFormat="1" ht="17.1" hidden="1" customHeight="1" spans="1:3">
      <c r="A1142" s="74">
        <v>21903</v>
      </c>
      <c r="B1142" s="71" t="s">
        <v>1623</v>
      </c>
      <c r="C1142" s="73"/>
    </row>
    <row r="1143" s="139" customFormat="1" ht="17.1" hidden="1" customHeight="1" spans="1:3">
      <c r="A1143" s="74">
        <v>21904</v>
      </c>
      <c r="B1143" s="71" t="s">
        <v>1624</v>
      </c>
      <c r="C1143" s="73"/>
    </row>
    <row r="1144" s="139" customFormat="1" ht="17.1" hidden="1" customHeight="1" spans="1:3">
      <c r="A1144" s="74">
        <v>21905</v>
      </c>
      <c r="B1144" s="71" t="s">
        <v>1625</v>
      </c>
      <c r="C1144" s="73"/>
    </row>
    <row r="1145" s="139" customFormat="1" ht="17.1" hidden="1" customHeight="1" spans="1:3">
      <c r="A1145" s="74">
        <v>21906</v>
      </c>
      <c r="B1145" s="71" t="s">
        <v>1406</v>
      </c>
      <c r="C1145" s="73"/>
    </row>
    <row r="1146" s="139" customFormat="1" ht="17.1" hidden="1" customHeight="1" spans="1:3">
      <c r="A1146" s="74">
        <v>21907</v>
      </c>
      <c r="B1146" s="71" t="s">
        <v>1626</v>
      </c>
      <c r="C1146" s="73"/>
    </row>
    <row r="1147" s="139" customFormat="1" ht="16.9" hidden="1" customHeight="1" spans="1:3">
      <c r="A1147" s="74">
        <v>21908</v>
      </c>
      <c r="B1147" s="71" t="s">
        <v>1627</v>
      </c>
      <c r="C1147" s="73"/>
    </row>
    <row r="1148" s="139" customFormat="1" ht="17.1" hidden="1" customHeight="1" spans="1:3">
      <c r="A1148" s="74">
        <v>21999</v>
      </c>
      <c r="B1148" s="71" t="s">
        <v>1628</v>
      </c>
      <c r="C1148" s="73"/>
    </row>
    <row r="1149" s="139" customFormat="1" ht="17.1" customHeight="1" spans="1:3">
      <c r="A1149" s="74">
        <v>220</v>
      </c>
      <c r="B1149" s="71" t="s">
        <v>1629</v>
      </c>
      <c r="C1149" s="73">
        <f>SUM(C1150,C1177,C1192)</f>
        <v>1191</v>
      </c>
    </row>
    <row r="1150" s="139" customFormat="1" ht="17.1" customHeight="1" spans="1:3">
      <c r="A1150" s="74">
        <v>22001</v>
      </c>
      <c r="B1150" s="71" t="s">
        <v>1630</v>
      </c>
      <c r="C1150" s="73">
        <f>SUM(C1151:C1176)</f>
        <v>1191</v>
      </c>
    </row>
    <row r="1151" s="139" customFormat="1" ht="17.1" customHeight="1" spans="1:3">
      <c r="A1151" s="74">
        <v>2200101</v>
      </c>
      <c r="B1151" s="74" t="s">
        <v>774</v>
      </c>
      <c r="C1151" s="73">
        <v>485</v>
      </c>
    </row>
    <row r="1152" s="139" customFormat="1" ht="17.1" hidden="1" customHeight="1" spans="1:3">
      <c r="A1152" s="74">
        <v>2200102</v>
      </c>
      <c r="B1152" s="74" t="s">
        <v>775</v>
      </c>
      <c r="C1152" s="73"/>
    </row>
    <row r="1153" s="139" customFormat="1" ht="17.1" hidden="1" customHeight="1" spans="1:3">
      <c r="A1153" s="74">
        <v>2200103</v>
      </c>
      <c r="B1153" s="74" t="s">
        <v>776</v>
      </c>
      <c r="C1153" s="73"/>
    </row>
    <row r="1154" s="139" customFormat="1" ht="17.1" hidden="1" customHeight="1" spans="1:3">
      <c r="A1154" s="74">
        <v>2200104</v>
      </c>
      <c r="B1154" s="74" t="s">
        <v>1631</v>
      </c>
      <c r="C1154" s="73"/>
    </row>
    <row r="1155" s="139" customFormat="1" ht="17.1" customHeight="1" spans="1:3">
      <c r="A1155" s="74">
        <v>2200106</v>
      </c>
      <c r="B1155" s="74" t="s">
        <v>1632</v>
      </c>
      <c r="C1155" s="73">
        <v>1</v>
      </c>
    </row>
    <row r="1156" s="139" customFormat="1" ht="17.1" hidden="1" customHeight="1" spans="1:3">
      <c r="A1156" s="74">
        <v>2200107</v>
      </c>
      <c r="B1156" s="74" t="s">
        <v>1633</v>
      </c>
      <c r="C1156" s="73"/>
    </row>
    <row r="1157" s="139" customFormat="1" ht="17.1" hidden="1" customHeight="1" spans="1:3">
      <c r="A1157" s="74">
        <v>2200108</v>
      </c>
      <c r="B1157" s="74" t="s">
        <v>1634</v>
      </c>
      <c r="C1157" s="73"/>
    </row>
    <row r="1158" s="139" customFormat="1" ht="17.1" hidden="1" customHeight="1" spans="1:3">
      <c r="A1158" s="74">
        <v>2200109</v>
      </c>
      <c r="B1158" s="74" t="s">
        <v>1635</v>
      </c>
      <c r="C1158" s="73"/>
    </row>
    <row r="1159" s="139" customFormat="1" ht="17.1" hidden="1" customHeight="1" spans="1:3">
      <c r="A1159" s="74">
        <v>2200112</v>
      </c>
      <c r="B1159" s="74" t="s">
        <v>1636</v>
      </c>
      <c r="C1159" s="73"/>
    </row>
    <row r="1160" s="139" customFormat="1" ht="17.1" hidden="1" customHeight="1" spans="1:3">
      <c r="A1160" s="74">
        <v>2200113</v>
      </c>
      <c r="B1160" s="74" t="s">
        <v>1637</v>
      </c>
      <c r="C1160" s="73"/>
    </row>
    <row r="1161" s="139" customFormat="1" ht="17.1" hidden="1" customHeight="1" spans="1:3">
      <c r="A1161" s="74">
        <v>2200114</v>
      </c>
      <c r="B1161" s="74" t="s">
        <v>1638</v>
      </c>
      <c r="C1161" s="73"/>
    </row>
    <row r="1162" s="139" customFormat="1" ht="17.1" hidden="1" customHeight="1" spans="1:3">
      <c r="A1162" s="74">
        <v>2200115</v>
      </c>
      <c r="B1162" s="74" t="s">
        <v>1639</v>
      </c>
      <c r="C1162" s="73"/>
    </row>
    <row r="1163" s="139" customFormat="1" ht="17.1" hidden="1" customHeight="1" spans="1:3">
      <c r="A1163" s="74">
        <v>2200116</v>
      </c>
      <c r="B1163" s="74" t="s">
        <v>1640</v>
      </c>
      <c r="C1163" s="73"/>
    </row>
    <row r="1164" s="139" customFormat="1" ht="17.1" hidden="1" customHeight="1" spans="1:3">
      <c r="A1164" s="74">
        <v>2200119</v>
      </c>
      <c r="B1164" s="74" t="s">
        <v>1641</v>
      </c>
      <c r="C1164" s="73"/>
    </row>
    <row r="1165" s="139" customFormat="1" ht="17.1" hidden="1" customHeight="1" spans="1:3">
      <c r="A1165" s="74">
        <v>2200120</v>
      </c>
      <c r="B1165" s="74" t="s">
        <v>1642</v>
      </c>
      <c r="C1165" s="73"/>
    </row>
    <row r="1166" s="139" customFormat="1" ht="17.1" hidden="1" customHeight="1" spans="1:3">
      <c r="A1166" s="74">
        <v>2200121</v>
      </c>
      <c r="B1166" s="74" t="s">
        <v>1643</v>
      </c>
      <c r="C1166" s="73"/>
    </row>
    <row r="1167" s="139" customFormat="1" ht="17.1" hidden="1" customHeight="1" spans="1:3">
      <c r="A1167" s="74">
        <v>2200122</v>
      </c>
      <c r="B1167" s="74" t="s">
        <v>1644</v>
      </c>
      <c r="C1167" s="73"/>
    </row>
    <row r="1168" s="139" customFormat="1" ht="17.1" hidden="1" customHeight="1" spans="1:3">
      <c r="A1168" s="74">
        <v>2200123</v>
      </c>
      <c r="B1168" s="74" t="s">
        <v>1645</v>
      </c>
      <c r="C1168" s="73"/>
    </row>
    <row r="1169" s="139" customFormat="1" ht="17.1" hidden="1" customHeight="1" spans="1:3">
      <c r="A1169" s="74">
        <v>2200124</v>
      </c>
      <c r="B1169" s="74" t="s">
        <v>1646</v>
      </c>
      <c r="C1169" s="73"/>
    </row>
    <row r="1170" s="139" customFormat="1" ht="17.1" hidden="1" customHeight="1" spans="1:3">
      <c r="A1170" s="74">
        <v>2200125</v>
      </c>
      <c r="B1170" s="74" t="s">
        <v>1647</v>
      </c>
      <c r="C1170" s="73"/>
    </row>
    <row r="1171" s="139" customFormat="1" ht="17.1" hidden="1" customHeight="1" spans="1:3">
      <c r="A1171" s="74">
        <v>2200126</v>
      </c>
      <c r="B1171" s="74" t="s">
        <v>1648</v>
      </c>
      <c r="C1171" s="73"/>
    </row>
    <row r="1172" s="139" customFormat="1" ht="17.1" hidden="1" customHeight="1" spans="1:3">
      <c r="A1172" s="74">
        <v>2200127</v>
      </c>
      <c r="B1172" s="74" t="s">
        <v>1649</v>
      </c>
      <c r="C1172" s="73"/>
    </row>
    <row r="1173" s="139" customFormat="1" ht="17.1" hidden="1" customHeight="1" spans="1:3">
      <c r="A1173" s="74">
        <v>2200128</v>
      </c>
      <c r="B1173" s="74" t="s">
        <v>1650</v>
      </c>
      <c r="C1173" s="73"/>
    </row>
    <row r="1174" s="139" customFormat="1" ht="16.9" hidden="1" customHeight="1" spans="1:3">
      <c r="A1174" s="74">
        <v>2200129</v>
      </c>
      <c r="B1174" s="74" t="s">
        <v>1651</v>
      </c>
      <c r="C1174" s="73"/>
    </row>
    <row r="1175" s="139" customFormat="1" ht="16.9" hidden="1" customHeight="1" spans="1:3">
      <c r="A1175" s="74">
        <v>2200150</v>
      </c>
      <c r="B1175" s="74" t="s">
        <v>783</v>
      </c>
      <c r="C1175" s="73"/>
    </row>
    <row r="1176" s="139" customFormat="1" ht="16.9" customHeight="1" spans="1:3">
      <c r="A1176" s="74">
        <v>2200199</v>
      </c>
      <c r="B1176" s="74" t="s">
        <v>1652</v>
      </c>
      <c r="C1176" s="73">
        <v>705</v>
      </c>
    </row>
    <row r="1177" s="139" customFormat="1" ht="16.9" hidden="1" customHeight="1" spans="1:3">
      <c r="A1177" s="74">
        <v>22005</v>
      </c>
      <c r="B1177" s="71" t="s">
        <v>1653</v>
      </c>
      <c r="C1177" s="73">
        <f>SUM(C1178:C1191)</f>
        <v>0</v>
      </c>
    </row>
    <row r="1178" s="139" customFormat="1" ht="16.9" hidden="1" customHeight="1" spans="1:3">
      <c r="A1178" s="74">
        <v>2200501</v>
      </c>
      <c r="B1178" s="74" t="s">
        <v>774</v>
      </c>
      <c r="C1178" s="73"/>
    </row>
    <row r="1179" s="139" customFormat="1" ht="16.9" hidden="1" customHeight="1" spans="1:3">
      <c r="A1179" s="74">
        <v>2200502</v>
      </c>
      <c r="B1179" s="74" t="s">
        <v>775</v>
      </c>
      <c r="C1179" s="73"/>
    </row>
    <row r="1180" s="139" customFormat="1" ht="16.9" hidden="1" customHeight="1" spans="1:3">
      <c r="A1180" s="74">
        <v>2200503</v>
      </c>
      <c r="B1180" s="74" t="s">
        <v>776</v>
      </c>
      <c r="C1180" s="73"/>
    </row>
    <row r="1181" s="139" customFormat="1" ht="16.9" hidden="1" customHeight="1" spans="1:3">
      <c r="A1181" s="74">
        <v>2200504</v>
      </c>
      <c r="B1181" s="74" t="s">
        <v>1654</v>
      </c>
      <c r="C1181" s="73"/>
    </row>
    <row r="1182" s="139" customFormat="1" ht="16.9" hidden="1" customHeight="1" spans="1:3">
      <c r="A1182" s="74">
        <v>2200506</v>
      </c>
      <c r="B1182" s="74" t="s">
        <v>1655</v>
      </c>
      <c r="C1182" s="73"/>
    </row>
    <row r="1183" s="139" customFormat="1" ht="16.9" hidden="1" customHeight="1" spans="1:3">
      <c r="A1183" s="74">
        <v>2200507</v>
      </c>
      <c r="B1183" s="74" t="s">
        <v>1656</v>
      </c>
      <c r="C1183" s="73"/>
    </row>
    <row r="1184" s="139" customFormat="1" ht="17.1" hidden="1" customHeight="1" spans="1:3">
      <c r="A1184" s="74">
        <v>2200508</v>
      </c>
      <c r="B1184" s="74" t="s">
        <v>1657</v>
      </c>
      <c r="C1184" s="73"/>
    </row>
    <row r="1185" s="139" customFormat="1" ht="17.1" hidden="1" customHeight="1" spans="1:3">
      <c r="A1185" s="74">
        <v>2200509</v>
      </c>
      <c r="B1185" s="74" t="s">
        <v>1658</v>
      </c>
      <c r="C1185" s="73"/>
    </row>
    <row r="1186" s="139" customFormat="1" ht="17.1" hidden="1" customHeight="1" spans="1:3">
      <c r="A1186" s="74">
        <v>2200510</v>
      </c>
      <c r="B1186" s="74" t="s">
        <v>1659</v>
      </c>
      <c r="C1186" s="73"/>
    </row>
    <row r="1187" s="139" customFormat="1" ht="17.1" hidden="1" customHeight="1" spans="1:3">
      <c r="A1187" s="74">
        <v>2200511</v>
      </c>
      <c r="B1187" s="74" t="s">
        <v>1660</v>
      </c>
      <c r="C1187" s="73"/>
    </row>
    <row r="1188" s="139" customFormat="1" ht="17.1" hidden="1" customHeight="1" spans="1:3">
      <c r="A1188" s="74">
        <v>2200512</v>
      </c>
      <c r="B1188" s="74" t="s">
        <v>1661</v>
      </c>
      <c r="C1188" s="73"/>
    </row>
    <row r="1189" s="139" customFormat="1" ht="17.1" hidden="1" customHeight="1" spans="1:3">
      <c r="A1189" s="74">
        <v>2200513</v>
      </c>
      <c r="B1189" s="74" t="s">
        <v>1662</v>
      </c>
      <c r="C1189" s="73"/>
    </row>
    <row r="1190" s="139" customFormat="1" ht="17.1" hidden="1" customHeight="1" spans="1:3">
      <c r="A1190" s="74">
        <v>2200514</v>
      </c>
      <c r="B1190" s="74" t="s">
        <v>1663</v>
      </c>
      <c r="C1190" s="73"/>
    </row>
    <row r="1191" s="139" customFormat="1" ht="17.1" hidden="1" customHeight="1" spans="1:3">
      <c r="A1191" s="74">
        <v>2200599</v>
      </c>
      <c r="B1191" s="74" t="s">
        <v>1664</v>
      </c>
      <c r="C1191" s="73"/>
    </row>
    <row r="1192" s="139" customFormat="1" ht="17.1" hidden="1" customHeight="1" spans="1:3">
      <c r="A1192" s="74">
        <v>22099</v>
      </c>
      <c r="B1192" s="71" t="s">
        <v>1665</v>
      </c>
      <c r="C1192" s="73">
        <f>C1193</f>
        <v>0</v>
      </c>
    </row>
    <row r="1193" s="139" customFormat="1" ht="17.1" hidden="1" customHeight="1" spans="1:3">
      <c r="A1193" s="74">
        <v>2209999</v>
      </c>
      <c r="B1193" s="74" t="s">
        <v>1666</v>
      </c>
      <c r="C1193" s="73"/>
    </row>
    <row r="1194" s="139" customFormat="1" ht="17.1" customHeight="1" spans="1:3">
      <c r="A1194" s="74">
        <v>221</v>
      </c>
      <c r="B1194" s="71" t="s">
        <v>1667</v>
      </c>
      <c r="C1194" s="73">
        <f>SUM(C1195,C1207,C1211)</f>
        <v>4109</v>
      </c>
    </row>
    <row r="1195" s="139" customFormat="1" ht="17.1" customHeight="1" spans="1:3">
      <c r="A1195" s="74">
        <v>22101</v>
      </c>
      <c r="B1195" s="71" t="s">
        <v>1668</v>
      </c>
      <c r="C1195" s="73">
        <f>SUM(C1196:C1206)</f>
        <v>2169</v>
      </c>
    </row>
    <row r="1196" s="139" customFormat="1" ht="17.1" hidden="1" customHeight="1" spans="1:3">
      <c r="A1196" s="74">
        <v>2210101</v>
      </c>
      <c r="B1196" s="74" t="s">
        <v>1669</v>
      </c>
      <c r="C1196" s="73"/>
    </row>
    <row r="1197" s="139" customFormat="1" ht="17.1" hidden="1" customHeight="1" spans="1:3">
      <c r="A1197" s="74">
        <v>2210102</v>
      </c>
      <c r="B1197" s="74" t="s">
        <v>1670</v>
      </c>
      <c r="C1197" s="73"/>
    </row>
    <row r="1198" s="139" customFormat="1" ht="17.1" customHeight="1" spans="1:3">
      <c r="A1198" s="74">
        <v>2210103</v>
      </c>
      <c r="B1198" s="74" t="s">
        <v>1671</v>
      </c>
      <c r="C1198" s="73">
        <v>29</v>
      </c>
    </row>
    <row r="1199" s="139" customFormat="1" ht="17.1" hidden="1" customHeight="1" spans="1:3">
      <c r="A1199" s="74">
        <v>2210104</v>
      </c>
      <c r="B1199" s="74" t="s">
        <v>1672</v>
      </c>
      <c r="C1199" s="73"/>
    </row>
    <row r="1200" s="139" customFormat="1" ht="17.1" customHeight="1" spans="1:3">
      <c r="A1200" s="74">
        <v>2210105</v>
      </c>
      <c r="B1200" s="74" t="s">
        <v>1673</v>
      </c>
      <c r="C1200" s="73">
        <v>15</v>
      </c>
    </row>
    <row r="1201" s="139" customFormat="1" ht="17.1" hidden="1" customHeight="1" spans="1:3">
      <c r="A1201" s="74">
        <v>2210106</v>
      </c>
      <c r="B1201" s="74" t="s">
        <v>1674</v>
      </c>
      <c r="C1201" s="73"/>
    </row>
    <row r="1202" s="139" customFormat="1" ht="17.1" customHeight="1" spans="1:3">
      <c r="A1202" s="74">
        <v>2210107</v>
      </c>
      <c r="B1202" s="74" t="s">
        <v>1675</v>
      </c>
      <c r="C1202" s="73">
        <v>68</v>
      </c>
    </row>
    <row r="1203" s="139" customFormat="1" ht="17.1" customHeight="1" spans="1:3">
      <c r="A1203" s="74">
        <v>2210108</v>
      </c>
      <c r="B1203" s="74" t="s">
        <v>1676</v>
      </c>
      <c r="C1203" s="73">
        <v>2003</v>
      </c>
    </row>
    <row r="1204" s="139" customFormat="1" ht="17.1" hidden="1" customHeight="1" spans="1:3">
      <c r="A1204" s="74">
        <v>2210109</v>
      </c>
      <c r="B1204" s="74" t="s">
        <v>1677</v>
      </c>
      <c r="C1204" s="73"/>
    </row>
    <row r="1205" s="139" customFormat="1" ht="17.1" hidden="1" customHeight="1" spans="1:3">
      <c r="A1205" s="74">
        <v>2210110</v>
      </c>
      <c r="B1205" s="74" t="s">
        <v>1678</v>
      </c>
      <c r="C1205" s="73"/>
    </row>
    <row r="1206" s="139" customFormat="1" ht="17.1" customHeight="1" spans="1:3">
      <c r="A1206" s="74">
        <v>2210199</v>
      </c>
      <c r="B1206" s="74" t="s">
        <v>1679</v>
      </c>
      <c r="C1206" s="73">
        <v>54</v>
      </c>
    </row>
    <row r="1207" s="139" customFormat="1" ht="17.1" customHeight="1" spans="1:3">
      <c r="A1207" s="74">
        <v>22102</v>
      </c>
      <c r="B1207" s="71" t="s">
        <v>1680</v>
      </c>
      <c r="C1207" s="73">
        <f>SUM(C1208:C1210)</f>
        <v>1940</v>
      </c>
    </row>
    <row r="1208" s="139" customFormat="1" ht="17.1" customHeight="1" spans="1:3">
      <c r="A1208" s="74">
        <v>2210201</v>
      </c>
      <c r="B1208" s="74" t="s">
        <v>1681</v>
      </c>
      <c r="C1208" s="73">
        <v>1940</v>
      </c>
    </row>
    <row r="1209" s="139" customFormat="1" ht="17.1" hidden="1" customHeight="1" spans="1:3">
      <c r="A1209" s="74">
        <v>2210202</v>
      </c>
      <c r="B1209" s="74" t="s">
        <v>1682</v>
      </c>
      <c r="C1209" s="73"/>
    </row>
    <row r="1210" s="139" customFormat="1" ht="17.1" hidden="1" customHeight="1" spans="1:3">
      <c r="A1210" s="74">
        <v>2210203</v>
      </c>
      <c r="B1210" s="74" t="s">
        <v>1683</v>
      </c>
      <c r="C1210" s="73"/>
    </row>
    <row r="1211" s="139" customFormat="1" ht="17.1" hidden="1" customHeight="1" spans="1:3">
      <c r="A1211" s="74">
        <v>22103</v>
      </c>
      <c r="B1211" s="71" t="s">
        <v>1684</v>
      </c>
      <c r="C1211" s="73">
        <f>SUM(C1212:C1214)</f>
        <v>0</v>
      </c>
    </row>
    <row r="1212" s="139" customFormat="1" ht="16.9" hidden="1" customHeight="1" spans="1:3">
      <c r="A1212" s="74">
        <v>2210301</v>
      </c>
      <c r="B1212" s="74" t="s">
        <v>1685</v>
      </c>
      <c r="C1212" s="73"/>
    </row>
    <row r="1213" s="139" customFormat="1" ht="16.9" hidden="1" customHeight="1" spans="1:3">
      <c r="A1213" s="74">
        <v>2210302</v>
      </c>
      <c r="B1213" s="74" t="s">
        <v>1686</v>
      </c>
      <c r="C1213" s="73"/>
    </row>
    <row r="1214" s="139" customFormat="1" ht="17.1" hidden="1" customHeight="1" spans="1:3">
      <c r="A1214" s="74">
        <v>2210399</v>
      </c>
      <c r="B1214" s="74" t="s">
        <v>1687</v>
      </c>
      <c r="C1214" s="73"/>
    </row>
    <row r="1215" s="139" customFormat="1" ht="17.1" customHeight="1" spans="1:3">
      <c r="A1215" s="74">
        <v>222</v>
      </c>
      <c r="B1215" s="71" t="s">
        <v>1688</v>
      </c>
      <c r="C1215" s="73">
        <f>SUM(C1216,C1234,C1241,C1247)</f>
        <v>189</v>
      </c>
    </row>
    <row r="1216" s="139" customFormat="1" ht="17.1" customHeight="1" spans="1:3">
      <c r="A1216" s="74">
        <v>22201</v>
      </c>
      <c r="B1216" s="71" t="s">
        <v>1689</v>
      </c>
      <c r="C1216" s="73">
        <f>SUM(C1217:C1233)</f>
        <v>177</v>
      </c>
    </row>
    <row r="1217" s="139" customFormat="1" ht="17.1" hidden="1" customHeight="1" spans="1:3">
      <c r="A1217" s="74">
        <v>2220101</v>
      </c>
      <c r="B1217" s="74" t="s">
        <v>774</v>
      </c>
      <c r="C1217" s="73"/>
    </row>
    <row r="1218" s="139" customFormat="1" ht="17.1" hidden="1" customHeight="1" spans="1:3">
      <c r="A1218" s="74">
        <v>2220102</v>
      </c>
      <c r="B1218" s="74" t="s">
        <v>775</v>
      </c>
      <c r="C1218" s="73"/>
    </row>
    <row r="1219" s="139" customFormat="1" ht="17.1" hidden="1" customHeight="1" spans="1:3">
      <c r="A1219" s="74">
        <v>2220103</v>
      </c>
      <c r="B1219" s="74" t="s">
        <v>776</v>
      </c>
      <c r="C1219" s="73"/>
    </row>
    <row r="1220" s="139" customFormat="1" ht="17.1" hidden="1" customHeight="1" spans="1:3">
      <c r="A1220" s="74">
        <v>2220104</v>
      </c>
      <c r="B1220" s="74" t="s">
        <v>1690</v>
      </c>
      <c r="C1220" s="73"/>
    </row>
    <row r="1221" s="139" customFormat="1" ht="17.1" hidden="1" customHeight="1" spans="1:3">
      <c r="A1221" s="74">
        <v>2220105</v>
      </c>
      <c r="B1221" s="74" t="s">
        <v>1691</v>
      </c>
      <c r="C1221" s="73"/>
    </row>
    <row r="1222" s="139" customFormat="1" ht="17.1" hidden="1" customHeight="1" spans="1:3">
      <c r="A1222" s="74">
        <v>2220106</v>
      </c>
      <c r="B1222" s="74" t="s">
        <v>1692</v>
      </c>
      <c r="C1222" s="73"/>
    </row>
    <row r="1223" s="139" customFormat="1" ht="17.1" hidden="1" customHeight="1" spans="1:3">
      <c r="A1223" s="74">
        <v>2220107</v>
      </c>
      <c r="B1223" s="74" t="s">
        <v>1693</v>
      </c>
      <c r="C1223" s="73"/>
    </row>
    <row r="1224" s="139" customFormat="1" ht="17.1" hidden="1" customHeight="1" spans="1:3">
      <c r="A1224" s="74">
        <v>2220112</v>
      </c>
      <c r="B1224" s="74" t="s">
        <v>1694</v>
      </c>
      <c r="C1224" s="73"/>
    </row>
    <row r="1225" s="139" customFormat="1" ht="17.1" hidden="1" customHeight="1" spans="1:3">
      <c r="A1225" s="74">
        <v>2220113</v>
      </c>
      <c r="B1225" s="74" t="s">
        <v>1695</v>
      </c>
      <c r="C1225" s="73"/>
    </row>
    <row r="1226" s="139" customFormat="1" ht="17.1" hidden="1" customHeight="1" spans="1:3">
      <c r="A1226" s="74">
        <v>2220114</v>
      </c>
      <c r="B1226" s="74" t="s">
        <v>1696</v>
      </c>
      <c r="C1226" s="73"/>
    </row>
    <row r="1227" s="139" customFormat="1" ht="17.1" customHeight="1" spans="1:3">
      <c r="A1227" s="74">
        <v>2220115</v>
      </c>
      <c r="B1227" s="74" t="s">
        <v>1697</v>
      </c>
      <c r="C1227" s="73">
        <v>150</v>
      </c>
    </row>
    <row r="1228" s="139" customFormat="1" ht="17.1" hidden="1" customHeight="1" spans="1:3">
      <c r="A1228" s="74">
        <v>2220118</v>
      </c>
      <c r="B1228" s="74" t="s">
        <v>1698</v>
      </c>
      <c r="C1228" s="73"/>
    </row>
    <row r="1229" s="139" customFormat="1" ht="17.1" hidden="1" customHeight="1" spans="1:3">
      <c r="A1229" s="74">
        <v>2220119</v>
      </c>
      <c r="B1229" s="74" t="s">
        <v>1699</v>
      </c>
      <c r="C1229" s="73"/>
    </row>
    <row r="1230" s="139" customFormat="1" ht="17.1" hidden="1" customHeight="1" spans="1:3">
      <c r="A1230" s="74">
        <v>2220120</v>
      </c>
      <c r="B1230" s="74" t="s">
        <v>1700</v>
      </c>
      <c r="C1230" s="73"/>
    </row>
    <row r="1231" s="139" customFormat="1" ht="17.1" hidden="1" customHeight="1" spans="1:3">
      <c r="A1231" s="74">
        <v>2220121</v>
      </c>
      <c r="B1231" s="74" t="s">
        <v>1701</v>
      </c>
      <c r="C1231" s="73"/>
    </row>
    <row r="1232" s="139" customFormat="1" ht="17.1" hidden="1" customHeight="1" spans="1:3">
      <c r="A1232" s="74">
        <v>2220150</v>
      </c>
      <c r="B1232" s="74" t="s">
        <v>783</v>
      </c>
      <c r="C1232" s="73"/>
    </row>
    <row r="1233" s="139" customFormat="1" ht="17.1" customHeight="1" spans="1:3">
      <c r="A1233" s="74">
        <v>2220199</v>
      </c>
      <c r="B1233" s="74" t="s">
        <v>1702</v>
      </c>
      <c r="C1233" s="73">
        <v>27</v>
      </c>
    </row>
    <row r="1234" s="139" customFormat="1" ht="17.1" hidden="1" customHeight="1" spans="1:3">
      <c r="A1234" s="74">
        <v>22203</v>
      </c>
      <c r="B1234" s="71" t="s">
        <v>1703</v>
      </c>
      <c r="C1234" s="73">
        <f>SUM(C1235:C1240)</f>
        <v>0</v>
      </c>
    </row>
    <row r="1235" s="139" customFormat="1" ht="17.1" hidden="1" customHeight="1" spans="1:3">
      <c r="A1235" s="74">
        <v>2220301</v>
      </c>
      <c r="B1235" s="74" t="s">
        <v>1704</v>
      </c>
      <c r="C1235" s="73"/>
    </row>
    <row r="1236" s="139" customFormat="1" ht="17.1" hidden="1" customHeight="1" spans="1:3">
      <c r="A1236" s="74">
        <v>2220303</v>
      </c>
      <c r="B1236" s="74" t="s">
        <v>1705</v>
      </c>
      <c r="C1236" s="73"/>
    </row>
    <row r="1237" s="139" customFormat="1" ht="17.1" hidden="1" customHeight="1" spans="1:3">
      <c r="A1237" s="74">
        <v>2220304</v>
      </c>
      <c r="B1237" s="74" t="s">
        <v>1706</v>
      </c>
      <c r="C1237" s="73"/>
    </row>
    <row r="1238" s="139" customFormat="1" ht="17.1" hidden="1" customHeight="1" spans="1:3">
      <c r="A1238" s="74">
        <v>2220305</v>
      </c>
      <c r="B1238" s="74" t="s">
        <v>1707</v>
      </c>
      <c r="C1238" s="73"/>
    </row>
    <row r="1239" s="139" customFormat="1" ht="17.1" hidden="1" customHeight="1" spans="1:3">
      <c r="A1239" s="74">
        <v>2220306</v>
      </c>
      <c r="B1239" s="74" t="s">
        <v>1708</v>
      </c>
      <c r="C1239" s="73"/>
    </row>
    <row r="1240" s="139" customFormat="1" ht="17.1" hidden="1" customHeight="1" spans="1:3">
      <c r="A1240" s="74">
        <v>2220399</v>
      </c>
      <c r="B1240" s="74" t="s">
        <v>1709</v>
      </c>
      <c r="C1240" s="73"/>
    </row>
    <row r="1241" s="139" customFormat="1" ht="17.1" customHeight="1" spans="1:3">
      <c r="A1241" s="74">
        <v>22204</v>
      </c>
      <c r="B1241" s="71" t="s">
        <v>1710</v>
      </c>
      <c r="C1241" s="73">
        <f>SUM(C1242:C1246)</f>
        <v>12</v>
      </c>
    </row>
    <row r="1242" s="139" customFormat="1" ht="17.1" hidden="1" customHeight="1" spans="1:3">
      <c r="A1242" s="74">
        <v>2220401</v>
      </c>
      <c r="B1242" s="74" t="s">
        <v>1711</v>
      </c>
      <c r="C1242" s="73"/>
    </row>
    <row r="1243" s="139" customFormat="1" ht="17.1" hidden="1" customHeight="1" spans="1:3">
      <c r="A1243" s="74">
        <v>2220402</v>
      </c>
      <c r="B1243" s="74" t="s">
        <v>1712</v>
      </c>
      <c r="C1243" s="73"/>
    </row>
    <row r="1244" s="139" customFormat="1" ht="17.1" hidden="1" customHeight="1" spans="1:3">
      <c r="A1244" s="74">
        <v>2220403</v>
      </c>
      <c r="B1244" s="74" t="s">
        <v>1713</v>
      </c>
      <c r="C1244" s="73"/>
    </row>
    <row r="1245" s="139" customFormat="1" ht="17.1" hidden="1" customHeight="1" spans="1:3">
      <c r="A1245" s="74">
        <v>2220404</v>
      </c>
      <c r="B1245" s="74" t="s">
        <v>1714</v>
      </c>
      <c r="C1245" s="73"/>
    </row>
    <row r="1246" s="139" customFormat="1" ht="17.1" customHeight="1" spans="1:3">
      <c r="A1246" s="74">
        <v>2220499</v>
      </c>
      <c r="B1246" s="74" t="s">
        <v>1715</v>
      </c>
      <c r="C1246" s="73">
        <v>12</v>
      </c>
    </row>
    <row r="1247" s="139" customFormat="1" ht="17.1" hidden="1" customHeight="1" spans="1:3">
      <c r="A1247" s="74">
        <v>22205</v>
      </c>
      <c r="B1247" s="71" t="s">
        <v>1716</v>
      </c>
      <c r="C1247" s="73">
        <f>SUM(C1248:C1259)</f>
        <v>0</v>
      </c>
    </row>
    <row r="1248" s="139" customFormat="1" ht="17.1" hidden="1" customHeight="1" spans="1:3">
      <c r="A1248" s="74">
        <v>2220501</v>
      </c>
      <c r="B1248" s="74" t="s">
        <v>1717</v>
      </c>
      <c r="C1248" s="73"/>
    </row>
    <row r="1249" s="139" customFormat="1" ht="17.1" hidden="1" customHeight="1" spans="1:3">
      <c r="A1249" s="74">
        <v>2220502</v>
      </c>
      <c r="B1249" s="74" t="s">
        <v>1718</v>
      </c>
      <c r="C1249" s="73"/>
    </row>
    <row r="1250" s="139" customFormat="1" ht="17.1" hidden="1" customHeight="1" spans="1:3">
      <c r="A1250" s="74">
        <v>2220503</v>
      </c>
      <c r="B1250" s="74" t="s">
        <v>1719</v>
      </c>
      <c r="C1250" s="73"/>
    </row>
    <row r="1251" s="139" customFormat="1" ht="17.1" hidden="1" customHeight="1" spans="1:3">
      <c r="A1251" s="74">
        <v>2220504</v>
      </c>
      <c r="B1251" s="74" t="s">
        <v>1720</v>
      </c>
      <c r="C1251" s="73"/>
    </row>
    <row r="1252" s="139" customFormat="1" ht="17.1" hidden="1" customHeight="1" spans="1:3">
      <c r="A1252" s="74">
        <v>2220505</v>
      </c>
      <c r="B1252" s="74" t="s">
        <v>1721</v>
      </c>
      <c r="C1252" s="73"/>
    </row>
    <row r="1253" s="139" customFormat="1" ht="17.1" hidden="1" customHeight="1" spans="1:3">
      <c r="A1253" s="74">
        <v>2220506</v>
      </c>
      <c r="B1253" s="74" t="s">
        <v>1722</v>
      </c>
      <c r="C1253" s="73"/>
    </row>
    <row r="1254" s="139" customFormat="1" ht="17.1" hidden="1" customHeight="1" spans="1:3">
      <c r="A1254" s="74">
        <v>2220507</v>
      </c>
      <c r="B1254" s="74" t="s">
        <v>1723</v>
      </c>
      <c r="C1254" s="73"/>
    </row>
    <row r="1255" s="139" customFormat="1" ht="17.1" hidden="1" customHeight="1" spans="1:3">
      <c r="A1255" s="74">
        <v>2220508</v>
      </c>
      <c r="B1255" s="74" t="s">
        <v>1724</v>
      </c>
      <c r="C1255" s="73"/>
    </row>
    <row r="1256" s="139" customFormat="1" ht="17.1" hidden="1" customHeight="1" spans="1:3">
      <c r="A1256" s="74">
        <v>2220509</v>
      </c>
      <c r="B1256" s="74" t="s">
        <v>1725</v>
      </c>
      <c r="C1256" s="73"/>
    </row>
    <row r="1257" s="139" customFormat="1" ht="17.1" hidden="1" customHeight="1" spans="1:3">
      <c r="A1257" s="74">
        <v>2220510</v>
      </c>
      <c r="B1257" s="74" t="s">
        <v>1726</v>
      </c>
      <c r="C1257" s="73"/>
    </row>
    <row r="1258" s="139" customFormat="1" ht="17.1" hidden="1" customHeight="1" spans="1:3">
      <c r="A1258" s="74">
        <v>2220511</v>
      </c>
      <c r="B1258" s="74" t="s">
        <v>1727</v>
      </c>
      <c r="C1258" s="73"/>
    </row>
    <row r="1259" s="139" customFormat="1" ht="17.1" hidden="1" customHeight="1" spans="1:3">
      <c r="A1259" s="74">
        <v>2220599</v>
      </c>
      <c r="B1259" s="74" t="s">
        <v>1728</v>
      </c>
      <c r="C1259" s="73"/>
    </row>
    <row r="1260" s="139" customFormat="1" ht="17.1" customHeight="1" spans="1:3">
      <c r="A1260" s="74">
        <v>224</v>
      </c>
      <c r="B1260" s="71" t="s">
        <v>1729</v>
      </c>
      <c r="C1260" s="73">
        <f>SUM(C1261,C1272,C1279,C1287,C1300,C1304,C1308)</f>
        <v>3281</v>
      </c>
    </row>
    <row r="1261" s="139" customFormat="1" ht="17.1" customHeight="1" spans="1:3">
      <c r="A1261" s="74">
        <v>22401</v>
      </c>
      <c r="B1261" s="71" t="s">
        <v>1730</v>
      </c>
      <c r="C1261" s="73">
        <f>SUM(C1262:C1271)</f>
        <v>974</v>
      </c>
    </row>
    <row r="1262" s="139" customFormat="1" ht="17.1" customHeight="1" spans="1:3">
      <c r="A1262" s="74">
        <v>2240101</v>
      </c>
      <c r="B1262" s="74" t="s">
        <v>774</v>
      </c>
      <c r="C1262" s="73">
        <v>275</v>
      </c>
    </row>
    <row r="1263" s="139" customFormat="1" ht="17.1" customHeight="1" spans="1:3">
      <c r="A1263" s="74">
        <v>2240102</v>
      </c>
      <c r="B1263" s="74" t="s">
        <v>775</v>
      </c>
      <c r="C1263" s="73">
        <v>33</v>
      </c>
    </row>
    <row r="1264" s="139" customFormat="1" ht="17.1" hidden="1" customHeight="1" spans="1:3">
      <c r="A1264" s="74">
        <v>2240103</v>
      </c>
      <c r="B1264" s="74" t="s">
        <v>776</v>
      </c>
      <c r="C1264" s="73"/>
    </row>
    <row r="1265" s="139" customFormat="1" ht="17.1" customHeight="1" spans="1:3">
      <c r="A1265" s="74">
        <v>2240104</v>
      </c>
      <c r="B1265" s="74" t="s">
        <v>1731</v>
      </c>
      <c r="C1265" s="73">
        <v>4</v>
      </c>
    </row>
    <row r="1266" s="139" customFormat="1" ht="17.1" hidden="1" customHeight="1" spans="1:3">
      <c r="A1266" s="74">
        <v>2240105</v>
      </c>
      <c r="B1266" s="74" t="s">
        <v>1732</v>
      </c>
      <c r="C1266" s="73"/>
    </row>
    <row r="1267" s="139" customFormat="1" ht="17.1" customHeight="1" spans="1:3">
      <c r="A1267" s="74">
        <v>2240106</v>
      </c>
      <c r="B1267" s="74" t="s">
        <v>1733</v>
      </c>
      <c r="C1267" s="73">
        <v>40</v>
      </c>
    </row>
    <row r="1268" s="139" customFormat="1" ht="17.1" hidden="1" customHeight="1" spans="1:3">
      <c r="A1268" s="74">
        <v>2240108</v>
      </c>
      <c r="B1268" s="74" t="s">
        <v>1734</v>
      </c>
      <c r="C1268" s="73"/>
    </row>
    <row r="1269" s="139" customFormat="1" ht="17.1" customHeight="1" spans="1:3">
      <c r="A1269" s="74">
        <v>2240109</v>
      </c>
      <c r="B1269" s="74" t="s">
        <v>1735</v>
      </c>
      <c r="C1269" s="73">
        <v>15</v>
      </c>
    </row>
    <row r="1270" s="139" customFormat="1" ht="17.1" hidden="1" customHeight="1" spans="1:3">
      <c r="A1270" s="74">
        <v>2240150</v>
      </c>
      <c r="B1270" s="74" t="s">
        <v>783</v>
      </c>
      <c r="C1270" s="73"/>
    </row>
    <row r="1271" s="139" customFormat="1" ht="17.1" customHeight="1" spans="1:3">
      <c r="A1271" s="74">
        <v>2240199</v>
      </c>
      <c r="B1271" s="74" t="s">
        <v>1736</v>
      </c>
      <c r="C1271" s="73">
        <v>607</v>
      </c>
    </row>
    <row r="1272" s="139" customFormat="1" ht="17.1" customHeight="1" spans="1:3">
      <c r="A1272" s="74">
        <v>22402</v>
      </c>
      <c r="B1272" s="71" t="s">
        <v>1737</v>
      </c>
      <c r="C1272" s="73">
        <f>SUM(C1273:C1278)</f>
        <v>2161</v>
      </c>
    </row>
    <row r="1273" s="139" customFormat="1" ht="17.1" hidden="1" customHeight="1" spans="1:3">
      <c r="A1273" s="74">
        <v>2240201</v>
      </c>
      <c r="B1273" s="74" t="s">
        <v>774</v>
      </c>
      <c r="C1273" s="73"/>
    </row>
    <row r="1274" s="139" customFormat="1" ht="17.1" hidden="1" customHeight="1" spans="1:3">
      <c r="A1274" s="74">
        <v>2240202</v>
      </c>
      <c r="B1274" s="74" t="s">
        <v>775</v>
      </c>
      <c r="C1274" s="73"/>
    </row>
    <row r="1275" s="139" customFormat="1" ht="16.9" hidden="1" customHeight="1" spans="1:3">
      <c r="A1275" s="74">
        <v>2240203</v>
      </c>
      <c r="B1275" s="74" t="s">
        <v>776</v>
      </c>
      <c r="C1275" s="73"/>
    </row>
    <row r="1276" s="139" customFormat="1" ht="17.1" customHeight="1" spans="1:3">
      <c r="A1276" s="74">
        <v>2240204</v>
      </c>
      <c r="B1276" s="74" t="s">
        <v>1738</v>
      </c>
      <c r="C1276" s="73">
        <v>94</v>
      </c>
    </row>
    <row r="1277" s="139" customFormat="1" ht="17.1" hidden="1" customHeight="1" spans="1:3">
      <c r="A1277" s="74">
        <v>2240250</v>
      </c>
      <c r="B1277" s="74" t="s">
        <v>783</v>
      </c>
      <c r="C1277" s="73"/>
    </row>
    <row r="1278" s="139" customFormat="1" ht="17.1" customHeight="1" spans="1:3">
      <c r="A1278" s="74">
        <v>2240299</v>
      </c>
      <c r="B1278" s="74" t="s">
        <v>1739</v>
      </c>
      <c r="C1278" s="73">
        <v>2067</v>
      </c>
    </row>
    <row r="1279" s="139" customFormat="1" ht="17.1" hidden="1" customHeight="1" spans="1:3">
      <c r="A1279" s="74">
        <v>22404</v>
      </c>
      <c r="B1279" s="71" t="s">
        <v>1740</v>
      </c>
      <c r="C1279" s="73">
        <f>SUM(C1280:C1286)</f>
        <v>0</v>
      </c>
    </row>
    <row r="1280" s="139" customFormat="1" ht="17.1" hidden="1" customHeight="1" spans="1:3">
      <c r="A1280" s="74">
        <v>2240401</v>
      </c>
      <c r="B1280" s="74" t="s">
        <v>774</v>
      </c>
      <c r="C1280" s="73"/>
    </row>
    <row r="1281" s="139" customFormat="1" ht="17.1" hidden="1" customHeight="1" spans="1:3">
      <c r="A1281" s="74">
        <v>2240402</v>
      </c>
      <c r="B1281" s="74" t="s">
        <v>775</v>
      </c>
      <c r="C1281" s="73"/>
    </row>
    <row r="1282" s="139" customFormat="1" ht="17.1" hidden="1" customHeight="1" spans="1:3">
      <c r="A1282" s="74">
        <v>2240403</v>
      </c>
      <c r="B1282" s="74" t="s">
        <v>776</v>
      </c>
      <c r="C1282" s="73"/>
    </row>
    <row r="1283" s="139" customFormat="1" ht="17.1" hidden="1" customHeight="1" spans="1:3">
      <c r="A1283" s="74">
        <v>2240404</v>
      </c>
      <c r="B1283" s="74" t="s">
        <v>1741</v>
      </c>
      <c r="C1283" s="73"/>
    </row>
    <row r="1284" s="139" customFormat="1" ht="17.1" hidden="1" customHeight="1" spans="1:3">
      <c r="A1284" s="74">
        <v>2240405</v>
      </c>
      <c r="B1284" s="74" t="s">
        <v>1742</v>
      </c>
      <c r="C1284" s="73"/>
    </row>
    <row r="1285" s="139" customFormat="1" ht="17.1" hidden="1" customHeight="1" spans="1:3">
      <c r="A1285" s="74">
        <v>2240450</v>
      </c>
      <c r="B1285" s="74" t="s">
        <v>783</v>
      </c>
      <c r="C1285" s="73"/>
    </row>
    <row r="1286" s="139" customFormat="1" ht="17.1" hidden="1" customHeight="1" spans="1:3">
      <c r="A1286" s="74">
        <v>2240499</v>
      </c>
      <c r="B1286" s="74" t="s">
        <v>1743</v>
      </c>
      <c r="C1286" s="73"/>
    </row>
    <row r="1287" s="139" customFormat="1" ht="17.1" customHeight="1" spans="1:3">
      <c r="A1287" s="74">
        <v>22405</v>
      </c>
      <c r="B1287" s="71" t="s">
        <v>1744</v>
      </c>
      <c r="C1287" s="73">
        <f>SUM(C1288:C1299)</f>
        <v>3</v>
      </c>
    </row>
    <row r="1288" s="139" customFormat="1" ht="17.1" hidden="1" customHeight="1" spans="1:3">
      <c r="A1288" s="74">
        <v>2240501</v>
      </c>
      <c r="B1288" s="74" t="s">
        <v>774</v>
      </c>
      <c r="C1288" s="73"/>
    </row>
    <row r="1289" s="139" customFormat="1" ht="17.1" hidden="1" customHeight="1" spans="1:3">
      <c r="A1289" s="74">
        <v>2240502</v>
      </c>
      <c r="B1289" s="74" t="s">
        <v>775</v>
      </c>
      <c r="C1289" s="73"/>
    </row>
    <row r="1290" s="139" customFormat="1" ht="17.1" hidden="1" customHeight="1" spans="1:3">
      <c r="A1290" s="74">
        <v>2240503</v>
      </c>
      <c r="B1290" s="74" t="s">
        <v>776</v>
      </c>
      <c r="C1290" s="73"/>
    </row>
    <row r="1291" s="139" customFormat="1" ht="17.1" customHeight="1" spans="1:3">
      <c r="A1291" s="74">
        <v>2240504</v>
      </c>
      <c r="B1291" s="74" t="s">
        <v>1745</v>
      </c>
      <c r="C1291" s="73">
        <v>3</v>
      </c>
    </row>
    <row r="1292" s="139" customFormat="1" ht="17.1" hidden="1" customHeight="1" spans="1:3">
      <c r="A1292" s="74">
        <v>2240505</v>
      </c>
      <c r="B1292" s="74" t="s">
        <v>1746</v>
      </c>
      <c r="C1292" s="73"/>
    </row>
    <row r="1293" s="139" customFormat="1" ht="17.1" hidden="1" customHeight="1" spans="1:3">
      <c r="A1293" s="74">
        <v>2240506</v>
      </c>
      <c r="B1293" s="74" t="s">
        <v>1747</v>
      </c>
      <c r="C1293" s="73"/>
    </row>
    <row r="1294" s="139" customFormat="1" ht="17.1" hidden="1" customHeight="1" spans="1:3">
      <c r="A1294" s="74">
        <v>2240507</v>
      </c>
      <c r="B1294" s="74" t="s">
        <v>1748</v>
      </c>
      <c r="C1294" s="73"/>
    </row>
    <row r="1295" s="139" customFormat="1" ht="17.1" hidden="1" customHeight="1" spans="1:3">
      <c r="A1295" s="74">
        <v>2240508</v>
      </c>
      <c r="B1295" s="74" t="s">
        <v>1749</v>
      </c>
      <c r="C1295" s="73"/>
    </row>
    <row r="1296" s="139" customFormat="1" ht="17.1" hidden="1" customHeight="1" spans="1:3">
      <c r="A1296" s="74">
        <v>2240509</v>
      </c>
      <c r="B1296" s="74" t="s">
        <v>1750</v>
      </c>
      <c r="C1296" s="73"/>
    </row>
    <row r="1297" s="139" customFormat="1" ht="17.1" hidden="1" customHeight="1" spans="1:3">
      <c r="A1297" s="74">
        <v>2240510</v>
      </c>
      <c r="B1297" s="74" t="s">
        <v>1751</v>
      </c>
      <c r="C1297" s="73"/>
    </row>
    <row r="1298" s="139" customFormat="1" ht="17.1" hidden="1" customHeight="1" spans="1:3">
      <c r="A1298" s="74">
        <v>2240550</v>
      </c>
      <c r="B1298" s="74" t="s">
        <v>1752</v>
      </c>
      <c r="C1298" s="73"/>
    </row>
    <row r="1299" s="139" customFormat="1" ht="17.1" hidden="1" customHeight="1" spans="1:3">
      <c r="A1299" s="74">
        <v>2240599</v>
      </c>
      <c r="B1299" s="74" t="s">
        <v>1753</v>
      </c>
      <c r="C1299" s="73"/>
    </row>
    <row r="1300" s="139" customFormat="1" ht="17.1" customHeight="1" spans="1:3">
      <c r="A1300" s="74">
        <v>22406</v>
      </c>
      <c r="B1300" s="71" t="s">
        <v>1754</v>
      </c>
      <c r="C1300" s="73">
        <f>SUM(C1301:C1303)</f>
        <v>10</v>
      </c>
    </row>
    <row r="1301" s="139" customFormat="1" ht="17.1" customHeight="1" spans="1:3">
      <c r="A1301" s="74">
        <v>2240601</v>
      </c>
      <c r="B1301" s="74" t="s">
        <v>1755</v>
      </c>
      <c r="C1301" s="73">
        <v>10</v>
      </c>
    </row>
    <row r="1302" s="139" customFormat="1" ht="17.1" hidden="1" customHeight="1" spans="1:3">
      <c r="A1302" s="74">
        <v>2240602</v>
      </c>
      <c r="B1302" s="74" t="s">
        <v>1756</v>
      </c>
      <c r="C1302" s="73"/>
    </row>
    <row r="1303" s="139" customFormat="1" ht="17.1" hidden="1" customHeight="1" spans="1:3">
      <c r="A1303" s="74">
        <v>2240699</v>
      </c>
      <c r="B1303" s="74" t="s">
        <v>1757</v>
      </c>
      <c r="C1303" s="73"/>
    </row>
    <row r="1304" s="139" customFormat="1" ht="17.1" customHeight="1" spans="1:3">
      <c r="A1304" s="74">
        <v>22407</v>
      </c>
      <c r="B1304" s="71" t="s">
        <v>1758</v>
      </c>
      <c r="C1304" s="73">
        <f>SUM(C1305:C1307)</f>
        <v>132</v>
      </c>
    </row>
    <row r="1305" s="139" customFormat="1" ht="17.1" customHeight="1" spans="1:3">
      <c r="A1305" s="74">
        <v>2240703</v>
      </c>
      <c r="B1305" s="74" t="s">
        <v>1759</v>
      </c>
      <c r="C1305" s="73">
        <v>132</v>
      </c>
    </row>
    <row r="1306" s="139" customFormat="1" ht="17.1" hidden="1" customHeight="1" spans="1:3">
      <c r="A1306" s="74">
        <v>2240704</v>
      </c>
      <c r="B1306" s="74" t="s">
        <v>1760</v>
      </c>
      <c r="C1306" s="73"/>
    </row>
    <row r="1307" s="139" customFormat="1" ht="17.1" hidden="1" customHeight="1" spans="1:3">
      <c r="A1307" s="74">
        <v>2240799</v>
      </c>
      <c r="B1307" s="74" t="s">
        <v>1761</v>
      </c>
      <c r="C1307" s="73"/>
    </row>
    <row r="1308" s="139" customFormat="1" ht="17.1" customHeight="1" spans="1:3">
      <c r="A1308" s="74">
        <v>22499</v>
      </c>
      <c r="B1308" s="71" t="s">
        <v>1762</v>
      </c>
      <c r="C1308" s="73">
        <f t="shared" ref="C1308:C1311" si="1">C1309</f>
        <v>1</v>
      </c>
    </row>
    <row r="1309" s="139" customFormat="1" ht="17.1" customHeight="1" spans="1:3">
      <c r="A1309" s="74">
        <v>2249999</v>
      </c>
      <c r="B1309" s="74" t="s">
        <v>1763</v>
      </c>
      <c r="C1309" s="73">
        <v>1</v>
      </c>
    </row>
    <row r="1310" s="139" customFormat="1" ht="17.1" customHeight="1" spans="1:3">
      <c r="A1310" s="74">
        <v>229</v>
      </c>
      <c r="B1310" s="71" t="s">
        <v>1764</v>
      </c>
      <c r="C1310" s="73">
        <f t="shared" si="1"/>
        <v>2329</v>
      </c>
    </row>
    <row r="1311" s="139" customFormat="1" ht="17.1" customHeight="1" spans="1:3">
      <c r="A1311" s="74">
        <v>22999</v>
      </c>
      <c r="B1311" s="71" t="s">
        <v>1765</v>
      </c>
      <c r="C1311" s="73">
        <f t="shared" si="1"/>
        <v>2329</v>
      </c>
    </row>
    <row r="1312" s="139" customFormat="1" ht="17.1" customHeight="1" spans="1:3">
      <c r="A1312" s="74">
        <v>2299999</v>
      </c>
      <c r="B1312" s="74" t="s">
        <v>1766</v>
      </c>
      <c r="C1312" s="73">
        <v>2329</v>
      </c>
    </row>
    <row r="1313" s="139" customFormat="1" ht="17.1" customHeight="1" spans="1:3">
      <c r="A1313" s="74">
        <v>232</v>
      </c>
      <c r="B1313" s="71" t="s">
        <v>1767</v>
      </c>
      <c r="C1313" s="73">
        <f>SUM(C1314,C1316,C1321)</f>
        <v>16709</v>
      </c>
    </row>
    <row r="1314" s="139" customFormat="1" ht="17.1" hidden="1" customHeight="1" spans="1:3">
      <c r="A1314" s="74">
        <v>23201</v>
      </c>
      <c r="B1314" s="71" t="s">
        <v>1768</v>
      </c>
      <c r="C1314" s="73">
        <f>C1315</f>
        <v>0</v>
      </c>
    </row>
    <row r="1315" hidden="1" spans="1:3">
      <c r="A1315" s="74">
        <v>2320101</v>
      </c>
      <c r="B1315" s="74" t="s">
        <v>1769</v>
      </c>
      <c r="C1315" s="73"/>
    </row>
    <row r="1316" hidden="1" spans="1:3">
      <c r="A1316" s="74">
        <v>23202</v>
      </c>
      <c r="B1316" s="71" t="s">
        <v>1770</v>
      </c>
      <c r="C1316" s="73">
        <f>SUM(C1317:C1320)</f>
        <v>0</v>
      </c>
    </row>
    <row r="1317" hidden="1" spans="1:3">
      <c r="A1317" s="74">
        <v>2320201</v>
      </c>
      <c r="B1317" s="74" t="s">
        <v>1771</v>
      </c>
      <c r="C1317" s="73"/>
    </row>
    <row r="1318" hidden="1" spans="1:3">
      <c r="A1318" s="74">
        <v>2320202</v>
      </c>
      <c r="B1318" s="74" t="s">
        <v>1772</v>
      </c>
      <c r="C1318" s="73"/>
    </row>
    <row r="1319" hidden="1" spans="1:3">
      <c r="A1319" s="74">
        <v>2320203</v>
      </c>
      <c r="B1319" s="74" t="s">
        <v>1773</v>
      </c>
      <c r="C1319" s="73"/>
    </row>
    <row r="1320" hidden="1" spans="1:3">
      <c r="A1320" s="74">
        <v>2320299</v>
      </c>
      <c r="B1320" s="74" t="s">
        <v>1774</v>
      </c>
      <c r="C1320" s="73"/>
    </row>
    <row r="1321" spans="1:3">
      <c r="A1321" s="74">
        <v>23203</v>
      </c>
      <c r="B1321" s="71" t="s">
        <v>1775</v>
      </c>
      <c r="C1321" s="73">
        <f>SUM(C1322:C1325)</f>
        <v>16709</v>
      </c>
    </row>
    <row r="1322" spans="1:3">
      <c r="A1322" s="74">
        <v>2320301</v>
      </c>
      <c r="B1322" s="74" t="s">
        <v>1776</v>
      </c>
      <c r="C1322" s="73">
        <v>16709</v>
      </c>
    </row>
    <row r="1323" hidden="1" spans="1:3">
      <c r="A1323" s="74">
        <v>2320302</v>
      </c>
      <c r="B1323" s="74" t="s">
        <v>1777</v>
      </c>
      <c r="C1323" s="73"/>
    </row>
    <row r="1324" hidden="1" spans="1:3">
      <c r="A1324" s="74">
        <v>2320303</v>
      </c>
      <c r="B1324" s="74" t="s">
        <v>1778</v>
      </c>
      <c r="C1324" s="73"/>
    </row>
    <row r="1325" hidden="1" spans="1:3">
      <c r="A1325" s="74">
        <v>2320399</v>
      </c>
      <c r="B1325" s="74" t="s">
        <v>1779</v>
      </c>
      <c r="C1325" s="73"/>
    </row>
    <row r="1326" hidden="1" spans="1:3">
      <c r="A1326" s="74">
        <v>233</v>
      </c>
      <c r="B1326" s="71" t="s">
        <v>1780</v>
      </c>
      <c r="C1326" s="73">
        <f>C1327+C1329+C1331</f>
        <v>0</v>
      </c>
    </row>
    <row r="1327" hidden="1" spans="1:3">
      <c r="A1327" s="74">
        <v>23301</v>
      </c>
      <c r="B1327" s="71" t="s">
        <v>1781</v>
      </c>
      <c r="C1327" s="73">
        <f t="shared" ref="C1327:C1331" si="2">C1328</f>
        <v>0</v>
      </c>
    </row>
    <row r="1328" hidden="1" spans="1:3">
      <c r="A1328" s="74">
        <v>2330101</v>
      </c>
      <c r="B1328" s="74" t="s">
        <v>1782</v>
      </c>
      <c r="C1328" s="73"/>
    </row>
    <row r="1329" hidden="1" spans="1:3">
      <c r="A1329" s="74">
        <v>23302</v>
      </c>
      <c r="B1329" s="71" t="s">
        <v>1783</v>
      </c>
      <c r="C1329" s="73">
        <f t="shared" si="2"/>
        <v>0</v>
      </c>
    </row>
    <row r="1330" hidden="1" spans="1:3">
      <c r="A1330" s="74">
        <v>2330201</v>
      </c>
      <c r="B1330" s="74" t="s">
        <v>1784</v>
      </c>
      <c r="C1330" s="73"/>
    </row>
    <row r="1331" hidden="1" spans="1:3">
      <c r="A1331" s="147">
        <v>23303</v>
      </c>
      <c r="B1331" s="148" t="s">
        <v>1785</v>
      </c>
      <c r="C1331" s="73">
        <f t="shared" si="2"/>
        <v>0</v>
      </c>
    </row>
    <row r="1332" hidden="1" spans="1:3">
      <c r="A1332" s="74">
        <v>2330301</v>
      </c>
      <c r="B1332" s="149" t="s">
        <v>1786</v>
      </c>
      <c r="C1332" s="73"/>
    </row>
  </sheetData>
  <autoFilter xmlns:etc="http://www.wps.cn/officeDocument/2017/etCustomData" ref="A1:C1332" etc:filterBottomFollowUsedRange="0">
    <filterColumn colId="2">
      <filters>
        <filter val="100"/>
        <filter val="7,900"/>
        <filter val="38,500"/>
        <filter val="1"/>
        <filter val="501"/>
        <filter val="2"/>
        <filter val="3"/>
        <filter val="103"/>
        <filter val="4"/>
        <filter val="5"/>
        <filter val="1,505"/>
        <filter val="6"/>
        <filter val="106"/>
        <filter val="7"/>
        <filter val="107"/>
        <filter val="13,107"/>
        <filter val="8"/>
        <filter val="508"/>
        <filter val="13,108"/>
        <filter val="9"/>
        <filter val="109"/>
        <filter val="4,109"/>
        <filter val="910"/>
        <filter val="111"/>
        <filter val="513"/>
        <filter val="114"/>
        <filter val="1,914"/>
        <filter val="4,115"/>
        <filter val="117"/>
        <filter val="518"/>
        <filter val="521"/>
        <filter val="525"/>
        <filter val="929"/>
        <filter val="130"/>
        <filter val="2,131"/>
        <filter val="132"/>
        <filter val="133"/>
        <filter val="138"/>
        <filter val="938"/>
        <filter val="539"/>
        <filter val="14,139"/>
        <filter val="140"/>
        <filter val="1,940"/>
        <filter val="941"/>
        <filter val="2,143"/>
        <filter val="6,944"/>
        <filter val="145"/>
        <filter val="146"/>
        <filter val="1,547"/>
        <filter val="148"/>
        <filter val="150"/>
        <filter val="151"/>
        <filter val="71,151"/>
        <filter val="153"/>
        <filter val="154"/>
        <filter val="1,154"/>
        <filter val="155"/>
        <filter val="955"/>
        <filter val="956"/>
        <filter val="32,556"/>
        <filter val="157"/>
        <filter val="2,157"/>
        <filter val="3,558"/>
        <filter val="561"/>
        <filter val="2,161"/>
        <filter val="163"/>
        <filter val="2,564"/>
        <filter val="566"/>
        <filter val="168"/>
        <filter val="568"/>
        <filter val="9,568"/>
        <filter val="169"/>
        <filter val="2,169"/>
        <filter val="974"/>
        <filter val="1,174"/>
        <filter val="575"/>
        <filter val="5,575"/>
        <filter val="976"/>
        <filter val="177"/>
        <filter val="978"/>
        <filter val="179"/>
        <filter val="579"/>
        <filter val="180"/>
        <filter val="181"/>
        <filter val="1,181"/>
        <filter val="185"/>
        <filter val="186"/>
        <filter val="587"/>
        <filter val="189"/>
        <filter val="1,191"/>
        <filter val="1,993"/>
        <filter val="194"/>
        <filter val="1,195"/>
        <filter val="999"/>
        <filter val="600"/>
        <filter val="1,604"/>
        <filter val="607"/>
        <filter val="214"/>
        <filter val="215"/>
        <filter val="217"/>
        <filter val="617"/>
        <filter val="222"/>
        <filter val="1,623"/>
        <filter val="2,224"/>
        <filter val="226"/>
        <filter val="229"/>
        <filter val="2,229"/>
        <filter val="1,632"/>
        <filter val="245"/>
        <filter val="250"/>
        <filter val="1,255"/>
        <filter val="258"/>
        <filter val="260"/>
        <filter val="261"/>
        <filter val="661"/>
        <filter val="664"/>
        <filter val="38,265"/>
        <filter val="667"/>
        <filter val="268"/>
        <filter val="269"/>
        <filter val="272"/>
        <filter val="275"/>
        <filter val="1,276"/>
        <filter val="17,276"/>
        <filter val="277"/>
        <filter val="280"/>
        <filter val="3,281"/>
        <filter val="46,682"/>
        <filter val="284"/>
        <filter val="123,255"/>
        <filter val="292"/>
        <filter val="295"/>
        <filter val="298"/>
        <filter val="299"/>
        <filter val="决算数"/>
        <filter val="46,702"/>
        <filter val="303"/>
        <filter val="304"/>
        <filter val="9,304"/>
        <filter val="705"/>
        <filter val="307"/>
        <filter val="1,708"/>
        <filter val="16,709"/>
        <filter val="312"/>
        <filter val="1,712"/>
        <filter val="716"/>
        <filter val="317"/>
        <filter val="1,718"/>
        <filter val="69,318"/>
        <filter val="720"/>
        <filter val="2,721"/>
        <filter val="1,322"/>
        <filter val="323"/>
        <filter val="723"/>
        <filter val="324"/>
        <filter val="326"/>
        <filter val="329"/>
        <filter val="2,329"/>
        <filter val="333"/>
        <filter val="338"/>
        <filter val="1,740"/>
        <filter val="2,740"/>
        <filter val="741"/>
        <filter val="343"/>
        <filter val="3,745"/>
        <filter val="346"/>
        <filter val="2,347"/>
        <filter val="348"/>
        <filter val="1,349"/>
        <filter val="19,756"/>
        <filter val="5,361"/>
        <filter val="367"/>
        <filter val="368"/>
        <filter val="370"/>
        <filter val="371"/>
        <filter val="373"/>
        <filter val="374"/>
        <filter val="774"/>
        <filter val="2,376"/>
        <filter val="378"/>
        <filter val="1,378"/>
        <filter val="6,378"/>
        <filter val="1,382"/>
        <filter val="1,784"/>
        <filter val="785"/>
        <filter val="389"/>
        <filter val="1,397"/>
        <filter val="5,000"/>
        <filter val="803"/>
        <filter val="2,003"/>
        <filter val="1,405"/>
        <filter val="10"/>
        <filter val="11"/>
        <filter val="12"/>
        <filter val="3,812"/>
        <filter val="407,042"/>
        <filter val="413"/>
        <filter val="4,813"/>
        <filter val="108,043"/>
        <filter val="14"/>
        <filter val="814"/>
        <filter val="15"/>
        <filter val="415"/>
        <filter val="815"/>
        <filter val="16"/>
        <filter val="416"/>
        <filter val="17"/>
        <filter val="18"/>
        <filter val="19"/>
        <filter val="20"/>
        <filter val="62,420"/>
        <filter val="822"/>
        <filter val="23"/>
        <filter val="1,023"/>
        <filter val="24"/>
        <filter val="424"/>
        <filter val="25"/>
        <filter val="425"/>
        <filter val="825"/>
        <filter val="26"/>
        <filter val="27"/>
        <filter val="827"/>
        <filter val="28"/>
        <filter val="828"/>
        <filter val="2024年天元区一般公共预算本级支出决算表"/>
        <filter val="29"/>
        <filter val="829"/>
        <filter val="7,029"/>
        <filter val="30"/>
        <filter val="31"/>
        <filter val="2,431"/>
        <filter val="32"/>
        <filter val="33"/>
        <filter val="433"/>
        <filter val="2,434"/>
        <filter val="35"/>
        <filter val="36"/>
        <filter val="436"/>
        <filter val="38"/>
        <filter val="39"/>
        <filter val="40"/>
        <filter val="41"/>
        <filter val="42"/>
        <filter val="43"/>
        <filter val="844"/>
        <filter val="2,044"/>
        <filter val="10,445"/>
        <filter val="46"/>
        <filter val="47"/>
        <filter val="48"/>
        <filter val="49"/>
        <filter val="50"/>
        <filter val="52"/>
        <filter val="54"/>
        <filter val="55"/>
        <filter val="455"/>
        <filter val="855"/>
        <filter val="4,455"/>
        <filter val="56"/>
        <filter val="57"/>
        <filter val="857"/>
        <filter val="1,457"/>
        <filter val="458"/>
        <filter val="459"/>
        <filter val="60"/>
        <filter val="62"/>
        <filter val="63"/>
        <filter val="865"/>
        <filter val="1,466"/>
        <filter val="2,067"/>
        <filter val="68"/>
        <filter val="70"/>
        <filter val="470"/>
        <filter val="71"/>
        <filter val="73"/>
        <filter val="1,473"/>
        <filter val="474"/>
        <filter val="75"/>
        <filter val="475"/>
        <filter val="76"/>
        <filter val="2,077"/>
        <filter val="4,877"/>
        <filter val="78"/>
        <filter val="80"/>
        <filter val="2,480"/>
        <filter val="481"/>
        <filter val="485"/>
        <filter val="108,055"/>
        <filter val="87"/>
        <filter val="888"/>
        <filter val="6,089"/>
        <filter val="90"/>
        <filter val="91"/>
        <filter val="16,492"/>
        <filter val="94"/>
        <filter val="95"/>
        <filter val="97"/>
      </filters>
    </filterColumn>
    <extLst/>
  </autoFilter>
  <mergeCells count="2">
    <mergeCell ref="A2:C2"/>
    <mergeCell ref="A3:B3"/>
  </mergeCells>
  <dataValidations count="1">
    <dataValidation type="decimal" operator="between" allowBlank="1" showInputMessage="1" showErrorMessage="1" sqref="C5:C1332">
      <formula1>-99999999999999</formula1>
      <formula2>99999999999999</formula2>
    </dataValidation>
  </dataValidations>
  <pageMargins left="0.751388888888889" right="0.751388888888889" top="0.275" bottom="0" header="0.5" footer="0.5"/>
  <pageSetup paperSize="9"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theme="9"/>
  </sheetPr>
  <dimension ref="A1:F73"/>
  <sheetViews>
    <sheetView showZeros="0" workbookViewId="0">
      <selection activeCell="E5" sqref="E5"/>
    </sheetView>
  </sheetViews>
  <sheetFormatPr defaultColWidth="12.1801801801802" defaultRowHeight="15.55" customHeight="1" outlineLevelCol="5"/>
  <cols>
    <col min="1" max="1" width="10.5675675675676" style="131" customWidth="1"/>
    <col min="2" max="2" width="48.2522522522523" style="131" customWidth="1"/>
    <col min="3" max="3" width="26.2432432432432" style="131" customWidth="1"/>
    <col min="4" max="6" width="19.6216216216216" style="131" customWidth="1"/>
    <col min="7" max="256" width="12.1801801801802" style="131" customWidth="1"/>
    <col min="257" max="16384" width="12.1801801801802" style="131"/>
  </cols>
  <sheetData>
    <row r="1" s="24" customFormat="1" ht="37" customHeight="1" spans="1:1">
      <c r="A1" s="28" t="s">
        <v>1789</v>
      </c>
    </row>
    <row r="2" s="131" customFormat="1" ht="36.75" customHeight="1" spans="1:6">
      <c r="A2" s="47" t="s">
        <v>1790</v>
      </c>
      <c r="B2" s="47"/>
      <c r="C2" s="47"/>
      <c r="D2" s="133"/>
      <c r="E2" s="133"/>
      <c r="F2" s="133"/>
    </row>
    <row r="3" s="132" customFormat="1" ht="20" customHeight="1" spans="1:5">
      <c r="A3" s="134"/>
      <c r="B3" s="134"/>
      <c r="C3" s="135" t="s">
        <v>770</v>
      </c>
      <c r="D3" s="134"/>
      <c r="E3" s="134"/>
    </row>
    <row r="4" s="132" customFormat="1" ht="20" customHeight="1" spans="1:3">
      <c r="A4" s="136" t="s">
        <v>1791</v>
      </c>
      <c r="B4" s="136" t="s">
        <v>1792</v>
      </c>
      <c r="C4" s="136" t="s">
        <v>1793</v>
      </c>
    </row>
    <row r="5" s="132" customFormat="1" ht="20" customHeight="1" spans="1:3">
      <c r="A5" s="136"/>
      <c r="B5" s="137" t="s">
        <v>1794</v>
      </c>
      <c r="C5" s="138">
        <f>C6+C11+C22+C37+C41+C53</f>
        <v>88699</v>
      </c>
    </row>
    <row r="6" s="132" customFormat="1" ht="20" customHeight="1" spans="1:3">
      <c r="A6" s="136">
        <v>501</v>
      </c>
      <c r="B6" s="136" t="s">
        <v>1795</v>
      </c>
      <c r="C6" s="138">
        <v>25264</v>
      </c>
    </row>
    <row r="7" s="132" customFormat="1" ht="20" customHeight="1" spans="1:3">
      <c r="A7" s="136">
        <v>50101</v>
      </c>
      <c r="B7" s="136" t="s">
        <v>1796</v>
      </c>
      <c r="C7" s="138">
        <v>17825</v>
      </c>
    </row>
    <row r="8" s="132" customFormat="1" ht="20" customHeight="1" spans="1:3">
      <c r="A8" s="136">
        <v>50102</v>
      </c>
      <c r="B8" s="136" t="s">
        <v>1797</v>
      </c>
      <c r="C8" s="138">
        <v>4899</v>
      </c>
    </row>
    <row r="9" s="132" customFormat="1" ht="20" customHeight="1" spans="1:3">
      <c r="A9" s="136">
        <v>50103</v>
      </c>
      <c r="B9" s="136" t="s">
        <v>1798</v>
      </c>
      <c r="C9" s="138">
        <v>1923</v>
      </c>
    </row>
    <row r="10" s="132" customFormat="1" ht="20" customHeight="1" spans="1:3">
      <c r="A10" s="136">
        <v>50199</v>
      </c>
      <c r="B10" s="136" t="s">
        <v>1799</v>
      </c>
      <c r="C10" s="138">
        <v>617</v>
      </c>
    </row>
    <row r="11" s="132" customFormat="1" ht="20" customHeight="1" spans="1:3">
      <c r="A11" s="136">
        <v>502</v>
      </c>
      <c r="B11" s="136" t="s">
        <v>1800</v>
      </c>
      <c r="C11" s="138">
        <v>5890</v>
      </c>
    </row>
    <row r="12" s="132" customFormat="1" ht="20" customHeight="1" spans="1:3">
      <c r="A12" s="136">
        <v>50201</v>
      </c>
      <c r="B12" s="136" t="s">
        <v>1801</v>
      </c>
      <c r="C12" s="138">
        <v>2660</v>
      </c>
    </row>
    <row r="13" s="132" customFormat="1" ht="20" customHeight="1" spans="1:3">
      <c r="A13" s="136">
        <v>50202</v>
      </c>
      <c r="B13" s="136" t="s">
        <v>1802</v>
      </c>
      <c r="C13" s="138">
        <v>3</v>
      </c>
    </row>
    <row r="14" s="132" customFormat="1" ht="20" customHeight="1" spans="1:3">
      <c r="A14" s="136">
        <v>50203</v>
      </c>
      <c r="B14" s="136" t="s">
        <v>1803</v>
      </c>
      <c r="C14" s="138">
        <v>15</v>
      </c>
    </row>
    <row r="15" s="132" customFormat="1" ht="20" hidden="1" customHeight="1" spans="1:3">
      <c r="A15" s="136">
        <v>50204</v>
      </c>
      <c r="B15" s="136" t="s">
        <v>1804</v>
      </c>
      <c r="C15" s="138">
        <v>0</v>
      </c>
    </row>
    <row r="16" s="132" customFormat="1" ht="20" customHeight="1" spans="1:3">
      <c r="A16" s="136">
        <v>50205</v>
      </c>
      <c r="B16" s="136" t="s">
        <v>1805</v>
      </c>
      <c r="C16" s="138">
        <v>2355</v>
      </c>
    </row>
    <row r="17" s="132" customFormat="1" ht="20" customHeight="1" spans="1:3">
      <c r="A17" s="136">
        <v>50206</v>
      </c>
      <c r="B17" s="136" t="s">
        <v>1806</v>
      </c>
      <c r="C17" s="138">
        <v>8</v>
      </c>
    </row>
    <row r="18" s="132" customFormat="1" ht="20" hidden="1" customHeight="1" spans="1:3">
      <c r="A18" s="136">
        <v>50207</v>
      </c>
      <c r="B18" s="136" t="s">
        <v>1807</v>
      </c>
      <c r="C18" s="138">
        <v>0</v>
      </c>
    </row>
    <row r="19" s="132" customFormat="1" ht="20" customHeight="1" spans="1:3">
      <c r="A19" s="136">
        <v>50208</v>
      </c>
      <c r="B19" s="136" t="s">
        <v>1808</v>
      </c>
      <c r="C19" s="138">
        <v>131</v>
      </c>
    </row>
    <row r="20" s="132" customFormat="1" ht="20" customHeight="1" spans="1:3">
      <c r="A20" s="136">
        <v>50209</v>
      </c>
      <c r="B20" s="136" t="s">
        <v>1809</v>
      </c>
      <c r="C20" s="138">
        <v>49</v>
      </c>
    </row>
    <row r="21" s="132" customFormat="1" ht="20" customHeight="1" spans="1:3">
      <c r="A21" s="136">
        <v>50299</v>
      </c>
      <c r="B21" s="136" t="s">
        <v>1810</v>
      </c>
      <c r="C21" s="138">
        <v>669</v>
      </c>
    </row>
    <row r="22" s="132" customFormat="1" ht="20" customHeight="1" spans="1:3">
      <c r="A22" s="136">
        <v>503</v>
      </c>
      <c r="B22" s="136" t="s">
        <v>1811</v>
      </c>
      <c r="C22" s="138">
        <v>82</v>
      </c>
    </row>
    <row r="23" s="132" customFormat="1" ht="20" hidden="1" customHeight="1" spans="1:3">
      <c r="A23" s="136">
        <v>50301</v>
      </c>
      <c r="B23" s="136" t="s">
        <v>1812</v>
      </c>
      <c r="C23" s="138">
        <v>0</v>
      </c>
    </row>
    <row r="24" s="132" customFormat="1" ht="20" hidden="1" customHeight="1" spans="1:3">
      <c r="A24" s="136">
        <v>50302</v>
      </c>
      <c r="B24" s="136" t="s">
        <v>1813</v>
      </c>
      <c r="C24" s="138">
        <v>0</v>
      </c>
    </row>
    <row r="25" s="132" customFormat="1" ht="20" hidden="1" customHeight="1" spans="1:3">
      <c r="A25" s="136">
        <v>50303</v>
      </c>
      <c r="B25" s="136" t="s">
        <v>1814</v>
      </c>
      <c r="C25" s="138">
        <v>0</v>
      </c>
    </row>
    <row r="26" s="132" customFormat="1" ht="20" hidden="1" customHeight="1" spans="1:3">
      <c r="A26" s="136">
        <v>50305</v>
      </c>
      <c r="B26" s="136" t="s">
        <v>1815</v>
      </c>
      <c r="C26" s="138">
        <v>0</v>
      </c>
    </row>
    <row r="27" s="132" customFormat="1" ht="20" customHeight="1" spans="1:3">
      <c r="A27" s="136">
        <v>50306</v>
      </c>
      <c r="B27" s="136" t="s">
        <v>1816</v>
      </c>
      <c r="C27" s="138">
        <v>82</v>
      </c>
    </row>
    <row r="28" s="132" customFormat="1" ht="20" hidden="1" customHeight="1" spans="1:3">
      <c r="A28" s="136">
        <v>50307</v>
      </c>
      <c r="B28" s="136" t="s">
        <v>1817</v>
      </c>
      <c r="C28" s="138">
        <v>0</v>
      </c>
    </row>
    <row r="29" s="132" customFormat="1" ht="20" hidden="1" customHeight="1" spans="1:3">
      <c r="A29" s="136">
        <v>50399</v>
      </c>
      <c r="B29" s="136" t="s">
        <v>1818</v>
      </c>
      <c r="C29" s="138">
        <v>0</v>
      </c>
    </row>
    <row r="30" s="132" customFormat="1" ht="20" hidden="1" customHeight="1" spans="1:3">
      <c r="A30" s="136">
        <v>504</v>
      </c>
      <c r="B30" s="136" t="s">
        <v>1819</v>
      </c>
      <c r="C30" s="138">
        <v>0</v>
      </c>
    </row>
    <row r="31" s="132" customFormat="1" ht="20" hidden="1" customHeight="1" spans="1:3">
      <c r="A31" s="136">
        <v>50401</v>
      </c>
      <c r="B31" s="136" t="s">
        <v>1812</v>
      </c>
      <c r="C31" s="138">
        <v>0</v>
      </c>
    </row>
    <row r="32" s="132" customFormat="1" ht="20" hidden="1" customHeight="1" spans="1:3">
      <c r="A32" s="136">
        <v>50402</v>
      </c>
      <c r="B32" s="136" t="s">
        <v>1813</v>
      </c>
      <c r="C32" s="138">
        <v>0</v>
      </c>
    </row>
    <row r="33" s="132" customFormat="1" ht="20" hidden="1" customHeight="1" spans="1:3">
      <c r="A33" s="136">
        <v>50403</v>
      </c>
      <c r="B33" s="136" t="s">
        <v>1814</v>
      </c>
      <c r="C33" s="138">
        <v>0</v>
      </c>
    </row>
    <row r="34" s="132" customFormat="1" ht="20" hidden="1" customHeight="1" spans="1:3">
      <c r="A34" s="136">
        <v>50404</v>
      </c>
      <c r="B34" s="136" t="s">
        <v>1816</v>
      </c>
      <c r="C34" s="138">
        <v>0</v>
      </c>
    </row>
    <row r="35" s="132" customFormat="1" ht="20" hidden="1" customHeight="1" spans="1:3">
      <c r="A35" s="136">
        <v>50405</v>
      </c>
      <c r="B35" s="136" t="s">
        <v>1817</v>
      </c>
      <c r="C35" s="138">
        <v>0</v>
      </c>
    </row>
    <row r="36" s="132" customFormat="1" ht="20" hidden="1" customHeight="1" spans="1:3">
      <c r="A36" s="136">
        <v>50499</v>
      </c>
      <c r="B36" s="136" t="s">
        <v>1818</v>
      </c>
      <c r="C36" s="138">
        <v>0</v>
      </c>
    </row>
    <row r="37" s="132" customFormat="1" ht="20" customHeight="1" spans="1:3">
      <c r="A37" s="136">
        <v>505</v>
      </c>
      <c r="B37" s="136" t="s">
        <v>1820</v>
      </c>
      <c r="C37" s="138">
        <v>52863</v>
      </c>
    </row>
    <row r="38" s="132" customFormat="1" ht="20" customHeight="1" spans="1:3">
      <c r="A38" s="136">
        <v>50501</v>
      </c>
      <c r="B38" s="136" t="s">
        <v>1821</v>
      </c>
      <c r="C38" s="138">
        <v>47918</v>
      </c>
    </row>
    <row r="39" s="132" customFormat="1" ht="20" customHeight="1" spans="1:3">
      <c r="A39" s="136">
        <v>50502</v>
      </c>
      <c r="B39" s="136" t="s">
        <v>1822</v>
      </c>
      <c r="C39" s="138">
        <v>4945</v>
      </c>
    </row>
    <row r="40" s="132" customFormat="1" ht="20" hidden="1" customHeight="1" spans="1:3">
      <c r="A40" s="136">
        <v>50599</v>
      </c>
      <c r="B40" s="136" t="s">
        <v>1823</v>
      </c>
      <c r="C40" s="138">
        <v>0</v>
      </c>
    </row>
    <row r="41" s="132" customFormat="1" ht="20" customHeight="1" spans="1:3">
      <c r="A41" s="136">
        <v>506</v>
      </c>
      <c r="B41" s="136" t="s">
        <v>1824</v>
      </c>
      <c r="C41" s="138">
        <v>9</v>
      </c>
    </row>
    <row r="42" s="132" customFormat="1" ht="20" customHeight="1" spans="1:3">
      <c r="A42" s="136">
        <v>50601</v>
      </c>
      <c r="B42" s="136" t="s">
        <v>1825</v>
      </c>
      <c r="C42" s="138">
        <v>9</v>
      </c>
    </row>
    <row r="43" s="132" customFormat="1" ht="20" hidden="1" customHeight="1" spans="1:3">
      <c r="A43" s="136">
        <v>50602</v>
      </c>
      <c r="B43" s="136" t="s">
        <v>1826</v>
      </c>
      <c r="C43" s="138">
        <v>0</v>
      </c>
    </row>
    <row r="44" s="132" customFormat="1" ht="20" hidden="1" customHeight="1" spans="1:3">
      <c r="A44" s="136">
        <v>507</v>
      </c>
      <c r="B44" s="136" t="s">
        <v>1827</v>
      </c>
      <c r="C44" s="138">
        <v>0</v>
      </c>
    </row>
    <row r="45" s="132" customFormat="1" ht="20" hidden="1" customHeight="1" spans="1:3">
      <c r="A45" s="136">
        <v>50701</v>
      </c>
      <c r="B45" s="136" t="s">
        <v>1828</v>
      </c>
      <c r="C45" s="138">
        <v>0</v>
      </c>
    </row>
    <row r="46" s="132" customFormat="1" ht="20" hidden="1" customHeight="1" spans="1:3">
      <c r="A46" s="136">
        <v>50702</v>
      </c>
      <c r="B46" s="136" t="s">
        <v>1829</v>
      </c>
      <c r="C46" s="138">
        <v>0</v>
      </c>
    </row>
    <row r="47" s="132" customFormat="1" ht="20" hidden="1" customHeight="1" spans="1:3">
      <c r="A47" s="136">
        <v>50799</v>
      </c>
      <c r="B47" s="136" t="s">
        <v>1830</v>
      </c>
      <c r="C47" s="138">
        <v>0</v>
      </c>
    </row>
    <row r="48" s="132" customFormat="1" ht="20" hidden="1" customHeight="1" spans="1:3">
      <c r="A48" s="136">
        <v>508</v>
      </c>
      <c r="B48" s="136" t="s">
        <v>1831</v>
      </c>
      <c r="C48" s="138">
        <v>0</v>
      </c>
    </row>
    <row r="49" s="132" customFormat="1" ht="20" hidden="1" customHeight="1" spans="1:3">
      <c r="A49" s="136">
        <v>50803</v>
      </c>
      <c r="B49" s="136" t="s">
        <v>1832</v>
      </c>
      <c r="C49" s="138">
        <v>0</v>
      </c>
    </row>
    <row r="50" s="132" customFormat="1" ht="20" hidden="1" customHeight="1" spans="1:3">
      <c r="A50" s="136">
        <v>50804</v>
      </c>
      <c r="B50" s="136" t="s">
        <v>1833</v>
      </c>
      <c r="C50" s="138">
        <v>0</v>
      </c>
    </row>
    <row r="51" s="132" customFormat="1" ht="20" hidden="1" customHeight="1" spans="1:3">
      <c r="A51" s="136">
        <v>50805</v>
      </c>
      <c r="B51" s="136" t="s">
        <v>1834</v>
      </c>
      <c r="C51" s="138">
        <v>0</v>
      </c>
    </row>
    <row r="52" s="132" customFormat="1" ht="20" hidden="1" customHeight="1" spans="1:3">
      <c r="A52" s="136">
        <v>50899</v>
      </c>
      <c r="B52" s="136" t="s">
        <v>1835</v>
      </c>
      <c r="C52" s="138">
        <v>0</v>
      </c>
    </row>
    <row r="53" s="132" customFormat="1" ht="20" customHeight="1" spans="1:3">
      <c r="A53" s="136">
        <v>509</v>
      </c>
      <c r="B53" s="136" t="s">
        <v>1836</v>
      </c>
      <c r="C53" s="138">
        <v>4591</v>
      </c>
    </row>
    <row r="54" s="132" customFormat="1" ht="20" customHeight="1" spans="1:3">
      <c r="A54" s="136">
        <v>50901</v>
      </c>
      <c r="B54" s="136" t="s">
        <v>1837</v>
      </c>
      <c r="C54" s="138">
        <v>1622</v>
      </c>
    </row>
    <row r="55" s="132" customFormat="1" ht="20" hidden="1" customHeight="1" spans="1:3">
      <c r="A55" s="136">
        <v>50902</v>
      </c>
      <c r="B55" s="136" t="s">
        <v>1838</v>
      </c>
      <c r="C55" s="138">
        <v>0</v>
      </c>
    </row>
    <row r="56" s="132" customFormat="1" ht="20" hidden="1" customHeight="1" spans="1:3">
      <c r="A56" s="136">
        <v>50903</v>
      </c>
      <c r="B56" s="136" t="s">
        <v>1839</v>
      </c>
      <c r="C56" s="138">
        <v>0</v>
      </c>
    </row>
    <row r="57" s="132" customFormat="1" ht="20" customHeight="1" spans="1:3">
      <c r="A57" s="136">
        <v>50905</v>
      </c>
      <c r="B57" s="136" t="s">
        <v>1840</v>
      </c>
      <c r="C57" s="138">
        <v>2954</v>
      </c>
    </row>
    <row r="58" s="132" customFormat="1" ht="20" customHeight="1" spans="1:3">
      <c r="A58" s="136">
        <v>50999</v>
      </c>
      <c r="B58" s="136" t="s">
        <v>1841</v>
      </c>
      <c r="C58" s="138">
        <v>15</v>
      </c>
    </row>
    <row r="59" s="132" customFormat="1" ht="20" hidden="1" customHeight="1" spans="1:3">
      <c r="A59" s="136">
        <v>510</v>
      </c>
      <c r="B59" s="136" t="s">
        <v>1842</v>
      </c>
      <c r="C59" s="138">
        <v>0</v>
      </c>
    </row>
    <row r="60" s="132" customFormat="1" ht="20" hidden="1" customHeight="1" spans="1:3">
      <c r="A60" s="136">
        <v>51002</v>
      </c>
      <c r="B60" s="136" t="s">
        <v>1843</v>
      </c>
      <c r="C60" s="138">
        <v>0</v>
      </c>
    </row>
    <row r="61" s="132" customFormat="1" ht="20" hidden="1" customHeight="1" spans="1:3">
      <c r="A61" s="136">
        <v>51003</v>
      </c>
      <c r="B61" s="136" t="s">
        <v>1166</v>
      </c>
      <c r="C61" s="138">
        <v>0</v>
      </c>
    </row>
    <row r="62" s="132" customFormat="1" ht="20" hidden="1" customHeight="1" spans="1:3">
      <c r="A62" s="136">
        <v>51004</v>
      </c>
      <c r="B62" s="136" t="s">
        <v>1844</v>
      </c>
      <c r="C62" s="138">
        <v>0</v>
      </c>
    </row>
    <row r="63" s="132" customFormat="1" ht="20" hidden="1" customHeight="1" spans="1:3">
      <c r="A63" s="136">
        <v>511</v>
      </c>
      <c r="B63" s="136" t="s">
        <v>1845</v>
      </c>
      <c r="C63" s="138">
        <v>0</v>
      </c>
    </row>
    <row r="64" s="132" customFormat="1" ht="20" hidden="1" customHeight="1" spans="1:3">
      <c r="A64" s="136">
        <v>51101</v>
      </c>
      <c r="B64" s="136" t="s">
        <v>1846</v>
      </c>
      <c r="C64" s="138">
        <v>0</v>
      </c>
    </row>
    <row r="65" s="132" customFormat="1" ht="20" hidden="1" customHeight="1" spans="1:3">
      <c r="A65" s="136">
        <v>51102</v>
      </c>
      <c r="B65" s="136" t="s">
        <v>1847</v>
      </c>
      <c r="C65" s="138">
        <v>0</v>
      </c>
    </row>
    <row r="66" s="132" customFormat="1" ht="20" hidden="1" customHeight="1" spans="1:3">
      <c r="A66" s="136">
        <v>51103</v>
      </c>
      <c r="B66" s="136" t="s">
        <v>1848</v>
      </c>
      <c r="C66" s="138">
        <v>0</v>
      </c>
    </row>
    <row r="67" s="132" customFormat="1" ht="20" hidden="1" customHeight="1" spans="1:3">
      <c r="A67" s="136">
        <v>51104</v>
      </c>
      <c r="B67" s="136" t="s">
        <v>1849</v>
      </c>
      <c r="C67" s="138">
        <v>0</v>
      </c>
    </row>
    <row r="68" s="132" customFormat="1" ht="20" hidden="1" customHeight="1" spans="1:3">
      <c r="A68" s="136">
        <v>599</v>
      </c>
      <c r="B68" s="136" t="s">
        <v>1850</v>
      </c>
      <c r="C68" s="138">
        <v>0</v>
      </c>
    </row>
    <row r="69" s="132" customFormat="1" ht="20" hidden="1" customHeight="1" spans="1:3">
      <c r="A69" s="136">
        <v>59907</v>
      </c>
      <c r="B69" s="136" t="s">
        <v>1851</v>
      </c>
      <c r="C69" s="138">
        <v>0</v>
      </c>
    </row>
    <row r="70" ht="18" hidden="1" customHeight="1" spans="1:3">
      <c r="A70" s="136">
        <v>59908</v>
      </c>
      <c r="B70" s="136" t="s">
        <v>1852</v>
      </c>
      <c r="C70" s="138">
        <v>0</v>
      </c>
    </row>
    <row r="71" hidden="1" customHeight="1" spans="1:3">
      <c r="A71" s="136">
        <v>59909</v>
      </c>
      <c r="B71" s="136" t="s">
        <v>1853</v>
      </c>
      <c r="C71" s="138">
        <v>0</v>
      </c>
    </row>
    <row r="72" hidden="1" customHeight="1" spans="1:3">
      <c r="A72" s="136">
        <v>59910</v>
      </c>
      <c r="B72" s="136" t="s">
        <v>1854</v>
      </c>
      <c r="C72" s="138">
        <v>0</v>
      </c>
    </row>
    <row r="73" hidden="1" customHeight="1" spans="1:3">
      <c r="A73" s="136">
        <v>59999</v>
      </c>
      <c r="B73" s="136" t="s">
        <v>1628</v>
      </c>
      <c r="C73" s="138">
        <v>0</v>
      </c>
    </row>
  </sheetData>
  <autoFilter xmlns:etc="http://www.wps.cn/officeDocument/2017/etCustomData" ref="A1:F73" etc:filterBottomFollowUsedRange="0">
    <filterColumn colId="2">
      <filters>
        <filter val="5,890"/>
        <filter val="4,591"/>
        <filter val="2,954"/>
        <filter val="15"/>
        <filter val="2,355"/>
        <filter val="617"/>
        <filter val="47,918"/>
        <filter val="4,899"/>
        <filter val="88,699"/>
        <filter val="2,660"/>
        <filter val="1,622"/>
        <filter val="1,923"/>
        <filter val="52,863"/>
        <filter val="25,264"/>
        <filter val="17,825"/>
        <filter val="669"/>
        <filter val="一般公共预算基本支出"/>
        <filter val="131"/>
        <filter val="单位:万元"/>
        <filter val="82"/>
        <filter val="3"/>
        <filter val="4,945"/>
        <filter val="8"/>
        <filter val="2024年天元区一般公共预算本级基本支出决算表"/>
        <filter val="9"/>
        <filter val="49"/>
      </filters>
    </filterColumn>
    <extLst/>
  </autoFilter>
  <mergeCells count="1">
    <mergeCell ref="A2:C2"/>
  </mergeCells>
  <pageMargins left="0.75" right="0.75" top="0.354166666666667" bottom="0.23611111111111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E16322"/>
  <sheetViews>
    <sheetView workbookViewId="0">
      <selection activeCell="A15" sqref="A15"/>
    </sheetView>
  </sheetViews>
  <sheetFormatPr defaultColWidth="59.8738738738739" defaultRowHeight="15.4" outlineLevelCol="4"/>
  <cols>
    <col min="1" max="1" width="49.7477477477477" style="24" customWidth="1"/>
    <col min="2" max="2" width="42.6216216216216" style="121" customWidth="1"/>
    <col min="3" max="3" width="13.2522522522523" style="24" customWidth="1"/>
    <col min="4" max="4" width="18.2522522522523" style="24" customWidth="1"/>
    <col min="5" max="5" width="14.7477477477477" style="24" customWidth="1"/>
    <col min="6" max="6" width="21" style="24" customWidth="1"/>
    <col min="7" max="16384" width="59.8738738738739" style="24" customWidth="1"/>
  </cols>
  <sheetData>
    <row r="1" s="24" customFormat="1" ht="37" customHeight="1" spans="1:2">
      <c r="A1" s="28" t="s">
        <v>1855</v>
      </c>
      <c r="B1" s="121"/>
    </row>
    <row r="2" s="24" customFormat="1" ht="39" customHeight="1" spans="1:2">
      <c r="A2" s="47" t="s">
        <v>1856</v>
      </c>
      <c r="B2" s="47"/>
    </row>
    <row r="3" s="24" customFormat="1" ht="22.7" spans="1:2">
      <c r="A3" s="122"/>
      <c r="B3" s="9" t="s">
        <v>1857</v>
      </c>
    </row>
    <row r="4" s="24" customFormat="1" ht="30" customHeight="1" spans="1:2">
      <c r="A4" s="123" t="s">
        <v>1858</v>
      </c>
      <c r="B4" s="123" t="s">
        <v>1859</v>
      </c>
    </row>
    <row r="5" s="24" customFormat="1" ht="28" customHeight="1" spans="1:2">
      <c r="A5" s="124" t="s">
        <v>1860</v>
      </c>
      <c r="B5" s="125">
        <v>12902</v>
      </c>
    </row>
    <row r="6" s="24" customFormat="1" ht="28" customHeight="1" spans="1:2">
      <c r="A6" s="126" t="s">
        <v>1861</v>
      </c>
      <c r="B6" s="125">
        <f>VLOOKUP(A6,'[1]L05'!$A$1:$B$65536,2,FALSE)</f>
        <v>9222</v>
      </c>
    </row>
    <row r="7" s="24" customFormat="1" ht="28" customHeight="1" spans="1:2">
      <c r="A7" s="126" t="s">
        <v>1862</v>
      </c>
      <c r="B7" s="125">
        <f>VLOOKUP(A7,'[1]L05'!$A$1:$B$65536,2,FALSE)</f>
        <v>3680</v>
      </c>
    </row>
    <row r="8" s="24" customFormat="1" ht="28" customHeight="1" spans="1:2">
      <c r="A8" s="124" t="s">
        <v>1863</v>
      </c>
      <c r="B8" s="125" t="e">
        <f>SUM(B9:B28)</f>
        <v>#N/A</v>
      </c>
    </row>
    <row r="9" s="24" customFormat="1" ht="28" customHeight="1" spans="1:2">
      <c r="A9" s="126" t="s">
        <v>1864</v>
      </c>
      <c r="B9" s="125">
        <f>VLOOKUP(A9,'[1]L05'!$A$1:$B$65536,2,FALSE)</f>
        <v>8793</v>
      </c>
    </row>
    <row r="10" s="24" customFormat="1" ht="28" customHeight="1" spans="1:2">
      <c r="A10" s="126" t="s">
        <v>1865</v>
      </c>
      <c r="B10" s="125">
        <f>VLOOKUP(A10,'[1]L05'!$A$1:$B$65536,2,FALSE)</f>
        <v>239</v>
      </c>
    </row>
    <row r="11" s="24" customFormat="1" ht="28" customHeight="1" spans="1:2">
      <c r="A11" s="126" t="s">
        <v>1866</v>
      </c>
      <c r="B11" s="125">
        <f>VLOOKUP(A11,'[1]L05'!$A$1:$B$65536,2,FALSE)</f>
        <v>-140</v>
      </c>
    </row>
    <row r="12" s="24" customFormat="1" ht="28" customHeight="1" spans="1:2">
      <c r="A12" s="126" t="s">
        <v>1867</v>
      </c>
      <c r="B12" s="125">
        <f>VLOOKUP(A12,'[1]L05'!$A$1:$B$65536,2,FALSE)</f>
        <v>267</v>
      </c>
    </row>
    <row r="13" s="24" customFormat="1" ht="28" customHeight="1" spans="1:2">
      <c r="A13" s="126" t="s">
        <v>1868</v>
      </c>
      <c r="B13" s="125">
        <f>VLOOKUP(A13,'[1]L05'!$A$1:$B$65536,2,FALSE)</f>
        <v>0</v>
      </c>
    </row>
    <row r="14" s="24" customFormat="1" ht="28" customHeight="1" spans="1:2">
      <c r="A14" s="126" t="s">
        <v>1869</v>
      </c>
      <c r="B14" s="125">
        <f>VLOOKUP(A14,'[1]L05'!$A$1:$B$65536,2,FALSE)</f>
        <v>1479</v>
      </c>
    </row>
    <row r="15" s="24" customFormat="1" ht="28" customHeight="1" spans="1:2">
      <c r="A15" s="124" t="s">
        <v>1870</v>
      </c>
      <c r="B15" s="125" t="e">
        <f>VLOOKUP(A15,'[1]L05'!$A$1:$B$65536,2,FALSE)</f>
        <v>#N/A</v>
      </c>
    </row>
    <row r="16" s="24" customFormat="1" ht="28" customHeight="1" spans="1:2">
      <c r="A16" s="126" t="s">
        <v>1871</v>
      </c>
      <c r="B16" s="125">
        <f>VLOOKUP(A16,'[1]L05'!$A$1:$B$65536,2,FALSE)</f>
        <v>136</v>
      </c>
    </row>
    <row r="17" s="24" customFormat="1" ht="28" customHeight="1" spans="1:2">
      <c r="A17" s="126" t="s">
        <v>1872</v>
      </c>
      <c r="B17" s="125">
        <f>VLOOKUP(A17,'[1]L05'!$A$1:$B$65536,2,FALSE)</f>
        <v>7193</v>
      </c>
    </row>
    <row r="18" s="24" customFormat="1" ht="28" customHeight="1" spans="1:2">
      <c r="A18" s="126" t="s">
        <v>1873</v>
      </c>
      <c r="B18" s="125">
        <f>VLOOKUP(A18,'[1]L05'!$A$1:$B$65536,2,FALSE)</f>
        <v>380</v>
      </c>
    </row>
    <row r="19" s="24" customFormat="1" ht="28" customHeight="1" spans="1:2">
      <c r="A19" s="126" t="s">
        <v>1874</v>
      </c>
      <c r="B19" s="125">
        <f>VLOOKUP(A19,'[1]L05'!$A$1:$B$65536,2,FALSE)</f>
        <v>146</v>
      </c>
    </row>
    <row r="20" s="24" customFormat="1" ht="28" customHeight="1" spans="1:2">
      <c r="A20" s="126" t="s">
        <v>1875</v>
      </c>
      <c r="B20" s="125">
        <f>VLOOKUP(A20,'[1]L05'!$A$1:$B$65536,2,FALSE)</f>
        <v>5074</v>
      </c>
    </row>
    <row r="21" s="24" customFormat="1" ht="28" customHeight="1" spans="1:2">
      <c r="A21" s="126" t="s">
        <v>1876</v>
      </c>
      <c r="B21" s="125">
        <f>VLOOKUP(A21,'[1]L05'!$A$1:$B$65536,2,FALSE)</f>
        <v>4462</v>
      </c>
    </row>
    <row r="22" s="24" customFormat="1" ht="28" customHeight="1" spans="1:2">
      <c r="A22" s="126" t="s">
        <v>1877</v>
      </c>
      <c r="B22" s="125">
        <f>VLOOKUP(A22,'[1]L05'!$A$1:$B$65536,2,FALSE)</f>
        <v>0</v>
      </c>
    </row>
    <row r="23" s="24" customFormat="1" ht="28" customHeight="1" spans="1:2">
      <c r="A23" s="126" t="s">
        <v>1878</v>
      </c>
      <c r="B23" s="125">
        <f>VLOOKUP(A23,'[1]L05'!$A$1:$B$65536,2,FALSE)</f>
        <v>3031</v>
      </c>
    </row>
    <row r="24" s="24" customFormat="1" ht="28" customHeight="1" spans="1:2">
      <c r="A24" s="126" t="s">
        <v>1879</v>
      </c>
      <c r="B24" s="125">
        <f>VLOOKUP(A24,'[1]L05'!$A$1:$B$65536,2,FALSE)</f>
        <v>461</v>
      </c>
    </row>
    <row r="25" s="24" customFormat="1" ht="28" customHeight="1" spans="1:2">
      <c r="A25" s="126" t="s">
        <v>1880</v>
      </c>
      <c r="B25" s="125">
        <f>VLOOKUP(A25,'[1]L05'!$A$1:$B$65536,2,FALSE)</f>
        <v>4366</v>
      </c>
    </row>
    <row r="26" s="24" customFormat="1" ht="28" customHeight="1" spans="1:2">
      <c r="A26" s="126" t="s">
        <v>1881</v>
      </c>
      <c r="B26" s="125">
        <f>VLOOKUP(A26,'[1]L05'!$A$1:$B$65536,2,FALSE)</f>
        <v>25</v>
      </c>
    </row>
    <row r="27" s="24" customFormat="1" ht="28" customHeight="1" spans="1:2">
      <c r="A27" s="126" t="s">
        <v>1882</v>
      </c>
      <c r="B27" s="125">
        <f>VLOOKUP(A27,'[1]L05'!$A$1:$B$65536,2,FALSE)</f>
        <v>148</v>
      </c>
    </row>
    <row r="28" s="24" customFormat="1" ht="28" customHeight="1" spans="1:2">
      <c r="A28" s="126" t="s">
        <v>1883</v>
      </c>
      <c r="B28" s="125">
        <f>VLOOKUP(A28,'[1]L05'!$A$1:$B$65536,2,FALSE)</f>
        <v>97525</v>
      </c>
    </row>
    <row r="29" s="24" customFormat="1" ht="28" customHeight="1" spans="1:2">
      <c r="A29" s="126" t="s">
        <v>1884</v>
      </c>
      <c r="B29" s="125">
        <f>SUM(B30:B50)</f>
        <v>73919</v>
      </c>
    </row>
    <row r="30" s="24" customFormat="1" ht="28" customHeight="1" spans="1:2">
      <c r="A30" s="126" t="s">
        <v>1885</v>
      </c>
      <c r="B30" s="127">
        <f>VLOOKUP(A30,'[1]L05'!$A$1:$B$65536,2,FALSE)</f>
        <v>35664</v>
      </c>
    </row>
    <row r="31" s="24" customFormat="1" ht="28" customHeight="1" spans="1:2">
      <c r="A31" s="126" t="s">
        <v>1886</v>
      </c>
      <c r="B31" s="127">
        <f>VLOOKUP(A31,'[1]L05'!$A$1:$B$65536,2,FALSE)</f>
        <v>0</v>
      </c>
    </row>
    <row r="32" s="24" customFormat="1" ht="28" customHeight="1" spans="1:2">
      <c r="A32" s="126" t="s">
        <v>1887</v>
      </c>
      <c r="B32" s="127">
        <f>VLOOKUP(A32,'[1]L05'!$A$1:$B$65536,2,FALSE)</f>
        <v>0</v>
      </c>
    </row>
    <row r="33" s="24" customFormat="1" ht="28" customHeight="1" spans="1:2">
      <c r="A33" s="126" t="s">
        <v>1888</v>
      </c>
      <c r="B33" s="127">
        <f>VLOOKUP(A33,'[1]L05'!$A$1:$B$65536,2,FALSE)</f>
        <v>42</v>
      </c>
    </row>
    <row r="34" s="24" customFormat="1" ht="28" customHeight="1" spans="1:2">
      <c r="A34" s="126" t="s">
        <v>1889</v>
      </c>
      <c r="B34" s="127">
        <f>VLOOKUP(A34,'[1]L05'!$A$1:$B$65536,2,FALSE)</f>
        <v>1756</v>
      </c>
    </row>
    <row r="35" s="24" customFormat="1" ht="28" customHeight="1" spans="1:2">
      <c r="A35" s="126" t="s">
        <v>1890</v>
      </c>
      <c r="B35" s="127">
        <f>VLOOKUP(A35,'[1]L05'!$A$1:$B$65536,2,FALSE)</f>
        <v>1777</v>
      </c>
    </row>
    <row r="36" s="24" customFormat="1" ht="28" customHeight="1" spans="1:2">
      <c r="A36" s="126" t="s">
        <v>1891</v>
      </c>
      <c r="B36" s="127">
        <f>VLOOKUP(A36,'[1]L05'!$A$1:$B$65536,2,FALSE)</f>
        <v>235</v>
      </c>
    </row>
    <row r="37" s="24" customFormat="1" ht="28" customHeight="1" spans="1:2">
      <c r="A37" s="126" t="s">
        <v>1892</v>
      </c>
      <c r="B37" s="127">
        <f>VLOOKUP(A37,'[1]L05'!$A$1:$B$65536,2,FALSE)</f>
        <v>3483</v>
      </c>
    </row>
    <row r="38" s="24" customFormat="1" ht="28" customHeight="1" spans="1:5">
      <c r="A38" s="126" t="s">
        <v>1893</v>
      </c>
      <c r="B38" s="127">
        <f>VLOOKUP(A38,'[1]L05'!$A$1:$B$65536,2,FALSE)</f>
        <v>1222</v>
      </c>
      <c r="E38" s="128"/>
    </row>
    <row r="39" s="24" customFormat="1" ht="28" customHeight="1" spans="1:2">
      <c r="A39" s="126" t="s">
        <v>1894</v>
      </c>
      <c r="B39" s="127">
        <f>VLOOKUP(A39,'[1]L05'!$A$1:$B$65536,2,FALSE)</f>
        <v>14503</v>
      </c>
    </row>
    <row r="40" s="24" customFormat="1" ht="28" customHeight="1" spans="1:2">
      <c r="A40" s="126" t="s">
        <v>1895</v>
      </c>
      <c r="B40" s="127">
        <f>VLOOKUP(A40,'[1]L05'!$A$1:$B$65536,2,FALSE)</f>
        <v>5216</v>
      </c>
    </row>
    <row r="41" s="24" customFormat="1" ht="28" customHeight="1" spans="1:2">
      <c r="A41" s="126" t="s">
        <v>1896</v>
      </c>
      <c r="B41" s="127">
        <f>VLOOKUP(A41,'[1]L05'!$A$1:$B$65536,2,FALSE)</f>
        <v>3832</v>
      </c>
    </row>
    <row r="42" s="24" customFormat="1" ht="28" customHeight="1" spans="1:2">
      <c r="A42" s="126" t="s">
        <v>1897</v>
      </c>
      <c r="B42" s="127">
        <f>VLOOKUP(A42,'[1]L05'!$A$1:$B$65536,2,FALSE)</f>
        <v>151</v>
      </c>
    </row>
    <row r="43" s="24" customFormat="1" ht="28" customHeight="1" spans="1:2">
      <c r="A43" s="126" t="s">
        <v>1898</v>
      </c>
      <c r="B43" s="127">
        <f>VLOOKUP(A43,'[1]L05'!$A$1:$B$65536,2,FALSE)</f>
        <v>2542</v>
      </c>
    </row>
    <row r="44" s="24" customFormat="1" ht="28" customHeight="1" spans="1:2">
      <c r="A44" s="126" t="s">
        <v>1899</v>
      </c>
      <c r="B44" s="127">
        <f>VLOOKUP(A44,'[1]L05'!$A$1:$B$65536,2,FALSE)</f>
        <v>202</v>
      </c>
    </row>
    <row r="45" s="24" customFormat="1" ht="28" customHeight="1" spans="1:2">
      <c r="A45" s="126" t="s">
        <v>1900</v>
      </c>
      <c r="B45" s="127">
        <f>VLOOKUP(A45,'[1]L05'!$A$1:$B$65536,2,FALSE)</f>
        <v>0</v>
      </c>
    </row>
    <row r="46" s="24" customFormat="1" ht="28" customHeight="1" spans="1:2">
      <c r="A46" s="126" t="s">
        <v>1901</v>
      </c>
      <c r="B46" s="127">
        <f>VLOOKUP(A46,'[1]L05'!$A$1:$B$65536,2,FALSE)</f>
        <v>81</v>
      </c>
    </row>
    <row r="47" s="24" customFormat="1" ht="28" customHeight="1" spans="1:2">
      <c r="A47" s="126" t="s">
        <v>1902</v>
      </c>
      <c r="B47" s="127">
        <f>VLOOKUP(A47,'[1]L05'!$A$1:$B$65536,2,FALSE)</f>
        <v>664</v>
      </c>
    </row>
    <row r="48" s="24" customFormat="1" ht="28" customHeight="1" spans="1:2">
      <c r="A48" s="126" t="s">
        <v>1903</v>
      </c>
      <c r="B48" s="127">
        <f>VLOOKUP(A48,'[1]L05'!$A$1:$B$65536,2,FALSE)</f>
        <v>119</v>
      </c>
    </row>
    <row r="49" s="24" customFormat="1" ht="28" customHeight="1" spans="1:2">
      <c r="A49" s="126" t="s">
        <v>1904</v>
      </c>
      <c r="B49" s="127">
        <f>VLOOKUP(A49,'[1]L05'!$A$1:$B$65536,2,FALSE)</f>
        <v>1429</v>
      </c>
    </row>
    <row r="50" s="24" customFormat="1" ht="28" customHeight="1" spans="1:2">
      <c r="A50" s="126" t="s">
        <v>1905</v>
      </c>
      <c r="B50" s="127">
        <f>VLOOKUP(A50,'[1]L05'!$A$1:$B$65536,2,FALSE)</f>
        <v>1001</v>
      </c>
    </row>
    <row r="51" s="24" customFormat="1" ht="28" customHeight="1" spans="1:2">
      <c r="A51" s="129" t="s">
        <v>750</v>
      </c>
      <c r="B51" s="130" t="e">
        <f>B29+B8+B5</f>
        <v>#N/A</v>
      </c>
    </row>
    <row r="52" s="24" customFormat="1" ht="28" customHeight="1" spans="2:2">
      <c r="B52" s="121"/>
    </row>
    <row r="53" s="24" customFormat="1" ht="28" customHeight="1" spans="2:2">
      <c r="B53" s="121"/>
    </row>
    <row r="54" s="24" customFormat="1" ht="28" customHeight="1" spans="2:2">
      <c r="B54" s="121"/>
    </row>
    <row r="55" s="24" customFormat="1" ht="28" customHeight="1" spans="2:2">
      <c r="B55" s="121"/>
    </row>
    <row r="56" s="24" customFormat="1" ht="28" customHeight="1" spans="2:2">
      <c r="B56" s="121"/>
    </row>
    <row r="57" s="24" customFormat="1" ht="28" customHeight="1" spans="2:2">
      <c r="B57" s="121"/>
    </row>
    <row r="58" s="24" customFormat="1" ht="28" customHeight="1" spans="2:2">
      <c r="B58" s="121"/>
    </row>
    <row r="59" s="24" customFormat="1" ht="28" customHeight="1" spans="2:2">
      <c r="B59" s="121"/>
    </row>
    <row r="60" s="24" customFormat="1" ht="28" customHeight="1" spans="2:2">
      <c r="B60" s="121"/>
    </row>
    <row r="61" s="24" customFormat="1" ht="28" customHeight="1" spans="2:2">
      <c r="B61" s="121"/>
    </row>
    <row r="62" s="24" customFormat="1" ht="28" customHeight="1" spans="2:2">
      <c r="B62" s="121"/>
    </row>
    <row r="63" s="24" customFormat="1" ht="28" customHeight="1" spans="2:2">
      <c r="B63" s="121"/>
    </row>
    <row r="64" s="24" customFormat="1" ht="28" customHeight="1" spans="2:2">
      <c r="B64" s="121"/>
    </row>
    <row r="65" s="24" customFormat="1" ht="28" customHeight="1" spans="2:2">
      <c r="B65" s="121"/>
    </row>
    <row r="66" s="24" customFormat="1" ht="28" customHeight="1" spans="2:2">
      <c r="B66" s="121"/>
    </row>
    <row r="67" s="24" customFormat="1" ht="28" customHeight="1" spans="2:2">
      <c r="B67" s="121"/>
    </row>
    <row r="68" s="24" customFormat="1" ht="28" customHeight="1" spans="2:2">
      <c r="B68" s="121"/>
    </row>
    <row r="69" s="24" customFormat="1" ht="28" customHeight="1" spans="2:2">
      <c r="B69" s="121"/>
    </row>
    <row r="70" s="24" customFormat="1" ht="28" customHeight="1" spans="2:2">
      <c r="B70" s="121"/>
    </row>
    <row r="71" s="24" customFormat="1" ht="28" customHeight="1" spans="2:2">
      <c r="B71" s="121"/>
    </row>
    <row r="72" s="24" customFormat="1" ht="28" customHeight="1" spans="2:2">
      <c r="B72" s="121"/>
    </row>
    <row r="73" s="24" customFormat="1" ht="28" customHeight="1" spans="2:2">
      <c r="B73" s="121"/>
    </row>
    <row r="74" s="24" customFormat="1" ht="28" customHeight="1" spans="2:2">
      <c r="B74" s="121"/>
    </row>
    <row r="75" s="24" customFormat="1" ht="28" customHeight="1" spans="2:2">
      <c r="B75" s="121"/>
    </row>
    <row r="76" s="24" customFormat="1" ht="28" customHeight="1" spans="2:2">
      <c r="B76" s="121"/>
    </row>
    <row r="77" s="24" customFormat="1" ht="28" customHeight="1" spans="2:2">
      <c r="B77" s="121"/>
    </row>
    <row r="78" s="24" customFormat="1" ht="28" customHeight="1" spans="2:2">
      <c r="B78" s="121"/>
    </row>
    <row r="79" s="24" customFormat="1" ht="28" customHeight="1" spans="2:2">
      <c r="B79" s="121"/>
    </row>
    <row r="80" s="24" customFormat="1" ht="28" customHeight="1" spans="2:2">
      <c r="B80" s="121"/>
    </row>
    <row r="81" s="24" customFormat="1" ht="28" customHeight="1" spans="2:2">
      <c r="B81" s="121"/>
    </row>
    <row r="82" s="24" customFormat="1" ht="28" customHeight="1" spans="2:2">
      <c r="B82" s="121"/>
    </row>
    <row r="83" s="24" customFormat="1" ht="28" customHeight="1" spans="2:2">
      <c r="B83" s="121"/>
    </row>
    <row r="84" s="24" customFormat="1" ht="28" customHeight="1" spans="2:2">
      <c r="B84" s="121"/>
    </row>
    <row r="85" s="24" customFormat="1" ht="28" customHeight="1" spans="2:2">
      <c r="B85" s="121"/>
    </row>
    <row r="86" s="24" customFormat="1" ht="28" customHeight="1" spans="2:2">
      <c r="B86" s="121"/>
    </row>
    <row r="87" s="24" customFormat="1" ht="28" customHeight="1" spans="2:2">
      <c r="B87" s="121"/>
    </row>
    <row r="88" s="24" customFormat="1" ht="28" customHeight="1" spans="2:2">
      <c r="B88" s="121"/>
    </row>
    <row r="89" s="24" customFormat="1" ht="28" customHeight="1" spans="2:2">
      <c r="B89" s="121"/>
    </row>
    <row r="90" s="24" customFormat="1" ht="28" customHeight="1" spans="2:2">
      <c r="B90" s="121"/>
    </row>
    <row r="91" s="24" customFormat="1" ht="28" customHeight="1" spans="2:2">
      <c r="B91" s="121"/>
    </row>
    <row r="92" s="24" customFormat="1" ht="28" customHeight="1" spans="2:2">
      <c r="B92" s="121"/>
    </row>
    <row r="93" s="24" customFormat="1" ht="28" customHeight="1" spans="2:2">
      <c r="B93" s="121"/>
    </row>
    <row r="94" s="24" customFormat="1" ht="28" customHeight="1" spans="2:2">
      <c r="B94" s="121"/>
    </row>
    <row r="95" s="24" customFormat="1" ht="28" customHeight="1" spans="2:2">
      <c r="B95" s="121"/>
    </row>
    <row r="96" s="24" customFormat="1" ht="28" customHeight="1" spans="2:2">
      <c r="B96" s="121"/>
    </row>
    <row r="97" s="24" customFormat="1" ht="28" customHeight="1" spans="2:2">
      <c r="B97" s="121"/>
    </row>
    <row r="98" s="24" customFormat="1" ht="28" customHeight="1" spans="2:2">
      <c r="B98" s="121"/>
    </row>
    <row r="99" s="24" customFormat="1" ht="28" customHeight="1" spans="2:2">
      <c r="B99" s="121"/>
    </row>
    <row r="100" s="24" customFormat="1" ht="28" customHeight="1" spans="2:2">
      <c r="B100" s="121"/>
    </row>
    <row r="101" s="24" customFormat="1" ht="28" customHeight="1" spans="2:2">
      <c r="B101" s="121"/>
    </row>
    <row r="102" s="24" customFormat="1" ht="28" customHeight="1" spans="2:2">
      <c r="B102" s="121"/>
    </row>
    <row r="103" s="24" customFormat="1" ht="28" customHeight="1" spans="2:2">
      <c r="B103" s="121"/>
    </row>
    <row r="104" s="24" customFormat="1" ht="28" customHeight="1" spans="2:2">
      <c r="B104" s="121"/>
    </row>
    <row r="105" s="24" customFormat="1" ht="28" customHeight="1" spans="2:2">
      <c r="B105" s="121"/>
    </row>
    <row r="106" s="24" customFormat="1" ht="28" customHeight="1" spans="2:2">
      <c r="B106" s="121"/>
    </row>
    <row r="107" s="24" customFormat="1" ht="28" customHeight="1" spans="2:2">
      <c r="B107" s="121"/>
    </row>
    <row r="108" s="24" customFormat="1" ht="28" customHeight="1" spans="2:2">
      <c r="B108" s="121"/>
    </row>
    <row r="109" s="24" customFormat="1" ht="28" customHeight="1" spans="2:2">
      <c r="B109" s="121"/>
    </row>
    <row r="110" s="24" customFormat="1" ht="28" customHeight="1" spans="2:2">
      <c r="B110" s="121"/>
    </row>
    <row r="111" s="24" customFormat="1" ht="28" customHeight="1" spans="2:2">
      <c r="B111" s="121"/>
    </row>
    <row r="112" s="24" customFormat="1" ht="28" customHeight="1" spans="2:2">
      <c r="B112" s="121"/>
    </row>
    <row r="113" s="24" customFormat="1" ht="28" customHeight="1" spans="2:2">
      <c r="B113" s="121"/>
    </row>
    <row r="114" s="24" customFormat="1" ht="28" customHeight="1" spans="2:2">
      <c r="B114" s="121"/>
    </row>
    <row r="115" s="24" customFormat="1" ht="28" customHeight="1" spans="2:2">
      <c r="B115" s="121"/>
    </row>
    <row r="116" s="24" customFormat="1" ht="28" customHeight="1" spans="2:2">
      <c r="B116" s="121"/>
    </row>
    <row r="117" s="24" customFormat="1" ht="28" customHeight="1" spans="2:2">
      <c r="B117" s="121"/>
    </row>
    <row r="118" s="24" customFormat="1" ht="28" customHeight="1" spans="2:2">
      <c r="B118" s="121"/>
    </row>
    <row r="119" s="24" customFormat="1" ht="28" customHeight="1" spans="2:2">
      <c r="B119" s="121"/>
    </row>
    <row r="120" s="24" customFormat="1" ht="28" customHeight="1" spans="2:2">
      <c r="B120" s="121"/>
    </row>
    <row r="121" s="24" customFormat="1" ht="28" customHeight="1" spans="2:2">
      <c r="B121" s="121"/>
    </row>
    <row r="122" s="24" customFormat="1" ht="28" customHeight="1" spans="2:2">
      <c r="B122" s="121"/>
    </row>
    <row r="123" s="24" customFormat="1" ht="28" customHeight="1" spans="2:2">
      <c r="B123" s="121"/>
    </row>
    <row r="124" s="24" customFormat="1" ht="28" customHeight="1" spans="2:2">
      <c r="B124" s="121"/>
    </row>
    <row r="125" s="24" customFormat="1" ht="28" customHeight="1" spans="2:2">
      <c r="B125" s="121"/>
    </row>
    <row r="126" s="24" customFormat="1" ht="28" customHeight="1" spans="2:2">
      <c r="B126" s="121"/>
    </row>
    <row r="127" s="24" customFormat="1" ht="28" customHeight="1" spans="2:2">
      <c r="B127" s="121"/>
    </row>
    <row r="128" s="24" customFormat="1" ht="28" customHeight="1" spans="2:2">
      <c r="B128" s="121"/>
    </row>
    <row r="129" s="24" customFormat="1" ht="28" customHeight="1" spans="2:2">
      <c r="B129" s="121"/>
    </row>
    <row r="130" s="24" customFormat="1" ht="28" customHeight="1" spans="2:2">
      <c r="B130" s="121"/>
    </row>
    <row r="131" s="24" customFormat="1" ht="28" customHeight="1" spans="2:2">
      <c r="B131" s="121"/>
    </row>
    <row r="132" s="24" customFormat="1" ht="28" customHeight="1" spans="2:2">
      <c r="B132" s="121"/>
    </row>
    <row r="133" s="24" customFormat="1" ht="28" customHeight="1" spans="2:2">
      <c r="B133" s="121"/>
    </row>
    <row r="134" s="24" customFormat="1" ht="28" customHeight="1" spans="2:2">
      <c r="B134" s="121"/>
    </row>
    <row r="135" s="24" customFormat="1" ht="28" customHeight="1" spans="2:2">
      <c r="B135" s="121"/>
    </row>
    <row r="136" s="24" customFormat="1" ht="28" customHeight="1" spans="2:2">
      <c r="B136" s="121"/>
    </row>
    <row r="137" s="24" customFormat="1" ht="28" customHeight="1" spans="2:2">
      <c r="B137" s="121"/>
    </row>
    <row r="138" s="24" customFormat="1" ht="28" customHeight="1" spans="2:2">
      <c r="B138" s="121"/>
    </row>
    <row r="139" s="24" customFormat="1" ht="28" customHeight="1" spans="2:2">
      <c r="B139" s="121"/>
    </row>
    <row r="140" s="24" customFormat="1" ht="28" customHeight="1" spans="2:2">
      <c r="B140" s="121"/>
    </row>
    <row r="141" s="24" customFormat="1" ht="28" customHeight="1" spans="2:2">
      <c r="B141" s="121"/>
    </row>
    <row r="142" s="24" customFormat="1" ht="28" customHeight="1" spans="2:2">
      <c r="B142" s="121"/>
    </row>
    <row r="143" s="24" customFormat="1" ht="28" customHeight="1" spans="2:2">
      <c r="B143" s="121"/>
    </row>
    <row r="144" s="24" customFormat="1" ht="28" customHeight="1" spans="2:2">
      <c r="B144" s="121"/>
    </row>
    <row r="145" s="24" customFormat="1" ht="28" customHeight="1" spans="2:2">
      <c r="B145" s="121"/>
    </row>
    <row r="146" s="24" customFormat="1" ht="28" customHeight="1" spans="2:2">
      <c r="B146" s="121"/>
    </row>
    <row r="147" s="24" customFormat="1" ht="28" customHeight="1" spans="2:2">
      <c r="B147" s="121"/>
    </row>
    <row r="148" s="24" customFormat="1" ht="28" customHeight="1" spans="2:2">
      <c r="B148" s="121"/>
    </row>
    <row r="149" s="24" customFormat="1" ht="28" customHeight="1" spans="2:2">
      <c r="B149" s="121"/>
    </row>
    <row r="150" s="24" customFormat="1" ht="28" customHeight="1" spans="2:2">
      <c r="B150" s="121"/>
    </row>
    <row r="151" s="24" customFormat="1" ht="28" customHeight="1" spans="2:2">
      <c r="B151" s="121"/>
    </row>
    <row r="152" s="24" customFormat="1" ht="28" customHeight="1" spans="2:2">
      <c r="B152" s="121"/>
    </row>
    <row r="153" s="24" customFormat="1" ht="28" customHeight="1" spans="2:2">
      <c r="B153" s="121"/>
    </row>
    <row r="154" s="24" customFormat="1" ht="28" customHeight="1" spans="2:2">
      <c r="B154" s="121"/>
    </row>
    <row r="155" s="24" customFormat="1" ht="28" customHeight="1" spans="2:2">
      <c r="B155" s="121"/>
    </row>
    <row r="156" s="24" customFormat="1" ht="28" customHeight="1" spans="2:2">
      <c r="B156" s="121"/>
    </row>
    <row r="157" s="24" customFormat="1" ht="28" customHeight="1" spans="2:2">
      <c r="B157" s="121"/>
    </row>
    <row r="158" s="24" customFormat="1" ht="28" customHeight="1" spans="2:2">
      <c r="B158" s="121"/>
    </row>
    <row r="159" s="24" customFormat="1" ht="28" customHeight="1" spans="2:2">
      <c r="B159" s="121"/>
    </row>
    <row r="160" s="24" customFormat="1" ht="28" customHeight="1" spans="2:2">
      <c r="B160" s="121"/>
    </row>
    <row r="161" s="24" customFormat="1" ht="28" customHeight="1" spans="2:2">
      <c r="B161" s="121"/>
    </row>
    <row r="162" s="24" customFormat="1" ht="28" customHeight="1" spans="2:2">
      <c r="B162" s="121"/>
    </row>
    <row r="163" s="24" customFormat="1" ht="28" customHeight="1" spans="2:2">
      <c r="B163" s="121"/>
    </row>
    <row r="164" s="24" customFormat="1" ht="28" customHeight="1" spans="2:2">
      <c r="B164" s="121"/>
    </row>
    <row r="165" s="24" customFormat="1" ht="28" customHeight="1" spans="2:2">
      <c r="B165" s="121"/>
    </row>
    <row r="166" s="24" customFormat="1" ht="28" customHeight="1" spans="2:2">
      <c r="B166" s="121"/>
    </row>
    <row r="167" s="24" customFormat="1" ht="28" customHeight="1" spans="2:2">
      <c r="B167" s="121"/>
    </row>
    <row r="168" s="24" customFormat="1" ht="28" customHeight="1" spans="2:2">
      <c r="B168" s="121"/>
    </row>
    <row r="169" s="24" customFormat="1" ht="28" customHeight="1" spans="2:2">
      <c r="B169" s="121"/>
    </row>
    <row r="170" s="24" customFormat="1" ht="28" customHeight="1" spans="2:2">
      <c r="B170" s="121"/>
    </row>
    <row r="171" s="24" customFormat="1" ht="28" customHeight="1" spans="2:2">
      <c r="B171" s="121"/>
    </row>
    <row r="172" s="24" customFormat="1" ht="28" customHeight="1" spans="2:2">
      <c r="B172" s="121"/>
    </row>
    <row r="173" s="24" customFormat="1" ht="28" customHeight="1" spans="2:2">
      <c r="B173" s="121"/>
    </row>
    <row r="174" s="24" customFormat="1" ht="28" customHeight="1" spans="2:2">
      <c r="B174" s="121"/>
    </row>
    <row r="175" s="24" customFormat="1" ht="28" customHeight="1" spans="2:2">
      <c r="B175" s="121"/>
    </row>
    <row r="176" s="24" customFormat="1" ht="28" customHeight="1" spans="2:2">
      <c r="B176" s="121"/>
    </row>
    <row r="177" s="24" customFormat="1" ht="28" customHeight="1" spans="2:2">
      <c r="B177" s="121"/>
    </row>
    <row r="178" s="24" customFormat="1" ht="28" customHeight="1" spans="2:2">
      <c r="B178" s="121"/>
    </row>
    <row r="179" s="24" customFormat="1" ht="28" customHeight="1" spans="2:2">
      <c r="B179" s="121"/>
    </row>
    <row r="180" s="24" customFormat="1" ht="28" customHeight="1" spans="2:2">
      <c r="B180" s="121"/>
    </row>
    <row r="181" s="24" customFormat="1" ht="28" customHeight="1" spans="2:2">
      <c r="B181" s="121"/>
    </row>
    <row r="182" s="24" customFormat="1" ht="28" customHeight="1" spans="2:2">
      <c r="B182" s="121"/>
    </row>
    <row r="183" s="24" customFormat="1" ht="28" customHeight="1" spans="2:2">
      <c r="B183" s="121"/>
    </row>
    <row r="184" s="24" customFormat="1" ht="28" customHeight="1" spans="2:2">
      <c r="B184" s="121"/>
    </row>
    <row r="185" s="24" customFormat="1" ht="28" customHeight="1" spans="2:2">
      <c r="B185" s="121"/>
    </row>
    <row r="186" s="24" customFormat="1" ht="28" customHeight="1" spans="2:2">
      <c r="B186" s="121"/>
    </row>
    <row r="187" s="24" customFormat="1" ht="28" customHeight="1" spans="2:2">
      <c r="B187" s="121"/>
    </row>
    <row r="188" s="24" customFormat="1" ht="28" customHeight="1" spans="2:2">
      <c r="B188" s="121"/>
    </row>
    <row r="189" s="24" customFormat="1" ht="28" customHeight="1" spans="2:2">
      <c r="B189" s="121"/>
    </row>
    <row r="190" s="24" customFormat="1" ht="28" customHeight="1" spans="2:2">
      <c r="B190" s="121"/>
    </row>
    <row r="191" s="24" customFormat="1" ht="28" customHeight="1" spans="2:2">
      <c r="B191" s="121"/>
    </row>
    <row r="192" s="24" customFormat="1" ht="28" customHeight="1" spans="2:2">
      <c r="B192" s="121"/>
    </row>
    <row r="193" s="24" customFormat="1" ht="28" customHeight="1" spans="2:2">
      <c r="B193" s="121"/>
    </row>
    <row r="194" s="24" customFormat="1" ht="28" customHeight="1" spans="2:2">
      <c r="B194" s="121"/>
    </row>
    <row r="195" s="24" customFormat="1" ht="28" customHeight="1" spans="2:2">
      <c r="B195" s="121"/>
    </row>
    <row r="196" s="24" customFormat="1" ht="28" customHeight="1" spans="2:2">
      <c r="B196" s="121"/>
    </row>
    <row r="197" s="24" customFormat="1" ht="28" customHeight="1" spans="2:2">
      <c r="B197" s="121"/>
    </row>
    <row r="198" s="24" customFormat="1" ht="28" customHeight="1" spans="2:2">
      <c r="B198" s="121"/>
    </row>
    <row r="199" s="24" customFormat="1" ht="28" customHeight="1" spans="2:2">
      <c r="B199" s="121"/>
    </row>
    <row r="200" s="24" customFormat="1" ht="28" customHeight="1" spans="2:2">
      <c r="B200" s="121"/>
    </row>
    <row r="201" s="24" customFormat="1" ht="28" customHeight="1" spans="2:2">
      <c r="B201" s="121"/>
    </row>
    <row r="202" s="24" customFormat="1" ht="28" customHeight="1" spans="2:2">
      <c r="B202" s="121"/>
    </row>
    <row r="203" s="24" customFormat="1" ht="28" customHeight="1" spans="2:2">
      <c r="B203" s="121"/>
    </row>
    <row r="204" s="24" customFormat="1" ht="28" customHeight="1" spans="2:2">
      <c r="B204" s="121"/>
    </row>
    <row r="205" s="24" customFormat="1" ht="28" customHeight="1" spans="2:2">
      <c r="B205" s="121"/>
    </row>
    <row r="206" s="24" customFormat="1" ht="28" customHeight="1" spans="2:2">
      <c r="B206" s="121"/>
    </row>
    <row r="207" s="24" customFormat="1" ht="28" customHeight="1" spans="2:2">
      <c r="B207" s="121"/>
    </row>
    <row r="208" s="24" customFormat="1" ht="28" customHeight="1" spans="2:2">
      <c r="B208" s="121"/>
    </row>
    <row r="209" s="24" customFormat="1" ht="28" customHeight="1" spans="2:2">
      <c r="B209" s="121"/>
    </row>
    <row r="210" s="24" customFormat="1" ht="28" customHeight="1" spans="2:2">
      <c r="B210" s="121"/>
    </row>
    <row r="211" s="24" customFormat="1" ht="28" customHeight="1" spans="2:2">
      <c r="B211" s="121"/>
    </row>
    <row r="212" s="24" customFormat="1" ht="28" customHeight="1" spans="2:2">
      <c r="B212" s="121"/>
    </row>
    <row r="213" s="24" customFormat="1" ht="28" customHeight="1" spans="2:2">
      <c r="B213" s="121"/>
    </row>
    <row r="214" s="24" customFormat="1" ht="28" customHeight="1" spans="2:2">
      <c r="B214" s="121"/>
    </row>
    <row r="215" s="24" customFormat="1" ht="28" customHeight="1" spans="2:2">
      <c r="B215" s="121"/>
    </row>
    <row r="216" s="24" customFormat="1" ht="28" customHeight="1" spans="2:2">
      <c r="B216" s="121"/>
    </row>
    <row r="217" s="24" customFormat="1" ht="28" customHeight="1" spans="2:2">
      <c r="B217" s="121"/>
    </row>
    <row r="218" s="24" customFormat="1" ht="28" customHeight="1" spans="2:2">
      <c r="B218" s="121"/>
    </row>
    <row r="219" s="24" customFormat="1" ht="28" customHeight="1" spans="2:2">
      <c r="B219" s="121"/>
    </row>
    <row r="220" s="24" customFormat="1" ht="28" customHeight="1" spans="2:2">
      <c r="B220" s="121"/>
    </row>
    <row r="221" s="24" customFormat="1" ht="28" customHeight="1" spans="2:2">
      <c r="B221" s="121"/>
    </row>
    <row r="222" s="24" customFormat="1" ht="28" customHeight="1" spans="2:2">
      <c r="B222" s="121"/>
    </row>
    <row r="223" s="24" customFormat="1" ht="28" customHeight="1" spans="2:2">
      <c r="B223" s="121"/>
    </row>
    <row r="224" s="24" customFormat="1" ht="28" customHeight="1" spans="2:2">
      <c r="B224" s="121"/>
    </row>
    <row r="225" s="24" customFormat="1" ht="28" customHeight="1" spans="2:2">
      <c r="B225" s="121"/>
    </row>
    <row r="226" s="24" customFormat="1" ht="28" customHeight="1" spans="2:2">
      <c r="B226" s="121"/>
    </row>
    <row r="227" s="24" customFormat="1" ht="28" customHeight="1" spans="2:2">
      <c r="B227" s="121"/>
    </row>
    <row r="228" s="24" customFormat="1" ht="28" customHeight="1" spans="2:2">
      <c r="B228" s="121"/>
    </row>
    <row r="229" s="24" customFormat="1" ht="28" customHeight="1" spans="2:2">
      <c r="B229" s="121"/>
    </row>
    <row r="230" s="24" customFormat="1" ht="28" customHeight="1" spans="2:2">
      <c r="B230" s="121"/>
    </row>
    <row r="231" s="24" customFormat="1" ht="28" customHeight="1" spans="2:2">
      <c r="B231" s="121"/>
    </row>
    <row r="232" s="24" customFormat="1" ht="28" customHeight="1" spans="2:2">
      <c r="B232" s="121"/>
    </row>
    <row r="233" s="24" customFormat="1" ht="28" customHeight="1" spans="2:2">
      <c r="B233" s="121"/>
    </row>
    <row r="234" s="24" customFormat="1" ht="28" customHeight="1" spans="2:2">
      <c r="B234" s="121"/>
    </row>
    <row r="235" s="24" customFormat="1" ht="28" customHeight="1" spans="2:2">
      <c r="B235" s="121"/>
    </row>
    <row r="236" s="24" customFormat="1" ht="28" customHeight="1" spans="2:2">
      <c r="B236" s="121"/>
    </row>
    <row r="237" s="24" customFormat="1" ht="28" customHeight="1" spans="2:2">
      <c r="B237" s="121"/>
    </row>
    <row r="238" s="24" customFormat="1" ht="28" customHeight="1" spans="2:2">
      <c r="B238" s="121"/>
    </row>
    <row r="239" s="24" customFormat="1" ht="28" customHeight="1" spans="2:2">
      <c r="B239" s="121"/>
    </row>
    <row r="240" s="24" customFormat="1" ht="28" customHeight="1" spans="2:2">
      <c r="B240" s="121"/>
    </row>
    <row r="241" s="24" customFormat="1" ht="28" customHeight="1" spans="2:2">
      <c r="B241" s="121"/>
    </row>
    <row r="242" s="24" customFormat="1" ht="28" customHeight="1" spans="2:2">
      <c r="B242" s="121"/>
    </row>
    <row r="243" s="24" customFormat="1" ht="28" customHeight="1" spans="2:2">
      <c r="B243" s="121"/>
    </row>
    <row r="244" s="24" customFormat="1" ht="28" customHeight="1" spans="2:2">
      <c r="B244" s="121"/>
    </row>
    <row r="245" s="24" customFormat="1" ht="28" customHeight="1" spans="2:2">
      <c r="B245" s="121"/>
    </row>
    <row r="246" s="24" customFormat="1" ht="28" customHeight="1" spans="2:2">
      <c r="B246" s="121"/>
    </row>
    <row r="247" s="24" customFormat="1" ht="28" customHeight="1" spans="2:2">
      <c r="B247" s="121"/>
    </row>
    <row r="248" s="24" customFormat="1" ht="28" customHeight="1" spans="2:2">
      <c r="B248" s="121"/>
    </row>
    <row r="249" s="24" customFormat="1" ht="28" customHeight="1" spans="2:2">
      <c r="B249" s="121"/>
    </row>
    <row r="250" s="24" customFormat="1" ht="28" customHeight="1" spans="2:2">
      <c r="B250" s="121"/>
    </row>
    <row r="251" s="24" customFormat="1" ht="28" customHeight="1" spans="2:2">
      <c r="B251" s="121"/>
    </row>
    <row r="252" s="24" customFormat="1" ht="28" customHeight="1" spans="2:2">
      <c r="B252" s="121"/>
    </row>
    <row r="253" s="24" customFormat="1" ht="28" customHeight="1" spans="2:2">
      <c r="B253" s="121"/>
    </row>
    <row r="254" s="24" customFormat="1" ht="28" customHeight="1" spans="2:2">
      <c r="B254" s="121"/>
    </row>
    <row r="255" s="24" customFormat="1" ht="28" customHeight="1" spans="2:2">
      <c r="B255" s="121"/>
    </row>
    <row r="256" s="24" customFormat="1" ht="28" customHeight="1" spans="2:2">
      <c r="B256" s="121"/>
    </row>
    <row r="257" s="24" customFormat="1" ht="28" customHeight="1" spans="2:2">
      <c r="B257" s="121"/>
    </row>
    <row r="258" s="24" customFormat="1" ht="28" customHeight="1" spans="2:2">
      <c r="B258" s="121"/>
    </row>
    <row r="259" s="24" customFormat="1" ht="28" customHeight="1" spans="2:2">
      <c r="B259" s="121"/>
    </row>
    <row r="260" s="24" customFormat="1" ht="28" customHeight="1" spans="2:2">
      <c r="B260" s="121"/>
    </row>
    <row r="261" s="24" customFormat="1" ht="28" customHeight="1" spans="2:2">
      <c r="B261" s="121"/>
    </row>
    <row r="262" s="24" customFormat="1" ht="28" customHeight="1" spans="2:2">
      <c r="B262" s="121"/>
    </row>
    <row r="263" s="24" customFormat="1" ht="28" customHeight="1" spans="2:2">
      <c r="B263" s="121"/>
    </row>
    <row r="264" s="24" customFormat="1" ht="28" customHeight="1" spans="2:2">
      <c r="B264" s="121"/>
    </row>
    <row r="265" s="24" customFormat="1" ht="28" customHeight="1" spans="2:2">
      <c r="B265" s="121"/>
    </row>
    <row r="266" s="24" customFormat="1" ht="28" customHeight="1" spans="2:2">
      <c r="B266" s="121"/>
    </row>
    <row r="267" s="24" customFormat="1" ht="28" customHeight="1" spans="2:2">
      <c r="B267" s="121"/>
    </row>
    <row r="268" s="24" customFormat="1" ht="28" customHeight="1" spans="2:2">
      <c r="B268" s="121"/>
    </row>
    <row r="269" s="24" customFormat="1" ht="28" customHeight="1" spans="2:2">
      <c r="B269" s="121"/>
    </row>
    <row r="270" s="24" customFormat="1" ht="28" customHeight="1" spans="2:2">
      <c r="B270" s="121"/>
    </row>
    <row r="271" s="24" customFormat="1" ht="28" customHeight="1" spans="2:2">
      <c r="B271" s="121"/>
    </row>
    <row r="272" s="24" customFormat="1" ht="28" customHeight="1" spans="2:2">
      <c r="B272" s="121"/>
    </row>
    <row r="273" s="24" customFormat="1" ht="28" customHeight="1" spans="2:2">
      <c r="B273" s="121"/>
    </row>
    <row r="274" s="24" customFormat="1" ht="28" customHeight="1" spans="2:2">
      <c r="B274" s="121"/>
    </row>
    <row r="275" s="24" customFormat="1" ht="28" customHeight="1" spans="2:2">
      <c r="B275" s="121"/>
    </row>
    <row r="276" s="24" customFormat="1" ht="28" customHeight="1" spans="2:2">
      <c r="B276" s="121"/>
    </row>
    <row r="277" s="24" customFormat="1" ht="28" customHeight="1" spans="2:2">
      <c r="B277" s="121"/>
    </row>
    <row r="278" s="24" customFormat="1" ht="28" customHeight="1" spans="2:2">
      <c r="B278" s="121"/>
    </row>
    <row r="279" s="24" customFormat="1" ht="28" customHeight="1" spans="2:2">
      <c r="B279" s="121"/>
    </row>
    <row r="280" s="24" customFormat="1" ht="28" customHeight="1" spans="2:2">
      <c r="B280" s="121"/>
    </row>
    <row r="281" s="24" customFormat="1" ht="28" customHeight="1" spans="2:2">
      <c r="B281" s="121"/>
    </row>
    <row r="282" s="24" customFormat="1" ht="28" customHeight="1" spans="2:2">
      <c r="B282" s="121"/>
    </row>
    <row r="283" s="24" customFormat="1" ht="28" customHeight="1" spans="2:2">
      <c r="B283" s="121"/>
    </row>
    <row r="284" s="24" customFormat="1" ht="28" customHeight="1" spans="2:2">
      <c r="B284" s="121"/>
    </row>
    <row r="285" s="24" customFormat="1" ht="28" customHeight="1" spans="2:2">
      <c r="B285" s="121"/>
    </row>
    <row r="286" s="24" customFormat="1" ht="28" customHeight="1" spans="2:2">
      <c r="B286" s="121"/>
    </row>
    <row r="287" s="24" customFormat="1" ht="28" customHeight="1" spans="2:2">
      <c r="B287" s="121"/>
    </row>
    <row r="288" s="24" customFormat="1" ht="28" customHeight="1" spans="2:2">
      <c r="B288" s="121"/>
    </row>
    <row r="289" s="24" customFormat="1" ht="28" customHeight="1" spans="2:2">
      <c r="B289" s="121"/>
    </row>
    <row r="290" s="24" customFormat="1" ht="28" customHeight="1" spans="2:2">
      <c r="B290" s="121"/>
    </row>
    <row r="291" s="24" customFormat="1" ht="28" customHeight="1" spans="2:2">
      <c r="B291" s="121"/>
    </row>
    <row r="292" s="24" customFormat="1" ht="28" customHeight="1" spans="2:2">
      <c r="B292" s="121"/>
    </row>
    <row r="293" s="24" customFormat="1" ht="28" customHeight="1" spans="2:2">
      <c r="B293" s="121"/>
    </row>
    <row r="294" s="24" customFormat="1" ht="28" customHeight="1" spans="2:2">
      <c r="B294" s="121"/>
    </row>
    <row r="295" s="24" customFormat="1" ht="28" customHeight="1" spans="2:2">
      <c r="B295" s="121"/>
    </row>
    <row r="296" s="24" customFormat="1" ht="28" customHeight="1" spans="2:2">
      <c r="B296" s="121"/>
    </row>
    <row r="297" s="24" customFormat="1" ht="28" customHeight="1" spans="2:2">
      <c r="B297" s="121"/>
    </row>
    <row r="298" s="24" customFormat="1" ht="28" customHeight="1" spans="2:2">
      <c r="B298" s="121"/>
    </row>
    <row r="299" s="24" customFormat="1" ht="28" customHeight="1" spans="2:2">
      <c r="B299" s="121"/>
    </row>
    <row r="300" s="24" customFormat="1" ht="28" customHeight="1" spans="2:2">
      <c r="B300" s="121"/>
    </row>
    <row r="301" s="24" customFormat="1" ht="28" customHeight="1" spans="2:2">
      <c r="B301" s="121"/>
    </row>
    <row r="302" s="24" customFormat="1" ht="28" customHeight="1" spans="2:2">
      <c r="B302" s="121"/>
    </row>
    <row r="303" s="24" customFormat="1" ht="28" customHeight="1" spans="2:2">
      <c r="B303" s="121"/>
    </row>
    <row r="304" s="24" customFormat="1" ht="28" customHeight="1" spans="2:2">
      <c r="B304" s="121"/>
    </row>
    <row r="305" s="24" customFormat="1" ht="28" customHeight="1" spans="2:2">
      <c r="B305" s="121"/>
    </row>
    <row r="306" s="24" customFormat="1" ht="28" customHeight="1" spans="2:2">
      <c r="B306" s="121"/>
    </row>
    <row r="307" s="24" customFormat="1" ht="28" customHeight="1" spans="2:2">
      <c r="B307" s="121"/>
    </row>
    <row r="308" s="24" customFormat="1" ht="28" customHeight="1" spans="2:2">
      <c r="B308" s="121"/>
    </row>
    <row r="309" s="24" customFormat="1" ht="28" customHeight="1" spans="2:2">
      <c r="B309" s="121"/>
    </row>
    <row r="310" s="24" customFormat="1" ht="28" customHeight="1" spans="2:2">
      <c r="B310" s="121"/>
    </row>
    <row r="311" s="24" customFormat="1" ht="28" customHeight="1" spans="2:2">
      <c r="B311" s="121"/>
    </row>
    <row r="312" s="24" customFormat="1" ht="28" customHeight="1" spans="2:2">
      <c r="B312" s="121"/>
    </row>
    <row r="313" s="24" customFormat="1" ht="28" customHeight="1" spans="2:2">
      <c r="B313" s="121"/>
    </row>
    <row r="314" s="24" customFormat="1" ht="28" customHeight="1" spans="2:2">
      <c r="B314" s="121"/>
    </row>
    <row r="315" s="24" customFormat="1" ht="28" customHeight="1" spans="2:2">
      <c r="B315" s="121"/>
    </row>
    <row r="316" s="24" customFormat="1" ht="28" customHeight="1" spans="2:2">
      <c r="B316" s="121"/>
    </row>
    <row r="317" s="24" customFormat="1" ht="28" customHeight="1" spans="2:2">
      <c r="B317" s="121"/>
    </row>
    <row r="318" s="24" customFormat="1" ht="28" customHeight="1" spans="2:2">
      <c r="B318" s="121"/>
    </row>
    <row r="319" s="24" customFormat="1" ht="28" customHeight="1" spans="2:2">
      <c r="B319" s="121"/>
    </row>
    <row r="320" s="24" customFormat="1" ht="28" customHeight="1" spans="2:2">
      <c r="B320" s="121"/>
    </row>
    <row r="321" s="24" customFormat="1" ht="28" customHeight="1" spans="2:2">
      <c r="B321" s="121"/>
    </row>
    <row r="322" s="24" customFormat="1" ht="28" customHeight="1" spans="2:2">
      <c r="B322" s="121"/>
    </row>
    <row r="323" s="24" customFormat="1" ht="28" customHeight="1" spans="2:2">
      <c r="B323" s="121"/>
    </row>
    <row r="324" s="24" customFormat="1" ht="28" customHeight="1" spans="2:2">
      <c r="B324" s="121"/>
    </row>
    <row r="325" s="24" customFormat="1" ht="28" customHeight="1" spans="2:2">
      <c r="B325" s="121"/>
    </row>
    <row r="326" s="24" customFormat="1" ht="28" customHeight="1" spans="2:2">
      <c r="B326" s="121"/>
    </row>
    <row r="327" s="24" customFormat="1" ht="28" customHeight="1" spans="2:2">
      <c r="B327" s="121"/>
    </row>
    <row r="328" s="24" customFormat="1" ht="28" customHeight="1" spans="2:2">
      <c r="B328" s="121"/>
    </row>
    <row r="329" s="24" customFormat="1" ht="28" customHeight="1" spans="2:2">
      <c r="B329" s="121"/>
    </row>
    <row r="330" s="24" customFormat="1" ht="28" customHeight="1" spans="2:2">
      <c r="B330" s="121"/>
    </row>
    <row r="331" s="24" customFormat="1" ht="28" customHeight="1" spans="2:2">
      <c r="B331" s="121"/>
    </row>
    <row r="332" s="24" customFormat="1" ht="28" customHeight="1" spans="2:2">
      <c r="B332" s="121"/>
    </row>
    <row r="333" s="24" customFormat="1" ht="28" customHeight="1" spans="2:2">
      <c r="B333" s="121"/>
    </row>
    <row r="334" s="24" customFormat="1" ht="28" customHeight="1" spans="2:2">
      <c r="B334" s="121"/>
    </row>
    <row r="335" s="24" customFormat="1" ht="28" customHeight="1" spans="2:2">
      <c r="B335" s="121"/>
    </row>
    <row r="336" s="24" customFormat="1" ht="28" customHeight="1" spans="2:2">
      <c r="B336" s="121"/>
    </row>
    <row r="337" s="24" customFormat="1" ht="28" customHeight="1" spans="2:2">
      <c r="B337" s="121"/>
    </row>
    <row r="338" s="24" customFormat="1" ht="28" customHeight="1" spans="2:2">
      <c r="B338" s="121"/>
    </row>
    <row r="339" s="24" customFormat="1" ht="28" customHeight="1" spans="2:2">
      <c r="B339" s="121"/>
    </row>
    <row r="340" s="24" customFormat="1" ht="28" customHeight="1" spans="2:2">
      <c r="B340" s="121"/>
    </row>
    <row r="341" s="24" customFormat="1" ht="28" customHeight="1" spans="2:2">
      <c r="B341" s="121"/>
    </row>
    <row r="342" s="24" customFormat="1" ht="28" customHeight="1" spans="2:2">
      <c r="B342" s="121"/>
    </row>
    <row r="343" s="24" customFormat="1" ht="28" customHeight="1" spans="2:2">
      <c r="B343" s="121"/>
    </row>
    <row r="344" s="24" customFormat="1" ht="28" customHeight="1" spans="2:2">
      <c r="B344" s="121"/>
    </row>
    <row r="345" s="24" customFormat="1" ht="28" customHeight="1" spans="2:2">
      <c r="B345" s="121"/>
    </row>
    <row r="346" s="24" customFormat="1" ht="28" customHeight="1" spans="2:2">
      <c r="B346" s="121"/>
    </row>
    <row r="347" s="24" customFormat="1" ht="28" customHeight="1" spans="2:2">
      <c r="B347" s="121"/>
    </row>
    <row r="348" s="24" customFormat="1" ht="28" customHeight="1" spans="2:2">
      <c r="B348" s="121"/>
    </row>
    <row r="349" s="24" customFormat="1" ht="28" customHeight="1" spans="2:2">
      <c r="B349" s="121"/>
    </row>
    <row r="350" s="24" customFormat="1" ht="28" customHeight="1" spans="2:2">
      <c r="B350" s="121"/>
    </row>
    <row r="351" s="24" customFormat="1" ht="28" customHeight="1" spans="2:2">
      <c r="B351" s="121"/>
    </row>
    <row r="352" s="24" customFormat="1" ht="28" customHeight="1" spans="2:2">
      <c r="B352" s="121"/>
    </row>
    <row r="353" s="24" customFormat="1" ht="28" customHeight="1" spans="2:2">
      <c r="B353" s="121"/>
    </row>
    <row r="354" s="24" customFormat="1" ht="28" customHeight="1" spans="2:2">
      <c r="B354" s="121"/>
    </row>
    <row r="355" s="24" customFormat="1" ht="28" customHeight="1" spans="2:2">
      <c r="B355" s="121"/>
    </row>
    <row r="356" s="24" customFormat="1" ht="28" customHeight="1" spans="2:2">
      <c r="B356" s="121"/>
    </row>
    <row r="357" s="24" customFormat="1" ht="28" customHeight="1" spans="2:2">
      <c r="B357" s="121"/>
    </row>
    <row r="358" s="24" customFormat="1" ht="28" customHeight="1" spans="2:2">
      <c r="B358" s="121"/>
    </row>
    <row r="359" s="24" customFormat="1" ht="28" customHeight="1" spans="2:2">
      <c r="B359" s="121"/>
    </row>
    <row r="360" s="24" customFormat="1" ht="28" customHeight="1" spans="2:2">
      <c r="B360" s="121"/>
    </row>
    <row r="361" s="24" customFormat="1" ht="28" customHeight="1" spans="2:2">
      <c r="B361" s="121"/>
    </row>
    <row r="362" s="24" customFormat="1" ht="28" customHeight="1" spans="2:2">
      <c r="B362" s="121"/>
    </row>
    <row r="363" s="24" customFormat="1" ht="28" customHeight="1" spans="2:2">
      <c r="B363" s="121"/>
    </row>
    <row r="364" s="24" customFormat="1" ht="28" customHeight="1" spans="2:2">
      <c r="B364" s="121"/>
    </row>
    <row r="365" s="24" customFormat="1" ht="28" customHeight="1" spans="2:2">
      <c r="B365" s="121"/>
    </row>
    <row r="366" s="24" customFormat="1" ht="28" customHeight="1" spans="2:2">
      <c r="B366" s="121"/>
    </row>
    <row r="367" s="24" customFormat="1" ht="28" customHeight="1" spans="2:2">
      <c r="B367" s="121"/>
    </row>
    <row r="368" s="24" customFormat="1" ht="28" customHeight="1" spans="2:2">
      <c r="B368" s="121"/>
    </row>
    <row r="369" s="24" customFormat="1" ht="28" customHeight="1" spans="2:2">
      <c r="B369" s="121"/>
    </row>
    <row r="370" s="24" customFormat="1" ht="28" customHeight="1" spans="2:2">
      <c r="B370" s="121"/>
    </row>
    <row r="371" s="24" customFormat="1" ht="28" customHeight="1" spans="2:2">
      <c r="B371" s="121"/>
    </row>
    <row r="372" s="24" customFormat="1" ht="28" customHeight="1" spans="2:2">
      <c r="B372" s="121"/>
    </row>
    <row r="373" s="24" customFormat="1" ht="28" customHeight="1" spans="2:2">
      <c r="B373" s="121"/>
    </row>
    <row r="374" s="24" customFormat="1" ht="28" customHeight="1" spans="2:2">
      <c r="B374" s="121"/>
    </row>
    <row r="375" s="24" customFormat="1" ht="28" customHeight="1" spans="2:2">
      <c r="B375" s="121"/>
    </row>
    <row r="376" s="24" customFormat="1" ht="28" customHeight="1" spans="2:2">
      <c r="B376" s="121"/>
    </row>
    <row r="377" s="24" customFormat="1" ht="28" customHeight="1" spans="2:2">
      <c r="B377" s="121"/>
    </row>
    <row r="378" s="24" customFormat="1" ht="28" customHeight="1" spans="2:2">
      <c r="B378" s="121"/>
    </row>
    <row r="379" s="24" customFormat="1" ht="28" customHeight="1" spans="2:2">
      <c r="B379" s="121"/>
    </row>
    <row r="380" s="24" customFormat="1" ht="28" customHeight="1" spans="2:2">
      <c r="B380" s="121"/>
    </row>
    <row r="381" s="24" customFormat="1" ht="28" customHeight="1" spans="2:2">
      <c r="B381" s="121"/>
    </row>
    <row r="382" s="24" customFormat="1" ht="28" customHeight="1" spans="2:2">
      <c r="B382" s="121"/>
    </row>
    <row r="383" s="24" customFormat="1" ht="28" customHeight="1" spans="2:2">
      <c r="B383" s="121"/>
    </row>
    <row r="384" s="24" customFormat="1" ht="28" customHeight="1" spans="2:2">
      <c r="B384" s="121"/>
    </row>
    <row r="385" s="24" customFormat="1" ht="28" customHeight="1" spans="2:2">
      <c r="B385" s="121"/>
    </row>
    <row r="386" s="24" customFormat="1" ht="28" customHeight="1" spans="2:2">
      <c r="B386" s="121"/>
    </row>
    <row r="387" s="24" customFormat="1" ht="28" customHeight="1" spans="2:2">
      <c r="B387" s="121"/>
    </row>
    <row r="388" s="24" customFormat="1" ht="28" customHeight="1" spans="2:2">
      <c r="B388" s="121"/>
    </row>
    <row r="389" s="24" customFormat="1" ht="28" customHeight="1" spans="2:2">
      <c r="B389" s="121"/>
    </row>
    <row r="390" s="24" customFormat="1" ht="28" customHeight="1" spans="2:2">
      <c r="B390" s="121"/>
    </row>
    <row r="391" s="24" customFormat="1" ht="28" customHeight="1" spans="2:2">
      <c r="B391" s="121"/>
    </row>
    <row r="392" s="24" customFormat="1" ht="28" customHeight="1" spans="2:2">
      <c r="B392" s="121"/>
    </row>
    <row r="393" s="24" customFormat="1" ht="28" customHeight="1" spans="2:2">
      <c r="B393" s="121"/>
    </row>
    <row r="394" s="24" customFormat="1" ht="28" customHeight="1" spans="2:2">
      <c r="B394" s="121"/>
    </row>
    <row r="395" s="24" customFormat="1" ht="28" customHeight="1" spans="2:2">
      <c r="B395" s="121"/>
    </row>
    <row r="396" s="24" customFormat="1" ht="28" customHeight="1" spans="2:2">
      <c r="B396" s="121"/>
    </row>
    <row r="397" s="24" customFormat="1" ht="28" customHeight="1" spans="2:2">
      <c r="B397" s="121"/>
    </row>
    <row r="398" s="24" customFormat="1" ht="28" customHeight="1" spans="2:2">
      <c r="B398" s="121"/>
    </row>
    <row r="399" s="24" customFormat="1" ht="28" customHeight="1" spans="2:2">
      <c r="B399" s="121"/>
    </row>
    <row r="400" s="24" customFormat="1" ht="28" customHeight="1" spans="2:2">
      <c r="B400" s="121"/>
    </row>
    <row r="401" s="24" customFormat="1" ht="28" customHeight="1" spans="2:2">
      <c r="B401" s="121"/>
    </row>
    <row r="402" s="24" customFormat="1" ht="28" customHeight="1" spans="2:2">
      <c r="B402" s="121"/>
    </row>
    <row r="403" s="24" customFormat="1" ht="28" customHeight="1" spans="2:2">
      <c r="B403" s="121"/>
    </row>
    <row r="404" s="24" customFormat="1" ht="28" customHeight="1" spans="2:2">
      <c r="B404" s="121"/>
    </row>
    <row r="405" s="24" customFormat="1" ht="28" customHeight="1" spans="2:2">
      <c r="B405" s="121"/>
    </row>
    <row r="406" s="24" customFormat="1" ht="28" customHeight="1" spans="2:2">
      <c r="B406" s="121"/>
    </row>
    <row r="407" s="24" customFormat="1" ht="28" customHeight="1" spans="2:2">
      <c r="B407" s="121"/>
    </row>
    <row r="408" s="24" customFormat="1" ht="28" customHeight="1" spans="2:2">
      <c r="B408" s="121"/>
    </row>
    <row r="409" s="24" customFormat="1" ht="28" customHeight="1" spans="2:2">
      <c r="B409" s="121"/>
    </row>
    <row r="410" s="24" customFormat="1" ht="28" customHeight="1" spans="2:2">
      <c r="B410" s="121"/>
    </row>
    <row r="411" s="24" customFormat="1" ht="28" customHeight="1" spans="2:2">
      <c r="B411" s="121"/>
    </row>
    <row r="412" s="24" customFormat="1" ht="28" customHeight="1" spans="2:2">
      <c r="B412" s="121"/>
    </row>
    <row r="413" s="24" customFormat="1" ht="28" customHeight="1" spans="2:2">
      <c r="B413" s="121"/>
    </row>
    <row r="414" s="24" customFormat="1" ht="28" customHeight="1" spans="2:2">
      <c r="B414" s="121"/>
    </row>
    <row r="415" s="24" customFormat="1" ht="28" customHeight="1" spans="2:2">
      <c r="B415" s="121"/>
    </row>
    <row r="416" s="24" customFormat="1" ht="28" customHeight="1" spans="2:2">
      <c r="B416" s="121"/>
    </row>
    <row r="417" s="24" customFormat="1" ht="28" customHeight="1" spans="2:2">
      <c r="B417" s="121"/>
    </row>
    <row r="418" s="24" customFormat="1" ht="28" customHeight="1" spans="2:2">
      <c r="B418" s="121"/>
    </row>
    <row r="419" s="24" customFormat="1" ht="28" customHeight="1" spans="2:2">
      <c r="B419" s="121"/>
    </row>
    <row r="420" s="24" customFormat="1" ht="28" customHeight="1" spans="2:2">
      <c r="B420" s="121"/>
    </row>
    <row r="421" s="24" customFormat="1" ht="28" customHeight="1" spans="2:2">
      <c r="B421" s="121"/>
    </row>
    <row r="422" s="24" customFormat="1" ht="28" customHeight="1" spans="2:2">
      <c r="B422" s="121"/>
    </row>
    <row r="423" s="24" customFormat="1" ht="28" customHeight="1" spans="2:2">
      <c r="B423" s="121"/>
    </row>
    <row r="424" s="24" customFormat="1" ht="28" customHeight="1" spans="2:2">
      <c r="B424" s="121"/>
    </row>
    <row r="425" s="24" customFormat="1" ht="28" customHeight="1" spans="2:2">
      <c r="B425" s="121"/>
    </row>
    <row r="426" s="24" customFormat="1" ht="28" customHeight="1" spans="2:2">
      <c r="B426" s="121"/>
    </row>
    <row r="427" s="24" customFormat="1" ht="28" customHeight="1" spans="2:2">
      <c r="B427" s="121"/>
    </row>
    <row r="428" s="24" customFormat="1" ht="28" customHeight="1" spans="2:2">
      <c r="B428" s="121"/>
    </row>
    <row r="429" s="24" customFormat="1" ht="28" customHeight="1" spans="2:2">
      <c r="B429" s="121"/>
    </row>
    <row r="430" s="24" customFormat="1" ht="28" customHeight="1" spans="2:2">
      <c r="B430" s="121"/>
    </row>
    <row r="431" s="24" customFormat="1" ht="28" customHeight="1" spans="2:2">
      <c r="B431" s="121"/>
    </row>
    <row r="432" s="24" customFormat="1" ht="28" customHeight="1" spans="2:2">
      <c r="B432" s="121"/>
    </row>
    <row r="433" s="24" customFormat="1" ht="28" customHeight="1" spans="2:2">
      <c r="B433" s="121"/>
    </row>
    <row r="434" s="24" customFormat="1" ht="28" customHeight="1" spans="2:2">
      <c r="B434" s="121"/>
    </row>
    <row r="435" s="24" customFormat="1" ht="28" customHeight="1" spans="2:2">
      <c r="B435" s="121"/>
    </row>
    <row r="436" s="24" customFormat="1" ht="28" customHeight="1" spans="2:2">
      <c r="B436" s="121"/>
    </row>
    <row r="437" s="24" customFormat="1" ht="28" customHeight="1" spans="2:2">
      <c r="B437" s="121"/>
    </row>
    <row r="438" s="24" customFormat="1" ht="28" customHeight="1" spans="2:2">
      <c r="B438" s="121"/>
    </row>
    <row r="439" s="24" customFormat="1" ht="28" customHeight="1" spans="2:2">
      <c r="B439" s="121"/>
    </row>
    <row r="440" s="24" customFormat="1" ht="28" customHeight="1" spans="2:2">
      <c r="B440" s="121"/>
    </row>
    <row r="441" s="24" customFormat="1" ht="28" customHeight="1" spans="2:2">
      <c r="B441" s="121"/>
    </row>
    <row r="442" s="24" customFormat="1" ht="28" customHeight="1" spans="2:2">
      <c r="B442" s="121"/>
    </row>
    <row r="443" s="24" customFormat="1" ht="28" customHeight="1" spans="2:2">
      <c r="B443" s="121"/>
    </row>
    <row r="444" s="24" customFormat="1" ht="28" customHeight="1" spans="2:2">
      <c r="B444" s="121"/>
    </row>
    <row r="445" s="24" customFormat="1" ht="28" customHeight="1" spans="2:2">
      <c r="B445" s="121"/>
    </row>
    <row r="446" s="24" customFormat="1" ht="28" customHeight="1" spans="2:2">
      <c r="B446" s="121"/>
    </row>
    <row r="447" s="24" customFormat="1" ht="28" customHeight="1" spans="2:2">
      <c r="B447" s="121"/>
    </row>
    <row r="448" s="24" customFormat="1" ht="28" customHeight="1" spans="2:2">
      <c r="B448" s="121"/>
    </row>
    <row r="449" s="24" customFormat="1" ht="28" customHeight="1" spans="2:2">
      <c r="B449" s="121"/>
    </row>
    <row r="450" s="24" customFormat="1" ht="28" customHeight="1" spans="2:2">
      <c r="B450" s="121"/>
    </row>
    <row r="451" s="24" customFormat="1" ht="28" customHeight="1" spans="2:2">
      <c r="B451" s="121"/>
    </row>
    <row r="452" s="24" customFormat="1" ht="28" customHeight="1" spans="2:2">
      <c r="B452" s="121"/>
    </row>
    <row r="453" s="24" customFormat="1" ht="28" customHeight="1" spans="2:2">
      <c r="B453" s="121"/>
    </row>
    <row r="454" s="24" customFormat="1" ht="28" customHeight="1" spans="2:2">
      <c r="B454" s="121"/>
    </row>
    <row r="455" s="24" customFormat="1" ht="28" customHeight="1" spans="2:2">
      <c r="B455" s="121"/>
    </row>
    <row r="456" s="24" customFormat="1" ht="28" customHeight="1" spans="2:2">
      <c r="B456" s="121"/>
    </row>
    <row r="457" s="24" customFormat="1" ht="28" customHeight="1" spans="2:2">
      <c r="B457" s="121"/>
    </row>
    <row r="458" s="24" customFormat="1" ht="28" customHeight="1" spans="2:2">
      <c r="B458" s="121"/>
    </row>
    <row r="459" s="24" customFormat="1" ht="28" customHeight="1" spans="2:2">
      <c r="B459" s="121"/>
    </row>
    <row r="460" s="24" customFormat="1" ht="28" customHeight="1" spans="2:2">
      <c r="B460" s="121"/>
    </row>
    <row r="461" s="24" customFormat="1" ht="28" customHeight="1" spans="2:2">
      <c r="B461" s="121"/>
    </row>
    <row r="462" s="24" customFormat="1" ht="28" customHeight="1" spans="2:2">
      <c r="B462" s="121"/>
    </row>
    <row r="463" s="24" customFormat="1" ht="28" customHeight="1" spans="2:2">
      <c r="B463" s="121"/>
    </row>
    <row r="464" s="24" customFormat="1" ht="28" customHeight="1" spans="2:2">
      <c r="B464" s="121"/>
    </row>
    <row r="465" s="24" customFormat="1" ht="28" customHeight="1" spans="2:2">
      <c r="B465" s="121"/>
    </row>
    <row r="466" s="24" customFormat="1" ht="28" customHeight="1" spans="2:2">
      <c r="B466" s="121"/>
    </row>
    <row r="467" s="24" customFormat="1" ht="28" customHeight="1" spans="2:2">
      <c r="B467" s="121"/>
    </row>
    <row r="468" s="24" customFormat="1" ht="28" customHeight="1" spans="2:2">
      <c r="B468" s="121"/>
    </row>
    <row r="469" s="24" customFormat="1" ht="28" customHeight="1" spans="2:2">
      <c r="B469" s="121"/>
    </row>
    <row r="470" s="24" customFormat="1" ht="28" customHeight="1" spans="2:2">
      <c r="B470" s="121"/>
    </row>
    <row r="471" s="24" customFormat="1" ht="28" customHeight="1" spans="2:2">
      <c r="B471" s="121"/>
    </row>
    <row r="472" s="24" customFormat="1" ht="28" customHeight="1" spans="2:2">
      <c r="B472" s="121"/>
    </row>
    <row r="473" s="24" customFormat="1" ht="28" customHeight="1" spans="2:2">
      <c r="B473" s="121"/>
    </row>
    <row r="474" s="24" customFormat="1" ht="28" customHeight="1" spans="2:2">
      <c r="B474" s="121"/>
    </row>
    <row r="475" s="24" customFormat="1" ht="28" customHeight="1" spans="2:2">
      <c r="B475" s="121"/>
    </row>
    <row r="476" s="24" customFormat="1" ht="28" customHeight="1" spans="2:2">
      <c r="B476" s="121"/>
    </row>
    <row r="477" s="24" customFormat="1" ht="28" customHeight="1" spans="2:2">
      <c r="B477" s="121"/>
    </row>
    <row r="478" s="24" customFormat="1" ht="28" customHeight="1" spans="2:2">
      <c r="B478" s="121"/>
    </row>
    <row r="479" s="24" customFormat="1" ht="28" customHeight="1" spans="2:2">
      <c r="B479" s="121"/>
    </row>
    <row r="480" s="24" customFormat="1" ht="28" customHeight="1" spans="2:2">
      <c r="B480" s="121"/>
    </row>
    <row r="481" s="24" customFormat="1" ht="28" customHeight="1" spans="2:2">
      <c r="B481" s="121"/>
    </row>
    <row r="482" s="24" customFormat="1" ht="28" customHeight="1" spans="2:2">
      <c r="B482" s="121"/>
    </row>
    <row r="483" s="24" customFormat="1" ht="28" customHeight="1" spans="2:2">
      <c r="B483" s="121"/>
    </row>
    <row r="484" s="24" customFormat="1" ht="28" customHeight="1" spans="2:2">
      <c r="B484" s="121"/>
    </row>
    <row r="485" s="24" customFormat="1" ht="28" customHeight="1" spans="2:2">
      <c r="B485" s="121"/>
    </row>
    <row r="486" s="24" customFormat="1" ht="28" customHeight="1" spans="2:2">
      <c r="B486" s="121"/>
    </row>
    <row r="487" s="24" customFormat="1" ht="28" customHeight="1" spans="2:2">
      <c r="B487" s="121"/>
    </row>
    <row r="488" s="24" customFormat="1" ht="28" customHeight="1" spans="2:2">
      <c r="B488" s="121"/>
    </row>
    <row r="489" s="24" customFormat="1" ht="28" customHeight="1" spans="2:2">
      <c r="B489" s="121"/>
    </row>
    <row r="490" s="24" customFormat="1" ht="28" customHeight="1" spans="2:2">
      <c r="B490" s="121"/>
    </row>
    <row r="491" s="24" customFormat="1" ht="28" customHeight="1" spans="2:2">
      <c r="B491" s="121"/>
    </row>
    <row r="492" s="24" customFormat="1" ht="28" customHeight="1" spans="2:2">
      <c r="B492" s="121"/>
    </row>
    <row r="493" s="24" customFormat="1" spans="2:2">
      <c r="B493" s="121"/>
    </row>
    <row r="494" s="24" customFormat="1" spans="2:2">
      <c r="B494" s="121"/>
    </row>
    <row r="495" s="24" customFormat="1" spans="2:2">
      <c r="B495" s="121"/>
    </row>
    <row r="496" s="24" customFormat="1" spans="2:2">
      <c r="B496" s="121"/>
    </row>
    <row r="497" s="24" customFormat="1" spans="2:2">
      <c r="B497" s="121"/>
    </row>
    <row r="498" s="24" customFormat="1" spans="2:2">
      <c r="B498" s="121"/>
    </row>
    <row r="499" s="24" customFormat="1" spans="2:2">
      <c r="B499" s="121"/>
    </row>
    <row r="500" s="24" customFormat="1" spans="2:2">
      <c r="B500" s="121"/>
    </row>
    <row r="501" s="24" customFormat="1" spans="2:2">
      <c r="B501" s="121"/>
    </row>
    <row r="502" s="24" customFormat="1" spans="2:2">
      <c r="B502" s="121"/>
    </row>
    <row r="503" s="24" customFormat="1" spans="2:2">
      <c r="B503" s="121"/>
    </row>
    <row r="504" s="24" customFormat="1" spans="2:2">
      <c r="B504" s="121"/>
    </row>
    <row r="505" s="24" customFormat="1" spans="2:2">
      <c r="B505" s="121"/>
    </row>
    <row r="506" s="24" customFormat="1" spans="2:2">
      <c r="B506" s="121"/>
    </row>
    <row r="507" s="24" customFormat="1" spans="2:2">
      <c r="B507" s="121"/>
    </row>
    <row r="508" s="24" customFormat="1" spans="2:2">
      <c r="B508" s="121"/>
    </row>
    <row r="509" s="24" customFormat="1" spans="2:2">
      <c r="B509" s="121"/>
    </row>
    <row r="510" s="24" customFormat="1" spans="2:2">
      <c r="B510" s="121"/>
    </row>
    <row r="511" s="24" customFormat="1" spans="2:2">
      <c r="B511" s="121"/>
    </row>
    <row r="512" s="24" customFormat="1" spans="2:2">
      <c r="B512" s="121"/>
    </row>
    <row r="513" s="24" customFormat="1" spans="2:2">
      <c r="B513" s="121"/>
    </row>
    <row r="514" s="24" customFormat="1" spans="2:2">
      <c r="B514" s="121"/>
    </row>
    <row r="515" s="24" customFormat="1" spans="2:2">
      <c r="B515" s="121"/>
    </row>
    <row r="516" s="24" customFormat="1" spans="2:2">
      <c r="B516" s="121"/>
    </row>
    <row r="517" s="24" customFormat="1" spans="2:2">
      <c r="B517" s="121"/>
    </row>
    <row r="518" s="24" customFormat="1" spans="2:2">
      <c r="B518" s="121"/>
    </row>
    <row r="519" s="24" customFormat="1" spans="2:2">
      <c r="B519" s="121"/>
    </row>
    <row r="520" s="24" customFormat="1" spans="2:2">
      <c r="B520" s="121"/>
    </row>
    <row r="521" s="24" customFormat="1" spans="2:2">
      <c r="B521" s="121"/>
    </row>
    <row r="522" s="24" customFormat="1" spans="2:2">
      <c r="B522" s="121"/>
    </row>
    <row r="523" s="24" customFormat="1" spans="2:2">
      <c r="B523" s="121"/>
    </row>
    <row r="524" s="24" customFormat="1" spans="2:2">
      <c r="B524" s="121"/>
    </row>
    <row r="525" s="24" customFormat="1" spans="2:2">
      <c r="B525" s="121"/>
    </row>
    <row r="526" s="24" customFormat="1" spans="2:2">
      <c r="B526" s="121"/>
    </row>
    <row r="527" s="24" customFormat="1" spans="2:2">
      <c r="B527" s="121"/>
    </row>
    <row r="528" s="24" customFormat="1" spans="2:2">
      <c r="B528" s="121"/>
    </row>
    <row r="529" s="24" customFormat="1" spans="2:2">
      <c r="B529" s="121"/>
    </row>
    <row r="530" s="24" customFormat="1" spans="2:2">
      <c r="B530" s="121"/>
    </row>
    <row r="531" s="24" customFormat="1" spans="2:2">
      <c r="B531" s="121"/>
    </row>
    <row r="532" s="24" customFormat="1" spans="2:2">
      <c r="B532" s="121"/>
    </row>
    <row r="533" s="24" customFormat="1" spans="2:2">
      <c r="B533" s="121"/>
    </row>
    <row r="534" s="24" customFormat="1" spans="2:2">
      <c r="B534" s="121"/>
    </row>
    <row r="535" s="24" customFormat="1" spans="2:2">
      <c r="B535" s="121"/>
    </row>
    <row r="536" s="24" customFormat="1" spans="2:2">
      <c r="B536" s="121"/>
    </row>
    <row r="537" s="24" customFormat="1" spans="2:2">
      <c r="B537" s="121"/>
    </row>
    <row r="538" s="24" customFormat="1" spans="2:2">
      <c r="B538" s="121"/>
    </row>
    <row r="539" s="24" customFormat="1" spans="2:2">
      <c r="B539" s="121"/>
    </row>
    <row r="540" s="24" customFormat="1" spans="2:2">
      <c r="B540" s="121"/>
    </row>
    <row r="541" s="24" customFormat="1" spans="2:2">
      <c r="B541" s="121"/>
    </row>
    <row r="542" s="24" customFormat="1" spans="2:2">
      <c r="B542" s="121"/>
    </row>
    <row r="543" s="24" customFormat="1" spans="2:2">
      <c r="B543" s="121"/>
    </row>
    <row r="544" s="24" customFormat="1" spans="2:2">
      <c r="B544" s="121"/>
    </row>
    <row r="545" s="24" customFormat="1" spans="2:2">
      <c r="B545" s="121"/>
    </row>
    <row r="546" s="24" customFormat="1" spans="2:2">
      <c r="B546" s="121"/>
    </row>
    <row r="547" s="24" customFormat="1" spans="2:2">
      <c r="B547" s="121"/>
    </row>
    <row r="548" s="24" customFormat="1" spans="2:2">
      <c r="B548" s="121"/>
    </row>
    <row r="549" s="24" customFormat="1" spans="2:2">
      <c r="B549" s="121"/>
    </row>
    <row r="550" s="24" customFormat="1" spans="2:2">
      <c r="B550" s="121"/>
    </row>
    <row r="551" s="24" customFormat="1" spans="2:2">
      <c r="B551" s="121"/>
    </row>
    <row r="552" s="24" customFormat="1" spans="2:2">
      <c r="B552" s="121"/>
    </row>
    <row r="553" s="24" customFormat="1" spans="2:2">
      <c r="B553" s="121"/>
    </row>
    <row r="554" s="24" customFormat="1" spans="2:2">
      <c r="B554" s="121"/>
    </row>
    <row r="555" s="24" customFormat="1" spans="2:2">
      <c r="B555" s="121"/>
    </row>
    <row r="556" s="24" customFormat="1" spans="2:2">
      <c r="B556" s="121"/>
    </row>
    <row r="557" s="24" customFormat="1" spans="2:2">
      <c r="B557" s="121"/>
    </row>
    <row r="558" s="24" customFormat="1" spans="2:2">
      <c r="B558" s="121"/>
    </row>
    <row r="559" s="24" customFormat="1" spans="2:2">
      <c r="B559" s="121"/>
    </row>
    <row r="560" s="24" customFormat="1" spans="2:2">
      <c r="B560" s="121"/>
    </row>
    <row r="561" s="24" customFormat="1" spans="2:2">
      <c r="B561" s="121"/>
    </row>
    <row r="562" s="24" customFormat="1" spans="2:2">
      <c r="B562" s="121"/>
    </row>
    <row r="563" s="24" customFormat="1" spans="2:2">
      <c r="B563" s="121"/>
    </row>
    <row r="564" s="24" customFormat="1" spans="2:2">
      <c r="B564" s="121"/>
    </row>
    <row r="565" s="24" customFormat="1" spans="2:2">
      <c r="B565" s="121"/>
    </row>
    <row r="566" s="24" customFormat="1" spans="2:2">
      <c r="B566" s="121"/>
    </row>
    <row r="567" s="24" customFormat="1" spans="2:2">
      <c r="B567" s="121"/>
    </row>
    <row r="568" s="24" customFormat="1" spans="2:2">
      <c r="B568" s="121"/>
    </row>
    <row r="569" s="24" customFormat="1" spans="2:2">
      <c r="B569" s="121"/>
    </row>
    <row r="570" s="24" customFormat="1" spans="2:2">
      <c r="B570" s="121"/>
    </row>
    <row r="571" s="24" customFormat="1" spans="2:2">
      <c r="B571" s="121"/>
    </row>
    <row r="572" s="24" customFormat="1" spans="2:2">
      <c r="B572" s="121"/>
    </row>
    <row r="573" s="24" customFormat="1" spans="2:2">
      <c r="B573" s="121"/>
    </row>
    <row r="574" s="24" customFormat="1" spans="2:2">
      <c r="B574" s="121"/>
    </row>
    <row r="575" s="24" customFormat="1" spans="2:2">
      <c r="B575" s="121"/>
    </row>
    <row r="576" s="24" customFormat="1" spans="2:2">
      <c r="B576" s="121"/>
    </row>
    <row r="577" s="24" customFormat="1" spans="2:2">
      <c r="B577" s="121"/>
    </row>
    <row r="578" s="24" customFormat="1" spans="2:2">
      <c r="B578" s="121"/>
    </row>
    <row r="579" s="24" customFormat="1" spans="2:2">
      <c r="B579" s="121"/>
    </row>
    <row r="580" s="24" customFormat="1" spans="2:2">
      <c r="B580" s="121"/>
    </row>
    <row r="581" s="24" customFormat="1" spans="2:2">
      <c r="B581" s="121"/>
    </row>
    <row r="582" s="24" customFormat="1" spans="2:2">
      <c r="B582" s="121"/>
    </row>
    <row r="583" s="24" customFormat="1" spans="2:2">
      <c r="B583" s="121"/>
    </row>
    <row r="584" s="24" customFormat="1" spans="2:2">
      <c r="B584" s="121"/>
    </row>
    <row r="585" s="24" customFormat="1" spans="2:2">
      <c r="B585" s="121"/>
    </row>
    <row r="586" s="24" customFormat="1" spans="2:2">
      <c r="B586" s="121"/>
    </row>
    <row r="587" s="24" customFormat="1" spans="2:2">
      <c r="B587" s="121"/>
    </row>
    <row r="588" s="24" customFormat="1" spans="2:2">
      <c r="B588" s="121"/>
    </row>
    <row r="589" s="24" customFormat="1" spans="2:2">
      <c r="B589" s="121"/>
    </row>
    <row r="590" s="24" customFormat="1" spans="2:2">
      <c r="B590" s="121"/>
    </row>
    <row r="591" s="24" customFormat="1" spans="2:2">
      <c r="B591" s="121"/>
    </row>
    <row r="592" s="24" customFormat="1" spans="2:2">
      <c r="B592" s="121"/>
    </row>
    <row r="593" s="24" customFormat="1" spans="2:2">
      <c r="B593" s="121"/>
    </row>
    <row r="594" s="24" customFormat="1" spans="2:2">
      <c r="B594" s="121"/>
    </row>
    <row r="595" s="24" customFormat="1" spans="2:2">
      <c r="B595" s="121"/>
    </row>
    <row r="596" s="24" customFormat="1" spans="2:2">
      <c r="B596" s="121"/>
    </row>
    <row r="597" s="24" customFormat="1" spans="2:2">
      <c r="B597" s="121"/>
    </row>
    <row r="598" s="24" customFormat="1" spans="2:2">
      <c r="B598" s="121"/>
    </row>
    <row r="599" s="24" customFormat="1" spans="2:2">
      <c r="B599" s="121"/>
    </row>
    <row r="600" s="24" customFormat="1" spans="2:2">
      <c r="B600" s="121"/>
    </row>
    <row r="601" s="24" customFormat="1" spans="2:2">
      <c r="B601" s="121"/>
    </row>
    <row r="602" s="24" customFormat="1" spans="2:2">
      <c r="B602" s="121"/>
    </row>
    <row r="603" s="24" customFormat="1" spans="2:2">
      <c r="B603" s="121"/>
    </row>
    <row r="604" s="24" customFormat="1" spans="2:2">
      <c r="B604" s="121"/>
    </row>
    <row r="605" s="24" customFormat="1" spans="2:2">
      <c r="B605" s="121"/>
    </row>
    <row r="606" s="24" customFormat="1" spans="2:2">
      <c r="B606" s="121"/>
    </row>
    <row r="607" s="24" customFormat="1" spans="2:2">
      <c r="B607" s="121"/>
    </row>
    <row r="608" s="24" customFormat="1" spans="2:2">
      <c r="B608" s="121"/>
    </row>
    <row r="609" s="24" customFormat="1" spans="2:2">
      <c r="B609" s="121"/>
    </row>
    <row r="610" s="24" customFormat="1" spans="2:2">
      <c r="B610" s="121"/>
    </row>
    <row r="611" s="24" customFormat="1" spans="2:2">
      <c r="B611" s="121"/>
    </row>
    <row r="612" s="24" customFormat="1" spans="2:2">
      <c r="B612" s="121"/>
    </row>
    <row r="613" s="24" customFormat="1" spans="2:2">
      <c r="B613" s="121"/>
    </row>
    <row r="614" s="24" customFormat="1" spans="2:2">
      <c r="B614" s="121"/>
    </row>
    <row r="615" s="24" customFormat="1" spans="2:2">
      <c r="B615" s="121"/>
    </row>
    <row r="616" s="24" customFormat="1" spans="2:2">
      <c r="B616" s="121"/>
    </row>
    <row r="617" s="24" customFormat="1" spans="2:2">
      <c r="B617" s="121"/>
    </row>
    <row r="618" s="24" customFormat="1" spans="2:2">
      <c r="B618" s="121"/>
    </row>
    <row r="619" s="24" customFormat="1" spans="2:2">
      <c r="B619" s="121"/>
    </row>
    <row r="620" s="24" customFormat="1" spans="2:2">
      <c r="B620" s="121"/>
    </row>
    <row r="621" s="24" customFormat="1" spans="2:2">
      <c r="B621" s="121"/>
    </row>
    <row r="622" s="24" customFormat="1" spans="2:2">
      <c r="B622" s="121"/>
    </row>
    <row r="623" s="24" customFormat="1" spans="2:2">
      <c r="B623" s="121"/>
    </row>
    <row r="624" s="24" customFormat="1" spans="2:2">
      <c r="B624" s="121"/>
    </row>
    <row r="625" s="24" customFormat="1" spans="2:2">
      <c r="B625" s="121"/>
    </row>
    <row r="626" s="24" customFormat="1" spans="2:2">
      <c r="B626" s="121"/>
    </row>
    <row r="627" s="24" customFormat="1" spans="2:2">
      <c r="B627" s="121"/>
    </row>
    <row r="628" s="24" customFormat="1" spans="2:2">
      <c r="B628" s="121"/>
    </row>
    <row r="629" s="24" customFormat="1" spans="2:2">
      <c r="B629" s="121"/>
    </row>
    <row r="630" s="24" customFormat="1" spans="2:2">
      <c r="B630" s="121"/>
    </row>
    <row r="631" s="24" customFormat="1" spans="2:2">
      <c r="B631" s="121"/>
    </row>
    <row r="632" s="24" customFormat="1" spans="2:2">
      <c r="B632" s="121"/>
    </row>
    <row r="633" s="24" customFormat="1" spans="2:2">
      <c r="B633" s="121"/>
    </row>
    <row r="634" s="24" customFormat="1" spans="2:2">
      <c r="B634" s="121"/>
    </row>
    <row r="635" s="24" customFormat="1" spans="2:2">
      <c r="B635" s="121"/>
    </row>
    <row r="636" s="24" customFormat="1" spans="2:2">
      <c r="B636" s="121"/>
    </row>
    <row r="637" s="24" customFormat="1" spans="2:2">
      <c r="B637" s="121"/>
    </row>
    <row r="638" s="24" customFormat="1" spans="2:2">
      <c r="B638" s="121"/>
    </row>
    <row r="639" s="24" customFormat="1" spans="2:2">
      <c r="B639" s="121"/>
    </row>
    <row r="640" s="24" customFormat="1" spans="2:2">
      <c r="B640" s="121"/>
    </row>
    <row r="641" s="24" customFormat="1" spans="2:2">
      <c r="B641" s="121"/>
    </row>
    <row r="642" s="24" customFormat="1" spans="2:2">
      <c r="B642" s="121"/>
    </row>
    <row r="643" s="24" customFormat="1" spans="2:2">
      <c r="B643" s="121"/>
    </row>
    <row r="644" s="24" customFormat="1" spans="2:2">
      <c r="B644" s="121"/>
    </row>
    <row r="645" s="24" customFormat="1" spans="2:2">
      <c r="B645" s="121"/>
    </row>
    <row r="646" s="24" customFormat="1" spans="2:2">
      <c r="B646" s="121"/>
    </row>
    <row r="647" s="24" customFormat="1" spans="2:2">
      <c r="B647" s="121"/>
    </row>
    <row r="648" s="24" customFormat="1" spans="2:2">
      <c r="B648" s="121"/>
    </row>
    <row r="649" s="24" customFormat="1" spans="2:2">
      <c r="B649" s="121"/>
    </row>
    <row r="650" s="24" customFormat="1" spans="2:2">
      <c r="B650" s="121"/>
    </row>
    <row r="651" s="24" customFormat="1" spans="2:2">
      <c r="B651" s="121"/>
    </row>
    <row r="652" s="24" customFormat="1" spans="2:2">
      <c r="B652" s="121"/>
    </row>
    <row r="653" s="24" customFormat="1" spans="2:2">
      <c r="B653" s="121"/>
    </row>
    <row r="654" s="24" customFormat="1" spans="2:2">
      <c r="B654" s="121"/>
    </row>
    <row r="655" s="24" customFormat="1" spans="2:2">
      <c r="B655" s="121"/>
    </row>
    <row r="656" s="24" customFormat="1" spans="2:2">
      <c r="B656" s="121"/>
    </row>
    <row r="657" s="24" customFormat="1" spans="2:2">
      <c r="B657" s="121"/>
    </row>
    <row r="658" s="24" customFormat="1" spans="2:2">
      <c r="B658" s="121"/>
    </row>
    <row r="659" s="24" customFormat="1" spans="2:2">
      <c r="B659" s="121"/>
    </row>
    <row r="660" s="24" customFormat="1" spans="2:2">
      <c r="B660" s="121"/>
    </row>
    <row r="661" s="24" customFormat="1" spans="2:2">
      <c r="B661" s="121"/>
    </row>
    <row r="662" s="24" customFormat="1" spans="2:2">
      <c r="B662" s="121"/>
    </row>
    <row r="663" s="24" customFormat="1" spans="2:2">
      <c r="B663" s="121"/>
    </row>
    <row r="664" s="24" customFormat="1" spans="2:2">
      <c r="B664" s="121"/>
    </row>
    <row r="665" s="24" customFormat="1" spans="2:2">
      <c r="B665" s="121"/>
    </row>
    <row r="666" s="24" customFormat="1" spans="2:2">
      <c r="B666" s="121"/>
    </row>
    <row r="667" s="24" customFormat="1" spans="2:2">
      <c r="B667" s="121"/>
    </row>
    <row r="668" s="24" customFormat="1" spans="2:2">
      <c r="B668" s="121"/>
    </row>
    <row r="669" s="24" customFormat="1" spans="2:2">
      <c r="B669" s="121"/>
    </row>
    <row r="670" s="24" customFormat="1" spans="2:2">
      <c r="B670" s="121"/>
    </row>
    <row r="671" s="24" customFormat="1" spans="2:2">
      <c r="B671" s="121"/>
    </row>
    <row r="672" s="24" customFormat="1" spans="2:2">
      <c r="B672" s="121"/>
    </row>
    <row r="673" s="24" customFormat="1" spans="2:2">
      <c r="B673" s="121"/>
    </row>
    <row r="674" s="24" customFormat="1" spans="2:2">
      <c r="B674" s="121"/>
    </row>
    <row r="675" s="24" customFormat="1" spans="2:2">
      <c r="B675" s="121"/>
    </row>
    <row r="676" s="24" customFormat="1" spans="2:2">
      <c r="B676" s="121"/>
    </row>
    <row r="677" s="24" customFormat="1" spans="2:2">
      <c r="B677" s="121"/>
    </row>
    <row r="678" s="24" customFormat="1" spans="2:2">
      <c r="B678" s="121"/>
    </row>
    <row r="679" s="24" customFormat="1" spans="2:2">
      <c r="B679" s="121"/>
    </row>
    <row r="680" s="24" customFormat="1" spans="2:2">
      <c r="B680" s="121"/>
    </row>
    <row r="681" s="24" customFormat="1" spans="2:2">
      <c r="B681" s="121"/>
    </row>
    <row r="682" s="24" customFormat="1" spans="2:2">
      <c r="B682" s="121"/>
    </row>
    <row r="683" s="24" customFormat="1" spans="2:2">
      <c r="B683" s="121"/>
    </row>
    <row r="684" s="24" customFormat="1" spans="2:2">
      <c r="B684" s="121"/>
    </row>
    <row r="685" s="24" customFormat="1" spans="2:2">
      <c r="B685" s="121"/>
    </row>
    <row r="686" s="24" customFormat="1" spans="2:2">
      <c r="B686" s="121"/>
    </row>
    <row r="687" s="24" customFormat="1" spans="2:2">
      <c r="B687" s="121"/>
    </row>
    <row r="688" s="24" customFormat="1" spans="2:2">
      <c r="B688" s="121"/>
    </row>
    <row r="689" s="24" customFormat="1" spans="2:2">
      <c r="B689" s="121"/>
    </row>
    <row r="690" s="24" customFormat="1" spans="2:2">
      <c r="B690" s="121"/>
    </row>
    <row r="691" s="24" customFormat="1" spans="2:2">
      <c r="B691" s="121"/>
    </row>
    <row r="692" s="24" customFormat="1" spans="2:2">
      <c r="B692" s="121"/>
    </row>
    <row r="693" s="24" customFormat="1" spans="2:2">
      <c r="B693" s="121"/>
    </row>
    <row r="694" s="24" customFormat="1" spans="2:2">
      <c r="B694" s="121"/>
    </row>
    <row r="695" s="24" customFormat="1" spans="2:2">
      <c r="B695" s="121"/>
    </row>
    <row r="696" s="24" customFormat="1" spans="2:2">
      <c r="B696" s="121"/>
    </row>
    <row r="697" s="24" customFormat="1" spans="2:2">
      <c r="B697" s="121"/>
    </row>
    <row r="698" s="24" customFormat="1" spans="2:2">
      <c r="B698" s="121"/>
    </row>
    <row r="699" s="24" customFormat="1" spans="2:2">
      <c r="B699" s="121"/>
    </row>
    <row r="700" s="24" customFormat="1" spans="2:2">
      <c r="B700" s="121"/>
    </row>
    <row r="701" s="24" customFormat="1" spans="2:2">
      <c r="B701" s="121"/>
    </row>
    <row r="702" s="24" customFormat="1" spans="2:2">
      <c r="B702" s="121"/>
    </row>
    <row r="703" s="24" customFormat="1" spans="2:2">
      <c r="B703" s="121"/>
    </row>
    <row r="704" s="24" customFormat="1" spans="2:2">
      <c r="B704" s="121"/>
    </row>
    <row r="705" s="24" customFormat="1" spans="2:2">
      <c r="B705" s="121"/>
    </row>
    <row r="706" s="24" customFormat="1" spans="2:2">
      <c r="B706" s="121"/>
    </row>
    <row r="707" s="24" customFormat="1" spans="2:2">
      <c r="B707" s="121"/>
    </row>
    <row r="708" s="24" customFormat="1" spans="2:2">
      <c r="B708" s="121"/>
    </row>
    <row r="709" s="24" customFormat="1" spans="2:2">
      <c r="B709" s="121"/>
    </row>
    <row r="710" s="24" customFormat="1" spans="2:2">
      <c r="B710" s="121"/>
    </row>
    <row r="711" s="24" customFormat="1" spans="2:2">
      <c r="B711" s="121"/>
    </row>
    <row r="712" s="24" customFormat="1" spans="2:2">
      <c r="B712" s="121"/>
    </row>
    <row r="713" s="24" customFormat="1" spans="2:2">
      <c r="B713" s="121"/>
    </row>
    <row r="714" s="24" customFormat="1" spans="2:2">
      <c r="B714" s="121"/>
    </row>
    <row r="715" s="24" customFormat="1" spans="2:2">
      <c r="B715" s="121"/>
    </row>
    <row r="716" s="24" customFormat="1" spans="2:2">
      <c r="B716" s="121"/>
    </row>
    <row r="717" s="24" customFormat="1" spans="2:2">
      <c r="B717" s="121"/>
    </row>
    <row r="718" s="24" customFormat="1" spans="2:2">
      <c r="B718" s="121"/>
    </row>
    <row r="719" s="24" customFormat="1" spans="2:2">
      <c r="B719" s="121"/>
    </row>
    <row r="720" s="24" customFormat="1" spans="2:2">
      <c r="B720" s="121"/>
    </row>
    <row r="721" s="24" customFormat="1" spans="2:2">
      <c r="B721" s="121"/>
    </row>
    <row r="722" s="24" customFormat="1" spans="2:2">
      <c r="B722" s="121"/>
    </row>
    <row r="723" s="24" customFormat="1" spans="2:2">
      <c r="B723" s="121"/>
    </row>
    <row r="724" s="24" customFormat="1" spans="2:2">
      <c r="B724" s="121"/>
    </row>
    <row r="725" s="24" customFormat="1" spans="2:2">
      <c r="B725" s="121"/>
    </row>
    <row r="726" s="24" customFormat="1" spans="2:2">
      <c r="B726" s="121"/>
    </row>
    <row r="727" s="24" customFormat="1" spans="2:2">
      <c r="B727" s="121"/>
    </row>
    <row r="728" s="24" customFormat="1" spans="2:2">
      <c r="B728" s="121"/>
    </row>
    <row r="729" s="24" customFormat="1" spans="2:2">
      <c r="B729" s="121"/>
    </row>
    <row r="730" s="24" customFormat="1" spans="2:2">
      <c r="B730" s="121"/>
    </row>
    <row r="731" s="24" customFormat="1" spans="2:2">
      <c r="B731" s="121"/>
    </row>
    <row r="732" s="24" customFormat="1" spans="2:2">
      <c r="B732" s="121"/>
    </row>
    <row r="733" s="24" customFormat="1" spans="2:2">
      <c r="B733" s="121"/>
    </row>
    <row r="734" s="24" customFormat="1" spans="2:2">
      <c r="B734" s="121"/>
    </row>
    <row r="735" s="24" customFormat="1" spans="2:2">
      <c r="B735" s="121"/>
    </row>
    <row r="736" s="24" customFormat="1" spans="2:2">
      <c r="B736" s="121"/>
    </row>
    <row r="737" s="24" customFormat="1" spans="2:2">
      <c r="B737" s="121"/>
    </row>
    <row r="738" s="24" customFormat="1" spans="2:2">
      <c r="B738" s="121"/>
    </row>
    <row r="739" s="24" customFormat="1" spans="2:2">
      <c r="B739" s="121"/>
    </row>
    <row r="740" s="24" customFormat="1" spans="2:2">
      <c r="B740" s="121"/>
    </row>
    <row r="741" s="24" customFormat="1" spans="2:2">
      <c r="B741" s="121"/>
    </row>
    <row r="742" s="24" customFormat="1" spans="2:2">
      <c r="B742" s="121"/>
    </row>
    <row r="743" s="24" customFormat="1" spans="2:2">
      <c r="B743" s="121"/>
    </row>
    <row r="744" s="24" customFormat="1" spans="2:2">
      <c r="B744" s="121"/>
    </row>
    <row r="745" s="24" customFormat="1" spans="2:2">
      <c r="B745" s="121"/>
    </row>
    <row r="746" s="24" customFormat="1" spans="2:2">
      <c r="B746" s="121"/>
    </row>
    <row r="747" s="24" customFormat="1" spans="2:2">
      <c r="B747" s="121"/>
    </row>
    <row r="748" s="24" customFormat="1" spans="2:2">
      <c r="B748" s="121"/>
    </row>
    <row r="749" s="24" customFormat="1" spans="2:2">
      <c r="B749" s="121"/>
    </row>
    <row r="750" s="24" customFormat="1" spans="2:2">
      <c r="B750" s="121"/>
    </row>
    <row r="751" s="24" customFormat="1" spans="2:2">
      <c r="B751" s="121"/>
    </row>
    <row r="752" s="24" customFormat="1" spans="2:2">
      <c r="B752" s="121"/>
    </row>
    <row r="753" s="24" customFormat="1" spans="2:2">
      <c r="B753" s="121"/>
    </row>
    <row r="754" s="24" customFormat="1" spans="2:2">
      <c r="B754" s="121"/>
    </row>
    <row r="755" s="24" customFormat="1" spans="2:2">
      <c r="B755" s="121"/>
    </row>
    <row r="756" s="24" customFormat="1" spans="2:2">
      <c r="B756" s="121"/>
    </row>
    <row r="757" s="24" customFormat="1" spans="2:2">
      <c r="B757" s="121"/>
    </row>
    <row r="758" s="24" customFormat="1" spans="2:2">
      <c r="B758" s="121"/>
    </row>
    <row r="759" s="24" customFormat="1" spans="2:2">
      <c r="B759" s="121"/>
    </row>
    <row r="760" s="24" customFormat="1" spans="2:2">
      <c r="B760" s="121"/>
    </row>
    <row r="761" s="24" customFormat="1" spans="2:2">
      <c r="B761" s="121"/>
    </row>
    <row r="762" s="24" customFormat="1" spans="2:2">
      <c r="B762" s="121"/>
    </row>
    <row r="763" s="24" customFormat="1" spans="2:2">
      <c r="B763" s="121"/>
    </row>
    <row r="764" s="24" customFormat="1" spans="2:2">
      <c r="B764" s="121"/>
    </row>
    <row r="765" s="24" customFormat="1" spans="2:2">
      <c r="B765" s="121"/>
    </row>
    <row r="766" s="24" customFormat="1" spans="2:2">
      <c r="B766" s="121"/>
    </row>
    <row r="767" s="24" customFormat="1" spans="2:2">
      <c r="B767" s="121"/>
    </row>
    <row r="768" s="24" customFormat="1" spans="2:2">
      <c r="B768" s="121"/>
    </row>
    <row r="769" s="24" customFormat="1" spans="2:2">
      <c r="B769" s="121"/>
    </row>
    <row r="770" s="24" customFormat="1" spans="2:2">
      <c r="B770" s="121"/>
    </row>
    <row r="771" s="24" customFormat="1" spans="2:2">
      <c r="B771" s="121"/>
    </row>
    <row r="772" s="24" customFormat="1" spans="2:2">
      <c r="B772" s="121"/>
    </row>
    <row r="773" s="24" customFormat="1" spans="2:2">
      <c r="B773" s="121"/>
    </row>
    <row r="774" s="24" customFormat="1" spans="2:2">
      <c r="B774" s="121"/>
    </row>
    <row r="775" s="24" customFormat="1" spans="2:2">
      <c r="B775" s="121"/>
    </row>
    <row r="776" s="24" customFormat="1" spans="2:2">
      <c r="B776" s="121"/>
    </row>
    <row r="777" s="24" customFormat="1" spans="2:2">
      <c r="B777" s="121"/>
    </row>
    <row r="778" s="24" customFormat="1" spans="2:2">
      <c r="B778" s="121"/>
    </row>
    <row r="779" s="24" customFormat="1" spans="2:2">
      <c r="B779" s="121"/>
    </row>
    <row r="780" s="24" customFormat="1" spans="2:2">
      <c r="B780" s="121"/>
    </row>
    <row r="781" s="24" customFormat="1" spans="2:2">
      <c r="B781" s="121"/>
    </row>
    <row r="782" s="24" customFormat="1" spans="2:2">
      <c r="B782" s="121"/>
    </row>
    <row r="783" s="24" customFormat="1" spans="2:2">
      <c r="B783" s="121"/>
    </row>
    <row r="784" s="24" customFormat="1" spans="2:2">
      <c r="B784" s="121"/>
    </row>
    <row r="785" s="24" customFormat="1" spans="2:2">
      <c r="B785" s="121"/>
    </row>
    <row r="786" s="24" customFormat="1" spans="2:2">
      <c r="B786" s="121"/>
    </row>
    <row r="787" s="24" customFormat="1" spans="2:2">
      <c r="B787" s="121"/>
    </row>
    <row r="788" s="24" customFormat="1" spans="2:2">
      <c r="B788" s="121"/>
    </row>
    <row r="789" s="24" customFormat="1" spans="2:2">
      <c r="B789" s="121"/>
    </row>
    <row r="790" s="24" customFormat="1" spans="2:2">
      <c r="B790" s="121"/>
    </row>
    <row r="791" s="24" customFormat="1" spans="2:2">
      <c r="B791" s="121"/>
    </row>
    <row r="792" s="24" customFormat="1" spans="2:2">
      <c r="B792" s="121"/>
    </row>
    <row r="793" s="24" customFormat="1" spans="2:2">
      <c r="B793" s="121"/>
    </row>
    <row r="794" s="24" customFormat="1" spans="2:2">
      <c r="B794" s="121"/>
    </row>
    <row r="795" s="24" customFormat="1" spans="2:2">
      <c r="B795" s="121"/>
    </row>
    <row r="796" s="24" customFormat="1" spans="2:2">
      <c r="B796" s="121"/>
    </row>
    <row r="797" s="24" customFormat="1" spans="2:2">
      <c r="B797" s="121"/>
    </row>
    <row r="798" s="24" customFormat="1" spans="2:2">
      <c r="B798" s="121"/>
    </row>
    <row r="799" s="24" customFormat="1" spans="2:2">
      <c r="B799" s="121"/>
    </row>
    <row r="800" s="24" customFormat="1" spans="2:2">
      <c r="B800" s="121"/>
    </row>
    <row r="801" s="24" customFormat="1" spans="2:2">
      <c r="B801" s="121"/>
    </row>
    <row r="802" s="24" customFormat="1" spans="2:2">
      <c r="B802" s="121"/>
    </row>
    <row r="803" s="24" customFormat="1" spans="2:2">
      <c r="B803" s="121"/>
    </row>
    <row r="804" s="24" customFormat="1" spans="2:2">
      <c r="B804" s="121"/>
    </row>
    <row r="805" s="24" customFormat="1" spans="2:2">
      <c r="B805" s="121"/>
    </row>
    <row r="806" s="24" customFormat="1" spans="2:2">
      <c r="B806" s="121"/>
    </row>
    <row r="807" s="24" customFormat="1" spans="2:2">
      <c r="B807" s="121"/>
    </row>
    <row r="808" s="24" customFormat="1" spans="2:2">
      <c r="B808" s="121"/>
    </row>
    <row r="809" s="24" customFormat="1" spans="2:2">
      <c r="B809" s="121"/>
    </row>
    <row r="810" s="24" customFormat="1" spans="2:2">
      <c r="B810" s="121"/>
    </row>
    <row r="811" s="24" customFormat="1" spans="2:2">
      <c r="B811" s="121"/>
    </row>
    <row r="812" s="24" customFormat="1" spans="2:2">
      <c r="B812" s="121"/>
    </row>
    <row r="813" s="24" customFormat="1" spans="2:2">
      <c r="B813" s="121"/>
    </row>
    <row r="814" s="24" customFormat="1" spans="2:2">
      <c r="B814" s="121"/>
    </row>
    <row r="815" s="24" customFormat="1" spans="2:2">
      <c r="B815" s="121"/>
    </row>
    <row r="816" s="24" customFormat="1" spans="2:2">
      <c r="B816" s="121"/>
    </row>
    <row r="817" s="24" customFormat="1" spans="2:2">
      <c r="B817" s="121"/>
    </row>
    <row r="818" s="24" customFormat="1" spans="2:2">
      <c r="B818" s="121"/>
    </row>
    <row r="819" s="24" customFormat="1" spans="2:2">
      <c r="B819" s="121"/>
    </row>
    <row r="820" s="24" customFormat="1" spans="2:2">
      <c r="B820" s="121"/>
    </row>
    <row r="821" s="24" customFormat="1" spans="2:2">
      <c r="B821" s="121"/>
    </row>
    <row r="822" s="24" customFormat="1" spans="2:2">
      <c r="B822" s="121"/>
    </row>
    <row r="823" s="24" customFormat="1" spans="2:2">
      <c r="B823" s="121"/>
    </row>
    <row r="824" s="24" customFormat="1" spans="2:2">
      <c r="B824" s="121"/>
    </row>
    <row r="825" s="24" customFormat="1" spans="2:2">
      <c r="B825" s="121"/>
    </row>
    <row r="826" s="24" customFormat="1" spans="2:2">
      <c r="B826" s="121"/>
    </row>
    <row r="827" s="24" customFormat="1" spans="2:2">
      <c r="B827" s="121"/>
    </row>
    <row r="828" s="24" customFormat="1" spans="2:2">
      <c r="B828" s="121"/>
    </row>
    <row r="829" s="24" customFormat="1" spans="2:2">
      <c r="B829" s="121"/>
    </row>
    <row r="830" s="24" customFormat="1" spans="2:2">
      <c r="B830" s="121"/>
    </row>
    <row r="831" s="24" customFormat="1" spans="2:2">
      <c r="B831" s="121"/>
    </row>
    <row r="832" s="24" customFormat="1" spans="2:2">
      <c r="B832" s="121"/>
    </row>
    <row r="833" s="24" customFormat="1" spans="2:2">
      <c r="B833" s="121"/>
    </row>
    <row r="834" s="24" customFormat="1" spans="2:2">
      <c r="B834" s="121"/>
    </row>
    <row r="835" s="24" customFormat="1" spans="2:2">
      <c r="B835" s="121"/>
    </row>
    <row r="836" s="24" customFormat="1" spans="2:2">
      <c r="B836" s="121"/>
    </row>
    <row r="837" s="24" customFormat="1" spans="2:2">
      <c r="B837" s="121"/>
    </row>
    <row r="838" s="24" customFormat="1" spans="2:2">
      <c r="B838" s="121"/>
    </row>
    <row r="839" s="24" customFormat="1" spans="2:2">
      <c r="B839" s="121"/>
    </row>
    <row r="840" s="24" customFormat="1" spans="2:2">
      <c r="B840" s="121"/>
    </row>
    <row r="841" s="24" customFormat="1" spans="2:2">
      <c r="B841" s="121"/>
    </row>
    <row r="842" s="24" customFormat="1" spans="2:2">
      <c r="B842" s="121"/>
    </row>
    <row r="843" s="24" customFormat="1" spans="2:2">
      <c r="B843" s="121"/>
    </row>
    <row r="844" s="24" customFormat="1" spans="2:2">
      <c r="B844" s="121"/>
    </row>
    <row r="845" s="24" customFormat="1" spans="2:2">
      <c r="B845" s="121"/>
    </row>
    <row r="846" s="24" customFormat="1" spans="2:2">
      <c r="B846" s="121"/>
    </row>
    <row r="847" s="24" customFormat="1" spans="2:2">
      <c r="B847" s="121"/>
    </row>
    <row r="848" s="24" customFormat="1" spans="2:2">
      <c r="B848" s="121"/>
    </row>
    <row r="849" s="24" customFormat="1" spans="2:2">
      <c r="B849" s="121"/>
    </row>
    <row r="850" s="24" customFormat="1" spans="2:2">
      <c r="B850" s="121"/>
    </row>
    <row r="851" s="24" customFormat="1" spans="2:2">
      <c r="B851" s="121"/>
    </row>
    <row r="852" s="24" customFormat="1" spans="2:2">
      <c r="B852" s="121"/>
    </row>
    <row r="853" s="24" customFormat="1" spans="2:2">
      <c r="B853" s="121"/>
    </row>
    <row r="854" s="24" customFormat="1" spans="2:2">
      <c r="B854" s="121"/>
    </row>
    <row r="855" s="24" customFormat="1" spans="2:2">
      <c r="B855" s="121"/>
    </row>
    <row r="856" s="24" customFormat="1" spans="2:2">
      <c r="B856" s="121"/>
    </row>
    <row r="857" s="24" customFormat="1" spans="2:2">
      <c r="B857" s="121"/>
    </row>
    <row r="858" s="24" customFormat="1" spans="2:2">
      <c r="B858" s="121"/>
    </row>
    <row r="859" s="24" customFormat="1" spans="2:2">
      <c r="B859" s="121"/>
    </row>
    <row r="860" s="24" customFormat="1" spans="2:2">
      <c r="B860" s="121"/>
    </row>
    <row r="861" s="24" customFormat="1" spans="2:2">
      <c r="B861" s="121"/>
    </row>
    <row r="862" s="24" customFormat="1" spans="2:2">
      <c r="B862" s="121"/>
    </row>
    <row r="863" s="24" customFormat="1" spans="2:2">
      <c r="B863" s="121"/>
    </row>
    <row r="864" s="24" customFormat="1" spans="2:2">
      <c r="B864" s="121"/>
    </row>
    <row r="865" s="24" customFormat="1" spans="2:2">
      <c r="B865" s="121"/>
    </row>
    <row r="866" s="24" customFormat="1" spans="2:2">
      <c r="B866" s="121"/>
    </row>
    <row r="867" s="24" customFormat="1" spans="2:2">
      <c r="B867" s="121"/>
    </row>
    <row r="868" s="24" customFormat="1" spans="2:2">
      <c r="B868" s="121"/>
    </row>
    <row r="869" s="24" customFormat="1" spans="2:2">
      <c r="B869" s="121"/>
    </row>
    <row r="870" s="24" customFormat="1" spans="2:2">
      <c r="B870" s="121"/>
    </row>
    <row r="871" s="24" customFormat="1" spans="2:2">
      <c r="B871" s="121"/>
    </row>
    <row r="872" s="24" customFormat="1" spans="2:2">
      <c r="B872" s="121"/>
    </row>
    <row r="873" s="24" customFormat="1" spans="2:2">
      <c r="B873" s="121"/>
    </row>
    <row r="874" s="24" customFormat="1" spans="2:2">
      <c r="B874" s="121"/>
    </row>
    <row r="875" s="24" customFormat="1" spans="2:2">
      <c r="B875" s="121"/>
    </row>
    <row r="876" s="24" customFormat="1" spans="2:2">
      <c r="B876" s="121"/>
    </row>
    <row r="877" s="24" customFormat="1" spans="2:2">
      <c r="B877" s="121"/>
    </row>
    <row r="878" s="24" customFormat="1" spans="2:2">
      <c r="B878" s="121"/>
    </row>
    <row r="879" s="24" customFormat="1" spans="2:2">
      <c r="B879" s="121"/>
    </row>
    <row r="880" s="24" customFormat="1" spans="2:2">
      <c r="B880" s="121"/>
    </row>
    <row r="881" s="24" customFormat="1" spans="2:2">
      <c r="B881" s="121"/>
    </row>
    <row r="882" s="24" customFormat="1" spans="2:2">
      <c r="B882" s="121"/>
    </row>
    <row r="883" s="24" customFormat="1" spans="2:2">
      <c r="B883" s="121"/>
    </row>
    <row r="884" s="24" customFormat="1" spans="2:2">
      <c r="B884" s="121"/>
    </row>
    <row r="885" s="24" customFormat="1" spans="2:2">
      <c r="B885" s="121"/>
    </row>
    <row r="886" s="24" customFormat="1" spans="2:2">
      <c r="B886" s="121"/>
    </row>
    <row r="887" s="24" customFormat="1" spans="2:2">
      <c r="B887" s="121"/>
    </row>
    <row r="888" s="24" customFormat="1" spans="2:2">
      <c r="B888" s="121"/>
    </row>
    <row r="889" s="24" customFormat="1" spans="2:2">
      <c r="B889" s="121"/>
    </row>
    <row r="890" s="24" customFormat="1" spans="2:2">
      <c r="B890" s="121"/>
    </row>
    <row r="891" s="24" customFormat="1" spans="2:2">
      <c r="B891" s="121"/>
    </row>
    <row r="892" s="24" customFormat="1" spans="2:2">
      <c r="B892" s="121"/>
    </row>
    <row r="893" s="24" customFormat="1" spans="2:2">
      <c r="B893" s="121"/>
    </row>
    <row r="894" s="24" customFormat="1" spans="2:2">
      <c r="B894" s="121"/>
    </row>
    <row r="895" s="24" customFormat="1" spans="2:2">
      <c r="B895" s="121"/>
    </row>
    <row r="896" s="24" customFormat="1" spans="2:2">
      <c r="B896" s="121"/>
    </row>
    <row r="897" s="24" customFormat="1" spans="2:2">
      <c r="B897" s="121"/>
    </row>
    <row r="898" s="24" customFormat="1" spans="2:2">
      <c r="B898" s="121"/>
    </row>
    <row r="899" s="24" customFormat="1" spans="2:2">
      <c r="B899" s="121"/>
    </row>
    <row r="900" s="24" customFormat="1" spans="2:2">
      <c r="B900" s="121"/>
    </row>
    <row r="901" s="24" customFormat="1" spans="2:2">
      <c r="B901" s="121"/>
    </row>
    <row r="902" s="24" customFormat="1" spans="2:2">
      <c r="B902" s="121"/>
    </row>
    <row r="903" s="24" customFormat="1" spans="2:2">
      <c r="B903" s="121"/>
    </row>
    <row r="904" s="24" customFormat="1" spans="2:2">
      <c r="B904" s="121"/>
    </row>
    <row r="905" s="24" customFormat="1" spans="2:2">
      <c r="B905" s="121"/>
    </row>
    <row r="906" s="24" customFormat="1" spans="2:2">
      <c r="B906" s="121"/>
    </row>
    <row r="907" s="24" customFormat="1" spans="2:2">
      <c r="B907" s="121"/>
    </row>
    <row r="908" s="24" customFormat="1" spans="2:2">
      <c r="B908" s="121"/>
    </row>
    <row r="909" s="24" customFormat="1" spans="2:2">
      <c r="B909" s="121"/>
    </row>
    <row r="910" s="24" customFormat="1" spans="2:2">
      <c r="B910" s="121"/>
    </row>
    <row r="911" s="24" customFormat="1" spans="2:2">
      <c r="B911" s="121"/>
    </row>
    <row r="912" s="24" customFormat="1" spans="2:2">
      <c r="B912" s="121"/>
    </row>
    <row r="913" s="24" customFormat="1" spans="2:2">
      <c r="B913" s="121"/>
    </row>
    <row r="914" s="24" customFormat="1" spans="2:2">
      <c r="B914" s="121"/>
    </row>
    <row r="915" s="24" customFormat="1" spans="2:2">
      <c r="B915" s="121"/>
    </row>
    <row r="916" s="24" customFormat="1" spans="2:2">
      <c r="B916" s="121"/>
    </row>
    <row r="917" s="24" customFormat="1" spans="2:2">
      <c r="B917" s="121"/>
    </row>
    <row r="918" s="24" customFormat="1" spans="2:2">
      <c r="B918" s="121"/>
    </row>
    <row r="919" s="24" customFormat="1" spans="2:2">
      <c r="B919" s="121"/>
    </row>
    <row r="920" s="24" customFormat="1" spans="2:2">
      <c r="B920" s="121"/>
    </row>
    <row r="921" s="24" customFormat="1" spans="2:2">
      <c r="B921" s="121"/>
    </row>
    <row r="922" s="24" customFormat="1" spans="2:2">
      <c r="B922" s="121"/>
    </row>
    <row r="923" s="24" customFormat="1" spans="2:2">
      <c r="B923" s="121"/>
    </row>
    <row r="924" s="24" customFormat="1" spans="2:2">
      <c r="B924" s="121"/>
    </row>
    <row r="925" s="24" customFormat="1" spans="2:2">
      <c r="B925" s="121"/>
    </row>
    <row r="926" s="24" customFormat="1" spans="2:2">
      <c r="B926" s="121"/>
    </row>
    <row r="927" s="24" customFormat="1" spans="2:2">
      <c r="B927" s="121"/>
    </row>
    <row r="928" s="24" customFormat="1" spans="2:2">
      <c r="B928" s="121"/>
    </row>
    <row r="929" s="24" customFormat="1" spans="2:2">
      <c r="B929" s="121"/>
    </row>
    <row r="930" s="24" customFormat="1" spans="2:2">
      <c r="B930" s="121"/>
    </row>
    <row r="931" s="24" customFormat="1" spans="2:2">
      <c r="B931" s="121"/>
    </row>
    <row r="932" s="24" customFormat="1" spans="2:2">
      <c r="B932" s="121"/>
    </row>
    <row r="933" s="24" customFormat="1" spans="2:2">
      <c r="B933" s="121"/>
    </row>
    <row r="934" s="24" customFormat="1" spans="2:2">
      <c r="B934" s="121"/>
    </row>
    <row r="935" s="24" customFormat="1" spans="2:2">
      <c r="B935" s="121"/>
    </row>
    <row r="936" s="24" customFormat="1" spans="2:2">
      <c r="B936" s="121"/>
    </row>
    <row r="937" s="24" customFormat="1" spans="2:2">
      <c r="B937" s="121"/>
    </row>
    <row r="938" s="24" customFormat="1" spans="2:2">
      <c r="B938" s="121"/>
    </row>
    <row r="939" s="24" customFormat="1" spans="2:2">
      <c r="B939" s="121"/>
    </row>
    <row r="940" s="24" customFormat="1" spans="2:2">
      <c r="B940" s="121"/>
    </row>
    <row r="941" s="24" customFormat="1" spans="2:2">
      <c r="B941" s="121"/>
    </row>
    <row r="942" s="24" customFormat="1" spans="2:2">
      <c r="B942" s="121"/>
    </row>
    <row r="943" s="24" customFormat="1" spans="2:2">
      <c r="B943" s="121"/>
    </row>
    <row r="944" s="24" customFormat="1" spans="2:2">
      <c r="B944" s="121"/>
    </row>
    <row r="945" s="24" customFormat="1" spans="2:2">
      <c r="B945" s="121"/>
    </row>
    <row r="946" s="24" customFormat="1" spans="2:2">
      <c r="B946" s="121"/>
    </row>
    <row r="947" s="24" customFormat="1" spans="2:2">
      <c r="B947" s="121"/>
    </row>
    <row r="948" s="24" customFormat="1" spans="2:2">
      <c r="B948" s="121"/>
    </row>
    <row r="949" s="24" customFormat="1" spans="2:2">
      <c r="B949" s="121"/>
    </row>
    <row r="950" s="24" customFormat="1" spans="2:2">
      <c r="B950" s="121"/>
    </row>
    <row r="951" s="24" customFormat="1" spans="2:2">
      <c r="B951" s="121"/>
    </row>
    <row r="952" s="24" customFormat="1" spans="2:2">
      <c r="B952" s="121"/>
    </row>
    <row r="953" s="24" customFormat="1" spans="2:2">
      <c r="B953" s="121"/>
    </row>
    <row r="954" s="24" customFormat="1" spans="2:2">
      <c r="B954" s="121"/>
    </row>
    <row r="955" s="24" customFormat="1" spans="2:2">
      <c r="B955" s="121"/>
    </row>
    <row r="956" s="24" customFormat="1" spans="2:2">
      <c r="B956" s="121"/>
    </row>
    <row r="957" s="24" customFormat="1" spans="2:2">
      <c r="B957" s="121"/>
    </row>
    <row r="958" s="24" customFormat="1" spans="2:2">
      <c r="B958" s="121"/>
    </row>
    <row r="959" s="24" customFormat="1" spans="2:2">
      <c r="B959" s="121"/>
    </row>
    <row r="960" s="24" customFormat="1" spans="2:2">
      <c r="B960" s="121"/>
    </row>
    <row r="961" s="24" customFormat="1" spans="2:2">
      <c r="B961" s="121"/>
    </row>
    <row r="962" s="24" customFormat="1" spans="2:2">
      <c r="B962" s="121"/>
    </row>
    <row r="963" s="24" customFormat="1" spans="2:2">
      <c r="B963" s="121"/>
    </row>
    <row r="964" s="24" customFormat="1" spans="2:2">
      <c r="B964" s="121"/>
    </row>
    <row r="965" s="24" customFormat="1" spans="2:2">
      <c r="B965" s="121"/>
    </row>
    <row r="966" s="24" customFormat="1" spans="2:2">
      <c r="B966" s="121"/>
    </row>
    <row r="967" s="24" customFormat="1" spans="2:2">
      <c r="B967" s="121"/>
    </row>
    <row r="968" s="24" customFormat="1" spans="2:2">
      <c r="B968" s="121"/>
    </row>
    <row r="969" s="24" customFormat="1" spans="2:2">
      <c r="B969" s="121"/>
    </row>
    <row r="970" s="24" customFormat="1" spans="2:2">
      <c r="B970" s="121"/>
    </row>
    <row r="971" s="24" customFormat="1" spans="2:2">
      <c r="B971" s="121"/>
    </row>
    <row r="972" s="24" customFormat="1" spans="2:2">
      <c r="B972" s="121"/>
    </row>
    <row r="973" s="24" customFormat="1" spans="2:2">
      <c r="B973" s="121"/>
    </row>
    <row r="974" s="24" customFormat="1" spans="2:2">
      <c r="B974" s="121"/>
    </row>
    <row r="975" s="24" customFormat="1" spans="2:2">
      <c r="B975" s="121"/>
    </row>
    <row r="976" s="24" customFormat="1" spans="2:2">
      <c r="B976" s="121"/>
    </row>
    <row r="977" s="24" customFormat="1" spans="2:2">
      <c r="B977" s="121"/>
    </row>
    <row r="978" s="24" customFormat="1" spans="2:2">
      <c r="B978" s="121"/>
    </row>
    <row r="979" s="24" customFormat="1" spans="2:2">
      <c r="B979" s="121"/>
    </row>
    <row r="980" s="24" customFormat="1" spans="2:2">
      <c r="B980" s="121"/>
    </row>
    <row r="981" s="24" customFormat="1" spans="2:2">
      <c r="B981" s="121"/>
    </row>
    <row r="982" s="24" customFormat="1" spans="2:2">
      <c r="B982" s="121"/>
    </row>
    <row r="983" s="24" customFormat="1" spans="2:2">
      <c r="B983" s="121"/>
    </row>
    <row r="984" s="24" customFormat="1" spans="2:2">
      <c r="B984" s="121"/>
    </row>
    <row r="985" s="24" customFormat="1" spans="2:2">
      <c r="B985" s="121"/>
    </row>
    <row r="986" s="24" customFormat="1" spans="2:2">
      <c r="B986" s="121"/>
    </row>
    <row r="987" s="24" customFormat="1" spans="2:2">
      <c r="B987" s="121"/>
    </row>
    <row r="988" s="24" customFormat="1" spans="2:2">
      <c r="B988" s="121"/>
    </row>
    <row r="989" s="24" customFormat="1" spans="2:2">
      <c r="B989" s="121"/>
    </row>
    <row r="990" s="24" customFormat="1" spans="2:2">
      <c r="B990" s="121"/>
    </row>
    <row r="991" s="24" customFormat="1" spans="2:2">
      <c r="B991" s="121"/>
    </row>
    <row r="992" s="24" customFormat="1" spans="2:2">
      <c r="B992" s="121"/>
    </row>
    <row r="993" s="24" customFormat="1" spans="2:2">
      <c r="B993" s="121"/>
    </row>
    <row r="994" s="24" customFormat="1" spans="2:2">
      <c r="B994" s="121"/>
    </row>
    <row r="995" s="24" customFormat="1" spans="2:2">
      <c r="B995" s="121"/>
    </row>
    <row r="996" s="24" customFormat="1" spans="2:2">
      <c r="B996" s="121"/>
    </row>
    <row r="997" s="24" customFormat="1" spans="2:2">
      <c r="B997" s="121"/>
    </row>
    <row r="998" s="24" customFormat="1" spans="2:2">
      <c r="B998" s="121"/>
    </row>
    <row r="999" s="24" customFormat="1" spans="2:2">
      <c r="B999" s="121"/>
    </row>
    <row r="1000" s="24" customFormat="1" spans="2:2">
      <c r="B1000" s="121"/>
    </row>
    <row r="1001" s="24" customFormat="1" spans="2:2">
      <c r="B1001" s="121"/>
    </row>
    <row r="1002" s="24" customFormat="1" spans="2:2">
      <c r="B1002" s="121"/>
    </row>
    <row r="1003" s="24" customFormat="1" spans="2:2">
      <c r="B1003" s="121"/>
    </row>
    <row r="1004" s="24" customFormat="1" spans="2:2">
      <c r="B1004" s="121"/>
    </row>
    <row r="1005" s="24" customFormat="1" spans="2:2">
      <c r="B1005" s="121"/>
    </row>
    <row r="1006" s="24" customFormat="1" spans="2:2">
      <c r="B1006" s="121"/>
    </row>
    <row r="1007" s="24" customFormat="1" spans="2:2">
      <c r="B1007" s="121"/>
    </row>
    <row r="1008" s="24" customFormat="1" spans="2:2">
      <c r="B1008" s="121"/>
    </row>
    <row r="1009" s="24" customFormat="1" spans="2:2">
      <c r="B1009" s="121"/>
    </row>
    <row r="1010" s="24" customFormat="1" spans="2:2">
      <c r="B1010" s="121"/>
    </row>
    <row r="1011" s="24" customFormat="1" spans="2:2">
      <c r="B1011" s="121"/>
    </row>
    <row r="1012" s="24" customFormat="1" spans="2:2">
      <c r="B1012" s="121"/>
    </row>
    <row r="1013" s="24" customFormat="1" spans="2:2">
      <c r="B1013" s="121"/>
    </row>
    <row r="1014" s="24" customFormat="1" spans="2:2">
      <c r="B1014" s="121"/>
    </row>
    <row r="1015" s="24" customFormat="1" spans="2:2">
      <c r="B1015" s="121"/>
    </row>
    <row r="1016" s="24" customFormat="1" spans="2:2">
      <c r="B1016" s="121"/>
    </row>
    <row r="1017" s="24" customFormat="1" spans="2:2">
      <c r="B1017" s="121"/>
    </row>
    <row r="1018" s="24" customFormat="1" spans="2:2">
      <c r="B1018" s="121"/>
    </row>
    <row r="1019" s="24" customFormat="1" spans="2:2">
      <c r="B1019" s="121"/>
    </row>
    <row r="1020" s="24" customFormat="1" spans="2:2">
      <c r="B1020" s="121"/>
    </row>
    <row r="1021" s="24" customFormat="1" spans="2:2">
      <c r="B1021" s="121"/>
    </row>
    <row r="1022" s="24" customFormat="1" spans="2:2">
      <c r="B1022" s="121"/>
    </row>
    <row r="1023" s="24" customFormat="1" spans="2:2">
      <c r="B1023" s="121"/>
    </row>
    <row r="1024" s="24" customFormat="1" spans="2:2">
      <c r="B1024" s="121"/>
    </row>
    <row r="1025" s="24" customFormat="1" spans="2:2">
      <c r="B1025" s="121"/>
    </row>
    <row r="1026" s="24" customFormat="1" spans="2:2">
      <c r="B1026" s="121"/>
    </row>
    <row r="1027" s="24" customFormat="1" spans="2:2">
      <c r="B1027" s="121"/>
    </row>
    <row r="1028" s="24" customFormat="1" spans="2:2">
      <c r="B1028" s="121"/>
    </row>
    <row r="1029" s="24" customFormat="1" spans="2:2">
      <c r="B1029" s="121"/>
    </row>
    <row r="1030" s="24" customFormat="1" spans="2:2">
      <c r="B1030" s="121"/>
    </row>
    <row r="1031" s="24" customFormat="1" spans="2:2">
      <c r="B1031" s="121"/>
    </row>
    <row r="1032" s="24" customFormat="1" spans="2:2">
      <c r="B1032" s="121"/>
    </row>
    <row r="1033" s="24" customFormat="1" spans="2:2">
      <c r="B1033" s="121"/>
    </row>
    <row r="1034" s="24" customFormat="1" spans="2:2">
      <c r="B1034" s="121"/>
    </row>
    <row r="1035" s="24" customFormat="1" spans="2:2">
      <c r="B1035" s="121"/>
    </row>
    <row r="1036" s="24" customFormat="1" spans="2:2">
      <c r="B1036" s="121"/>
    </row>
    <row r="1037" s="24" customFormat="1" spans="2:2">
      <c r="B1037" s="121"/>
    </row>
    <row r="1038" s="24" customFormat="1" spans="2:2">
      <c r="B1038" s="121"/>
    </row>
    <row r="1039" s="24" customFormat="1" spans="2:2">
      <c r="B1039" s="121"/>
    </row>
    <row r="1040" s="24" customFormat="1" spans="2:2">
      <c r="B1040" s="121"/>
    </row>
    <row r="1041" s="24" customFormat="1" spans="2:2">
      <c r="B1041" s="121"/>
    </row>
    <row r="1042" s="24" customFormat="1" spans="2:2">
      <c r="B1042" s="121"/>
    </row>
    <row r="1043" s="24" customFormat="1" spans="2:2">
      <c r="B1043" s="121"/>
    </row>
    <row r="1044" s="24" customFormat="1" spans="2:2">
      <c r="B1044" s="121"/>
    </row>
    <row r="1045" s="24" customFormat="1" spans="2:2">
      <c r="B1045" s="121"/>
    </row>
    <row r="1046" s="24" customFormat="1" spans="2:2">
      <c r="B1046" s="121"/>
    </row>
    <row r="1047" s="24" customFormat="1" spans="2:2">
      <c r="B1047" s="121"/>
    </row>
    <row r="1048" s="24" customFormat="1" spans="2:2">
      <c r="B1048" s="121"/>
    </row>
    <row r="1049" s="24" customFormat="1" spans="2:2">
      <c r="B1049" s="121"/>
    </row>
    <row r="1050" s="24" customFormat="1" spans="2:2">
      <c r="B1050" s="121"/>
    </row>
    <row r="1051" s="24" customFormat="1" spans="2:2">
      <c r="B1051" s="121"/>
    </row>
    <row r="1052" s="24" customFormat="1" spans="2:2">
      <c r="B1052" s="121"/>
    </row>
    <row r="1053" s="24" customFormat="1" spans="2:2">
      <c r="B1053" s="121"/>
    </row>
    <row r="1054" s="24" customFormat="1" spans="2:2">
      <c r="B1054" s="121"/>
    </row>
    <row r="1055" s="24" customFormat="1" spans="2:2">
      <c r="B1055" s="121"/>
    </row>
    <row r="1056" s="24" customFormat="1" spans="2:2">
      <c r="B1056" s="121"/>
    </row>
    <row r="1057" s="24" customFormat="1" spans="2:2">
      <c r="B1057" s="121"/>
    </row>
    <row r="1058" s="24" customFormat="1" spans="2:2">
      <c r="B1058" s="121"/>
    </row>
    <row r="1059" s="24" customFormat="1" spans="2:2">
      <c r="B1059" s="121"/>
    </row>
    <row r="1060" s="24" customFormat="1" spans="2:2">
      <c r="B1060" s="121"/>
    </row>
    <row r="1061" s="24" customFormat="1" spans="2:2">
      <c r="B1061" s="121"/>
    </row>
    <row r="1062" s="24" customFormat="1" spans="2:2">
      <c r="B1062" s="121"/>
    </row>
    <row r="1063" s="24" customFormat="1" spans="2:2">
      <c r="B1063" s="121"/>
    </row>
    <row r="1064" s="24" customFormat="1" spans="2:2">
      <c r="B1064" s="121"/>
    </row>
    <row r="1065" s="24" customFormat="1" spans="2:2">
      <c r="B1065" s="121"/>
    </row>
    <row r="1066" s="24" customFormat="1" spans="2:2">
      <c r="B1066" s="121"/>
    </row>
    <row r="1067" s="24" customFormat="1" spans="2:2">
      <c r="B1067" s="121"/>
    </row>
    <row r="1068" s="24" customFormat="1" spans="2:2">
      <c r="B1068" s="121"/>
    </row>
    <row r="1069" s="24" customFormat="1" spans="2:2">
      <c r="B1069" s="121"/>
    </row>
    <row r="1070" s="24" customFormat="1" spans="2:2">
      <c r="B1070" s="121"/>
    </row>
    <row r="1071" s="24" customFormat="1" spans="2:2">
      <c r="B1071" s="121"/>
    </row>
    <row r="1072" s="24" customFormat="1" spans="2:2">
      <c r="B1072" s="121"/>
    </row>
    <row r="1073" s="24" customFormat="1" spans="2:2">
      <c r="B1073" s="121"/>
    </row>
    <row r="1074" s="24" customFormat="1" spans="2:2">
      <c r="B1074" s="121"/>
    </row>
    <row r="1075" s="24" customFormat="1" spans="2:2">
      <c r="B1075" s="121"/>
    </row>
    <row r="1076" s="24" customFormat="1" spans="2:2">
      <c r="B1076" s="121"/>
    </row>
    <row r="1077" s="24" customFormat="1" spans="2:2">
      <c r="B1077" s="121"/>
    </row>
    <row r="1078" s="24" customFormat="1" spans="2:2">
      <c r="B1078" s="121"/>
    </row>
    <row r="1079" s="24" customFormat="1" spans="2:2">
      <c r="B1079" s="121"/>
    </row>
    <row r="1080" s="24" customFormat="1" spans="2:2">
      <c r="B1080" s="121"/>
    </row>
    <row r="1081" s="24" customFormat="1" spans="2:2">
      <c r="B1081" s="121"/>
    </row>
    <row r="1082" s="24" customFormat="1" spans="2:2">
      <c r="B1082" s="121"/>
    </row>
    <row r="1083" s="24" customFormat="1" spans="2:2">
      <c r="B1083" s="121"/>
    </row>
    <row r="1084" s="24" customFormat="1" spans="2:2">
      <c r="B1084" s="121"/>
    </row>
    <row r="1085" s="24" customFormat="1" spans="2:2">
      <c r="B1085" s="121"/>
    </row>
    <row r="1086" s="24" customFormat="1" spans="2:2">
      <c r="B1086" s="121"/>
    </row>
    <row r="1087" s="24" customFormat="1" spans="2:2">
      <c r="B1087" s="121"/>
    </row>
    <row r="1088" s="24" customFormat="1" spans="2:2">
      <c r="B1088" s="121"/>
    </row>
    <row r="1089" s="24" customFormat="1" spans="2:2">
      <c r="B1089" s="121"/>
    </row>
    <row r="1090" s="24" customFormat="1" spans="2:2">
      <c r="B1090" s="121"/>
    </row>
    <row r="1091" s="24" customFormat="1" spans="2:2">
      <c r="B1091" s="121"/>
    </row>
    <row r="1092" s="24" customFormat="1" spans="2:2">
      <c r="B1092" s="121"/>
    </row>
    <row r="1093" s="24" customFormat="1" spans="2:2">
      <c r="B1093" s="121"/>
    </row>
    <row r="1094" s="24" customFormat="1" spans="2:2">
      <c r="B1094" s="121"/>
    </row>
    <row r="1095" s="24" customFormat="1" spans="2:2">
      <c r="B1095" s="121"/>
    </row>
    <row r="1096" s="24" customFormat="1" spans="2:2">
      <c r="B1096" s="121"/>
    </row>
    <row r="1097" s="24" customFormat="1" spans="2:2">
      <c r="B1097" s="121"/>
    </row>
    <row r="1098" s="24" customFormat="1" spans="2:2">
      <c r="B1098" s="121"/>
    </row>
    <row r="1099" s="24" customFormat="1" spans="2:2">
      <c r="B1099" s="121"/>
    </row>
    <row r="1100" s="24" customFormat="1" spans="2:2">
      <c r="B1100" s="121"/>
    </row>
    <row r="1101" s="24" customFormat="1" spans="2:2">
      <c r="B1101" s="121"/>
    </row>
    <row r="1102" s="24" customFormat="1" spans="2:2">
      <c r="B1102" s="121"/>
    </row>
    <row r="1103" s="24" customFormat="1" spans="2:2">
      <c r="B1103" s="121"/>
    </row>
    <row r="1104" s="24" customFormat="1" spans="2:2">
      <c r="B1104" s="121"/>
    </row>
    <row r="1105" s="24" customFormat="1" spans="2:2">
      <c r="B1105" s="121"/>
    </row>
    <row r="1106" s="24" customFormat="1" spans="2:2">
      <c r="B1106" s="121"/>
    </row>
    <row r="1107" s="24" customFormat="1" spans="2:2">
      <c r="B1107" s="121"/>
    </row>
    <row r="1108" s="24" customFormat="1" spans="2:2">
      <c r="B1108" s="121"/>
    </row>
    <row r="1109" s="24" customFormat="1" spans="2:2">
      <c r="B1109" s="121"/>
    </row>
    <row r="1110" s="24" customFormat="1" spans="2:2">
      <c r="B1110" s="121"/>
    </row>
    <row r="1111" s="24" customFormat="1" spans="2:2">
      <c r="B1111" s="121"/>
    </row>
    <row r="1112" s="24" customFormat="1" spans="2:2">
      <c r="B1112" s="121"/>
    </row>
    <row r="1113" s="24" customFormat="1" spans="2:2">
      <c r="B1113" s="121"/>
    </row>
    <row r="1114" s="24" customFormat="1" spans="2:2">
      <c r="B1114" s="121"/>
    </row>
    <row r="1115" s="24" customFormat="1" spans="2:2">
      <c r="B1115" s="121"/>
    </row>
    <row r="1116" s="24" customFormat="1" spans="2:2">
      <c r="B1116" s="121"/>
    </row>
    <row r="1117" s="24" customFormat="1" spans="2:2">
      <c r="B1117" s="121"/>
    </row>
    <row r="1118" s="24" customFormat="1" spans="2:2">
      <c r="B1118" s="121"/>
    </row>
    <row r="1119" s="24" customFormat="1" spans="2:2">
      <c r="B1119" s="121"/>
    </row>
    <row r="1120" s="24" customFormat="1" spans="2:2">
      <c r="B1120" s="121"/>
    </row>
    <row r="1121" s="24" customFormat="1" spans="2:2">
      <c r="B1121" s="121"/>
    </row>
    <row r="1122" s="24" customFormat="1" spans="2:2">
      <c r="B1122" s="121"/>
    </row>
    <row r="1123" s="24" customFormat="1" spans="2:2">
      <c r="B1123" s="121"/>
    </row>
    <row r="1124" s="24" customFormat="1" spans="2:2">
      <c r="B1124" s="121"/>
    </row>
    <row r="1125" s="24" customFormat="1" spans="2:2">
      <c r="B1125" s="121"/>
    </row>
    <row r="1126" s="24" customFormat="1" spans="2:2">
      <c r="B1126" s="121"/>
    </row>
    <row r="1127" s="24" customFormat="1" spans="2:2">
      <c r="B1127" s="121"/>
    </row>
    <row r="1128" s="24" customFormat="1" spans="2:2">
      <c r="B1128" s="121"/>
    </row>
    <row r="1129" s="24" customFormat="1" spans="2:2">
      <c r="B1129" s="121"/>
    </row>
    <row r="1130" s="24" customFormat="1" spans="2:2">
      <c r="B1130" s="121"/>
    </row>
    <row r="1131" s="24" customFormat="1" spans="2:2">
      <c r="B1131" s="121"/>
    </row>
    <row r="1132" s="24" customFormat="1" spans="2:2">
      <c r="B1132" s="121"/>
    </row>
    <row r="1133" s="24" customFormat="1" spans="2:2">
      <c r="B1133" s="121"/>
    </row>
    <row r="1134" s="24" customFormat="1" spans="2:2">
      <c r="B1134" s="121"/>
    </row>
    <row r="1135" s="24" customFormat="1" spans="2:2">
      <c r="B1135" s="121"/>
    </row>
    <row r="1136" s="24" customFormat="1" spans="2:2">
      <c r="B1136" s="121"/>
    </row>
    <row r="1137" s="24" customFormat="1" spans="2:2">
      <c r="B1137" s="121"/>
    </row>
    <row r="1138" s="24" customFormat="1" spans="2:2">
      <c r="B1138" s="121"/>
    </row>
    <row r="1139" s="24" customFormat="1" spans="2:2">
      <c r="B1139" s="121"/>
    </row>
    <row r="1140" s="24" customFormat="1" spans="2:2">
      <c r="B1140" s="121"/>
    </row>
    <row r="1141" s="24" customFormat="1" spans="2:2">
      <c r="B1141" s="121"/>
    </row>
    <row r="1142" s="24" customFormat="1" spans="2:2">
      <c r="B1142" s="121"/>
    </row>
    <row r="1143" s="24" customFormat="1" spans="2:2">
      <c r="B1143" s="121"/>
    </row>
    <row r="1144" s="24" customFormat="1" spans="2:2">
      <c r="B1144" s="121"/>
    </row>
    <row r="1145" s="24" customFormat="1" spans="2:2">
      <c r="B1145" s="121"/>
    </row>
    <row r="1146" s="24" customFormat="1" spans="2:2">
      <c r="B1146" s="121"/>
    </row>
    <row r="1147" s="24" customFormat="1" spans="2:2">
      <c r="B1147" s="121"/>
    </row>
    <row r="1148" s="24" customFormat="1" spans="2:2">
      <c r="B1148" s="121"/>
    </row>
    <row r="1149" s="24" customFormat="1" spans="2:2">
      <c r="B1149" s="121"/>
    </row>
    <row r="1150" s="24" customFormat="1" spans="2:2">
      <c r="B1150" s="121"/>
    </row>
    <row r="1151" s="24" customFormat="1" spans="2:2">
      <c r="B1151" s="121"/>
    </row>
    <row r="1152" s="24" customFormat="1" spans="2:2">
      <c r="B1152" s="121"/>
    </row>
    <row r="1153" s="24" customFormat="1" spans="2:2">
      <c r="B1153" s="121"/>
    </row>
    <row r="1154" s="24" customFormat="1" spans="2:2">
      <c r="B1154" s="121"/>
    </row>
    <row r="1155" s="24" customFormat="1" spans="2:2">
      <c r="B1155" s="121"/>
    </row>
    <row r="1156" s="24" customFormat="1" spans="2:2">
      <c r="B1156" s="121"/>
    </row>
    <row r="1157" s="24" customFormat="1" spans="2:2">
      <c r="B1157" s="121"/>
    </row>
    <row r="1158" s="24" customFormat="1" spans="2:2">
      <c r="B1158" s="121"/>
    </row>
    <row r="1159" s="24" customFormat="1" spans="2:2">
      <c r="B1159" s="121"/>
    </row>
    <row r="1160" s="24" customFormat="1" spans="2:2">
      <c r="B1160" s="121"/>
    </row>
    <row r="1161" s="24" customFormat="1" spans="2:2">
      <c r="B1161" s="121"/>
    </row>
    <row r="1162" s="24" customFormat="1" spans="2:2">
      <c r="B1162" s="121"/>
    </row>
    <row r="1163" s="24" customFormat="1" spans="2:2">
      <c r="B1163" s="121"/>
    </row>
    <row r="1164" s="24" customFormat="1" spans="2:2">
      <c r="B1164" s="121"/>
    </row>
    <row r="1165" s="24" customFormat="1" spans="2:2">
      <c r="B1165" s="121"/>
    </row>
    <row r="1166" s="24" customFormat="1" spans="2:2">
      <c r="B1166" s="121"/>
    </row>
    <row r="1167" s="24" customFormat="1" spans="2:2">
      <c r="B1167" s="121"/>
    </row>
    <row r="1168" s="24" customFormat="1" spans="2:2">
      <c r="B1168" s="121"/>
    </row>
    <row r="1169" s="24" customFormat="1" spans="2:2">
      <c r="B1169" s="121"/>
    </row>
    <row r="1170" s="24" customFormat="1" spans="2:2">
      <c r="B1170" s="121"/>
    </row>
    <row r="1171" s="24" customFormat="1" spans="2:2">
      <c r="B1171" s="121"/>
    </row>
    <row r="1172" s="24" customFormat="1" spans="2:2">
      <c r="B1172" s="121"/>
    </row>
    <row r="1173" s="24" customFormat="1" spans="2:2">
      <c r="B1173" s="121"/>
    </row>
    <row r="1174" s="24" customFormat="1" spans="2:2">
      <c r="B1174" s="121"/>
    </row>
    <row r="1175" s="24" customFormat="1" spans="2:2">
      <c r="B1175" s="121"/>
    </row>
    <row r="1176" s="24" customFormat="1" spans="2:2">
      <c r="B1176" s="121"/>
    </row>
    <row r="1177" s="24" customFormat="1" spans="2:2">
      <c r="B1177" s="121"/>
    </row>
    <row r="1178" s="24" customFormat="1" spans="2:2">
      <c r="B1178" s="121"/>
    </row>
    <row r="1179" s="24" customFormat="1" spans="2:2">
      <c r="B1179" s="121"/>
    </row>
    <row r="1180" s="24" customFormat="1" spans="2:2">
      <c r="B1180" s="121"/>
    </row>
    <row r="1181" s="24" customFormat="1" spans="2:2">
      <c r="B1181" s="121"/>
    </row>
    <row r="1182" s="24" customFormat="1" spans="2:2">
      <c r="B1182" s="121"/>
    </row>
    <row r="1183" s="24" customFormat="1" spans="2:2">
      <c r="B1183" s="121"/>
    </row>
    <row r="1184" s="24" customFormat="1" spans="2:2">
      <c r="B1184" s="121"/>
    </row>
    <row r="1185" s="24" customFormat="1" spans="2:2">
      <c r="B1185" s="121"/>
    </row>
    <row r="1186" s="24" customFormat="1" spans="2:2">
      <c r="B1186" s="121"/>
    </row>
    <row r="1187" s="24" customFormat="1" spans="2:2">
      <c r="B1187" s="121"/>
    </row>
    <row r="1188" s="24" customFormat="1" spans="2:2">
      <c r="B1188" s="121"/>
    </row>
    <row r="1189" s="24" customFormat="1" spans="2:2">
      <c r="B1189" s="121"/>
    </row>
    <row r="1190" s="24" customFormat="1" spans="2:2">
      <c r="B1190" s="121"/>
    </row>
    <row r="1191" s="24" customFormat="1" spans="2:2">
      <c r="B1191" s="121"/>
    </row>
    <row r="1192" s="24" customFormat="1" spans="2:2">
      <c r="B1192" s="121"/>
    </row>
    <row r="1193" s="24" customFormat="1" spans="2:2">
      <c r="B1193" s="121"/>
    </row>
    <row r="1194" s="24" customFormat="1" spans="2:2">
      <c r="B1194" s="121"/>
    </row>
    <row r="1195" s="24" customFormat="1" spans="2:2">
      <c r="B1195" s="121"/>
    </row>
    <row r="1196" s="24" customFormat="1" spans="2:2">
      <c r="B1196" s="121"/>
    </row>
    <row r="1197" s="24" customFormat="1" spans="2:2">
      <c r="B1197" s="121"/>
    </row>
    <row r="1198" s="24" customFormat="1" spans="2:2">
      <c r="B1198" s="121"/>
    </row>
    <row r="1199" s="24" customFormat="1" spans="2:2">
      <c r="B1199" s="121"/>
    </row>
    <row r="1200" s="24" customFormat="1" spans="2:2">
      <c r="B1200" s="121"/>
    </row>
    <row r="1201" s="24" customFormat="1" spans="2:2">
      <c r="B1201" s="121"/>
    </row>
    <row r="1202" s="24" customFormat="1" spans="2:2">
      <c r="B1202" s="121"/>
    </row>
    <row r="1203" s="24" customFormat="1" spans="2:2">
      <c r="B1203" s="121"/>
    </row>
    <row r="1204" s="24" customFormat="1" spans="2:2">
      <c r="B1204" s="121"/>
    </row>
    <row r="1205" s="24" customFormat="1" spans="2:2">
      <c r="B1205" s="121"/>
    </row>
    <row r="1206" s="24" customFormat="1" spans="2:2">
      <c r="B1206" s="121"/>
    </row>
    <row r="1207" s="24" customFormat="1" spans="2:2">
      <c r="B1207" s="121"/>
    </row>
    <row r="1208" s="24" customFormat="1" spans="2:2">
      <c r="B1208" s="121"/>
    </row>
    <row r="1209" s="24" customFormat="1" spans="2:2">
      <c r="B1209" s="121"/>
    </row>
    <row r="1210" s="24" customFormat="1" spans="2:2">
      <c r="B1210" s="121"/>
    </row>
    <row r="1211" s="24" customFormat="1" spans="2:2">
      <c r="B1211" s="121"/>
    </row>
    <row r="1212" s="24" customFormat="1" spans="2:2">
      <c r="B1212" s="121"/>
    </row>
    <row r="1213" s="24" customFormat="1" spans="2:2">
      <c r="B1213" s="121"/>
    </row>
    <row r="1214" s="24" customFormat="1" spans="2:2">
      <c r="B1214" s="121"/>
    </row>
    <row r="1215" s="24" customFormat="1" spans="2:2">
      <c r="B1215" s="121"/>
    </row>
    <row r="1216" s="24" customFormat="1" spans="2:2">
      <c r="B1216" s="121"/>
    </row>
    <row r="1217" s="24" customFormat="1" spans="2:2">
      <c r="B1217" s="121"/>
    </row>
    <row r="1218" s="24" customFormat="1" spans="2:2">
      <c r="B1218" s="121"/>
    </row>
    <row r="1219" s="24" customFormat="1" spans="2:2">
      <c r="B1219" s="121"/>
    </row>
    <row r="1220" s="24" customFormat="1" spans="2:2">
      <c r="B1220" s="121"/>
    </row>
    <row r="1221" s="24" customFormat="1" spans="2:2">
      <c r="B1221" s="121"/>
    </row>
    <row r="1222" s="24" customFormat="1" spans="2:2">
      <c r="B1222" s="121"/>
    </row>
    <row r="1223" s="24" customFormat="1" spans="2:2">
      <c r="B1223" s="121"/>
    </row>
    <row r="1224" s="24" customFormat="1" spans="2:2">
      <c r="B1224" s="121"/>
    </row>
    <row r="1225" s="24" customFormat="1" spans="2:2">
      <c r="B1225" s="121"/>
    </row>
    <row r="1226" s="24" customFormat="1" spans="2:2">
      <c r="B1226" s="121"/>
    </row>
    <row r="1227" s="24" customFormat="1" spans="2:2">
      <c r="B1227" s="121"/>
    </row>
    <row r="1228" s="24" customFormat="1" spans="2:2">
      <c r="B1228" s="121"/>
    </row>
    <row r="1229" s="24" customFormat="1" spans="2:2">
      <c r="B1229" s="121"/>
    </row>
    <row r="1230" s="24" customFormat="1" spans="2:2">
      <c r="B1230" s="121"/>
    </row>
    <row r="1231" s="24" customFormat="1" spans="2:2">
      <c r="B1231" s="121"/>
    </row>
    <row r="1232" s="24" customFormat="1" spans="2:2">
      <c r="B1232" s="121"/>
    </row>
    <row r="1233" s="24" customFormat="1" spans="2:2">
      <c r="B1233" s="121"/>
    </row>
    <row r="1234" s="24" customFormat="1" spans="2:2">
      <c r="B1234" s="121"/>
    </row>
    <row r="1235" s="24" customFormat="1" spans="2:2">
      <c r="B1235" s="121"/>
    </row>
    <row r="1236" s="24" customFormat="1" spans="2:2">
      <c r="B1236" s="121"/>
    </row>
    <row r="1237" s="24" customFormat="1" spans="2:2">
      <c r="B1237" s="121"/>
    </row>
    <row r="1238" s="24" customFormat="1" spans="2:2">
      <c r="B1238" s="121"/>
    </row>
    <row r="1239" s="24" customFormat="1" spans="2:2">
      <c r="B1239" s="121"/>
    </row>
    <row r="1240" s="24" customFormat="1" spans="2:2">
      <c r="B1240" s="121"/>
    </row>
    <row r="1241" s="24" customFormat="1" spans="2:2">
      <c r="B1241" s="121"/>
    </row>
    <row r="1242" s="24" customFormat="1" spans="2:2">
      <c r="B1242" s="121"/>
    </row>
    <row r="1243" s="24" customFormat="1" spans="2:2">
      <c r="B1243" s="121"/>
    </row>
    <row r="1244" s="24" customFormat="1" spans="2:2">
      <c r="B1244" s="121"/>
    </row>
    <row r="1245" s="24" customFormat="1" spans="2:2">
      <c r="B1245" s="121"/>
    </row>
    <row r="1246" s="24" customFormat="1" spans="2:2">
      <c r="B1246" s="121"/>
    </row>
    <row r="1247" s="24" customFormat="1" spans="2:2">
      <c r="B1247" s="121"/>
    </row>
    <row r="1248" s="24" customFormat="1" spans="2:2">
      <c r="B1248" s="121"/>
    </row>
    <row r="1249" s="24" customFormat="1" spans="2:2">
      <c r="B1249" s="121"/>
    </row>
    <row r="1250" s="24" customFormat="1" spans="2:2">
      <c r="B1250" s="121"/>
    </row>
    <row r="1251" s="24" customFormat="1" spans="2:2">
      <c r="B1251" s="121"/>
    </row>
    <row r="1252" s="24" customFormat="1" spans="2:2">
      <c r="B1252" s="121"/>
    </row>
    <row r="1253" s="24" customFormat="1" spans="2:2">
      <c r="B1253" s="121"/>
    </row>
    <row r="1254" s="24" customFormat="1" spans="2:2">
      <c r="B1254" s="121"/>
    </row>
    <row r="1255" s="24" customFormat="1" spans="2:2">
      <c r="B1255" s="121"/>
    </row>
    <row r="1256" s="24" customFormat="1" spans="2:2">
      <c r="B1256" s="121"/>
    </row>
    <row r="1257" s="24" customFormat="1" spans="2:2">
      <c r="B1257" s="121"/>
    </row>
    <row r="1258" s="24" customFormat="1" spans="2:2">
      <c r="B1258" s="121"/>
    </row>
    <row r="1259" s="24" customFormat="1" spans="2:2">
      <c r="B1259" s="121"/>
    </row>
    <row r="1260" s="24" customFormat="1" spans="2:2">
      <c r="B1260" s="121"/>
    </row>
    <row r="1261" s="24" customFormat="1" spans="2:2">
      <c r="B1261" s="121"/>
    </row>
    <row r="1262" s="24" customFormat="1" spans="2:2">
      <c r="B1262" s="121"/>
    </row>
    <row r="1263" s="24" customFormat="1" spans="2:2">
      <c r="B1263" s="121"/>
    </row>
    <row r="1264" s="24" customFormat="1" spans="2:2">
      <c r="B1264" s="121"/>
    </row>
    <row r="1265" s="24" customFormat="1" spans="2:2">
      <c r="B1265" s="121"/>
    </row>
    <row r="1266" s="24" customFormat="1" spans="2:2">
      <c r="B1266" s="121"/>
    </row>
    <row r="1267" s="24" customFormat="1" spans="2:2">
      <c r="B1267" s="121"/>
    </row>
    <row r="1268" s="24" customFormat="1" spans="2:2">
      <c r="B1268" s="121"/>
    </row>
    <row r="1269" s="24" customFormat="1" spans="2:2">
      <c r="B1269" s="121"/>
    </row>
    <row r="1270" s="24" customFormat="1" spans="2:2">
      <c r="B1270" s="121"/>
    </row>
    <row r="1271" s="24" customFormat="1" spans="2:2">
      <c r="B1271" s="121"/>
    </row>
    <row r="1272" s="24" customFormat="1" spans="2:2">
      <c r="B1272" s="121"/>
    </row>
    <row r="1273" s="24" customFormat="1" spans="2:2">
      <c r="B1273" s="121"/>
    </row>
    <row r="1274" s="24" customFormat="1" spans="2:2">
      <c r="B1274" s="121"/>
    </row>
    <row r="1275" s="24" customFormat="1" spans="2:2">
      <c r="B1275" s="121"/>
    </row>
    <row r="1276" s="24" customFormat="1" spans="2:2">
      <c r="B1276" s="121"/>
    </row>
    <row r="1277" s="24" customFormat="1" spans="2:2">
      <c r="B1277" s="121"/>
    </row>
    <row r="1278" s="24" customFormat="1" spans="2:2">
      <c r="B1278" s="121"/>
    </row>
    <row r="1279" s="24" customFormat="1" spans="2:2">
      <c r="B1279" s="121"/>
    </row>
    <row r="1280" s="24" customFormat="1" spans="2:2">
      <c r="B1280" s="121"/>
    </row>
    <row r="1281" s="24" customFormat="1" spans="2:2">
      <c r="B1281" s="121"/>
    </row>
    <row r="1282" s="24" customFormat="1" spans="2:2">
      <c r="B1282" s="121"/>
    </row>
    <row r="1283" s="24" customFormat="1" spans="2:2">
      <c r="B1283" s="121"/>
    </row>
    <row r="1284" s="24" customFormat="1" spans="2:2">
      <c r="B1284" s="121"/>
    </row>
    <row r="1285" s="24" customFormat="1" spans="2:2">
      <c r="B1285" s="121"/>
    </row>
    <row r="1286" s="24" customFormat="1" spans="2:2">
      <c r="B1286" s="121"/>
    </row>
    <row r="1287" s="24" customFormat="1" spans="2:2">
      <c r="B1287" s="121"/>
    </row>
    <row r="1288" s="24" customFormat="1" spans="2:2">
      <c r="B1288" s="121"/>
    </row>
    <row r="1289" s="24" customFormat="1" spans="2:2">
      <c r="B1289" s="121"/>
    </row>
    <row r="1290" s="24" customFormat="1" spans="2:2">
      <c r="B1290" s="121"/>
    </row>
    <row r="1291" s="24" customFormat="1" spans="2:2">
      <c r="B1291" s="121"/>
    </row>
    <row r="1292" s="24" customFormat="1" spans="2:2">
      <c r="B1292" s="121"/>
    </row>
    <row r="1293" s="24" customFormat="1" spans="2:2">
      <c r="B1293" s="121"/>
    </row>
    <row r="1294" s="24" customFormat="1" spans="2:2">
      <c r="B1294" s="121"/>
    </row>
    <row r="1295" s="24" customFormat="1" spans="2:2">
      <c r="B1295" s="121"/>
    </row>
    <row r="1296" s="24" customFormat="1" spans="2:2">
      <c r="B1296" s="121"/>
    </row>
    <row r="1297" s="24" customFormat="1" spans="2:2">
      <c r="B1297" s="121"/>
    </row>
    <row r="1298" s="24" customFormat="1" spans="2:2">
      <c r="B1298" s="121"/>
    </row>
    <row r="1299" s="24" customFormat="1" spans="2:2">
      <c r="B1299" s="121"/>
    </row>
    <row r="1300" s="24" customFormat="1" spans="2:2">
      <c r="B1300" s="121"/>
    </row>
    <row r="1301" s="24" customFormat="1" spans="2:2">
      <c r="B1301" s="121"/>
    </row>
    <row r="1302" s="24" customFormat="1" spans="2:2">
      <c r="B1302" s="121"/>
    </row>
    <row r="1303" s="24" customFormat="1" spans="2:2">
      <c r="B1303" s="121"/>
    </row>
    <row r="1304" s="24" customFormat="1" spans="2:2">
      <c r="B1304" s="121"/>
    </row>
    <row r="1305" s="24" customFormat="1" spans="2:2">
      <c r="B1305" s="121"/>
    </row>
    <row r="1306" s="24" customFormat="1" spans="2:2">
      <c r="B1306" s="121"/>
    </row>
    <row r="1307" s="24" customFormat="1" spans="2:2">
      <c r="B1307" s="121"/>
    </row>
    <row r="1308" s="24" customFormat="1" spans="2:2">
      <c r="B1308" s="121"/>
    </row>
    <row r="1309" s="24" customFormat="1" spans="2:2">
      <c r="B1309" s="121"/>
    </row>
    <row r="1310" s="24" customFormat="1" spans="2:2">
      <c r="B1310" s="121"/>
    </row>
    <row r="1311" s="24" customFormat="1" spans="2:2">
      <c r="B1311" s="121"/>
    </row>
    <row r="1312" s="24" customFormat="1" spans="2:2">
      <c r="B1312" s="121"/>
    </row>
    <row r="1313" s="24" customFormat="1" spans="2:2">
      <c r="B1313" s="121"/>
    </row>
    <row r="1314" s="24" customFormat="1" spans="2:2">
      <c r="B1314" s="121"/>
    </row>
    <row r="1315" s="24" customFormat="1" spans="2:2">
      <c r="B1315" s="121"/>
    </row>
    <row r="1316" s="24" customFormat="1" spans="2:2">
      <c r="B1316" s="121"/>
    </row>
    <row r="1317" s="24" customFormat="1" spans="2:2">
      <c r="B1317" s="121"/>
    </row>
    <row r="1318" s="24" customFormat="1" spans="2:2">
      <c r="B1318" s="121"/>
    </row>
    <row r="1319" s="24" customFormat="1" spans="2:2">
      <c r="B1319" s="121"/>
    </row>
    <row r="1320" s="24" customFormat="1" spans="2:2">
      <c r="B1320" s="121"/>
    </row>
    <row r="1321" s="24" customFormat="1" spans="2:2">
      <c r="B1321" s="121"/>
    </row>
    <row r="1322" s="24" customFormat="1" spans="2:2">
      <c r="B1322" s="121"/>
    </row>
    <row r="1323" s="24" customFormat="1" spans="2:2">
      <c r="B1323" s="121"/>
    </row>
    <row r="1324" s="24" customFormat="1" spans="2:2">
      <c r="B1324" s="121"/>
    </row>
    <row r="1325" s="24" customFormat="1" spans="2:2">
      <c r="B1325" s="121"/>
    </row>
    <row r="1326" s="24" customFormat="1" spans="2:2">
      <c r="B1326" s="121"/>
    </row>
    <row r="1327" s="24" customFormat="1" spans="2:2">
      <c r="B1327" s="121"/>
    </row>
    <row r="1328" s="24" customFormat="1" spans="2:2">
      <c r="B1328" s="121"/>
    </row>
    <row r="1329" s="24" customFormat="1" spans="2:2">
      <c r="B1329" s="121"/>
    </row>
    <row r="1330" s="24" customFormat="1" spans="2:2">
      <c r="B1330" s="121"/>
    </row>
    <row r="1331" s="24" customFormat="1" spans="2:2">
      <c r="B1331" s="121"/>
    </row>
    <row r="1332" s="24" customFormat="1" spans="2:2">
      <c r="B1332" s="121"/>
    </row>
    <row r="1333" s="24" customFormat="1" spans="2:2">
      <c r="B1333" s="121"/>
    </row>
    <row r="1334" s="24" customFormat="1" spans="2:2">
      <c r="B1334" s="121"/>
    </row>
    <row r="1335" s="24" customFormat="1" spans="2:2">
      <c r="B1335" s="121"/>
    </row>
    <row r="1336" s="24" customFormat="1" spans="2:2">
      <c r="B1336" s="121"/>
    </row>
    <row r="1337" s="24" customFormat="1" spans="2:2">
      <c r="B1337" s="121"/>
    </row>
    <row r="1338" s="24" customFormat="1" spans="2:2">
      <c r="B1338" s="121"/>
    </row>
    <row r="1339" s="24" customFormat="1" spans="2:2">
      <c r="B1339" s="121"/>
    </row>
    <row r="1340" s="24" customFormat="1" spans="2:2">
      <c r="B1340" s="121"/>
    </row>
    <row r="1341" s="24" customFormat="1" spans="2:2">
      <c r="B1341" s="121"/>
    </row>
    <row r="1342" s="24" customFormat="1" spans="2:2">
      <c r="B1342" s="121"/>
    </row>
    <row r="1343" s="24" customFormat="1" spans="2:2">
      <c r="B1343" s="121"/>
    </row>
    <row r="1344" s="24" customFormat="1" spans="2:2">
      <c r="B1344" s="121"/>
    </row>
    <row r="1345" s="24" customFormat="1" spans="2:2">
      <c r="B1345" s="121"/>
    </row>
    <row r="1346" s="24" customFormat="1" spans="2:2">
      <c r="B1346" s="121"/>
    </row>
    <row r="1347" s="24" customFormat="1" spans="2:2">
      <c r="B1347" s="121"/>
    </row>
    <row r="1348" s="24" customFormat="1" spans="2:2">
      <c r="B1348" s="121"/>
    </row>
    <row r="1349" s="24" customFormat="1" spans="2:2">
      <c r="B1349" s="121"/>
    </row>
    <row r="1350" s="24" customFormat="1" spans="2:2">
      <c r="B1350" s="121"/>
    </row>
    <row r="1351" s="24" customFormat="1" spans="2:2">
      <c r="B1351" s="121"/>
    </row>
    <row r="1352" s="24" customFormat="1" spans="2:2">
      <c r="B1352" s="121"/>
    </row>
    <row r="1353" s="24" customFormat="1" spans="2:2">
      <c r="B1353" s="121"/>
    </row>
    <row r="1354" s="24" customFormat="1" spans="2:2">
      <c r="B1354" s="121"/>
    </row>
    <row r="1355" s="24" customFormat="1" spans="2:2">
      <c r="B1355" s="121"/>
    </row>
    <row r="1356" s="24" customFormat="1" spans="2:2">
      <c r="B1356" s="121"/>
    </row>
    <row r="1357" s="24" customFormat="1" spans="2:2">
      <c r="B1357" s="121"/>
    </row>
    <row r="1358" s="24" customFormat="1" spans="2:2">
      <c r="B1358" s="121"/>
    </row>
    <row r="1359" s="24" customFormat="1" spans="2:2">
      <c r="B1359" s="121"/>
    </row>
    <row r="1360" s="24" customFormat="1" spans="2:2">
      <c r="B1360" s="121"/>
    </row>
    <row r="1361" s="24" customFormat="1" spans="2:2">
      <c r="B1361" s="121"/>
    </row>
    <row r="1362" s="24" customFormat="1" spans="2:2">
      <c r="B1362" s="121"/>
    </row>
    <row r="1363" s="24" customFormat="1" spans="2:2">
      <c r="B1363" s="121"/>
    </row>
    <row r="1364" s="24" customFormat="1" spans="2:2">
      <c r="B1364" s="121"/>
    </row>
    <row r="1365" s="24" customFormat="1" spans="2:2">
      <c r="B1365" s="121"/>
    </row>
    <row r="1366" s="24" customFormat="1" spans="2:2">
      <c r="B1366" s="121"/>
    </row>
    <row r="1367" s="24" customFormat="1" spans="2:2">
      <c r="B1367" s="121"/>
    </row>
    <row r="1368" s="24" customFormat="1" spans="2:2">
      <c r="B1368" s="121"/>
    </row>
    <row r="1369" s="24" customFormat="1" spans="2:2">
      <c r="B1369" s="121"/>
    </row>
    <row r="1370" s="24" customFormat="1" spans="2:2">
      <c r="B1370" s="121"/>
    </row>
    <row r="1371" s="24" customFormat="1" spans="2:2">
      <c r="B1371" s="121"/>
    </row>
    <row r="1372" s="24" customFormat="1" spans="2:2">
      <c r="B1372" s="121"/>
    </row>
    <row r="1373" s="24" customFormat="1" spans="2:2">
      <c r="B1373" s="121"/>
    </row>
    <row r="1374" s="24" customFormat="1" spans="2:2">
      <c r="B1374" s="121"/>
    </row>
    <row r="1375" s="24" customFormat="1" spans="2:2">
      <c r="B1375" s="121"/>
    </row>
    <row r="1376" s="24" customFormat="1" spans="2:2">
      <c r="B1376" s="121"/>
    </row>
    <row r="1377" s="24" customFormat="1" spans="2:2">
      <c r="B1377" s="121"/>
    </row>
    <row r="1378" s="24" customFormat="1" spans="2:2">
      <c r="B1378" s="121"/>
    </row>
    <row r="1379" s="24" customFormat="1" spans="2:2">
      <c r="B1379" s="121"/>
    </row>
    <row r="1380" s="24" customFormat="1" spans="2:2">
      <c r="B1380" s="121"/>
    </row>
    <row r="1381" s="24" customFormat="1" spans="2:2">
      <c r="B1381" s="121"/>
    </row>
    <row r="1382" s="24" customFormat="1" spans="2:2">
      <c r="B1382" s="121"/>
    </row>
    <row r="1383" s="24" customFormat="1" spans="2:2">
      <c r="B1383" s="121"/>
    </row>
    <row r="1384" s="24" customFormat="1" spans="2:2">
      <c r="B1384" s="121"/>
    </row>
    <row r="1385" s="24" customFormat="1" spans="2:2">
      <c r="B1385" s="121"/>
    </row>
    <row r="1386" s="24" customFormat="1" spans="2:2">
      <c r="B1386" s="121"/>
    </row>
    <row r="1387" s="24" customFormat="1" spans="2:2">
      <c r="B1387" s="121"/>
    </row>
    <row r="1388" s="24" customFormat="1" spans="2:2">
      <c r="B1388" s="121"/>
    </row>
    <row r="1389" s="24" customFormat="1" spans="2:2">
      <c r="B1389" s="121"/>
    </row>
    <row r="1390" s="24" customFormat="1" spans="2:2">
      <c r="B1390" s="121"/>
    </row>
    <row r="1391" s="24" customFormat="1" spans="2:2">
      <c r="B1391" s="121"/>
    </row>
    <row r="1392" s="24" customFormat="1" spans="2:2">
      <c r="B1392" s="121"/>
    </row>
    <row r="1393" s="24" customFormat="1" spans="2:2">
      <c r="B1393" s="121"/>
    </row>
    <row r="1394" s="24" customFormat="1" spans="2:2">
      <c r="B1394" s="121"/>
    </row>
    <row r="1395" s="24" customFormat="1" spans="2:2">
      <c r="B1395" s="121"/>
    </row>
    <row r="1396" s="24" customFormat="1" spans="2:2">
      <c r="B1396" s="121"/>
    </row>
    <row r="1397" s="24" customFormat="1" spans="2:2">
      <c r="B1397" s="121"/>
    </row>
    <row r="1398" s="24" customFormat="1" spans="2:2">
      <c r="B1398" s="121"/>
    </row>
    <row r="1399" s="24" customFormat="1" spans="2:2">
      <c r="B1399" s="121"/>
    </row>
    <row r="1400" s="24" customFormat="1" spans="2:2">
      <c r="B1400" s="121"/>
    </row>
    <row r="1401" s="24" customFormat="1" spans="2:2">
      <c r="B1401" s="121"/>
    </row>
    <row r="1402" s="24" customFormat="1" spans="2:2">
      <c r="B1402" s="121"/>
    </row>
    <row r="1403" s="24" customFormat="1" spans="2:2">
      <c r="B1403" s="121"/>
    </row>
    <row r="1404" s="24" customFormat="1" spans="2:2">
      <c r="B1404" s="121"/>
    </row>
    <row r="1405" s="24" customFormat="1" spans="2:2">
      <c r="B1405" s="121"/>
    </row>
    <row r="1406" s="24" customFormat="1" spans="2:2">
      <c r="B1406" s="121"/>
    </row>
    <row r="1407" s="24" customFormat="1" spans="2:2">
      <c r="B1407" s="121"/>
    </row>
    <row r="1408" s="24" customFormat="1" spans="2:2">
      <c r="B1408" s="121"/>
    </row>
    <row r="1409" s="24" customFormat="1" spans="2:2">
      <c r="B1409" s="121"/>
    </row>
    <row r="1410" s="24" customFormat="1" spans="2:2">
      <c r="B1410" s="121"/>
    </row>
    <row r="1411" s="24" customFormat="1" spans="2:2">
      <c r="B1411" s="121"/>
    </row>
    <row r="1412" s="24" customFormat="1" spans="2:2">
      <c r="B1412" s="121"/>
    </row>
    <row r="1413" s="24" customFormat="1" spans="2:2">
      <c r="B1413" s="121"/>
    </row>
    <row r="1414" s="24" customFormat="1" spans="2:2">
      <c r="B1414" s="121"/>
    </row>
    <row r="1415" s="24" customFormat="1" spans="2:2">
      <c r="B1415" s="121"/>
    </row>
    <row r="1416" s="24" customFormat="1" spans="2:2">
      <c r="B1416" s="121"/>
    </row>
    <row r="1417" s="24" customFormat="1" spans="2:2">
      <c r="B1417" s="121"/>
    </row>
    <row r="1418" s="24" customFormat="1" spans="2:2">
      <c r="B1418" s="121"/>
    </row>
    <row r="1419" s="24" customFormat="1" spans="2:2">
      <c r="B1419" s="121"/>
    </row>
    <row r="1420" s="24" customFormat="1" spans="2:2">
      <c r="B1420" s="121"/>
    </row>
    <row r="1421" s="24" customFormat="1" spans="2:2">
      <c r="B1421" s="121"/>
    </row>
    <row r="1422" s="24" customFormat="1" spans="2:2">
      <c r="B1422" s="121"/>
    </row>
    <row r="1423" s="24" customFormat="1" spans="2:2">
      <c r="B1423" s="121"/>
    </row>
    <row r="1424" s="24" customFormat="1" spans="2:2">
      <c r="B1424" s="121"/>
    </row>
    <row r="1425" s="24" customFormat="1" spans="2:2">
      <c r="B1425" s="121"/>
    </row>
    <row r="1426" s="24" customFormat="1" spans="2:2">
      <c r="B1426" s="121"/>
    </row>
    <row r="1427" s="24" customFormat="1" spans="2:2">
      <c r="B1427" s="121"/>
    </row>
    <row r="1428" s="24" customFormat="1" spans="2:2">
      <c r="B1428" s="121"/>
    </row>
    <row r="1429" s="24" customFormat="1" spans="2:2">
      <c r="B1429" s="121"/>
    </row>
    <row r="1430" s="24" customFormat="1" spans="2:2">
      <c r="B1430" s="121"/>
    </row>
    <row r="1431" s="24" customFormat="1" spans="2:2">
      <c r="B1431" s="121"/>
    </row>
    <row r="1432" s="24" customFormat="1" spans="2:2">
      <c r="B1432" s="121"/>
    </row>
    <row r="1433" s="24" customFormat="1" spans="2:2">
      <c r="B1433" s="121"/>
    </row>
    <row r="1434" s="24" customFormat="1" spans="2:2">
      <c r="B1434" s="121"/>
    </row>
    <row r="1435" s="24" customFormat="1" spans="2:2">
      <c r="B1435" s="121"/>
    </row>
    <row r="1436" s="24" customFormat="1" spans="2:2">
      <c r="B1436" s="121"/>
    </row>
    <row r="1437" s="24" customFormat="1" spans="2:2">
      <c r="B1437" s="121"/>
    </row>
    <row r="1438" s="24" customFormat="1" spans="2:2">
      <c r="B1438" s="121"/>
    </row>
    <row r="1439" s="24" customFormat="1" spans="2:2">
      <c r="B1439" s="121"/>
    </row>
    <row r="1440" s="24" customFormat="1" spans="2:2">
      <c r="B1440" s="121"/>
    </row>
    <row r="1441" s="24" customFormat="1" spans="2:2">
      <c r="B1441" s="121"/>
    </row>
    <row r="1442" s="24" customFormat="1" spans="2:2">
      <c r="B1442" s="121"/>
    </row>
    <row r="1443" s="24" customFormat="1" spans="2:2">
      <c r="B1443" s="121"/>
    </row>
    <row r="1444" s="24" customFormat="1" spans="2:2">
      <c r="B1444" s="121"/>
    </row>
    <row r="1445" s="24" customFormat="1" spans="2:2">
      <c r="B1445" s="121"/>
    </row>
    <row r="1446" s="24" customFormat="1" spans="2:2">
      <c r="B1446" s="121"/>
    </row>
    <row r="1447" s="24" customFormat="1" spans="2:2">
      <c r="B1447" s="121"/>
    </row>
    <row r="1448" s="24" customFormat="1" spans="2:2">
      <c r="B1448" s="121"/>
    </row>
    <row r="1449" s="24" customFormat="1" spans="2:2">
      <c r="B1449" s="121"/>
    </row>
    <row r="1450" s="24" customFormat="1" spans="2:2">
      <c r="B1450" s="121"/>
    </row>
    <row r="1451" s="24" customFormat="1" spans="2:2">
      <c r="B1451" s="121"/>
    </row>
    <row r="1452" s="24" customFormat="1" spans="2:2">
      <c r="B1452" s="121"/>
    </row>
    <row r="1453" s="24" customFormat="1" spans="2:2">
      <c r="B1453" s="121"/>
    </row>
    <row r="1454" s="24" customFormat="1" spans="2:2">
      <c r="B1454" s="121"/>
    </row>
    <row r="1455" s="24" customFormat="1" spans="2:2">
      <c r="B1455" s="121"/>
    </row>
    <row r="1456" s="24" customFormat="1" spans="2:2">
      <c r="B1456" s="121"/>
    </row>
    <row r="1457" s="24" customFormat="1" spans="2:2">
      <c r="B1457" s="121"/>
    </row>
    <row r="1458" s="24" customFormat="1" spans="2:2">
      <c r="B1458" s="121"/>
    </row>
    <row r="1459" s="24" customFormat="1" spans="2:2">
      <c r="B1459" s="121"/>
    </row>
    <row r="1460" s="24" customFormat="1" spans="2:2">
      <c r="B1460" s="121"/>
    </row>
    <row r="1461" s="24" customFormat="1" spans="2:2">
      <c r="B1461" s="121"/>
    </row>
    <row r="1462" s="24" customFormat="1" spans="2:2">
      <c r="B1462" s="121"/>
    </row>
    <row r="1463" s="24" customFormat="1" spans="2:2">
      <c r="B1463" s="121"/>
    </row>
    <row r="1464" s="24" customFormat="1" spans="2:2">
      <c r="B1464" s="121"/>
    </row>
    <row r="1465" s="24" customFormat="1" spans="2:2">
      <c r="B1465" s="121"/>
    </row>
    <row r="1466" s="24" customFormat="1" spans="2:2">
      <c r="B1466" s="121"/>
    </row>
    <row r="1467" s="24" customFormat="1" spans="2:2">
      <c r="B1467" s="121"/>
    </row>
    <row r="1468" s="24" customFormat="1" spans="2:2">
      <c r="B1468" s="121"/>
    </row>
    <row r="1469" s="24" customFormat="1" spans="2:2">
      <c r="B1469" s="121"/>
    </row>
    <row r="1470" s="24" customFormat="1" spans="2:2">
      <c r="B1470" s="121"/>
    </row>
    <row r="1471" s="24" customFormat="1" spans="2:2">
      <c r="B1471" s="121"/>
    </row>
    <row r="1472" s="24" customFormat="1" spans="2:2">
      <c r="B1472" s="121"/>
    </row>
    <row r="1473" s="24" customFormat="1" spans="2:2">
      <c r="B1473" s="121"/>
    </row>
    <row r="1474" s="24" customFormat="1" spans="2:2">
      <c r="B1474" s="121"/>
    </row>
    <row r="1475" s="24" customFormat="1" spans="2:2">
      <c r="B1475" s="121"/>
    </row>
    <row r="1476" s="24" customFormat="1" spans="2:2">
      <c r="B1476" s="121"/>
    </row>
    <row r="1477" s="24" customFormat="1" spans="2:2">
      <c r="B1477" s="121"/>
    </row>
    <row r="1478" s="24" customFormat="1" spans="2:2">
      <c r="B1478" s="121"/>
    </row>
    <row r="1479" s="24" customFormat="1" spans="2:2">
      <c r="B1479" s="121"/>
    </row>
    <row r="1480" s="24" customFormat="1" spans="2:2">
      <c r="B1480" s="121"/>
    </row>
    <row r="1481" s="24" customFormat="1" spans="2:2">
      <c r="B1481" s="121"/>
    </row>
    <row r="1482" s="24" customFormat="1" spans="2:2">
      <c r="B1482" s="121"/>
    </row>
    <row r="1483" s="24" customFormat="1" spans="2:2">
      <c r="B1483" s="121"/>
    </row>
    <row r="1484" s="24" customFormat="1" spans="2:2">
      <c r="B1484" s="121"/>
    </row>
    <row r="1485" s="24" customFormat="1" spans="2:2">
      <c r="B1485" s="121"/>
    </row>
    <row r="1486" s="24" customFormat="1" spans="2:2">
      <c r="B1486" s="121"/>
    </row>
    <row r="1487" s="24" customFormat="1" spans="2:2">
      <c r="B1487" s="121"/>
    </row>
    <row r="1488" s="24" customFormat="1" spans="2:2">
      <c r="B1488" s="121"/>
    </row>
    <row r="1489" s="24" customFormat="1" spans="2:2">
      <c r="B1489" s="121"/>
    </row>
    <row r="1490" s="24" customFormat="1" spans="2:2">
      <c r="B1490" s="121"/>
    </row>
    <row r="1491" s="24" customFormat="1" spans="2:2">
      <c r="B1491" s="121"/>
    </row>
    <row r="1492" s="24" customFormat="1" spans="2:2">
      <c r="B1492" s="121"/>
    </row>
    <row r="1493" s="24" customFormat="1" spans="2:2">
      <c r="B1493" s="121"/>
    </row>
    <row r="1494" s="24" customFormat="1" spans="2:2">
      <c r="B1494" s="121"/>
    </row>
    <row r="1495" s="24" customFormat="1" spans="2:2">
      <c r="B1495" s="121"/>
    </row>
    <row r="1496" s="24" customFormat="1" spans="2:2">
      <c r="B1496" s="121"/>
    </row>
    <row r="1497" s="24" customFormat="1" spans="2:2">
      <c r="B1497" s="121"/>
    </row>
    <row r="1498" s="24" customFormat="1" spans="2:2">
      <c r="B1498" s="121"/>
    </row>
    <row r="1499" s="24" customFormat="1" spans="2:2">
      <c r="B1499" s="121"/>
    </row>
    <row r="1500" s="24" customFormat="1" spans="2:2">
      <c r="B1500" s="121"/>
    </row>
    <row r="1501" s="24" customFormat="1" spans="2:2">
      <c r="B1501" s="121"/>
    </row>
    <row r="1502" s="24" customFormat="1" spans="2:2">
      <c r="B1502" s="121"/>
    </row>
    <row r="1503" s="24" customFormat="1" spans="2:2">
      <c r="B1503" s="121"/>
    </row>
    <row r="1504" s="24" customFormat="1" spans="2:2">
      <c r="B1504" s="121"/>
    </row>
    <row r="1505" s="24" customFormat="1" spans="2:2">
      <c r="B1505" s="121"/>
    </row>
    <row r="1506" s="24" customFormat="1" spans="2:2">
      <c r="B1506" s="121"/>
    </row>
    <row r="1507" s="24" customFormat="1" spans="2:2">
      <c r="B1507" s="121"/>
    </row>
    <row r="1508" s="24" customFormat="1" spans="2:2">
      <c r="B1508" s="121"/>
    </row>
    <row r="1509" s="24" customFormat="1" spans="2:2">
      <c r="B1509" s="121"/>
    </row>
    <row r="1510" s="24" customFormat="1" spans="2:2">
      <c r="B1510" s="121"/>
    </row>
    <row r="1511" s="24" customFormat="1" spans="2:2">
      <c r="B1511" s="121"/>
    </row>
    <row r="1512" s="24" customFormat="1" spans="2:2">
      <c r="B1512" s="121"/>
    </row>
    <row r="1513" s="24" customFormat="1" spans="2:2">
      <c r="B1513" s="121"/>
    </row>
    <row r="1514" s="24" customFormat="1" spans="2:2">
      <c r="B1514" s="121"/>
    </row>
    <row r="1515" s="24" customFormat="1" spans="2:2">
      <c r="B1515" s="121"/>
    </row>
    <row r="1516" s="24" customFormat="1" spans="2:2">
      <c r="B1516" s="121"/>
    </row>
    <row r="1517" s="24" customFormat="1" spans="2:2">
      <c r="B1517" s="121"/>
    </row>
    <row r="1518" s="24" customFormat="1" spans="2:2">
      <c r="B1518" s="121"/>
    </row>
    <row r="1519" s="24" customFormat="1" spans="2:2">
      <c r="B1519" s="121"/>
    </row>
    <row r="1520" s="24" customFormat="1" spans="2:2">
      <c r="B1520" s="121"/>
    </row>
    <row r="1521" s="24" customFormat="1" spans="2:2">
      <c r="B1521" s="121"/>
    </row>
    <row r="1522" s="24" customFormat="1" spans="2:2">
      <c r="B1522" s="121"/>
    </row>
    <row r="1523" s="24" customFormat="1" spans="2:2">
      <c r="B1523" s="121"/>
    </row>
    <row r="1524" s="24" customFormat="1" spans="2:2">
      <c r="B1524" s="121"/>
    </row>
    <row r="1525" s="24" customFormat="1" spans="2:2">
      <c r="B1525" s="121"/>
    </row>
    <row r="1526" s="24" customFormat="1" spans="2:2">
      <c r="B1526" s="121"/>
    </row>
    <row r="1527" s="24" customFormat="1" spans="2:2">
      <c r="B1527" s="121"/>
    </row>
    <row r="1528" s="24" customFormat="1" spans="2:2">
      <c r="B1528" s="121"/>
    </row>
    <row r="1529" s="24" customFormat="1" spans="2:2">
      <c r="B1529" s="121"/>
    </row>
    <row r="1530" s="24" customFormat="1" spans="2:2">
      <c r="B1530" s="121"/>
    </row>
    <row r="1531" s="24" customFormat="1" spans="2:2">
      <c r="B1531" s="121"/>
    </row>
    <row r="1532" s="24" customFormat="1" spans="2:2">
      <c r="B1532" s="121"/>
    </row>
    <row r="1533" s="24" customFormat="1" spans="2:2">
      <c r="B1533" s="121"/>
    </row>
    <row r="1534" s="24" customFormat="1" spans="2:2">
      <c r="B1534" s="121"/>
    </row>
    <row r="1535" s="24" customFormat="1" spans="2:2">
      <c r="B1535" s="121"/>
    </row>
    <row r="1536" s="24" customFormat="1" spans="2:2">
      <c r="B1536" s="121"/>
    </row>
    <row r="1537" s="24" customFormat="1" spans="2:2">
      <c r="B1537" s="121"/>
    </row>
    <row r="1538" s="24" customFormat="1" spans="2:2">
      <c r="B1538" s="121"/>
    </row>
    <row r="1539" s="24" customFormat="1" spans="2:2">
      <c r="B1539" s="121"/>
    </row>
    <row r="1540" s="24" customFormat="1" spans="2:2">
      <c r="B1540" s="121"/>
    </row>
    <row r="1541" s="24" customFormat="1" spans="2:2">
      <c r="B1541" s="121"/>
    </row>
    <row r="1542" s="24" customFormat="1" spans="2:2">
      <c r="B1542" s="121"/>
    </row>
    <row r="1543" s="24" customFormat="1" spans="2:2">
      <c r="B1543" s="121"/>
    </row>
    <row r="1544" s="24" customFormat="1" spans="2:2">
      <c r="B1544" s="121"/>
    </row>
    <row r="1545" s="24" customFormat="1" spans="2:2">
      <c r="B1545" s="121"/>
    </row>
    <row r="1546" s="24" customFormat="1" spans="2:2">
      <c r="B1546" s="121"/>
    </row>
    <row r="1547" s="24" customFormat="1" spans="2:2">
      <c r="B1547" s="121"/>
    </row>
    <row r="1548" s="24" customFormat="1" spans="2:2">
      <c r="B1548" s="121"/>
    </row>
    <row r="1549" s="24" customFormat="1" spans="2:2">
      <c r="B1549" s="121"/>
    </row>
    <row r="1550" s="24" customFormat="1" spans="2:2">
      <c r="B1550" s="121"/>
    </row>
    <row r="1551" s="24" customFormat="1" spans="2:2">
      <c r="B1551" s="121"/>
    </row>
    <row r="1552" s="24" customFormat="1" spans="2:2">
      <c r="B1552" s="121"/>
    </row>
    <row r="1553" s="24" customFormat="1" spans="2:2">
      <c r="B1553" s="121"/>
    </row>
    <row r="1554" s="24" customFormat="1" spans="2:2">
      <c r="B1554" s="121"/>
    </row>
    <row r="1555" s="24" customFormat="1" spans="2:2">
      <c r="B1555" s="121"/>
    </row>
    <row r="1556" s="24" customFormat="1" spans="2:2">
      <c r="B1556" s="121"/>
    </row>
    <row r="1557" s="24" customFormat="1" spans="2:2">
      <c r="B1557" s="121"/>
    </row>
    <row r="1558" s="24" customFormat="1" spans="2:2">
      <c r="B1558" s="121"/>
    </row>
    <row r="1559" s="24" customFormat="1" spans="2:2">
      <c r="B1559" s="121"/>
    </row>
    <row r="1560" s="24" customFormat="1" spans="2:2">
      <c r="B1560" s="121"/>
    </row>
    <row r="1561" s="24" customFormat="1" spans="2:2">
      <c r="B1561" s="121"/>
    </row>
    <row r="1562" s="24" customFormat="1" spans="2:2">
      <c r="B1562" s="121"/>
    </row>
    <row r="1563" s="24" customFormat="1" spans="2:2">
      <c r="B1563" s="121"/>
    </row>
    <row r="1564" s="24" customFormat="1" spans="2:2">
      <c r="B1564" s="121"/>
    </row>
    <row r="1565" s="24" customFormat="1" spans="2:2">
      <c r="B1565" s="121"/>
    </row>
    <row r="1566" s="24" customFormat="1" spans="2:2">
      <c r="B1566" s="121"/>
    </row>
    <row r="1567" s="24" customFormat="1" spans="2:2">
      <c r="B1567" s="121"/>
    </row>
    <row r="1568" s="24" customFormat="1" spans="2:2">
      <c r="B1568" s="121"/>
    </row>
    <row r="1569" s="24" customFormat="1" spans="2:2">
      <c r="B1569" s="121"/>
    </row>
    <row r="1570" s="24" customFormat="1" spans="2:2">
      <c r="B1570" s="121"/>
    </row>
    <row r="1571" s="24" customFormat="1" spans="2:2">
      <c r="B1571" s="121"/>
    </row>
    <row r="1572" s="24" customFormat="1" spans="2:2">
      <c r="B1572" s="121"/>
    </row>
    <row r="1573" s="24" customFormat="1" spans="2:2">
      <c r="B1573" s="121"/>
    </row>
    <row r="1574" s="24" customFormat="1" spans="2:2">
      <c r="B1574" s="121"/>
    </row>
    <row r="1575" s="24" customFormat="1" spans="2:2">
      <c r="B1575" s="121"/>
    </row>
    <row r="1576" s="24" customFormat="1" spans="2:2">
      <c r="B1576" s="121"/>
    </row>
    <row r="1577" s="24" customFormat="1" spans="2:2">
      <c r="B1577" s="121"/>
    </row>
    <row r="1578" s="24" customFormat="1" spans="2:2">
      <c r="B1578" s="121"/>
    </row>
    <row r="1579" s="24" customFormat="1" spans="2:2">
      <c r="B1579" s="121"/>
    </row>
    <row r="1580" s="24" customFormat="1" spans="2:2">
      <c r="B1580" s="121"/>
    </row>
    <row r="1581" s="24" customFormat="1" spans="2:2">
      <c r="B1581" s="121"/>
    </row>
    <row r="1582" s="24" customFormat="1" spans="2:2">
      <c r="B1582" s="121"/>
    </row>
    <row r="1583" s="24" customFormat="1" spans="2:2">
      <c r="B1583" s="121"/>
    </row>
    <row r="1584" s="24" customFormat="1" spans="2:2">
      <c r="B1584" s="121"/>
    </row>
    <row r="1585" s="24" customFormat="1" spans="2:2">
      <c r="B1585" s="121"/>
    </row>
    <row r="1586" s="24" customFormat="1" spans="2:2">
      <c r="B1586" s="121"/>
    </row>
    <row r="1587" s="24" customFormat="1" spans="2:2">
      <c r="B1587" s="121"/>
    </row>
    <row r="1588" s="24" customFormat="1" spans="2:2">
      <c r="B1588" s="121"/>
    </row>
    <row r="1589" s="24" customFormat="1" spans="2:2">
      <c r="B1589" s="121"/>
    </row>
    <row r="1590" s="24" customFormat="1" spans="2:2">
      <c r="B1590" s="121"/>
    </row>
    <row r="1591" s="24" customFormat="1" spans="2:2">
      <c r="B1591" s="121"/>
    </row>
    <row r="1592" s="24" customFormat="1" spans="2:2">
      <c r="B1592" s="121"/>
    </row>
    <row r="1593" s="24" customFormat="1" spans="2:2">
      <c r="B1593" s="121"/>
    </row>
    <row r="1594" s="24" customFormat="1" spans="2:2">
      <c r="B1594" s="121"/>
    </row>
    <row r="1595" s="24" customFormat="1" spans="2:2">
      <c r="B1595" s="121"/>
    </row>
    <row r="1596" s="24" customFormat="1" spans="2:2">
      <c r="B1596" s="121"/>
    </row>
    <row r="1597" s="24" customFormat="1" spans="2:2">
      <c r="B1597" s="121"/>
    </row>
    <row r="1598" s="24" customFormat="1" spans="2:2">
      <c r="B1598" s="121"/>
    </row>
    <row r="1599" s="24" customFormat="1" spans="2:2">
      <c r="B1599" s="121"/>
    </row>
    <row r="1600" s="24" customFormat="1" spans="2:2">
      <c r="B1600" s="121"/>
    </row>
    <row r="1601" s="24" customFormat="1" spans="2:2">
      <c r="B1601" s="121"/>
    </row>
    <row r="1602" s="24" customFormat="1" spans="2:2">
      <c r="B1602" s="121"/>
    </row>
    <row r="1603" s="24" customFormat="1" spans="2:2">
      <c r="B1603" s="121"/>
    </row>
    <row r="1604" s="24" customFormat="1" spans="2:2">
      <c r="B1604" s="121"/>
    </row>
    <row r="1605" s="24" customFormat="1" spans="2:2">
      <c r="B1605" s="121"/>
    </row>
    <row r="1606" s="24" customFormat="1" spans="2:2">
      <c r="B1606" s="121"/>
    </row>
    <row r="1607" s="24" customFormat="1" spans="2:2">
      <c r="B1607" s="121"/>
    </row>
    <row r="1608" s="24" customFormat="1" spans="2:2">
      <c r="B1608" s="121"/>
    </row>
    <row r="1609" s="24" customFormat="1" spans="2:2">
      <c r="B1609" s="121"/>
    </row>
    <row r="1610" s="24" customFormat="1" spans="2:2">
      <c r="B1610" s="121"/>
    </row>
    <row r="1611" s="24" customFormat="1" spans="2:2">
      <c r="B1611" s="121"/>
    </row>
    <row r="1612" s="24" customFormat="1" spans="2:2">
      <c r="B1612" s="121"/>
    </row>
    <row r="1613" s="24" customFormat="1" spans="2:2">
      <c r="B1613" s="121"/>
    </row>
    <row r="1614" s="24" customFormat="1" spans="2:2">
      <c r="B1614" s="121"/>
    </row>
    <row r="1615" s="24" customFormat="1" spans="2:2">
      <c r="B1615" s="121"/>
    </row>
    <row r="1616" s="24" customFormat="1" spans="2:2">
      <c r="B1616" s="121"/>
    </row>
    <row r="1617" s="24" customFormat="1" spans="2:2">
      <c r="B1617" s="121"/>
    </row>
    <row r="1618" s="24" customFormat="1" spans="2:2">
      <c r="B1618" s="121"/>
    </row>
    <row r="1619" s="24" customFormat="1" spans="2:2">
      <c r="B1619" s="121"/>
    </row>
    <row r="1620" s="24" customFormat="1" spans="2:2">
      <c r="B1620" s="121"/>
    </row>
    <row r="1621" s="24" customFormat="1" spans="2:2">
      <c r="B1621" s="121"/>
    </row>
    <row r="1622" s="24" customFormat="1" spans="2:2">
      <c r="B1622" s="121"/>
    </row>
    <row r="1623" s="24" customFormat="1" spans="2:2">
      <c r="B1623" s="121"/>
    </row>
    <row r="1624" s="24" customFormat="1" spans="2:2">
      <c r="B1624" s="121"/>
    </row>
    <row r="1625" s="24" customFormat="1" spans="2:2">
      <c r="B1625" s="121"/>
    </row>
    <row r="1626" s="24" customFormat="1" spans="2:2">
      <c r="B1626" s="121"/>
    </row>
    <row r="1627" s="24" customFormat="1" spans="2:2">
      <c r="B1627" s="121"/>
    </row>
    <row r="1628" s="24" customFormat="1" spans="2:2">
      <c r="B1628" s="121"/>
    </row>
    <row r="1629" s="24" customFormat="1" spans="2:2">
      <c r="B1629" s="121"/>
    </row>
    <row r="1630" s="24" customFormat="1" spans="2:2">
      <c r="B1630" s="121"/>
    </row>
    <row r="1631" s="24" customFormat="1" spans="2:2">
      <c r="B1631" s="121"/>
    </row>
    <row r="1632" s="24" customFormat="1" spans="2:2">
      <c r="B1632" s="121"/>
    </row>
    <row r="1633" s="24" customFormat="1" spans="2:2">
      <c r="B1633" s="121"/>
    </row>
    <row r="1634" s="24" customFormat="1" spans="2:2">
      <c r="B1634" s="121"/>
    </row>
    <row r="1635" s="24" customFormat="1" spans="2:2">
      <c r="B1635" s="121"/>
    </row>
    <row r="1636" s="24" customFormat="1" spans="2:2">
      <c r="B1636" s="121"/>
    </row>
    <row r="1637" s="24" customFormat="1" spans="2:2">
      <c r="B1637" s="121"/>
    </row>
    <row r="1638" s="24" customFormat="1" spans="2:2">
      <c r="B1638" s="121"/>
    </row>
    <row r="1639" s="24" customFormat="1" spans="2:2">
      <c r="B1639" s="121"/>
    </row>
    <row r="1640" s="24" customFormat="1" spans="2:2">
      <c r="B1640" s="121"/>
    </row>
    <row r="1641" s="24" customFormat="1" spans="2:2">
      <c r="B1641" s="121"/>
    </row>
    <row r="1642" s="24" customFormat="1" spans="2:2">
      <c r="B1642" s="121"/>
    </row>
    <row r="1643" s="24" customFormat="1" spans="2:2">
      <c r="B1643" s="121"/>
    </row>
    <row r="1644" s="24" customFormat="1" spans="2:2">
      <c r="B1644" s="121"/>
    </row>
    <row r="1645" s="24" customFormat="1" spans="2:2">
      <c r="B1645" s="121"/>
    </row>
    <row r="1646" s="24" customFormat="1" spans="2:2">
      <c r="B1646" s="121"/>
    </row>
    <row r="1647" s="24" customFormat="1" spans="2:2">
      <c r="B1647" s="121"/>
    </row>
    <row r="1648" s="24" customFormat="1" spans="2:2">
      <c r="B1648" s="121"/>
    </row>
    <row r="1649" s="24" customFormat="1" spans="2:2">
      <c r="B1649" s="121"/>
    </row>
    <row r="1650" s="24" customFormat="1" spans="2:2">
      <c r="B1650" s="121"/>
    </row>
    <row r="1651" s="24" customFormat="1" spans="2:2">
      <c r="B1651" s="121"/>
    </row>
    <row r="1652" s="24" customFormat="1" spans="2:2">
      <c r="B1652" s="121"/>
    </row>
    <row r="1653" s="24" customFormat="1" spans="2:2">
      <c r="B1653" s="121"/>
    </row>
    <row r="1654" s="24" customFormat="1" spans="2:2">
      <c r="B1654" s="121"/>
    </row>
    <row r="1655" s="24" customFormat="1" spans="2:2">
      <c r="B1655" s="121"/>
    </row>
    <row r="1656" s="24" customFormat="1" spans="2:2">
      <c r="B1656" s="121"/>
    </row>
    <row r="1657" s="24" customFormat="1" spans="2:2">
      <c r="B1657" s="121"/>
    </row>
    <row r="1658" s="24" customFormat="1" spans="2:2">
      <c r="B1658" s="121"/>
    </row>
    <row r="1659" s="24" customFormat="1" spans="2:2">
      <c r="B1659" s="121"/>
    </row>
    <row r="1660" s="24" customFormat="1" spans="2:2">
      <c r="B1660" s="121"/>
    </row>
    <row r="1661" s="24" customFormat="1" spans="2:2">
      <c r="B1661" s="121"/>
    </row>
    <row r="1662" s="24" customFormat="1" spans="2:2">
      <c r="B1662" s="121"/>
    </row>
    <row r="1663" s="24" customFormat="1" spans="2:2">
      <c r="B1663" s="121"/>
    </row>
    <row r="1664" s="24" customFormat="1" spans="2:2">
      <c r="B1664" s="121"/>
    </row>
    <row r="1665" s="24" customFormat="1" spans="2:2">
      <c r="B1665" s="121"/>
    </row>
    <row r="1666" s="24" customFormat="1" spans="2:2">
      <c r="B1666" s="121"/>
    </row>
    <row r="1667" s="24" customFormat="1" spans="2:2">
      <c r="B1667" s="121"/>
    </row>
    <row r="1668" s="24" customFormat="1" spans="2:2">
      <c r="B1668" s="121"/>
    </row>
    <row r="1669" s="24" customFormat="1" spans="2:2">
      <c r="B1669" s="121"/>
    </row>
    <row r="1670" s="24" customFormat="1" spans="2:2">
      <c r="B1670" s="121"/>
    </row>
    <row r="1671" s="24" customFormat="1" spans="2:2">
      <c r="B1671" s="121"/>
    </row>
    <row r="1672" s="24" customFormat="1" spans="2:2">
      <c r="B1672" s="121"/>
    </row>
    <row r="1673" s="24" customFormat="1" spans="2:2">
      <c r="B1673" s="121"/>
    </row>
    <row r="1674" s="24" customFormat="1" spans="2:2">
      <c r="B1674" s="121"/>
    </row>
    <row r="1675" s="24" customFormat="1" spans="2:2">
      <c r="B1675" s="121"/>
    </row>
    <row r="1676" s="24" customFormat="1" spans="2:2">
      <c r="B1676" s="121"/>
    </row>
    <row r="1677" s="24" customFormat="1" spans="2:2">
      <c r="B1677" s="121"/>
    </row>
    <row r="1678" s="24" customFormat="1" spans="2:2">
      <c r="B1678" s="121"/>
    </row>
    <row r="1679" s="24" customFormat="1" spans="2:2">
      <c r="B1679" s="121"/>
    </row>
    <row r="1680" s="24" customFormat="1" spans="2:2">
      <c r="B1680" s="121"/>
    </row>
    <row r="1681" s="24" customFormat="1" spans="2:2">
      <c r="B1681" s="121"/>
    </row>
    <row r="1682" s="24" customFormat="1" spans="2:2">
      <c r="B1682" s="121"/>
    </row>
    <row r="1683" s="24" customFormat="1" spans="2:2">
      <c r="B1683" s="121"/>
    </row>
    <row r="1684" s="24" customFormat="1" spans="2:2">
      <c r="B1684" s="121"/>
    </row>
    <row r="1685" s="24" customFormat="1" spans="2:2">
      <c r="B1685" s="121"/>
    </row>
    <row r="1686" s="24" customFormat="1" spans="2:2">
      <c r="B1686" s="121"/>
    </row>
    <row r="1687" s="24" customFormat="1" spans="2:2">
      <c r="B1687" s="121"/>
    </row>
    <row r="1688" s="24" customFormat="1" spans="2:2">
      <c r="B1688" s="121"/>
    </row>
    <row r="1689" s="24" customFormat="1" spans="2:2">
      <c r="B1689" s="121"/>
    </row>
    <row r="1690" s="24" customFormat="1" spans="2:2">
      <c r="B1690" s="121"/>
    </row>
    <row r="1691" s="24" customFormat="1" spans="2:2">
      <c r="B1691" s="121"/>
    </row>
    <row r="1692" s="24" customFormat="1" spans="2:2">
      <c r="B1692" s="121"/>
    </row>
    <row r="1693" s="24" customFormat="1" spans="2:2">
      <c r="B1693" s="121"/>
    </row>
    <row r="1694" s="24" customFormat="1" spans="2:2">
      <c r="B1694" s="121"/>
    </row>
    <row r="1695" s="24" customFormat="1" spans="2:2">
      <c r="B1695" s="121"/>
    </row>
    <row r="1696" s="24" customFormat="1" spans="2:2">
      <c r="B1696" s="121"/>
    </row>
    <row r="1697" s="24" customFormat="1" spans="2:2">
      <c r="B1697" s="121"/>
    </row>
    <row r="1698" s="24" customFormat="1" spans="2:2">
      <c r="B1698" s="121"/>
    </row>
    <row r="1699" s="24" customFormat="1" spans="2:2">
      <c r="B1699" s="121"/>
    </row>
    <row r="1700" s="24" customFormat="1" spans="2:2">
      <c r="B1700" s="121"/>
    </row>
    <row r="1701" s="24" customFormat="1" spans="2:2">
      <c r="B1701" s="121"/>
    </row>
    <row r="1702" s="24" customFormat="1" spans="2:2">
      <c r="B1702" s="121"/>
    </row>
    <row r="1703" s="24" customFormat="1" spans="2:2">
      <c r="B1703" s="121"/>
    </row>
    <row r="1704" s="24" customFormat="1" spans="2:2">
      <c r="B1704" s="121"/>
    </row>
    <row r="1705" s="24" customFormat="1" spans="2:2">
      <c r="B1705" s="121"/>
    </row>
    <row r="1706" s="24" customFormat="1" spans="2:2">
      <c r="B1706" s="121"/>
    </row>
    <row r="1707" s="24" customFormat="1" spans="2:2">
      <c r="B1707" s="121"/>
    </row>
    <row r="1708" s="24" customFormat="1" spans="2:2">
      <c r="B1708" s="121"/>
    </row>
    <row r="1709" s="24" customFormat="1" spans="2:2">
      <c r="B1709" s="121"/>
    </row>
    <row r="1710" s="24" customFormat="1" spans="2:2">
      <c r="B1710" s="121"/>
    </row>
    <row r="1711" s="24" customFormat="1" spans="2:2">
      <c r="B1711" s="121"/>
    </row>
    <row r="1712" s="24" customFormat="1" spans="2:2">
      <c r="B1712" s="121"/>
    </row>
    <row r="1713" s="24" customFormat="1" spans="2:2">
      <c r="B1713" s="121"/>
    </row>
    <row r="1714" s="24" customFormat="1" spans="2:2">
      <c r="B1714" s="121"/>
    </row>
    <row r="1715" s="24" customFormat="1" spans="2:2">
      <c r="B1715" s="121"/>
    </row>
    <row r="1716" s="24" customFormat="1" spans="2:2">
      <c r="B1716" s="121"/>
    </row>
    <row r="1717" s="24" customFormat="1" spans="2:2">
      <c r="B1717" s="121"/>
    </row>
    <row r="1718" s="24" customFormat="1" spans="2:2">
      <c r="B1718" s="121"/>
    </row>
    <row r="1719" s="24" customFormat="1" spans="2:2">
      <c r="B1719" s="121"/>
    </row>
    <row r="1720" s="24" customFormat="1" spans="2:2">
      <c r="B1720" s="121"/>
    </row>
    <row r="1721" s="24" customFormat="1" spans="2:2">
      <c r="B1721" s="121"/>
    </row>
    <row r="1722" s="24" customFormat="1" spans="2:2">
      <c r="B1722" s="121"/>
    </row>
    <row r="1723" s="24" customFormat="1" spans="2:2">
      <c r="B1723" s="121"/>
    </row>
    <row r="1724" s="24" customFormat="1" spans="2:2">
      <c r="B1724" s="121"/>
    </row>
    <row r="1725" s="24" customFormat="1" spans="2:2">
      <c r="B1725" s="121"/>
    </row>
    <row r="1726" s="24" customFormat="1" spans="2:2">
      <c r="B1726" s="121"/>
    </row>
    <row r="1727" s="24" customFormat="1" spans="2:2">
      <c r="B1727" s="121"/>
    </row>
    <row r="1728" s="24" customFormat="1" spans="2:2">
      <c r="B1728" s="121"/>
    </row>
    <row r="1729" s="24" customFormat="1" spans="2:2">
      <c r="B1729" s="121"/>
    </row>
    <row r="1730" s="24" customFormat="1" spans="2:2">
      <c r="B1730" s="121"/>
    </row>
    <row r="1731" s="24" customFormat="1" spans="2:2">
      <c r="B1731" s="121"/>
    </row>
    <row r="1732" s="24" customFormat="1" spans="2:2">
      <c r="B1732" s="121"/>
    </row>
    <row r="1733" s="24" customFormat="1" spans="2:2">
      <c r="B1733" s="121"/>
    </row>
    <row r="1734" s="24" customFormat="1" spans="2:2">
      <c r="B1734" s="121"/>
    </row>
    <row r="1735" s="24" customFormat="1" spans="2:2">
      <c r="B1735" s="121"/>
    </row>
    <row r="1736" s="24" customFormat="1" spans="2:2">
      <c r="B1736" s="121"/>
    </row>
    <row r="1737" s="24" customFormat="1" spans="2:2">
      <c r="B1737" s="121"/>
    </row>
    <row r="1738" s="24" customFormat="1" spans="2:2">
      <c r="B1738" s="121"/>
    </row>
    <row r="1739" s="24" customFormat="1" spans="2:2">
      <c r="B1739" s="121"/>
    </row>
    <row r="1740" s="24" customFormat="1" spans="2:2">
      <c r="B1740" s="121"/>
    </row>
    <row r="1741" s="24" customFormat="1" spans="2:2">
      <c r="B1741" s="121"/>
    </row>
    <row r="1742" s="24" customFormat="1" spans="2:2">
      <c r="B1742" s="121"/>
    </row>
    <row r="1743" s="24" customFormat="1" spans="2:2">
      <c r="B1743" s="121"/>
    </row>
    <row r="1744" s="24" customFormat="1" spans="2:2">
      <c r="B1744" s="121"/>
    </row>
    <row r="1745" s="24" customFormat="1" spans="2:2">
      <c r="B1745" s="121"/>
    </row>
    <row r="1746" s="24" customFormat="1" spans="2:2">
      <c r="B1746" s="121"/>
    </row>
    <row r="1747" s="24" customFormat="1" spans="2:2">
      <c r="B1747" s="121"/>
    </row>
    <row r="1748" s="24" customFormat="1" spans="2:2">
      <c r="B1748" s="121"/>
    </row>
    <row r="1749" s="24" customFormat="1" spans="2:2">
      <c r="B1749" s="121"/>
    </row>
    <row r="1750" s="24" customFormat="1" spans="2:2">
      <c r="B1750" s="121"/>
    </row>
    <row r="1751" s="24" customFormat="1" spans="2:2">
      <c r="B1751" s="121"/>
    </row>
    <row r="1752" s="24" customFormat="1" spans="2:2">
      <c r="B1752" s="121"/>
    </row>
    <row r="1753" s="24" customFormat="1" spans="2:2">
      <c r="B1753" s="121"/>
    </row>
    <row r="1754" s="24" customFormat="1" spans="2:2">
      <c r="B1754" s="121"/>
    </row>
    <row r="1755" s="24" customFormat="1" spans="2:2">
      <c r="B1755" s="121"/>
    </row>
    <row r="1756" s="24" customFormat="1" spans="2:2">
      <c r="B1756" s="121"/>
    </row>
    <row r="1757" s="24" customFormat="1" spans="2:2">
      <c r="B1757" s="121"/>
    </row>
    <row r="1758" s="24" customFormat="1" spans="2:2">
      <c r="B1758" s="121"/>
    </row>
    <row r="1759" s="24" customFormat="1" spans="2:2">
      <c r="B1759" s="121"/>
    </row>
    <row r="1760" s="24" customFormat="1" spans="2:2">
      <c r="B1760" s="121"/>
    </row>
    <row r="1761" s="24" customFormat="1" spans="2:2">
      <c r="B1761" s="121"/>
    </row>
    <row r="1762" s="24" customFormat="1" spans="2:2">
      <c r="B1762" s="121"/>
    </row>
    <row r="1763" s="24" customFormat="1" spans="2:2">
      <c r="B1763" s="121"/>
    </row>
    <row r="1764" s="24" customFormat="1" spans="2:2">
      <c r="B1764" s="121"/>
    </row>
    <row r="1765" s="24" customFormat="1" spans="2:2">
      <c r="B1765" s="121"/>
    </row>
    <row r="1766" s="24" customFormat="1" spans="2:2">
      <c r="B1766" s="121"/>
    </row>
    <row r="1767" s="24" customFormat="1" spans="2:2">
      <c r="B1767" s="121"/>
    </row>
    <row r="1768" s="24" customFormat="1" spans="2:2">
      <c r="B1768" s="121"/>
    </row>
    <row r="1769" s="24" customFormat="1" spans="2:2">
      <c r="B1769" s="121"/>
    </row>
    <row r="1770" s="24" customFormat="1" spans="2:2">
      <c r="B1770" s="121"/>
    </row>
    <row r="1771" s="24" customFormat="1" spans="2:2">
      <c r="B1771" s="121"/>
    </row>
    <row r="1772" s="24" customFormat="1" spans="2:2">
      <c r="B1772" s="121"/>
    </row>
    <row r="1773" s="24" customFormat="1" spans="2:2">
      <c r="B1773" s="121"/>
    </row>
    <row r="1774" s="24" customFormat="1" spans="2:2">
      <c r="B1774" s="121"/>
    </row>
    <row r="1775" s="24" customFormat="1" spans="2:2">
      <c r="B1775" s="121"/>
    </row>
    <row r="1776" s="24" customFormat="1" spans="2:2">
      <c r="B1776" s="121"/>
    </row>
    <row r="1777" s="24" customFormat="1" spans="2:2">
      <c r="B1777" s="121"/>
    </row>
    <row r="1778" s="24" customFormat="1" spans="2:2">
      <c r="B1778" s="121"/>
    </row>
    <row r="1779" s="24" customFormat="1" spans="2:2">
      <c r="B1779" s="121"/>
    </row>
    <row r="1780" s="24" customFormat="1" spans="2:2">
      <c r="B1780" s="121"/>
    </row>
    <row r="1781" s="24" customFormat="1" spans="2:2">
      <c r="B1781" s="121"/>
    </row>
    <row r="1782" s="24" customFormat="1" spans="2:2">
      <c r="B1782" s="121"/>
    </row>
    <row r="1783" s="24" customFormat="1" spans="2:2">
      <c r="B1783" s="121"/>
    </row>
    <row r="1784" s="24" customFormat="1" spans="2:2">
      <c r="B1784" s="121"/>
    </row>
    <row r="1785" s="24" customFormat="1" spans="2:2">
      <c r="B1785" s="121"/>
    </row>
    <row r="1786" s="24" customFormat="1" spans="2:2">
      <c r="B1786" s="121"/>
    </row>
    <row r="1787" s="24" customFormat="1" spans="2:2">
      <c r="B1787" s="121"/>
    </row>
    <row r="1788" s="24" customFormat="1" spans="2:2">
      <c r="B1788" s="121"/>
    </row>
    <row r="1789" s="24" customFormat="1" spans="2:2">
      <c r="B1789" s="121"/>
    </row>
    <row r="1790" s="24" customFormat="1" spans="2:2">
      <c r="B1790" s="121"/>
    </row>
    <row r="1791" s="24" customFormat="1" spans="2:2">
      <c r="B1791" s="121"/>
    </row>
    <row r="1792" s="24" customFormat="1" spans="2:2">
      <c r="B1792" s="121"/>
    </row>
    <row r="1793" s="24" customFormat="1" spans="2:2">
      <c r="B1793" s="121"/>
    </row>
    <row r="1794" s="24" customFormat="1" spans="2:2">
      <c r="B1794" s="121"/>
    </row>
    <row r="1795" s="24" customFormat="1" spans="2:2">
      <c r="B1795" s="121"/>
    </row>
    <row r="1796" s="24" customFormat="1" spans="2:2">
      <c r="B1796" s="121"/>
    </row>
    <row r="1797" s="24" customFormat="1" spans="2:2">
      <c r="B1797" s="121"/>
    </row>
    <row r="1798" s="24" customFormat="1" spans="2:2">
      <c r="B1798" s="121"/>
    </row>
    <row r="1799" s="24" customFormat="1" spans="2:2">
      <c r="B1799" s="121"/>
    </row>
    <row r="1800" s="24" customFormat="1" spans="2:2">
      <c r="B1800" s="121"/>
    </row>
    <row r="1801" s="24" customFormat="1" spans="2:2">
      <c r="B1801" s="121"/>
    </row>
    <row r="1802" s="24" customFormat="1" spans="2:2">
      <c r="B1802" s="121"/>
    </row>
    <row r="1803" s="24" customFormat="1" spans="2:2">
      <c r="B1803" s="121"/>
    </row>
    <row r="1804" s="24" customFormat="1" spans="2:2">
      <c r="B1804" s="121"/>
    </row>
    <row r="1805" s="24" customFormat="1" spans="2:2">
      <c r="B1805" s="121"/>
    </row>
    <row r="1806" s="24" customFormat="1" spans="2:2">
      <c r="B1806" s="121"/>
    </row>
    <row r="1807" s="24" customFormat="1" spans="2:2">
      <c r="B1807" s="121"/>
    </row>
    <row r="1808" s="24" customFormat="1" spans="2:2">
      <c r="B1808" s="121"/>
    </row>
    <row r="1809" s="24" customFormat="1" spans="2:2">
      <c r="B1809" s="121"/>
    </row>
    <row r="1810" s="24" customFormat="1" spans="2:2">
      <c r="B1810" s="121"/>
    </row>
    <row r="1811" s="24" customFormat="1" spans="2:2">
      <c r="B1811" s="121"/>
    </row>
    <row r="1812" s="24" customFormat="1" spans="2:2">
      <c r="B1812" s="121"/>
    </row>
    <row r="1813" s="24" customFormat="1" spans="2:2">
      <c r="B1813" s="121"/>
    </row>
    <row r="1814" s="24" customFormat="1" spans="2:2">
      <c r="B1814" s="121"/>
    </row>
    <row r="1815" s="24" customFormat="1" spans="2:2">
      <c r="B1815" s="121"/>
    </row>
    <row r="1816" s="24" customFormat="1" spans="2:2">
      <c r="B1816" s="121"/>
    </row>
    <row r="1817" s="24" customFormat="1" spans="2:2">
      <c r="B1817" s="121"/>
    </row>
    <row r="1818" s="24" customFormat="1" spans="2:2">
      <c r="B1818" s="121"/>
    </row>
    <row r="1819" s="24" customFormat="1" spans="2:2">
      <c r="B1819" s="121"/>
    </row>
    <row r="1820" s="24" customFormat="1" spans="2:2">
      <c r="B1820" s="121"/>
    </row>
    <row r="1821" s="24" customFormat="1" spans="2:2">
      <c r="B1821" s="121"/>
    </row>
    <row r="1822" s="24" customFormat="1" spans="2:2">
      <c r="B1822" s="121"/>
    </row>
    <row r="1823" s="24" customFormat="1" spans="2:2">
      <c r="B1823" s="121"/>
    </row>
    <row r="1824" s="24" customFormat="1" spans="2:2">
      <c r="B1824" s="121"/>
    </row>
    <row r="1825" s="24" customFormat="1" spans="2:2">
      <c r="B1825" s="121"/>
    </row>
    <row r="1826" s="24" customFormat="1" spans="2:2">
      <c r="B1826" s="121"/>
    </row>
    <row r="1827" s="24" customFormat="1" spans="2:2">
      <c r="B1827" s="121"/>
    </row>
    <row r="1828" s="24" customFormat="1" spans="2:2">
      <c r="B1828" s="121"/>
    </row>
    <row r="1829" s="24" customFormat="1" spans="2:2">
      <c r="B1829" s="121"/>
    </row>
    <row r="1830" s="24" customFormat="1" spans="2:2">
      <c r="B1830" s="121"/>
    </row>
    <row r="1831" s="24" customFormat="1" spans="2:2">
      <c r="B1831" s="121"/>
    </row>
    <row r="1832" s="24" customFormat="1" spans="2:2">
      <c r="B1832" s="121"/>
    </row>
    <row r="1833" s="24" customFormat="1" spans="2:2">
      <c r="B1833" s="121"/>
    </row>
    <row r="1834" s="24" customFormat="1" spans="2:2">
      <c r="B1834" s="121"/>
    </row>
    <row r="1835" s="24" customFormat="1" spans="2:2">
      <c r="B1835" s="121"/>
    </row>
    <row r="1836" s="24" customFormat="1" spans="2:2">
      <c r="B1836" s="121"/>
    </row>
    <row r="1837" s="24" customFormat="1" spans="2:2">
      <c r="B1837" s="121"/>
    </row>
    <row r="1838" s="24" customFormat="1" spans="2:2">
      <c r="B1838" s="121"/>
    </row>
    <row r="1839" s="24" customFormat="1" spans="2:2">
      <c r="B1839" s="121"/>
    </row>
    <row r="1840" s="24" customFormat="1" spans="2:2">
      <c r="B1840" s="121"/>
    </row>
    <row r="1841" s="24" customFormat="1" spans="2:2">
      <c r="B1841" s="121"/>
    </row>
    <row r="1842" s="24" customFormat="1" spans="2:2">
      <c r="B1842" s="121"/>
    </row>
    <row r="1843" s="24" customFormat="1" spans="2:2">
      <c r="B1843" s="121"/>
    </row>
    <row r="1844" s="24" customFormat="1" spans="2:2">
      <c r="B1844" s="121"/>
    </row>
    <row r="1845" s="24" customFormat="1" spans="2:2">
      <c r="B1845" s="121"/>
    </row>
    <row r="1846" s="24" customFormat="1" spans="2:2">
      <c r="B1846" s="121"/>
    </row>
    <row r="1847" s="24" customFormat="1" spans="2:2">
      <c r="B1847" s="121"/>
    </row>
    <row r="1848" s="24" customFormat="1" spans="2:2">
      <c r="B1848" s="121"/>
    </row>
    <row r="1849" s="24" customFormat="1" spans="2:2">
      <c r="B1849" s="121"/>
    </row>
    <row r="1850" s="24" customFormat="1" spans="2:2">
      <c r="B1850" s="121"/>
    </row>
    <row r="1851" s="24" customFormat="1" spans="2:2">
      <c r="B1851" s="121"/>
    </row>
    <row r="1852" s="24" customFormat="1" spans="2:2">
      <c r="B1852" s="121"/>
    </row>
    <row r="1853" s="24" customFormat="1" spans="2:2">
      <c r="B1853" s="121"/>
    </row>
    <row r="1854" s="24" customFormat="1" spans="2:2">
      <c r="B1854" s="121"/>
    </row>
    <row r="1855" s="24" customFormat="1" spans="2:2">
      <c r="B1855" s="121"/>
    </row>
    <row r="1856" s="24" customFormat="1" spans="2:2">
      <c r="B1856" s="121"/>
    </row>
    <row r="1857" s="24" customFormat="1" spans="2:2">
      <c r="B1857" s="121"/>
    </row>
    <row r="1858" s="24" customFormat="1" spans="2:2">
      <c r="B1858" s="121"/>
    </row>
    <row r="1859" s="24" customFormat="1" spans="2:2">
      <c r="B1859" s="121"/>
    </row>
    <row r="1860" s="24" customFormat="1" spans="2:2">
      <c r="B1860" s="121"/>
    </row>
    <row r="1861" s="24" customFormat="1" spans="2:2">
      <c r="B1861" s="121"/>
    </row>
    <row r="1862" s="24" customFormat="1" spans="2:2">
      <c r="B1862" s="121"/>
    </row>
    <row r="1863" s="24" customFormat="1" spans="2:2">
      <c r="B1863" s="121"/>
    </row>
    <row r="1864" s="24" customFormat="1" spans="2:2">
      <c r="B1864" s="121"/>
    </row>
    <row r="1865" s="24" customFormat="1" spans="2:2">
      <c r="B1865" s="121"/>
    </row>
    <row r="1866" s="24" customFormat="1" spans="2:2">
      <c r="B1866" s="121"/>
    </row>
    <row r="1867" s="24" customFormat="1" spans="2:2">
      <c r="B1867" s="121"/>
    </row>
    <row r="1868" s="24" customFormat="1" spans="2:2">
      <c r="B1868" s="121"/>
    </row>
    <row r="1869" s="24" customFormat="1" spans="2:2">
      <c r="B1869" s="121"/>
    </row>
    <row r="1870" s="24" customFormat="1" spans="2:2">
      <c r="B1870" s="121"/>
    </row>
    <row r="1871" s="24" customFormat="1" spans="2:2">
      <c r="B1871" s="121"/>
    </row>
    <row r="1872" s="24" customFormat="1" spans="2:2">
      <c r="B1872" s="121"/>
    </row>
    <row r="1873" s="24" customFormat="1" spans="2:2">
      <c r="B1873" s="121"/>
    </row>
    <row r="1874" s="24" customFormat="1" spans="2:2">
      <c r="B1874" s="121"/>
    </row>
    <row r="1875" s="24" customFormat="1" spans="2:2">
      <c r="B1875" s="121"/>
    </row>
    <row r="1876" s="24" customFormat="1" spans="2:2">
      <c r="B1876" s="121"/>
    </row>
    <row r="1877" s="24" customFormat="1" spans="2:2">
      <c r="B1877" s="121"/>
    </row>
    <row r="1878" s="24" customFormat="1" spans="2:2">
      <c r="B1878" s="121"/>
    </row>
    <row r="1879" s="24" customFormat="1" spans="2:2">
      <c r="B1879" s="121"/>
    </row>
    <row r="1880" s="24" customFormat="1" spans="2:2">
      <c r="B1880" s="121"/>
    </row>
    <row r="1881" s="24" customFormat="1" spans="2:2">
      <c r="B1881" s="121"/>
    </row>
    <row r="1882" s="24" customFormat="1" spans="2:2">
      <c r="B1882" s="121"/>
    </row>
    <row r="1883" s="24" customFormat="1" spans="2:2">
      <c r="B1883" s="121"/>
    </row>
    <row r="1884" s="24" customFormat="1" spans="2:2">
      <c r="B1884" s="121"/>
    </row>
    <row r="1885" s="24" customFormat="1" spans="2:2">
      <c r="B1885" s="121"/>
    </row>
    <row r="1886" s="24" customFormat="1" spans="2:2">
      <c r="B1886" s="121"/>
    </row>
    <row r="1887" s="24" customFormat="1" spans="2:2">
      <c r="B1887" s="121"/>
    </row>
    <row r="1888" s="24" customFormat="1" spans="2:2">
      <c r="B1888" s="121"/>
    </row>
    <row r="1889" s="24" customFormat="1" spans="2:2">
      <c r="B1889" s="121"/>
    </row>
    <row r="1890" s="24" customFormat="1" spans="2:2">
      <c r="B1890" s="121"/>
    </row>
    <row r="1891" s="24" customFormat="1" spans="2:2">
      <c r="B1891" s="121"/>
    </row>
    <row r="1892" s="24" customFormat="1" spans="2:2">
      <c r="B1892" s="121"/>
    </row>
    <row r="1893" s="24" customFormat="1" spans="2:2">
      <c r="B1893" s="121"/>
    </row>
    <row r="1894" s="24" customFormat="1" spans="2:2">
      <c r="B1894" s="121"/>
    </row>
    <row r="1895" s="24" customFormat="1" spans="2:2">
      <c r="B1895" s="121"/>
    </row>
    <row r="1896" s="24" customFormat="1" spans="2:2">
      <c r="B1896" s="121"/>
    </row>
    <row r="1897" s="24" customFormat="1" spans="2:2">
      <c r="B1897" s="121"/>
    </row>
    <row r="1898" s="24" customFormat="1" spans="2:2">
      <c r="B1898" s="121"/>
    </row>
    <row r="1899" s="24" customFormat="1" spans="2:2">
      <c r="B1899" s="121"/>
    </row>
    <row r="1900" s="24" customFormat="1" spans="2:2">
      <c r="B1900" s="121"/>
    </row>
    <row r="1901" s="24" customFormat="1" spans="2:2">
      <c r="B1901" s="121"/>
    </row>
    <row r="1902" s="24" customFormat="1" spans="2:2">
      <c r="B1902" s="121"/>
    </row>
    <row r="1903" s="24" customFormat="1" spans="2:2">
      <c r="B1903" s="121"/>
    </row>
    <row r="1904" s="24" customFormat="1" spans="2:2">
      <c r="B1904" s="121"/>
    </row>
    <row r="1905" s="24" customFormat="1" spans="2:2">
      <c r="B1905" s="121"/>
    </row>
    <row r="1906" s="24" customFormat="1" spans="2:2">
      <c r="B1906" s="121"/>
    </row>
    <row r="1907" s="24" customFormat="1" spans="2:2">
      <c r="B1907" s="121"/>
    </row>
    <row r="1908" s="24" customFormat="1" spans="2:2">
      <c r="B1908" s="121"/>
    </row>
    <row r="1909" s="24" customFormat="1" spans="2:2">
      <c r="B1909" s="121"/>
    </row>
    <row r="1910" s="24" customFormat="1" spans="2:2">
      <c r="B1910" s="121"/>
    </row>
    <row r="1911" s="24" customFormat="1" spans="2:2">
      <c r="B1911" s="121"/>
    </row>
    <row r="1912" s="24" customFormat="1" spans="2:2">
      <c r="B1912" s="121"/>
    </row>
    <row r="1913" s="24" customFormat="1" spans="2:2">
      <c r="B1913" s="121"/>
    </row>
    <row r="1914" s="24" customFormat="1" spans="2:2">
      <c r="B1914" s="121"/>
    </row>
    <row r="1915" s="24" customFormat="1" spans="2:2">
      <c r="B1915" s="121"/>
    </row>
    <row r="1916" s="24" customFormat="1" spans="2:2">
      <c r="B1916" s="121"/>
    </row>
    <row r="1917" s="24" customFormat="1" spans="2:2">
      <c r="B1917" s="121"/>
    </row>
    <row r="1918" s="24" customFormat="1" spans="2:2">
      <c r="B1918" s="121"/>
    </row>
    <row r="1919" s="24" customFormat="1" spans="2:2">
      <c r="B1919" s="121"/>
    </row>
    <row r="1920" s="24" customFormat="1" spans="2:2">
      <c r="B1920" s="121"/>
    </row>
    <row r="1921" s="24" customFormat="1" spans="2:2">
      <c r="B1921" s="121"/>
    </row>
    <row r="1922" s="24" customFormat="1" spans="2:2">
      <c r="B1922" s="121"/>
    </row>
    <row r="1923" s="24" customFormat="1" spans="2:2">
      <c r="B1923" s="121"/>
    </row>
    <row r="1924" s="24" customFormat="1" spans="2:2">
      <c r="B1924" s="121"/>
    </row>
    <row r="1925" s="24" customFormat="1" spans="2:2">
      <c r="B1925" s="121"/>
    </row>
    <row r="1926" s="24" customFormat="1" spans="2:2">
      <c r="B1926" s="121"/>
    </row>
    <row r="1927" s="24" customFormat="1" spans="2:2">
      <c r="B1927" s="121"/>
    </row>
    <row r="1928" s="24" customFormat="1" spans="2:2">
      <c r="B1928" s="121"/>
    </row>
    <row r="1929" s="24" customFormat="1" spans="2:2">
      <c r="B1929" s="121"/>
    </row>
    <row r="1930" s="24" customFormat="1" spans="2:2">
      <c r="B1930" s="121"/>
    </row>
    <row r="1931" s="24" customFormat="1" spans="2:2">
      <c r="B1931" s="121"/>
    </row>
    <row r="1932" s="24" customFormat="1" spans="2:2">
      <c r="B1932" s="121"/>
    </row>
    <row r="1933" s="24" customFormat="1" spans="2:2">
      <c r="B1933" s="121"/>
    </row>
    <row r="1934" s="24" customFormat="1" spans="2:2">
      <c r="B1934" s="121"/>
    </row>
    <row r="1935" s="24" customFormat="1" spans="2:2">
      <c r="B1935" s="121"/>
    </row>
    <row r="1936" s="24" customFormat="1" spans="2:2">
      <c r="B1936" s="121"/>
    </row>
    <row r="1937" s="24" customFormat="1" spans="2:2">
      <c r="B1937" s="121"/>
    </row>
    <row r="1938" s="24" customFormat="1" spans="2:2">
      <c r="B1938" s="121"/>
    </row>
    <row r="1939" s="24" customFormat="1" spans="2:2">
      <c r="B1939" s="121"/>
    </row>
    <row r="1940" s="24" customFormat="1" spans="2:2">
      <c r="B1940" s="121"/>
    </row>
    <row r="1941" s="24" customFormat="1" spans="2:2">
      <c r="B1941" s="121"/>
    </row>
    <row r="1942" s="24" customFormat="1" spans="2:2">
      <c r="B1942" s="121"/>
    </row>
    <row r="1943" s="24" customFormat="1" spans="2:2">
      <c r="B1943" s="121"/>
    </row>
    <row r="1944" s="24" customFormat="1" spans="2:2">
      <c r="B1944" s="121"/>
    </row>
    <row r="1945" s="24" customFormat="1" spans="2:2">
      <c r="B1945" s="121"/>
    </row>
    <row r="1946" s="24" customFormat="1" spans="2:2">
      <c r="B1946" s="121"/>
    </row>
    <row r="1947" s="24" customFormat="1" spans="2:2">
      <c r="B1947" s="121"/>
    </row>
    <row r="1948" s="24" customFormat="1" spans="2:2">
      <c r="B1948" s="121"/>
    </row>
    <row r="1949" s="24" customFormat="1" spans="2:2">
      <c r="B1949" s="121"/>
    </row>
    <row r="1950" s="24" customFormat="1" spans="2:2">
      <c r="B1950" s="121"/>
    </row>
    <row r="1951" s="24" customFormat="1" spans="2:2">
      <c r="B1951" s="121"/>
    </row>
    <row r="1952" s="24" customFormat="1" spans="2:2">
      <c r="B1952" s="121"/>
    </row>
    <row r="1953" s="24" customFormat="1" spans="2:2">
      <c r="B1953" s="121"/>
    </row>
    <row r="1954" s="24" customFormat="1" spans="2:2">
      <c r="B1954" s="121"/>
    </row>
    <row r="1955" s="24" customFormat="1" spans="2:2">
      <c r="B1955" s="121"/>
    </row>
    <row r="1956" s="24" customFormat="1" spans="2:2">
      <c r="B1956" s="121"/>
    </row>
    <row r="1957" s="24" customFormat="1" spans="2:2">
      <c r="B1957" s="121"/>
    </row>
    <row r="1958" s="24" customFormat="1" spans="2:2">
      <c r="B1958" s="121"/>
    </row>
    <row r="1959" s="24" customFormat="1" spans="2:2">
      <c r="B1959" s="121"/>
    </row>
    <row r="1960" s="24" customFormat="1" spans="2:2">
      <c r="B1960" s="121"/>
    </row>
    <row r="1961" s="24" customFormat="1" spans="2:2">
      <c r="B1961" s="121"/>
    </row>
    <row r="1962" s="24" customFormat="1" spans="2:2">
      <c r="B1962" s="121"/>
    </row>
    <row r="1963" s="24" customFormat="1" spans="2:2">
      <c r="B1963" s="121"/>
    </row>
    <row r="1964" s="24" customFormat="1" spans="2:2">
      <c r="B1964" s="121"/>
    </row>
    <row r="1965" s="24" customFormat="1" spans="2:2">
      <c r="B1965" s="121"/>
    </row>
    <row r="1966" s="24" customFormat="1" spans="2:2">
      <c r="B1966" s="121"/>
    </row>
    <row r="1967" s="24" customFormat="1" spans="2:2">
      <c r="B1967" s="121"/>
    </row>
    <row r="1968" s="24" customFormat="1" spans="2:2">
      <c r="B1968" s="121"/>
    </row>
    <row r="1969" s="24" customFormat="1" spans="2:2">
      <c r="B1969" s="121"/>
    </row>
    <row r="1970" s="24" customFormat="1" spans="2:2">
      <c r="B1970" s="121"/>
    </row>
    <row r="1971" s="24" customFormat="1" spans="2:2">
      <c r="B1971" s="121"/>
    </row>
    <row r="1972" s="24" customFormat="1" spans="2:2">
      <c r="B1972" s="121"/>
    </row>
    <row r="1973" s="24" customFormat="1" spans="2:2">
      <c r="B1973" s="121"/>
    </row>
    <row r="1974" s="24" customFormat="1" spans="2:2">
      <c r="B1974" s="121"/>
    </row>
    <row r="1975" s="24" customFormat="1" spans="2:2">
      <c r="B1975" s="121"/>
    </row>
    <row r="1976" s="24" customFormat="1" spans="2:2">
      <c r="B1976" s="121"/>
    </row>
    <row r="1977" s="24" customFormat="1" spans="2:2">
      <c r="B1977" s="121"/>
    </row>
    <row r="1978" s="24" customFormat="1" spans="2:2">
      <c r="B1978" s="121"/>
    </row>
    <row r="1979" s="24" customFormat="1" spans="2:2">
      <c r="B1979" s="121"/>
    </row>
    <row r="1980" s="24" customFormat="1" spans="2:2">
      <c r="B1980" s="121"/>
    </row>
    <row r="1981" s="24" customFormat="1" spans="2:2">
      <c r="B1981" s="121"/>
    </row>
    <row r="1982" s="24" customFormat="1" spans="2:2">
      <c r="B1982" s="121"/>
    </row>
    <row r="1983" s="24" customFormat="1" spans="2:2">
      <c r="B1983" s="121"/>
    </row>
    <row r="1984" s="24" customFormat="1" spans="2:2">
      <c r="B1984" s="121"/>
    </row>
    <row r="1985" s="24" customFormat="1" spans="2:2">
      <c r="B1985" s="121"/>
    </row>
    <row r="1986" s="24" customFormat="1" spans="2:2">
      <c r="B1986" s="121"/>
    </row>
    <row r="1987" s="24" customFormat="1" spans="2:2">
      <c r="B1987" s="121"/>
    </row>
    <row r="1988" s="24" customFormat="1" spans="2:2">
      <c r="B1988" s="121"/>
    </row>
    <row r="1989" s="24" customFormat="1" spans="2:2">
      <c r="B1989" s="121"/>
    </row>
    <row r="1990" s="24" customFormat="1" spans="2:2">
      <c r="B1990" s="121"/>
    </row>
    <row r="1991" s="24" customFormat="1" spans="2:2">
      <c r="B1991" s="121"/>
    </row>
    <row r="1992" s="24" customFormat="1" spans="2:2">
      <c r="B1992" s="121"/>
    </row>
    <row r="1993" s="24" customFormat="1" spans="2:2">
      <c r="B1993" s="121"/>
    </row>
    <row r="1994" s="24" customFormat="1" spans="2:2">
      <c r="B1994" s="121"/>
    </row>
    <row r="1995" s="24" customFormat="1" spans="2:2">
      <c r="B1995" s="121"/>
    </row>
    <row r="1996" s="24" customFormat="1" spans="2:2">
      <c r="B1996" s="121"/>
    </row>
    <row r="1997" s="24" customFormat="1" spans="2:2">
      <c r="B1997" s="121"/>
    </row>
    <row r="1998" s="24" customFormat="1" spans="2:2">
      <c r="B1998" s="121"/>
    </row>
    <row r="1999" s="24" customFormat="1" spans="2:2">
      <c r="B1999" s="121"/>
    </row>
    <row r="2000" s="24" customFormat="1" spans="2:2">
      <c r="B2000" s="121"/>
    </row>
    <row r="2001" s="24" customFormat="1" spans="2:2">
      <c r="B2001" s="121"/>
    </row>
    <row r="2002" s="24" customFormat="1" spans="2:2">
      <c r="B2002" s="121"/>
    </row>
    <row r="2003" s="24" customFormat="1" spans="2:2">
      <c r="B2003" s="121"/>
    </row>
    <row r="2004" s="24" customFormat="1" spans="2:2">
      <c r="B2004" s="121"/>
    </row>
    <row r="2005" s="24" customFormat="1" spans="2:2">
      <c r="B2005" s="121"/>
    </row>
    <row r="2006" s="24" customFormat="1" spans="2:2">
      <c r="B2006" s="121"/>
    </row>
    <row r="2007" s="24" customFormat="1" spans="2:2">
      <c r="B2007" s="121"/>
    </row>
    <row r="2008" s="24" customFormat="1" spans="2:2">
      <c r="B2008" s="121"/>
    </row>
    <row r="2009" s="24" customFormat="1" spans="2:2">
      <c r="B2009" s="121"/>
    </row>
    <row r="2010" s="24" customFormat="1" spans="2:2">
      <c r="B2010" s="121"/>
    </row>
    <row r="2011" s="24" customFormat="1" spans="2:2">
      <c r="B2011" s="121"/>
    </row>
    <row r="2012" s="24" customFormat="1" spans="2:2">
      <c r="B2012" s="121"/>
    </row>
    <row r="2013" s="24" customFormat="1" spans="2:2">
      <c r="B2013" s="121"/>
    </row>
    <row r="2014" s="24" customFormat="1" spans="2:2">
      <c r="B2014" s="121"/>
    </row>
    <row r="2015" s="24" customFormat="1" spans="2:2">
      <c r="B2015" s="121"/>
    </row>
    <row r="2016" s="24" customFormat="1" spans="2:2">
      <c r="B2016" s="121"/>
    </row>
    <row r="2017" s="24" customFormat="1" spans="2:2">
      <c r="B2017" s="121"/>
    </row>
    <row r="2018" s="24" customFormat="1" spans="2:2">
      <c r="B2018" s="121"/>
    </row>
    <row r="2019" s="24" customFormat="1" spans="2:2">
      <c r="B2019" s="121"/>
    </row>
    <row r="2020" s="24" customFormat="1" spans="2:2">
      <c r="B2020" s="121"/>
    </row>
    <row r="2021" s="24" customFormat="1" spans="2:2">
      <c r="B2021" s="121"/>
    </row>
    <row r="2022" s="24" customFormat="1" spans="2:2">
      <c r="B2022" s="121"/>
    </row>
    <row r="2023" s="24" customFormat="1" spans="2:2">
      <c r="B2023" s="121"/>
    </row>
    <row r="2024" s="24" customFormat="1" spans="2:2">
      <c r="B2024" s="121"/>
    </row>
    <row r="2025" s="24" customFormat="1" spans="2:2">
      <c r="B2025" s="121"/>
    </row>
    <row r="2026" s="24" customFormat="1" spans="2:2">
      <c r="B2026" s="121"/>
    </row>
    <row r="2027" s="24" customFormat="1" spans="2:2">
      <c r="B2027" s="121"/>
    </row>
    <row r="2028" s="24" customFormat="1" spans="2:2">
      <c r="B2028" s="121"/>
    </row>
    <row r="2029" s="24" customFormat="1" spans="2:2">
      <c r="B2029" s="121"/>
    </row>
    <row r="2030" s="24" customFormat="1" spans="2:2">
      <c r="B2030" s="121"/>
    </row>
    <row r="2031" s="24" customFormat="1" spans="2:2">
      <c r="B2031" s="121"/>
    </row>
    <row r="2032" s="24" customFormat="1" spans="2:2">
      <c r="B2032" s="121"/>
    </row>
    <row r="2033" s="24" customFormat="1" spans="2:2">
      <c r="B2033" s="121"/>
    </row>
    <row r="2034" s="24" customFormat="1" spans="2:2">
      <c r="B2034" s="121"/>
    </row>
    <row r="2035" s="24" customFormat="1" spans="2:2">
      <c r="B2035" s="121"/>
    </row>
    <row r="2036" s="24" customFormat="1" spans="2:2">
      <c r="B2036" s="121"/>
    </row>
    <row r="2037" s="24" customFormat="1" spans="2:2">
      <c r="B2037" s="121"/>
    </row>
    <row r="2038" s="24" customFormat="1" spans="2:2">
      <c r="B2038" s="121"/>
    </row>
    <row r="2039" s="24" customFormat="1" spans="2:2">
      <c r="B2039" s="121"/>
    </row>
    <row r="2040" s="24" customFormat="1" spans="2:2">
      <c r="B2040" s="121"/>
    </row>
    <row r="2041" s="24" customFormat="1" spans="2:2">
      <c r="B2041" s="121"/>
    </row>
    <row r="2042" s="24" customFormat="1" spans="2:2">
      <c r="B2042" s="121"/>
    </row>
    <row r="2043" s="24" customFormat="1" spans="2:2">
      <c r="B2043" s="121"/>
    </row>
    <row r="2044" s="24" customFormat="1" spans="2:2">
      <c r="B2044" s="121"/>
    </row>
    <row r="2045" s="24" customFormat="1" spans="2:2">
      <c r="B2045" s="121"/>
    </row>
    <row r="2046" s="24" customFormat="1" spans="2:2">
      <c r="B2046" s="121"/>
    </row>
    <row r="2047" s="24" customFormat="1" spans="2:2">
      <c r="B2047" s="121"/>
    </row>
    <row r="2048" s="24" customFormat="1" spans="2:2">
      <c r="B2048" s="121"/>
    </row>
    <row r="2049" s="24" customFormat="1" spans="2:2">
      <c r="B2049" s="121"/>
    </row>
    <row r="2050" s="24" customFormat="1" spans="2:2">
      <c r="B2050" s="121"/>
    </row>
    <row r="2051" s="24" customFormat="1" spans="2:2">
      <c r="B2051" s="121"/>
    </row>
    <row r="2052" s="24" customFormat="1" spans="2:2">
      <c r="B2052" s="121"/>
    </row>
    <row r="2053" s="24" customFormat="1" spans="2:2">
      <c r="B2053" s="121"/>
    </row>
    <row r="2054" s="24" customFormat="1" spans="2:2">
      <c r="B2054" s="121"/>
    </row>
    <row r="2055" s="24" customFormat="1" spans="2:2">
      <c r="B2055" s="121"/>
    </row>
    <row r="2056" s="24" customFormat="1" spans="2:2">
      <c r="B2056" s="121"/>
    </row>
    <row r="2057" s="24" customFormat="1" spans="2:2">
      <c r="B2057" s="121"/>
    </row>
    <row r="2058" s="24" customFormat="1" spans="2:2">
      <c r="B2058" s="121"/>
    </row>
    <row r="2059" s="24" customFormat="1" spans="2:2">
      <c r="B2059" s="121"/>
    </row>
    <row r="2060" s="24" customFormat="1" spans="2:2">
      <c r="B2060" s="121"/>
    </row>
    <row r="2061" s="24" customFormat="1" spans="2:2">
      <c r="B2061" s="121"/>
    </row>
    <row r="2062" s="24" customFormat="1" spans="2:2">
      <c r="B2062" s="121"/>
    </row>
    <row r="2063" s="24" customFormat="1" spans="2:2">
      <c r="B2063" s="121"/>
    </row>
    <row r="2064" s="24" customFormat="1" spans="2:2">
      <c r="B2064" s="121"/>
    </row>
    <row r="2065" s="24" customFormat="1" spans="2:2">
      <c r="B2065" s="121"/>
    </row>
    <row r="2066" s="24" customFormat="1" spans="2:2">
      <c r="B2066" s="121"/>
    </row>
    <row r="2067" s="24" customFormat="1" spans="2:2">
      <c r="B2067" s="121"/>
    </row>
    <row r="2068" s="24" customFormat="1" spans="2:2">
      <c r="B2068" s="121"/>
    </row>
    <row r="2069" s="24" customFormat="1" spans="2:2">
      <c r="B2069" s="121"/>
    </row>
    <row r="2070" s="24" customFormat="1" spans="2:2">
      <c r="B2070" s="121"/>
    </row>
    <row r="2071" s="24" customFormat="1" spans="2:2">
      <c r="B2071" s="121"/>
    </row>
    <row r="2072" s="24" customFormat="1" spans="2:2">
      <c r="B2072" s="121"/>
    </row>
    <row r="2073" s="24" customFormat="1" spans="2:2">
      <c r="B2073" s="121"/>
    </row>
    <row r="2074" s="24" customFormat="1" spans="2:2">
      <c r="B2074" s="121"/>
    </row>
    <row r="2075" s="24" customFormat="1" spans="2:2">
      <c r="B2075" s="121"/>
    </row>
    <row r="2076" s="24" customFormat="1" spans="2:2">
      <c r="B2076" s="121"/>
    </row>
    <row r="2077" s="24" customFormat="1" spans="2:2">
      <c r="B2077" s="121"/>
    </row>
    <row r="2078" s="24" customFormat="1" spans="2:2">
      <c r="B2078" s="121"/>
    </row>
    <row r="2079" s="24" customFormat="1" spans="2:2">
      <c r="B2079" s="121"/>
    </row>
    <row r="2080" s="24" customFormat="1" spans="2:2">
      <c r="B2080" s="121"/>
    </row>
    <row r="2081" s="24" customFormat="1" spans="2:2">
      <c r="B2081" s="121"/>
    </row>
    <row r="2082" s="24" customFormat="1" spans="2:2">
      <c r="B2082" s="121"/>
    </row>
    <row r="2083" s="24" customFormat="1" spans="2:2">
      <c r="B2083" s="121"/>
    </row>
    <row r="2084" s="24" customFormat="1" spans="2:2">
      <c r="B2084" s="121"/>
    </row>
    <row r="2085" s="24" customFormat="1" spans="2:2">
      <c r="B2085" s="121"/>
    </row>
    <row r="2086" s="24" customFormat="1" spans="2:2">
      <c r="B2086" s="121"/>
    </row>
    <row r="2087" s="24" customFormat="1" spans="2:2">
      <c r="B2087" s="121"/>
    </row>
    <row r="2088" s="24" customFormat="1" spans="2:2">
      <c r="B2088" s="121"/>
    </row>
    <row r="2089" s="24" customFormat="1" spans="2:2">
      <c r="B2089" s="121"/>
    </row>
    <row r="2090" s="24" customFormat="1" spans="2:2">
      <c r="B2090" s="121"/>
    </row>
    <row r="2091" s="24" customFormat="1" spans="2:2">
      <c r="B2091" s="121"/>
    </row>
    <row r="2092" s="24" customFormat="1" spans="2:2">
      <c r="B2092" s="121"/>
    </row>
    <row r="2093" s="24" customFormat="1" spans="2:2">
      <c r="B2093" s="121"/>
    </row>
    <row r="2094" s="24" customFormat="1" spans="2:2">
      <c r="B2094" s="121"/>
    </row>
    <row r="2095" s="24" customFormat="1" spans="2:2">
      <c r="B2095" s="121"/>
    </row>
    <row r="2096" s="24" customFormat="1" spans="2:2">
      <c r="B2096" s="121"/>
    </row>
    <row r="2097" s="24" customFormat="1" spans="2:2">
      <c r="B2097" s="121"/>
    </row>
    <row r="2098" s="24" customFormat="1" spans="2:2">
      <c r="B2098" s="121"/>
    </row>
    <row r="2099" s="24" customFormat="1" spans="2:2">
      <c r="B2099" s="121"/>
    </row>
    <row r="2100" s="24" customFormat="1" spans="2:2">
      <c r="B2100" s="121"/>
    </row>
    <row r="2101" s="24" customFormat="1" spans="2:2">
      <c r="B2101" s="121"/>
    </row>
    <row r="2102" s="24" customFormat="1" spans="2:2">
      <c r="B2102" s="121"/>
    </row>
    <row r="2103" s="24" customFormat="1" spans="2:2">
      <c r="B2103" s="121"/>
    </row>
    <row r="2104" s="24" customFormat="1" spans="2:2">
      <c r="B2104" s="121"/>
    </row>
    <row r="2105" s="24" customFormat="1" spans="2:2">
      <c r="B2105" s="121"/>
    </row>
    <row r="2106" s="24" customFormat="1" spans="2:2">
      <c r="B2106" s="121"/>
    </row>
    <row r="2107" s="24" customFormat="1" spans="2:2">
      <c r="B2107" s="121"/>
    </row>
    <row r="2108" s="24" customFormat="1" spans="2:2">
      <c r="B2108" s="121"/>
    </row>
    <row r="2109" s="24" customFormat="1" spans="2:2">
      <c r="B2109" s="121"/>
    </row>
    <row r="2110" s="24" customFormat="1" spans="2:2">
      <c r="B2110" s="121"/>
    </row>
    <row r="2111" s="24" customFormat="1" spans="2:2">
      <c r="B2111" s="121"/>
    </row>
    <row r="2112" s="24" customFormat="1" spans="2:2">
      <c r="B2112" s="121"/>
    </row>
    <row r="2113" s="24" customFormat="1" spans="2:2">
      <c r="B2113" s="121"/>
    </row>
    <row r="2114" s="24" customFormat="1" spans="2:2">
      <c r="B2114" s="121"/>
    </row>
    <row r="2115" s="24" customFormat="1" spans="2:2">
      <c r="B2115" s="121"/>
    </row>
    <row r="2116" s="24" customFormat="1" spans="2:2">
      <c r="B2116" s="121"/>
    </row>
    <row r="2117" s="24" customFormat="1" spans="2:2">
      <c r="B2117" s="121"/>
    </row>
    <row r="2118" s="24" customFormat="1" spans="2:2">
      <c r="B2118" s="121"/>
    </row>
    <row r="2119" s="24" customFormat="1" spans="2:2">
      <c r="B2119" s="121"/>
    </row>
    <row r="2120" s="24" customFormat="1" spans="2:2">
      <c r="B2120" s="121"/>
    </row>
    <row r="2121" s="24" customFormat="1" spans="2:2">
      <c r="B2121" s="121"/>
    </row>
    <row r="2122" s="24" customFormat="1" spans="2:2">
      <c r="B2122" s="121"/>
    </row>
    <row r="2123" s="24" customFormat="1" spans="2:2">
      <c r="B2123" s="121"/>
    </row>
    <row r="2124" s="24" customFormat="1" spans="2:2">
      <c r="B2124" s="121"/>
    </row>
    <row r="2125" s="24" customFormat="1" spans="2:2">
      <c r="B2125" s="121"/>
    </row>
    <row r="2126" s="24" customFormat="1" spans="2:2">
      <c r="B2126" s="121"/>
    </row>
    <row r="2127" s="24" customFormat="1" spans="2:2">
      <c r="B2127" s="121"/>
    </row>
    <row r="2128" s="24" customFormat="1" spans="2:2">
      <c r="B2128" s="121"/>
    </row>
    <row r="2129" s="24" customFormat="1" spans="2:2">
      <c r="B2129" s="121"/>
    </row>
    <row r="2130" s="24" customFormat="1" spans="2:2">
      <c r="B2130" s="121"/>
    </row>
    <row r="2131" s="24" customFormat="1" spans="2:2">
      <c r="B2131" s="121"/>
    </row>
    <row r="2132" s="24" customFormat="1" spans="2:2">
      <c r="B2132" s="121"/>
    </row>
    <row r="2133" s="24" customFormat="1" spans="2:2">
      <c r="B2133" s="121"/>
    </row>
    <row r="2134" s="24" customFormat="1" spans="2:2">
      <c r="B2134" s="121"/>
    </row>
    <row r="2135" s="24" customFormat="1" spans="2:2">
      <c r="B2135" s="121"/>
    </row>
    <row r="2136" s="24" customFormat="1" spans="2:2">
      <c r="B2136" s="121"/>
    </row>
    <row r="2137" s="24" customFormat="1" spans="2:2">
      <c r="B2137" s="121"/>
    </row>
    <row r="2138" s="24" customFormat="1" spans="2:2">
      <c r="B2138" s="121"/>
    </row>
    <row r="2139" s="24" customFormat="1" spans="2:2">
      <c r="B2139" s="121"/>
    </row>
    <row r="2140" s="24" customFormat="1" spans="2:2">
      <c r="B2140" s="121"/>
    </row>
    <row r="2141" s="24" customFormat="1" spans="2:2">
      <c r="B2141" s="121"/>
    </row>
    <row r="2142" s="24" customFormat="1" spans="2:2">
      <c r="B2142" s="121"/>
    </row>
    <row r="2143" s="24" customFormat="1" spans="2:2">
      <c r="B2143" s="121"/>
    </row>
    <row r="2144" s="24" customFormat="1" spans="2:2">
      <c r="B2144" s="121"/>
    </row>
    <row r="2145" s="24" customFormat="1" spans="2:2">
      <c r="B2145" s="121"/>
    </row>
    <row r="2146" s="24" customFormat="1" spans="2:2">
      <c r="B2146" s="121"/>
    </row>
    <row r="2147" s="24" customFormat="1" spans="2:2">
      <c r="B2147" s="121"/>
    </row>
    <row r="2148" s="24" customFormat="1" spans="2:2">
      <c r="B2148" s="121"/>
    </row>
    <row r="2149" s="24" customFormat="1" spans="2:2">
      <c r="B2149" s="121"/>
    </row>
    <row r="2150" s="24" customFormat="1" spans="2:2">
      <c r="B2150" s="121"/>
    </row>
    <row r="2151" s="24" customFormat="1" spans="2:2">
      <c r="B2151" s="121"/>
    </row>
    <row r="2152" s="24" customFormat="1" spans="2:2">
      <c r="B2152" s="121"/>
    </row>
    <row r="2153" s="24" customFormat="1" spans="2:2">
      <c r="B2153" s="121"/>
    </row>
    <row r="2154" s="24" customFormat="1" spans="2:2">
      <c r="B2154" s="121"/>
    </row>
    <row r="2155" s="24" customFormat="1" spans="2:2">
      <c r="B2155" s="121"/>
    </row>
    <row r="2156" s="24" customFormat="1" spans="2:2">
      <c r="B2156" s="121"/>
    </row>
    <row r="2157" s="24" customFormat="1" spans="2:2">
      <c r="B2157" s="121"/>
    </row>
    <row r="2158" s="24" customFormat="1" spans="2:2">
      <c r="B2158" s="121"/>
    </row>
    <row r="2159" s="24" customFormat="1" spans="2:2">
      <c r="B2159" s="121"/>
    </row>
    <row r="2160" s="24" customFormat="1" spans="2:2">
      <c r="B2160" s="121"/>
    </row>
    <row r="2161" s="24" customFormat="1" spans="2:2">
      <c r="B2161" s="121"/>
    </row>
    <row r="2162" s="24" customFormat="1" spans="2:2">
      <c r="B2162" s="121"/>
    </row>
    <row r="2163" s="24" customFormat="1" spans="2:2">
      <c r="B2163" s="121"/>
    </row>
    <row r="2164" s="24" customFormat="1" spans="2:2">
      <c r="B2164" s="121"/>
    </row>
    <row r="2165" s="24" customFormat="1" spans="2:2">
      <c r="B2165" s="121"/>
    </row>
    <row r="2166" s="24" customFormat="1" spans="2:2">
      <c r="B2166" s="121"/>
    </row>
    <row r="2167" s="24" customFormat="1" spans="2:2">
      <c r="B2167" s="121"/>
    </row>
    <row r="2168" s="24" customFormat="1" spans="2:2">
      <c r="B2168" s="121"/>
    </row>
    <row r="2169" s="24" customFormat="1" spans="2:2">
      <c r="B2169" s="121"/>
    </row>
    <row r="2170" s="24" customFormat="1" spans="2:2">
      <c r="B2170" s="121"/>
    </row>
    <row r="2171" s="24" customFormat="1" spans="2:2">
      <c r="B2171" s="121"/>
    </row>
    <row r="2172" s="24" customFormat="1" spans="2:2">
      <c r="B2172" s="121"/>
    </row>
    <row r="2173" s="24" customFormat="1" spans="2:2">
      <c r="B2173" s="121"/>
    </row>
    <row r="2174" s="24" customFormat="1" spans="2:2">
      <c r="B2174" s="121"/>
    </row>
    <row r="2175" s="24" customFormat="1" spans="2:2">
      <c r="B2175" s="121"/>
    </row>
    <row r="2176" s="24" customFormat="1" spans="2:2">
      <c r="B2176" s="121"/>
    </row>
    <row r="2177" s="24" customFormat="1" spans="2:2">
      <c r="B2177" s="121"/>
    </row>
    <row r="2178" s="24" customFormat="1" spans="2:2">
      <c r="B2178" s="121"/>
    </row>
    <row r="2179" s="24" customFormat="1" spans="2:2">
      <c r="B2179" s="121"/>
    </row>
    <row r="2180" s="24" customFormat="1" spans="2:2">
      <c r="B2180" s="121"/>
    </row>
    <row r="2181" s="24" customFormat="1" spans="2:2">
      <c r="B2181" s="121"/>
    </row>
    <row r="2182" s="24" customFormat="1" spans="2:2">
      <c r="B2182" s="121"/>
    </row>
    <row r="2183" s="24" customFormat="1" spans="2:2">
      <c r="B2183" s="121"/>
    </row>
    <row r="2184" s="24" customFormat="1" spans="2:2">
      <c r="B2184" s="121"/>
    </row>
    <row r="2185" s="24" customFormat="1" spans="2:2">
      <c r="B2185" s="121"/>
    </row>
    <row r="2186" s="24" customFormat="1" spans="2:2">
      <c r="B2186" s="121"/>
    </row>
    <row r="2187" s="24" customFormat="1" spans="2:2">
      <c r="B2187" s="121"/>
    </row>
    <row r="2188" s="24" customFormat="1" spans="2:2">
      <c r="B2188" s="121"/>
    </row>
    <row r="2189" s="24" customFormat="1" spans="2:2">
      <c r="B2189" s="121"/>
    </row>
    <row r="2190" s="24" customFormat="1" spans="2:2">
      <c r="B2190" s="121"/>
    </row>
    <row r="2191" s="24" customFormat="1" spans="2:2">
      <c r="B2191" s="121"/>
    </row>
    <row r="2192" s="24" customFormat="1" spans="2:2">
      <c r="B2192" s="121"/>
    </row>
    <row r="2193" s="24" customFormat="1" spans="2:2">
      <c r="B2193" s="121"/>
    </row>
    <row r="2194" s="24" customFormat="1" spans="2:2">
      <c r="B2194" s="121"/>
    </row>
    <row r="2195" s="24" customFormat="1" spans="2:2">
      <c r="B2195" s="121"/>
    </row>
    <row r="2196" s="24" customFormat="1" spans="2:2">
      <c r="B2196" s="121"/>
    </row>
    <row r="2197" s="24" customFormat="1" spans="2:2">
      <c r="B2197" s="121"/>
    </row>
    <row r="2198" s="24" customFormat="1" spans="2:2">
      <c r="B2198" s="121"/>
    </row>
    <row r="2199" s="24" customFormat="1" spans="2:2">
      <c r="B2199" s="121"/>
    </row>
    <row r="2200" s="24" customFormat="1" spans="2:2">
      <c r="B2200" s="121"/>
    </row>
    <row r="2201" s="24" customFormat="1" spans="2:2">
      <c r="B2201" s="121"/>
    </row>
    <row r="2202" s="24" customFormat="1" spans="2:2">
      <c r="B2202" s="121"/>
    </row>
    <row r="2203" s="24" customFormat="1" spans="2:2">
      <c r="B2203" s="121"/>
    </row>
    <row r="2204" s="24" customFormat="1" spans="2:2">
      <c r="B2204" s="121"/>
    </row>
    <row r="2205" s="24" customFormat="1" spans="2:2">
      <c r="B2205" s="121"/>
    </row>
    <row r="2206" s="24" customFormat="1" spans="2:2">
      <c r="B2206" s="121"/>
    </row>
    <row r="2207" s="24" customFormat="1" spans="2:2">
      <c r="B2207" s="121"/>
    </row>
    <row r="2208" s="24" customFormat="1" spans="2:2">
      <c r="B2208" s="121"/>
    </row>
    <row r="2209" s="24" customFormat="1" spans="2:2">
      <c r="B2209" s="121"/>
    </row>
    <row r="2210" s="24" customFormat="1" spans="2:2">
      <c r="B2210" s="121"/>
    </row>
    <row r="2211" s="24" customFormat="1" spans="2:2">
      <c r="B2211" s="121"/>
    </row>
    <row r="2212" s="24" customFormat="1" spans="2:2">
      <c r="B2212" s="121"/>
    </row>
    <row r="2213" s="24" customFormat="1" spans="2:2">
      <c r="B2213" s="121"/>
    </row>
    <row r="2214" s="24" customFormat="1" spans="2:2">
      <c r="B2214" s="121"/>
    </row>
    <row r="2215" s="24" customFormat="1" spans="2:2">
      <c r="B2215" s="121"/>
    </row>
    <row r="2216" s="24" customFormat="1" spans="2:2">
      <c r="B2216" s="121"/>
    </row>
    <row r="2217" s="24" customFormat="1" spans="2:2">
      <c r="B2217" s="121"/>
    </row>
    <row r="2218" s="24" customFormat="1" spans="2:2">
      <c r="B2218" s="121"/>
    </row>
    <row r="2219" s="24" customFormat="1" spans="2:2">
      <c r="B2219" s="121"/>
    </row>
    <row r="2220" s="24" customFormat="1" spans="2:2">
      <c r="B2220" s="121"/>
    </row>
    <row r="2221" s="24" customFormat="1" spans="2:2">
      <c r="B2221" s="121"/>
    </row>
    <row r="2222" s="24" customFormat="1" spans="2:2">
      <c r="B2222" s="121"/>
    </row>
    <row r="2223" s="24" customFormat="1" spans="2:2">
      <c r="B2223" s="121"/>
    </row>
    <row r="2224" s="24" customFormat="1" spans="2:2">
      <c r="B2224" s="121"/>
    </row>
    <row r="2225" s="24" customFormat="1" spans="2:2">
      <c r="B2225" s="121"/>
    </row>
    <row r="2226" s="24" customFormat="1" spans="2:2">
      <c r="B2226" s="121"/>
    </row>
    <row r="2227" s="24" customFormat="1" spans="2:2">
      <c r="B2227" s="121"/>
    </row>
    <row r="2228" s="24" customFormat="1" spans="2:2">
      <c r="B2228" s="121"/>
    </row>
    <row r="2229" s="24" customFormat="1" spans="2:2">
      <c r="B2229" s="121"/>
    </row>
    <row r="2230" s="24" customFormat="1" spans="2:2">
      <c r="B2230" s="121"/>
    </row>
    <row r="2231" s="24" customFormat="1" spans="2:2">
      <c r="B2231" s="121"/>
    </row>
    <row r="2232" s="24" customFormat="1" spans="2:2">
      <c r="B2232" s="121"/>
    </row>
    <row r="2233" s="24" customFormat="1" spans="2:2">
      <c r="B2233" s="121"/>
    </row>
    <row r="2234" s="24" customFormat="1" spans="2:2">
      <c r="B2234" s="121"/>
    </row>
    <row r="2235" s="24" customFormat="1" spans="2:2">
      <c r="B2235" s="121"/>
    </row>
    <row r="2236" s="24" customFormat="1" spans="2:2">
      <c r="B2236" s="121"/>
    </row>
    <row r="2237" s="24" customFormat="1" spans="2:2">
      <c r="B2237" s="121"/>
    </row>
    <row r="2238" s="24" customFormat="1" spans="2:2">
      <c r="B2238" s="121"/>
    </row>
    <row r="2239" s="24" customFormat="1" spans="2:2">
      <c r="B2239" s="121"/>
    </row>
    <row r="2240" s="24" customFormat="1" spans="2:2">
      <c r="B2240" s="121"/>
    </row>
    <row r="2241" s="24" customFormat="1" spans="2:2">
      <c r="B2241" s="121"/>
    </row>
    <row r="2242" s="24" customFormat="1" spans="2:2">
      <c r="B2242" s="121"/>
    </row>
    <row r="2243" s="24" customFormat="1" spans="2:2">
      <c r="B2243" s="121"/>
    </row>
    <row r="2244" s="24" customFormat="1" spans="2:2">
      <c r="B2244" s="121"/>
    </row>
    <row r="2245" s="24" customFormat="1" spans="2:2">
      <c r="B2245" s="121"/>
    </row>
    <row r="2246" s="24" customFormat="1" spans="2:2">
      <c r="B2246" s="121"/>
    </row>
    <row r="2247" s="24" customFormat="1" spans="2:2">
      <c r="B2247" s="121"/>
    </row>
    <row r="2248" s="24" customFormat="1" spans="2:2">
      <c r="B2248" s="121"/>
    </row>
    <row r="2249" s="24" customFormat="1" spans="2:2">
      <c r="B2249" s="121"/>
    </row>
    <row r="2250" s="24" customFormat="1" spans="2:2">
      <c r="B2250" s="121"/>
    </row>
    <row r="2251" s="24" customFormat="1" spans="2:2">
      <c r="B2251" s="121"/>
    </row>
    <row r="2252" s="24" customFormat="1" spans="2:2">
      <c r="B2252" s="121"/>
    </row>
    <row r="2253" s="24" customFormat="1" spans="2:2">
      <c r="B2253" s="121"/>
    </row>
    <row r="2254" s="24" customFormat="1" spans="2:2">
      <c r="B2254" s="121"/>
    </row>
    <row r="2255" s="24" customFormat="1" spans="2:2">
      <c r="B2255" s="121"/>
    </row>
    <row r="2256" s="24" customFormat="1" spans="2:2">
      <c r="B2256" s="121"/>
    </row>
    <row r="2257" s="24" customFormat="1" spans="2:2">
      <c r="B2257" s="121"/>
    </row>
    <row r="2258" s="24" customFormat="1" spans="2:2">
      <c r="B2258" s="121"/>
    </row>
    <row r="2259" s="24" customFormat="1" spans="2:2">
      <c r="B2259" s="121"/>
    </row>
    <row r="2260" s="24" customFormat="1" spans="2:2">
      <c r="B2260" s="121"/>
    </row>
    <row r="2261" s="24" customFormat="1" spans="2:2">
      <c r="B2261" s="121"/>
    </row>
    <row r="2262" s="24" customFormat="1" spans="2:2">
      <c r="B2262" s="121"/>
    </row>
    <row r="2263" s="24" customFormat="1" spans="2:2">
      <c r="B2263" s="121"/>
    </row>
    <row r="2264" s="24" customFormat="1" spans="2:2">
      <c r="B2264" s="121"/>
    </row>
    <row r="2265" s="24" customFormat="1" spans="2:2">
      <c r="B2265" s="121"/>
    </row>
    <row r="2266" s="24" customFormat="1" spans="2:2">
      <c r="B2266" s="121"/>
    </row>
    <row r="2267" s="24" customFormat="1" spans="2:2">
      <c r="B2267" s="121"/>
    </row>
    <row r="2268" s="24" customFormat="1" spans="2:2">
      <c r="B2268" s="121"/>
    </row>
    <row r="2269" s="24" customFormat="1" spans="2:2">
      <c r="B2269" s="121"/>
    </row>
    <row r="2270" s="24" customFormat="1" spans="2:2">
      <c r="B2270" s="121"/>
    </row>
    <row r="2271" s="24" customFormat="1" spans="2:2">
      <c r="B2271" s="121"/>
    </row>
    <row r="2272" s="24" customFormat="1" spans="2:2">
      <c r="B2272" s="121"/>
    </row>
    <row r="2273" s="24" customFormat="1" spans="2:2">
      <c r="B2273" s="121"/>
    </row>
    <row r="2274" s="24" customFormat="1" spans="2:2">
      <c r="B2274" s="121"/>
    </row>
    <row r="2275" s="24" customFormat="1" spans="2:2">
      <c r="B2275" s="121"/>
    </row>
    <row r="2276" s="24" customFormat="1" spans="2:2">
      <c r="B2276" s="121"/>
    </row>
    <row r="2277" s="24" customFormat="1" spans="2:2">
      <c r="B2277" s="121"/>
    </row>
    <row r="2278" s="24" customFormat="1" spans="2:2">
      <c r="B2278" s="121"/>
    </row>
    <row r="2279" s="24" customFormat="1" spans="2:2">
      <c r="B2279" s="121"/>
    </row>
    <row r="2280" s="24" customFormat="1" spans="2:2">
      <c r="B2280" s="121"/>
    </row>
    <row r="2281" s="24" customFormat="1" spans="2:2">
      <c r="B2281" s="121"/>
    </row>
    <row r="2282" s="24" customFormat="1" spans="2:2">
      <c r="B2282" s="121"/>
    </row>
    <row r="2283" s="24" customFormat="1" spans="2:2">
      <c r="B2283" s="121"/>
    </row>
    <row r="2284" s="24" customFormat="1" spans="2:2">
      <c r="B2284" s="121"/>
    </row>
    <row r="2285" s="24" customFormat="1" spans="2:2">
      <c r="B2285" s="121"/>
    </row>
    <row r="2286" s="24" customFormat="1" spans="2:2">
      <c r="B2286" s="121"/>
    </row>
    <row r="2287" s="24" customFormat="1" spans="2:2">
      <c r="B2287" s="121"/>
    </row>
    <row r="2288" s="24" customFormat="1" spans="2:2">
      <c r="B2288" s="121"/>
    </row>
    <row r="2289" s="24" customFormat="1" spans="2:2">
      <c r="B2289" s="121"/>
    </row>
    <row r="2290" s="24" customFormat="1" spans="2:2">
      <c r="B2290" s="121"/>
    </row>
    <row r="2291" s="24" customFormat="1" spans="2:2">
      <c r="B2291" s="121"/>
    </row>
    <row r="2292" s="24" customFormat="1" spans="2:2">
      <c r="B2292" s="121"/>
    </row>
    <row r="2293" s="24" customFormat="1" spans="2:2">
      <c r="B2293" s="121"/>
    </row>
    <row r="2294" s="24" customFormat="1" spans="2:2">
      <c r="B2294" s="121"/>
    </row>
    <row r="2295" s="24" customFormat="1" spans="2:2">
      <c r="B2295" s="121"/>
    </row>
    <row r="2296" s="24" customFormat="1" spans="2:2">
      <c r="B2296" s="121"/>
    </row>
    <row r="2297" s="24" customFormat="1" spans="2:2">
      <c r="B2297" s="121"/>
    </row>
    <row r="2298" s="24" customFormat="1" spans="2:2">
      <c r="B2298" s="121"/>
    </row>
    <row r="2299" s="24" customFormat="1" spans="2:2">
      <c r="B2299" s="121"/>
    </row>
    <row r="2300" s="24" customFormat="1" spans="2:2">
      <c r="B2300" s="121"/>
    </row>
    <row r="2301" s="24" customFormat="1" spans="2:2">
      <c r="B2301" s="121"/>
    </row>
    <row r="2302" s="24" customFormat="1" spans="2:2">
      <c r="B2302" s="121"/>
    </row>
    <row r="2303" s="24" customFormat="1" spans="2:2">
      <c r="B2303" s="121"/>
    </row>
    <row r="2304" s="24" customFormat="1" spans="2:2">
      <c r="B2304" s="121"/>
    </row>
    <row r="2305" s="24" customFormat="1" spans="2:2">
      <c r="B2305" s="121"/>
    </row>
    <row r="2306" s="24" customFormat="1" spans="2:2">
      <c r="B2306" s="121"/>
    </row>
    <row r="2307" s="24" customFormat="1" spans="2:2">
      <c r="B2307" s="121"/>
    </row>
    <row r="2308" s="24" customFormat="1" spans="2:2">
      <c r="B2308" s="121"/>
    </row>
    <row r="2309" s="24" customFormat="1" spans="2:2">
      <c r="B2309" s="121"/>
    </row>
    <row r="2310" s="24" customFormat="1" spans="2:2">
      <c r="B2310" s="121"/>
    </row>
    <row r="2311" s="24" customFormat="1" spans="2:2">
      <c r="B2311" s="121"/>
    </row>
    <row r="2312" s="24" customFormat="1" spans="2:2">
      <c r="B2312" s="121"/>
    </row>
    <row r="2313" s="24" customFormat="1" spans="2:2">
      <c r="B2313" s="121"/>
    </row>
    <row r="2314" s="24" customFormat="1" spans="2:2">
      <c r="B2314" s="121"/>
    </row>
    <row r="2315" s="24" customFormat="1" spans="2:2">
      <c r="B2315" s="121"/>
    </row>
    <row r="2316" s="24" customFormat="1" spans="2:2">
      <c r="B2316" s="121"/>
    </row>
    <row r="2317" s="24" customFormat="1" spans="2:2">
      <c r="B2317" s="121"/>
    </row>
    <row r="2318" s="24" customFormat="1" spans="2:2">
      <c r="B2318" s="121"/>
    </row>
    <row r="2319" s="24" customFormat="1" spans="2:2">
      <c r="B2319" s="121"/>
    </row>
    <row r="2320" s="24" customFormat="1" spans="2:2">
      <c r="B2320" s="121"/>
    </row>
    <row r="2321" s="24" customFormat="1" spans="2:2">
      <c r="B2321" s="121"/>
    </row>
    <row r="2322" s="24" customFormat="1" spans="2:2">
      <c r="B2322" s="121"/>
    </row>
    <row r="2323" s="24" customFormat="1" spans="2:2">
      <c r="B2323" s="121"/>
    </row>
    <row r="2324" s="24" customFormat="1" spans="2:2">
      <c r="B2324" s="121"/>
    </row>
    <row r="2325" s="24" customFormat="1" spans="2:2">
      <c r="B2325" s="121"/>
    </row>
    <row r="2326" s="24" customFormat="1" spans="2:2">
      <c r="B2326" s="121"/>
    </row>
    <row r="2327" s="24" customFormat="1" spans="2:2">
      <c r="B2327" s="121"/>
    </row>
    <row r="2328" s="24" customFormat="1" spans="2:2">
      <c r="B2328" s="121"/>
    </row>
    <row r="2329" s="24" customFormat="1" spans="2:2">
      <c r="B2329" s="121"/>
    </row>
    <row r="2330" s="24" customFormat="1" spans="2:2">
      <c r="B2330" s="121"/>
    </row>
    <row r="2331" s="24" customFormat="1" spans="2:2">
      <c r="B2331" s="121"/>
    </row>
    <row r="2332" s="24" customFormat="1" spans="2:2">
      <c r="B2332" s="121"/>
    </row>
    <row r="2333" s="24" customFormat="1" spans="2:2">
      <c r="B2333" s="121"/>
    </row>
    <row r="2334" s="24" customFormat="1" spans="2:2">
      <c r="B2334" s="121"/>
    </row>
    <row r="2335" s="24" customFormat="1" spans="2:2">
      <c r="B2335" s="121"/>
    </row>
    <row r="2336" s="24" customFormat="1" spans="2:2">
      <c r="B2336" s="121"/>
    </row>
    <row r="2337" s="24" customFormat="1" spans="2:2">
      <c r="B2337" s="121"/>
    </row>
    <row r="2338" s="24" customFormat="1" spans="2:2">
      <c r="B2338" s="121"/>
    </row>
    <row r="2339" s="24" customFormat="1" spans="2:2">
      <c r="B2339" s="121"/>
    </row>
    <row r="2340" s="24" customFormat="1" spans="2:2">
      <c r="B2340" s="121"/>
    </row>
    <row r="2341" s="24" customFormat="1" spans="2:2">
      <c r="B2341" s="121"/>
    </row>
    <row r="2342" s="24" customFormat="1" spans="2:2">
      <c r="B2342" s="121"/>
    </row>
    <row r="2343" s="24" customFormat="1" spans="2:2">
      <c r="B2343" s="121"/>
    </row>
    <row r="2344" s="24" customFormat="1" spans="2:2">
      <c r="B2344" s="121"/>
    </row>
    <row r="2345" s="24" customFormat="1" spans="2:2">
      <c r="B2345" s="121"/>
    </row>
    <row r="2346" s="24" customFormat="1" spans="2:2">
      <c r="B2346" s="121"/>
    </row>
    <row r="2347" s="24" customFormat="1" spans="2:2">
      <c r="B2347" s="121"/>
    </row>
    <row r="2348" s="24" customFormat="1" spans="2:2">
      <c r="B2348" s="121"/>
    </row>
    <row r="2349" s="24" customFormat="1" spans="2:2">
      <c r="B2349" s="121"/>
    </row>
    <row r="2350" s="24" customFormat="1" spans="2:2">
      <c r="B2350" s="121"/>
    </row>
    <row r="2351" s="24" customFormat="1" spans="2:2">
      <c r="B2351" s="121"/>
    </row>
    <row r="2352" s="24" customFormat="1" spans="2:2">
      <c r="B2352" s="121"/>
    </row>
    <row r="2353" s="24" customFormat="1" spans="2:2">
      <c r="B2353" s="121"/>
    </row>
    <row r="2354" s="24" customFormat="1" spans="2:2">
      <c r="B2354" s="121"/>
    </row>
    <row r="2355" s="24" customFormat="1" spans="2:2">
      <c r="B2355" s="121"/>
    </row>
    <row r="2356" s="24" customFormat="1" spans="2:2">
      <c r="B2356" s="121"/>
    </row>
    <row r="2357" s="24" customFormat="1" spans="2:2">
      <c r="B2357" s="121"/>
    </row>
    <row r="2358" s="24" customFormat="1" spans="2:2">
      <c r="B2358" s="121"/>
    </row>
    <row r="2359" s="24" customFormat="1" spans="2:2">
      <c r="B2359" s="121"/>
    </row>
    <row r="2360" s="24" customFormat="1" spans="2:2">
      <c r="B2360" s="121"/>
    </row>
    <row r="2361" s="24" customFormat="1" spans="2:2">
      <c r="B2361" s="121"/>
    </row>
    <row r="2362" s="24" customFormat="1" spans="2:2">
      <c r="B2362" s="121"/>
    </row>
    <row r="2363" s="24" customFormat="1" spans="2:2">
      <c r="B2363" s="121"/>
    </row>
    <row r="2364" s="24" customFormat="1" spans="2:2">
      <c r="B2364" s="121"/>
    </row>
    <row r="2365" s="24" customFormat="1" spans="2:2">
      <c r="B2365" s="121"/>
    </row>
    <row r="2366" s="24" customFormat="1" spans="2:2">
      <c r="B2366" s="121"/>
    </row>
    <row r="2367" s="24" customFormat="1" spans="2:2">
      <c r="B2367" s="121"/>
    </row>
    <row r="2368" s="24" customFormat="1" spans="2:2">
      <c r="B2368" s="121"/>
    </row>
    <row r="2369" s="24" customFormat="1" spans="2:2">
      <c r="B2369" s="121"/>
    </row>
    <row r="2370" s="24" customFormat="1" spans="2:2">
      <c r="B2370" s="121"/>
    </row>
    <row r="2371" s="24" customFormat="1" spans="2:2">
      <c r="B2371" s="121"/>
    </row>
    <row r="2372" s="24" customFormat="1" spans="2:2">
      <c r="B2372" s="121"/>
    </row>
    <row r="2373" s="24" customFormat="1" spans="2:2">
      <c r="B2373" s="121"/>
    </row>
    <row r="2374" s="24" customFormat="1" spans="2:2">
      <c r="B2374" s="121"/>
    </row>
    <row r="2375" s="24" customFormat="1" spans="2:2">
      <c r="B2375" s="121"/>
    </row>
    <row r="2376" s="24" customFormat="1" spans="2:2">
      <c r="B2376" s="121"/>
    </row>
    <row r="2377" s="24" customFormat="1" spans="2:2">
      <c r="B2377" s="121"/>
    </row>
    <row r="2378" s="24" customFormat="1" spans="2:2">
      <c r="B2378" s="121"/>
    </row>
    <row r="2379" s="24" customFormat="1" spans="2:2">
      <c r="B2379" s="121"/>
    </row>
    <row r="2380" s="24" customFormat="1" spans="2:2">
      <c r="B2380" s="121"/>
    </row>
    <row r="2381" s="24" customFormat="1" spans="2:2">
      <c r="B2381" s="121"/>
    </row>
    <row r="2382" s="24" customFormat="1" spans="2:2">
      <c r="B2382" s="121"/>
    </row>
    <row r="2383" s="24" customFormat="1" spans="2:2">
      <c r="B2383" s="121"/>
    </row>
    <row r="2384" s="24" customFormat="1" spans="2:2">
      <c r="B2384" s="121"/>
    </row>
    <row r="2385" s="24" customFormat="1" spans="2:2">
      <c r="B2385" s="121"/>
    </row>
    <row r="2386" s="24" customFormat="1" spans="2:2">
      <c r="B2386" s="121"/>
    </row>
    <row r="2387" s="24" customFormat="1" spans="2:2">
      <c r="B2387" s="121"/>
    </row>
    <row r="2388" s="24" customFormat="1" spans="2:2">
      <c r="B2388" s="121"/>
    </row>
    <row r="2389" s="24" customFormat="1" spans="2:2">
      <c r="B2389" s="121"/>
    </row>
    <row r="2390" s="24" customFormat="1" spans="2:2">
      <c r="B2390" s="121"/>
    </row>
    <row r="2391" s="24" customFormat="1" spans="2:2">
      <c r="B2391" s="121"/>
    </row>
    <row r="2392" s="24" customFormat="1" spans="2:2">
      <c r="B2392" s="121"/>
    </row>
    <row r="2393" s="24" customFormat="1" spans="2:2">
      <c r="B2393" s="121"/>
    </row>
    <row r="2394" s="24" customFormat="1" spans="2:2">
      <c r="B2394" s="121"/>
    </row>
    <row r="2395" s="24" customFormat="1" spans="2:2">
      <c r="B2395" s="121"/>
    </row>
    <row r="2396" s="24" customFormat="1" spans="2:2">
      <c r="B2396" s="121"/>
    </row>
    <row r="2397" s="24" customFormat="1" spans="2:2">
      <c r="B2397" s="121"/>
    </row>
    <row r="2398" s="24" customFormat="1" spans="2:2">
      <c r="B2398" s="121"/>
    </row>
    <row r="2399" s="24" customFormat="1" spans="2:2">
      <c r="B2399" s="121"/>
    </row>
    <row r="2400" s="24" customFormat="1" spans="2:2">
      <c r="B2400" s="121"/>
    </row>
    <row r="2401" s="24" customFormat="1" spans="2:2">
      <c r="B2401" s="121"/>
    </row>
    <row r="2402" s="24" customFormat="1" spans="2:2">
      <c r="B2402" s="121"/>
    </row>
    <row r="2403" s="24" customFormat="1" spans="2:2">
      <c r="B2403" s="121"/>
    </row>
    <row r="2404" s="24" customFormat="1" spans="2:2">
      <c r="B2404" s="121"/>
    </row>
    <row r="2405" s="24" customFormat="1" spans="2:2">
      <c r="B2405" s="121"/>
    </row>
    <row r="2406" s="24" customFormat="1" spans="2:2">
      <c r="B2406" s="121"/>
    </row>
    <row r="2407" s="24" customFormat="1" spans="2:2">
      <c r="B2407" s="121"/>
    </row>
    <row r="2408" s="24" customFormat="1" spans="2:2">
      <c r="B2408" s="121"/>
    </row>
    <row r="2409" s="24" customFormat="1" spans="2:2">
      <c r="B2409" s="121"/>
    </row>
    <row r="2410" s="24" customFormat="1" spans="2:2">
      <c r="B2410" s="121"/>
    </row>
    <row r="2411" s="24" customFormat="1" spans="2:2">
      <c r="B2411" s="121"/>
    </row>
    <row r="2412" s="24" customFormat="1" spans="2:2">
      <c r="B2412" s="121"/>
    </row>
    <row r="2413" s="24" customFormat="1" spans="2:2">
      <c r="B2413" s="121"/>
    </row>
    <row r="2414" s="24" customFormat="1" spans="2:2">
      <c r="B2414" s="121"/>
    </row>
    <row r="2415" s="24" customFormat="1" spans="2:2">
      <c r="B2415" s="121"/>
    </row>
    <row r="2416" s="24" customFormat="1" spans="2:2">
      <c r="B2416" s="121"/>
    </row>
    <row r="2417" s="24" customFormat="1" spans="2:2">
      <c r="B2417" s="121"/>
    </row>
    <row r="2418" s="24" customFormat="1" spans="2:2">
      <c r="B2418" s="121"/>
    </row>
    <row r="2419" s="24" customFormat="1" spans="2:2">
      <c r="B2419" s="121"/>
    </row>
    <row r="2420" s="24" customFormat="1" spans="2:2">
      <c r="B2420" s="121"/>
    </row>
    <row r="2421" s="24" customFormat="1" spans="2:2">
      <c r="B2421" s="121"/>
    </row>
    <row r="2422" s="24" customFormat="1" spans="2:2">
      <c r="B2422" s="121"/>
    </row>
    <row r="2423" s="24" customFormat="1" spans="2:2">
      <c r="B2423" s="121"/>
    </row>
    <row r="2424" s="24" customFormat="1" spans="2:2">
      <c r="B2424" s="121"/>
    </row>
    <row r="2425" s="24" customFormat="1" spans="2:2">
      <c r="B2425" s="121"/>
    </row>
    <row r="2426" s="24" customFormat="1" spans="2:2">
      <c r="B2426" s="121"/>
    </row>
    <row r="2427" s="24" customFormat="1" spans="2:2">
      <c r="B2427" s="121"/>
    </row>
    <row r="2428" s="24" customFormat="1" spans="2:2">
      <c r="B2428" s="121"/>
    </row>
    <row r="2429" s="24" customFormat="1" spans="2:2">
      <c r="B2429" s="121"/>
    </row>
    <row r="2430" s="24" customFormat="1" spans="2:2">
      <c r="B2430" s="121"/>
    </row>
    <row r="2431" s="24" customFormat="1" spans="2:2">
      <c r="B2431" s="121"/>
    </row>
    <row r="2432" s="24" customFormat="1" spans="2:2">
      <c r="B2432" s="121"/>
    </row>
    <row r="2433" s="24" customFormat="1" spans="2:2">
      <c r="B2433" s="121"/>
    </row>
    <row r="2434" s="24" customFormat="1" spans="2:2">
      <c r="B2434" s="121"/>
    </row>
    <row r="2435" s="24" customFormat="1" spans="2:2">
      <c r="B2435" s="121"/>
    </row>
    <row r="2436" s="24" customFormat="1" spans="2:2">
      <c r="B2436" s="121"/>
    </row>
    <row r="2437" s="24" customFormat="1" spans="2:2">
      <c r="B2437" s="121"/>
    </row>
    <row r="2438" s="24" customFormat="1" spans="2:2">
      <c r="B2438" s="121"/>
    </row>
    <row r="2439" s="24" customFormat="1" spans="2:2">
      <c r="B2439" s="121"/>
    </row>
    <row r="2440" s="24" customFormat="1" spans="2:2">
      <c r="B2440" s="121"/>
    </row>
    <row r="2441" s="24" customFormat="1" spans="2:2">
      <c r="B2441" s="121"/>
    </row>
    <row r="2442" s="24" customFormat="1" spans="2:2">
      <c r="B2442" s="121"/>
    </row>
    <row r="2443" s="24" customFormat="1" spans="2:2">
      <c r="B2443" s="121"/>
    </row>
    <row r="2444" s="24" customFormat="1" spans="2:2">
      <c r="B2444" s="121"/>
    </row>
    <row r="2445" s="24" customFormat="1" spans="2:2">
      <c r="B2445" s="121"/>
    </row>
    <row r="2446" s="24" customFormat="1" spans="2:2">
      <c r="B2446" s="121"/>
    </row>
    <row r="2447" s="24" customFormat="1" spans="2:2">
      <c r="B2447" s="121"/>
    </row>
    <row r="2448" s="24" customFormat="1" spans="2:2">
      <c r="B2448" s="121"/>
    </row>
    <row r="2449" s="24" customFormat="1" spans="2:2">
      <c r="B2449" s="121"/>
    </row>
    <row r="2450" s="24" customFormat="1" spans="2:2">
      <c r="B2450" s="121"/>
    </row>
    <row r="2451" s="24" customFormat="1" spans="2:2">
      <c r="B2451" s="121"/>
    </row>
    <row r="2452" s="24" customFormat="1" spans="2:2">
      <c r="B2452" s="121"/>
    </row>
    <row r="2453" s="24" customFormat="1" spans="2:2">
      <c r="B2453" s="121"/>
    </row>
    <row r="2454" s="24" customFormat="1" spans="2:2">
      <c r="B2454" s="121"/>
    </row>
    <row r="2455" s="24" customFormat="1" spans="2:2">
      <c r="B2455" s="121"/>
    </row>
    <row r="2456" s="24" customFormat="1" spans="2:2">
      <c r="B2456" s="121"/>
    </row>
    <row r="2457" s="24" customFormat="1" spans="2:2">
      <c r="B2457" s="121"/>
    </row>
    <row r="2458" s="24" customFormat="1" spans="2:2">
      <c r="B2458" s="121"/>
    </row>
    <row r="2459" s="24" customFormat="1" spans="2:2">
      <c r="B2459" s="121"/>
    </row>
    <row r="2460" s="24" customFormat="1" spans="2:2">
      <c r="B2460" s="121"/>
    </row>
    <row r="2461" s="24" customFormat="1" spans="2:2">
      <c r="B2461" s="121"/>
    </row>
    <row r="2462" s="24" customFormat="1" spans="2:2">
      <c r="B2462" s="121"/>
    </row>
    <row r="2463" s="24" customFormat="1" spans="2:2">
      <c r="B2463" s="121"/>
    </row>
    <row r="2464" s="24" customFormat="1" spans="2:2">
      <c r="B2464" s="121"/>
    </row>
    <row r="2465" s="24" customFormat="1" spans="2:2">
      <c r="B2465" s="121"/>
    </row>
    <row r="2466" s="24" customFormat="1" spans="2:2">
      <c r="B2466" s="121"/>
    </row>
    <row r="2467" s="24" customFormat="1" spans="2:2">
      <c r="B2467" s="121"/>
    </row>
    <row r="2468" s="24" customFormat="1" spans="2:2">
      <c r="B2468" s="121"/>
    </row>
    <row r="2469" s="24" customFormat="1" spans="2:2">
      <c r="B2469" s="121"/>
    </row>
    <row r="2470" s="24" customFormat="1" spans="2:2">
      <c r="B2470" s="121"/>
    </row>
    <row r="2471" s="24" customFormat="1" spans="2:2">
      <c r="B2471" s="121"/>
    </row>
    <row r="2472" s="24" customFormat="1" spans="2:2">
      <c r="B2472" s="121"/>
    </row>
    <row r="2473" s="24" customFormat="1" spans="2:2">
      <c r="B2473" s="121"/>
    </row>
    <row r="2474" s="24" customFormat="1" spans="2:2">
      <c r="B2474" s="121"/>
    </row>
    <row r="2475" s="24" customFormat="1" spans="2:2">
      <c r="B2475" s="121"/>
    </row>
    <row r="2476" s="24" customFormat="1" spans="2:2">
      <c r="B2476" s="121"/>
    </row>
    <row r="2477" s="24" customFormat="1" spans="2:2">
      <c r="B2477" s="121"/>
    </row>
    <row r="2478" s="24" customFormat="1" spans="2:2">
      <c r="B2478" s="121"/>
    </row>
    <row r="2479" s="24" customFormat="1" spans="2:2">
      <c r="B2479" s="121"/>
    </row>
    <row r="2480" s="24" customFormat="1" spans="2:2">
      <c r="B2480" s="121"/>
    </row>
    <row r="2481" s="24" customFormat="1" spans="2:2">
      <c r="B2481" s="121"/>
    </row>
    <row r="2482" s="24" customFormat="1" spans="2:2">
      <c r="B2482" s="121"/>
    </row>
    <row r="2483" s="24" customFormat="1" spans="2:2">
      <c r="B2483" s="121"/>
    </row>
    <row r="2484" s="24" customFormat="1" spans="2:2">
      <c r="B2484" s="121"/>
    </row>
    <row r="2485" s="24" customFormat="1" spans="2:2">
      <c r="B2485" s="121"/>
    </row>
    <row r="2486" s="24" customFormat="1" spans="2:2">
      <c r="B2486" s="121"/>
    </row>
    <row r="2487" s="24" customFormat="1" spans="2:2">
      <c r="B2487" s="121"/>
    </row>
    <row r="2488" s="24" customFormat="1" spans="2:2">
      <c r="B2488" s="121"/>
    </row>
    <row r="2489" s="24" customFormat="1" spans="2:2">
      <c r="B2489" s="121"/>
    </row>
    <row r="2490" s="24" customFormat="1" spans="2:2">
      <c r="B2490" s="121"/>
    </row>
    <row r="2491" s="24" customFormat="1" spans="2:2">
      <c r="B2491" s="121"/>
    </row>
    <row r="2492" s="24" customFormat="1" spans="2:2">
      <c r="B2492" s="121"/>
    </row>
    <row r="2493" s="24" customFormat="1" spans="2:2">
      <c r="B2493" s="121"/>
    </row>
    <row r="2494" s="24" customFormat="1" spans="2:2">
      <c r="B2494" s="121"/>
    </row>
    <row r="2495" s="24" customFormat="1" spans="2:2">
      <c r="B2495" s="121"/>
    </row>
    <row r="2496" s="24" customFormat="1" spans="2:2">
      <c r="B2496" s="121"/>
    </row>
    <row r="2497" s="24" customFormat="1" spans="2:2">
      <c r="B2497" s="121"/>
    </row>
    <row r="2498" s="24" customFormat="1" spans="2:2">
      <c r="B2498" s="121"/>
    </row>
    <row r="2499" s="24" customFormat="1" spans="2:2">
      <c r="B2499" s="121"/>
    </row>
    <row r="2500" s="24" customFormat="1" spans="2:2">
      <c r="B2500" s="121"/>
    </row>
    <row r="2501" s="24" customFormat="1" spans="2:2">
      <c r="B2501" s="121"/>
    </row>
    <row r="2502" s="24" customFormat="1" spans="2:2">
      <c r="B2502" s="121"/>
    </row>
    <row r="2503" s="24" customFormat="1" spans="2:2">
      <c r="B2503" s="121"/>
    </row>
    <row r="2504" s="24" customFormat="1" spans="2:2">
      <c r="B2504" s="121"/>
    </row>
    <row r="2505" s="24" customFormat="1" spans="2:2">
      <c r="B2505" s="121"/>
    </row>
    <row r="2506" s="24" customFormat="1" spans="2:2">
      <c r="B2506" s="121"/>
    </row>
    <row r="2507" s="24" customFormat="1" spans="2:2">
      <c r="B2507" s="121"/>
    </row>
    <row r="2508" s="24" customFormat="1" spans="2:2">
      <c r="B2508" s="121"/>
    </row>
    <row r="2509" s="24" customFormat="1" spans="2:2">
      <c r="B2509" s="121"/>
    </row>
    <row r="2510" s="24" customFormat="1" spans="2:2">
      <c r="B2510" s="121"/>
    </row>
    <row r="2511" s="24" customFormat="1" spans="2:2">
      <c r="B2511" s="121"/>
    </row>
    <row r="2512" s="24" customFormat="1" spans="2:2">
      <c r="B2512" s="121"/>
    </row>
    <row r="2513" s="24" customFormat="1" spans="2:2">
      <c r="B2513" s="121"/>
    </row>
    <row r="2514" s="24" customFormat="1" spans="2:2">
      <c r="B2514" s="121"/>
    </row>
    <row r="2515" s="24" customFormat="1" spans="2:2">
      <c r="B2515" s="121"/>
    </row>
    <row r="2516" s="24" customFormat="1" spans="2:2">
      <c r="B2516" s="121"/>
    </row>
    <row r="2517" s="24" customFormat="1" spans="2:2">
      <c r="B2517" s="121"/>
    </row>
    <row r="2518" s="24" customFormat="1" spans="2:2">
      <c r="B2518" s="121"/>
    </row>
    <row r="2519" s="24" customFormat="1" spans="2:2">
      <c r="B2519" s="121"/>
    </row>
    <row r="2520" s="24" customFormat="1" spans="2:2">
      <c r="B2520" s="121"/>
    </row>
    <row r="2521" s="24" customFormat="1" spans="2:2">
      <c r="B2521" s="121"/>
    </row>
    <row r="2522" s="24" customFormat="1" spans="2:2">
      <c r="B2522" s="121"/>
    </row>
    <row r="2523" s="24" customFormat="1" spans="2:2">
      <c r="B2523" s="121"/>
    </row>
    <row r="2524" s="24" customFormat="1" spans="2:2">
      <c r="B2524" s="121"/>
    </row>
    <row r="2525" s="24" customFormat="1" spans="2:2">
      <c r="B2525" s="121"/>
    </row>
    <row r="2526" s="24" customFormat="1" spans="2:2">
      <c r="B2526" s="121"/>
    </row>
    <row r="2527" s="24" customFormat="1" spans="2:2">
      <c r="B2527" s="121"/>
    </row>
    <row r="2528" s="24" customFormat="1" spans="2:2">
      <c r="B2528" s="121"/>
    </row>
    <row r="2529" s="24" customFormat="1" spans="2:2">
      <c r="B2529" s="121"/>
    </row>
    <row r="2530" s="24" customFormat="1" spans="2:2">
      <c r="B2530" s="121"/>
    </row>
    <row r="2531" s="24" customFormat="1" spans="2:2">
      <c r="B2531" s="121"/>
    </row>
    <row r="2532" s="24" customFormat="1" spans="2:2">
      <c r="B2532" s="121"/>
    </row>
    <row r="2533" s="24" customFormat="1" spans="2:2">
      <c r="B2533" s="121"/>
    </row>
    <row r="2534" s="24" customFormat="1" spans="2:2">
      <c r="B2534" s="121"/>
    </row>
    <row r="2535" s="24" customFormat="1" spans="2:2">
      <c r="B2535" s="121"/>
    </row>
    <row r="2536" s="24" customFormat="1" spans="2:2">
      <c r="B2536" s="121"/>
    </row>
    <row r="2537" s="24" customFormat="1" spans="2:2">
      <c r="B2537" s="121"/>
    </row>
    <row r="2538" s="24" customFormat="1" spans="2:2">
      <c r="B2538" s="121"/>
    </row>
    <row r="2539" s="24" customFormat="1" spans="2:2">
      <c r="B2539" s="121"/>
    </row>
    <row r="2540" s="24" customFormat="1" spans="2:2">
      <c r="B2540" s="121"/>
    </row>
    <row r="2541" s="24" customFormat="1" spans="2:2">
      <c r="B2541" s="121"/>
    </row>
    <row r="2542" s="24" customFormat="1" spans="2:2">
      <c r="B2542" s="121"/>
    </row>
    <row r="2543" s="24" customFormat="1" spans="2:2">
      <c r="B2543" s="121"/>
    </row>
    <row r="2544" s="24" customFormat="1" spans="2:2">
      <c r="B2544" s="121"/>
    </row>
    <row r="2545" s="24" customFormat="1" spans="2:2">
      <c r="B2545" s="121"/>
    </row>
    <row r="2546" s="24" customFormat="1" spans="2:2">
      <c r="B2546" s="121"/>
    </row>
    <row r="2547" s="24" customFormat="1" spans="2:2">
      <c r="B2547" s="121"/>
    </row>
    <row r="2548" s="24" customFormat="1" spans="2:2">
      <c r="B2548" s="121"/>
    </row>
    <row r="2549" s="24" customFormat="1" spans="2:2">
      <c r="B2549" s="121"/>
    </row>
    <row r="2550" s="24" customFormat="1" spans="2:2">
      <c r="B2550" s="121"/>
    </row>
    <row r="2551" s="24" customFormat="1" spans="2:2">
      <c r="B2551" s="121"/>
    </row>
    <row r="2552" s="24" customFormat="1" spans="2:2">
      <c r="B2552" s="121"/>
    </row>
    <row r="2553" s="24" customFormat="1" spans="2:2">
      <c r="B2553" s="121"/>
    </row>
    <row r="2554" s="24" customFormat="1" spans="2:2">
      <c r="B2554" s="121"/>
    </row>
    <row r="2555" s="24" customFormat="1" spans="2:2">
      <c r="B2555" s="121"/>
    </row>
    <row r="2556" s="24" customFormat="1" spans="2:2">
      <c r="B2556" s="121"/>
    </row>
    <row r="2557" s="24" customFormat="1" spans="2:2">
      <c r="B2557" s="121"/>
    </row>
    <row r="2558" s="24" customFormat="1" spans="2:2">
      <c r="B2558" s="121"/>
    </row>
    <row r="2559" s="24" customFormat="1" spans="2:2">
      <c r="B2559" s="121"/>
    </row>
    <row r="2560" s="24" customFormat="1" spans="2:2">
      <c r="B2560" s="121"/>
    </row>
    <row r="2561" s="24" customFormat="1" spans="2:2">
      <c r="B2561" s="121"/>
    </row>
    <row r="2562" s="24" customFormat="1" spans="2:2">
      <c r="B2562" s="121"/>
    </row>
    <row r="2563" s="24" customFormat="1" spans="2:2">
      <c r="B2563" s="121"/>
    </row>
    <row r="2564" s="24" customFormat="1" spans="2:2">
      <c r="B2564" s="121"/>
    </row>
    <row r="2565" s="24" customFormat="1" spans="2:2">
      <c r="B2565" s="121"/>
    </row>
    <row r="2566" s="24" customFormat="1" spans="2:2">
      <c r="B2566" s="121"/>
    </row>
    <row r="2567" s="24" customFormat="1" spans="2:2">
      <c r="B2567" s="121"/>
    </row>
    <row r="2568" s="24" customFormat="1" spans="2:2">
      <c r="B2568" s="121"/>
    </row>
    <row r="2569" s="24" customFormat="1" spans="2:2">
      <c r="B2569" s="121"/>
    </row>
    <row r="2570" s="24" customFormat="1" spans="2:2">
      <c r="B2570" s="121"/>
    </row>
    <row r="2571" s="24" customFormat="1" spans="2:2">
      <c r="B2571" s="121"/>
    </row>
    <row r="2572" s="24" customFormat="1" spans="2:2">
      <c r="B2572" s="121"/>
    </row>
    <row r="2573" s="24" customFormat="1" spans="2:2">
      <c r="B2573" s="121"/>
    </row>
    <row r="2574" s="24" customFormat="1" spans="2:2">
      <c r="B2574" s="121"/>
    </row>
    <row r="2575" s="24" customFormat="1" spans="2:2">
      <c r="B2575" s="121"/>
    </row>
    <row r="2576" s="24" customFormat="1" spans="2:2">
      <c r="B2576" s="121"/>
    </row>
    <row r="2577" s="24" customFormat="1" spans="2:2">
      <c r="B2577" s="121"/>
    </row>
    <row r="2578" s="24" customFormat="1" spans="2:2">
      <c r="B2578" s="121"/>
    </row>
    <row r="2579" s="24" customFormat="1" spans="2:2">
      <c r="B2579" s="121"/>
    </row>
    <row r="2580" s="24" customFormat="1" spans="2:2">
      <c r="B2580" s="121"/>
    </row>
    <row r="2581" s="24" customFormat="1" spans="2:2">
      <c r="B2581" s="121"/>
    </row>
    <row r="2582" s="24" customFormat="1" spans="2:2">
      <c r="B2582" s="121"/>
    </row>
    <row r="2583" s="24" customFormat="1" spans="2:2">
      <c r="B2583" s="121"/>
    </row>
    <row r="2584" s="24" customFormat="1" spans="2:2">
      <c r="B2584" s="121"/>
    </row>
    <row r="2585" s="24" customFormat="1" spans="2:2">
      <c r="B2585" s="121"/>
    </row>
    <row r="2586" s="24" customFormat="1" spans="2:2">
      <c r="B2586" s="121"/>
    </row>
    <row r="2587" s="24" customFormat="1" spans="2:2">
      <c r="B2587" s="121"/>
    </row>
    <row r="2588" s="24" customFormat="1" spans="2:2">
      <c r="B2588" s="121"/>
    </row>
    <row r="2589" s="24" customFormat="1" spans="2:2">
      <c r="B2589" s="121"/>
    </row>
    <row r="2590" s="24" customFormat="1" spans="2:2">
      <c r="B2590" s="121"/>
    </row>
    <row r="2591" s="24" customFormat="1" spans="2:2">
      <c r="B2591" s="121"/>
    </row>
    <row r="2592" s="24" customFormat="1" spans="2:2">
      <c r="B2592" s="121"/>
    </row>
    <row r="2593" s="24" customFormat="1" spans="2:2">
      <c r="B2593" s="121"/>
    </row>
    <row r="2594" s="24" customFormat="1" spans="2:2">
      <c r="B2594" s="121"/>
    </row>
    <row r="2595" s="24" customFormat="1" spans="2:2">
      <c r="B2595" s="121"/>
    </row>
    <row r="2596" s="24" customFormat="1" spans="2:2">
      <c r="B2596" s="121"/>
    </row>
    <row r="2597" s="24" customFormat="1" spans="2:2">
      <c r="B2597" s="121"/>
    </row>
    <row r="2598" s="24" customFormat="1" spans="2:2">
      <c r="B2598" s="121"/>
    </row>
    <row r="2599" s="24" customFormat="1" spans="2:2">
      <c r="B2599" s="121"/>
    </row>
    <row r="2600" s="24" customFormat="1" spans="2:2">
      <c r="B2600" s="121"/>
    </row>
    <row r="2601" s="24" customFormat="1" spans="2:2">
      <c r="B2601" s="121"/>
    </row>
    <row r="2602" s="24" customFormat="1" spans="2:2">
      <c r="B2602" s="121"/>
    </row>
    <row r="2603" s="24" customFormat="1" spans="2:2">
      <c r="B2603" s="121"/>
    </row>
    <row r="2604" s="24" customFormat="1" spans="2:2">
      <c r="B2604" s="121"/>
    </row>
    <row r="2605" s="24" customFormat="1" spans="2:2">
      <c r="B2605" s="121"/>
    </row>
    <row r="2606" s="24" customFormat="1" spans="2:2">
      <c r="B2606" s="121"/>
    </row>
    <row r="2607" s="24" customFormat="1" spans="2:2">
      <c r="B2607" s="121"/>
    </row>
    <row r="2608" s="24" customFormat="1" spans="2:2">
      <c r="B2608" s="121"/>
    </row>
    <row r="2609" s="24" customFormat="1" spans="2:2">
      <c r="B2609" s="121"/>
    </row>
    <row r="2610" s="24" customFormat="1" spans="2:2">
      <c r="B2610" s="121"/>
    </row>
    <row r="2611" s="24" customFormat="1" spans="2:2">
      <c r="B2611" s="121"/>
    </row>
    <row r="2612" s="24" customFormat="1" spans="2:2">
      <c r="B2612" s="121"/>
    </row>
    <row r="2613" s="24" customFormat="1" spans="2:2">
      <c r="B2613" s="121"/>
    </row>
    <row r="2614" s="24" customFormat="1" spans="2:2">
      <c r="B2614" s="121"/>
    </row>
    <row r="2615" s="24" customFormat="1" spans="2:2">
      <c r="B2615" s="121"/>
    </row>
    <row r="2616" s="24" customFormat="1" spans="2:2">
      <c r="B2616" s="121"/>
    </row>
    <row r="2617" s="24" customFormat="1" spans="2:2">
      <c r="B2617" s="121"/>
    </row>
    <row r="2618" s="24" customFormat="1" spans="2:2">
      <c r="B2618" s="121"/>
    </row>
    <row r="2619" s="24" customFormat="1" spans="2:2">
      <c r="B2619" s="121"/>
    </row>
    <row r="2620" s="24" customFormat="1" spans="2:2">
      <c r="B2620" s="121"/>
    </row>
    <row r="2621" s="24" customFormat="1" spans="2:2">
      <c r="B2621" s="121"/>
    </row>
    <row r="2622" s="24" customFormat="1" spans="2:2">
      <c r="B2622" s="121"/>
    </row>
    <row r="2623" s="24" customFormat="1" spans="2:2">
      <c r="B2623" s="121"/>
    </row>
    <row r="2624" s="24" customFormat="1" spans="2:2">
      <c r="B2624" s="121"/>
    </row>
    <row r="2625" s="24" customFormat="1" spans="2:2">
      <c r="B2625" s="121"/>
    </row>
    <row r="2626" s="24" customFormat="1" spans="2:2">
      <c r="B2626" s="121"/>
    </row>
    <row r="2627" s="24" customFormat="1" spans="2:2">
      <c r="B2627" s="121"/>
    </row>
    <row r="2628" s="24" customFormat="1" spans="2:2">
      <c r="B2628" s="121"/>
    </row>
    <row r="2629" s="24" customFormat="1" spans="2:2">
      <c r="B2629" s="121"/>
    </row>
    <row r="2630" s="24" customFormat="1" spans="2:2">
      <c r="B2630" s="121"/>
    </row>
    <row r="2631" s="24" customFormat="1" spans="2:2">
      <c r="B2631" s="121"/>
    </row>
    <row r="2632" s="24" customFormat="1" spans="2:2">
      <c r="B2632" s="121"/>
    </row>
    <row r="2633" s="24" customFormat="1" spans="2:2">
      <c r="B2633" s="121"/>
    </row>
    <row r="2634" s="24" customFormat="1" spans="2:2">
      <c r="B2634" s="121"/>
    </row>
    <row r="2635" s="24" customFormat="1" spans="2:2">
      <c r="B2635" s="121"/>
    </row>
    <row r="2636" s="24" customFormat="1" spans="2:2">
      <c r="B2636" s="121"/>
    </row>
    <row r="2637" s="24" customFormat="1" spans="2:2">
      <c r="B2637" s="121"/>
    </row>
    <row r="2638" s="24" customFormat="1" spans="2:2">
      <c r="B2638" s="121"/>
    </row>
    <row r="2639" s="24" customFormat="1" spans="2:2">
      <c r="B2639" s="121"/>
    </row>
    <row r="2640" s="24" customFormat="1" spans="2:2">
      <c r="B2640" s="121"/>
    </row>
    <row r="2641" s="24" customFormat="1" spans="2:2">
      <c r="B2641" s="121"/>
    </row>
    <row r="2642" s="24" customFormat="1" spans="2:2">
      <c r="B2642" s="121"/>
    </row>
    <row r="2643" s="24" customFormat="1" spans="2:2">
      <c r="B2643" s="121"/>
    </row>
    <row r="2644" s="24" customFormat="1" spans="2:2">
      <c r="B2644" s="121"/>
    </row>
    <row r="2645" s="24" customFormat="1" spans="2:2">
      <c r="B2645" s="121"/>
    </row>
    <row r="2646" s="24" customFormat="1" spans="2:2">
      <c r="B2646" s="121"/>
    </row>
    <row r="2647" s="24" customFormat="1" spans="2:2">
      <c r="B2647" s="121"/>
    </row>
    <row r="2648" s="24" customFormat="1" spans="2:2">
      <c r="B2648" s="121"/>
    </row>
    <row r="2649" s="24" customFormat="1" spans="2:2">
      <c r="B2649" s="121"/>
    </row>
    <row r="2650" s="24" customFormat="1" spans="2:2">
      <c r="B2650" s="121"/>
    </row>
    <row r="2651" s="24" customFormat="1" spans="2:2">
      <c r="B2651" s="121"/>
    </row>
    <row r="2652" s="24" customFormat="1" spans="2:2">
      <c r="B2652" s="121"/>
    </row>
    <row r="2653" s="24" customFormat="1" spans="2:2">
      <c r="B2653" s="121"/>
    </row>
    <row r="2654" s="24" customFormat="1" spans="2:2">
      <c r="B2654" s="121"/>
    </row>
    <row r="2655" s="24" customFormat="1" spans="2:2">
      <c r="B2655" s="121"/>
    </row>
    <row r="2656" s="24" customFormat="1" spans="2:2">
      <c r="B2656" s="121"/>
    </row>
    <row r="2657" s="24" customFormat="1" spans="2:2">
      <c r="B2657" s="121"/>
    </row>
    <row r="2658" s="24" customFormat="1" spans="2:2">
      <c r="B2658" s="121"/>
    </row>
    <row r="2659" s="24" customFormat="1" spans="2:2">
      <c r="B2659" s="121"/>
    </row>
    <row r="2660" s="24" customFormat="1" spans="2:2">
      <c r="B2660" s="121"/>
    </row>
    <row r="2661" s="24" customFormat="1" spans="2:2">
      <c r="B2661" s="121"/>
    </row>
    <row r="2662" s="24" customFormat="1" spans="2:2">
      <c r="B2662" s="121"/>
    </row>
    <row r="2663" s="24" customFormat="1" spans="2:2">
      <c r="B2663" s="121"/>
    </row>
    <row r="2664" s="24" customFormat="1" spans="2:2">
      <c r="B2664" s="121"/>
    </row>
    <row r="2665" s="24" customFormat="1" spans="2:2">
      <c r="B2665" s="121"/>
    </row>
    <row r="2666" s="24" customFormat="1" spans="2:2">
      <c r="B2666" s="121"/>
    </row>
    <row r="2667" s="24" customFormat="1" spans="2:2">
      <c r="B2667" s="121"/>
    </row>
    <row r="2668" s="24" customFormat="1" spans="2:2">
      <c r="B2668" s="121"/>
    </row>
    <row r="2669" s="24" customFormat="1" spans="2:2">
      <c r="B2669" s="121"/>
    </row>
    <row r="2670" s="24" customFormat="1" spans="2:2">
      <c r="B2670" s="121"/>
    </row>
    <row r="2671" s="24" customFormat="1" spans="2:2">
      <c r="B2671" s="121"/>
    </row>
    <row r="2672" s="24" customFormat="1" spans="2:2">
      <c r="B2672" s="121"/>
    </row>
    <row r="2673" s="24" customFormat="1" spans="2:2">
      <c r="B2673" s="121"/>
    </row>
    <row r="2674" s="24" customFormat="1" spans="2:2">
      <c r="B2674" s="121"/>
    </row>
    <row r="2675" s="24" customFormat="1" spans="2:2">
      <c r="B2675" s="121"/>
    </row>
    <row r="2676" s="24" customFormat="1" spans="2:2">
      <c r="B2676" s="121"/>
    </row>
    <row r="2677" s="24" customFormat="1" spans="2:2">
      <c r="B2677" s="121"/>
    </row>
    <row r="2678" s="24" customFormat="1" spans="2:2">
      <c r="B2678" s="121"/>
    </row>
    <row r="2679" s="24" customFormat="1" spans="2:2">
      <c r="B2679" s="121"/>
    </row>
    <row r="2680" s="24" customFormat="1" spans="2:2">
      <c r="B2680" s="121"/>
    </row>
    <row r="2681" s="24" customFormat="1" spans="2:2">
      <c r="B2681" s="121"/>
    </row>
    <row r="2682" s="24" customFormat="1" spans="2:2">
      <c r="B2682" s="121"/>
    </row>
    <row r="2683" s="24" customFormat="1" spans="2:2">
      <c r="B2683" s="121"/>
    </row>
    <row r="2684" s="24" customFormat="1" spans="2:2">
      <c r="B2684" s="121"/>
    </row>
    <row r="2685" s="24" customFormat="1" spans="2:2">
      <c r="B2685" s="121"/>
    </row>
    <row r="2686" s="24" customFormat="1" spans="2:2">
      <c r="B2686" s="121"/>
    </row>
    <row r="2687" s="24" customFormat="1" spans="2:2">
      <c r="B2687" s="121"/>
    </row>
    <row r="2688" s="24" customFormat="1" spans="2:2">
      <c r="B2688" s="121"/>
    </row>
    <row r="2689" s="24" customFormat="1" spans="2:2">
      <c r="B2689" s="121"/>
    </row>
    <row r="2690" s="24" customFormat="1" spans="2:2">
      <c r="B2690" s="121"/>
    </row>
    <row r="2691" s="24" customFormat="1" spans="2:2">
      <c r="B2691" s="121"/>
    </row>
    <row r="2692" s="24" customFormat="1" spans="2:2">
      <c r="B2692" s="121"/>
    </row>
    <row r="2693" s="24" customFormat="1" spans="2:2">
      <c r="B2693" s="121"/>
    </row>
    <row r="2694" s="24" customFormat="1" spans="2:2">
      <c r="B2694" s="121"/>
    </row>
    <row r="2695" s="24" customFormat="1" spans="2:2">
      <c r="B2695" s="121"/>
    </row>
    <row r="2696" s="24" customFormat="1" spans="2:2">
      <c r="B2696" s="121"/>
    </row>
    <row r="2697" s="24" customFormat="1" spans="2:2">
      <c r="B2697" s="121"/>
    </row>
    <row r="2698" s="24" customFormat="1" spans="2:2">
      <c r="B2698" s="121"/>
    </row>
    <row r="2699" s="24" customFormat="1" spans="2:2">
      <c r="B2699" s="121"/>
    </row>
    <row r="2700" s="24" customFormat="1" spans="2:2">
      <c r="B2700" s="121"/>
    </row>
    <row r="2701" s="24" customFormat="1" spans="2:2">
      <c r="B2701" s="121"/>
    </row>
    <row r="2702" s="24" customFormat="1" spans="2:2">
      <c r="B2702" s="121"/>
    </row>
    <row r="2703" s="24" customFormat="1" spans="2:2">
      <c r="B2703" s="121"/>
    </row>
    <row r="2704" s="24" customFormat="1" spans="2:2">
      <c r="B2704" s="121"/>
    </row>
    <row r="2705" s="24" customFormat="1" spans="2:2">
      <c r="B2705" s="121"/>
    </row>
    <row r="2706" s="24" customFormat="1" spans="2:2">
      <c r="B2706" s="121"/>
    </row>
    <row r="2707" s="24" customFormat="1" spans="2:2">
      <c r="B2707" s="121"/>
    </row>
    <row r="2708" s="24" customFormat="1" spans="2:2">
      <c r="B2708" s="121"/>
    </row>
    <row r="2709" s="24" customFormat="1" spans="2:2">
      <c r="B2709" s="121"/>
    </row>
    <row r="2710" s="24" customFormat="1" spans="2:2">
      <c r="B2710" s="121"/>
    </row>
    <row r="2711" s="24" customFormat="1" spans="2:2">
      <c r="B2711" s="121"/>
    </row>
    <row r="2712" s="24" customFormat="1" spans="2:2">
      <c r="B2712" s="121"/>
    </row>
    <row r="2713" s="24" customFormat="1" spans="2:2">
      <c r="B2713" s="121"/>
    </row>
    <row r="2714" s="24" customFormat="1" spans="2:2">
      <c r="B2714" s="121"/>
    </row>
    <row r="2715" s="24" customFormat="1" spans="2:2">
      <c r="B2715" s="121"/>
    </row>
    <row r="2716" s="24" customFormat="1" spans="2:2">
      <c r="B2716" s="121"/>
    </row>
    <row r="2717" s="24" customFormat="1" spans="2:2">
      <c r="B2717" s="121"/>
    </row>
    <row r="2718" s="24" customFormat="1" spans="2:2">
      <c r="B2718" s="121"/>
    </row>
    <row r="2719" s="24" customFormat="1" spans="2:2">
      <c r="B2719" s="121"/>
    </row>
    <row r="2720" s="24" customFormat="1" spans="2:2">
      <c r="B2720" s="121"/>
    </row>
    <row r="2721" s="24" customFormat="1" spans="2:2">
      <c r="B2721" s="121"/>
    </row>
    <row r="2722" s="24" customFormat="1" spans="2:2">
      <c r="B2722" s="121"/>
    </row>
    <row r="2723" s="24" customFormat="1" spans="2:2">
      <c r="B2723" s="121"/>
    </row>
    <row r="2724" s="24" customFormat="1" spans="2:2">
      <c r="B2724" s="121"/>
    </row>
    <row r="2725" s="24" customFormat="1" spans="2:2">
      <c r="B2725" s="121"/>
    </row>
    <row r="2726" s="24" customFormat="1" spans="2:2">
      <c r="B2726" s="121"/>
    </row>
    <row r="2727" s="24" customFormat="1" spans="2:2">
      <c r="B2727" s="121"/>
    </row>
    <row r="2728" s="24" customFormat="1" spans="2:2">
      <c r="B2728" s="121"/>
    </row>
    <row r="2729" s="24" customFormat="1" spans="2:2">
      <c r="B2729" s="121"/>
    </row>
    <row r="2730" s="24" customFormat="1" spans="2:2">
      <c r="B2730" s="121"/>
    </row>
    <row r="2731" s="24" customFormat="1" spans="2:2">
      <c r="B2731" s="121"/>
    </row>
    <row r="2732" s="24" customFormat="1" spans="2:2">
      <c r="B2732" s="121"/>
    </row>
    <row r="2733" s="24" customFormat="1" spans="2:2">
      <c r="B2733" s="121"/>
    </row>
    <row r="2734" s="24" customFormat="1" spans="2:2">
      <c r="B2734" s="121"/>
    </row>
    <row r="2735" s="24" customFormat="1" spans="2:2">
      <c r="B2735" s="121"/>
    </row>
    <row r="2736" s="24" customFormat="1" spans="2:2">
      <c r="B2736" s="121"/>
    </row>
    <row r="2737" s="24" customFormat="1" spans="2:2">
      <c r="B2737" s="121"/>
    </row>
    <row r="2738" s="24" customFormat="1" spans="2:2">
      <c r="B2738" s="121"/>
    </row>
    <row r="2739" s="24" customFormat="1" spans="2:2">
      <c r="B2739" s="121"/>
    </row>
    <row r="2740" s="24" customFormat="1" spans="2:2">
      <c r="B2740" s="121"/>
    </row>
    <row r="2741" s="24" customFormat="1" spans="2:2">
      <c r="B2741" s="121"/>
    </row>
    <row r="2742" s="24" customFormat="1" spans="2:2">
      <c r="B2742" s="121"/>
    </row>
    <row r="2743" s="24" customFormat="1" spans="2:2">
      <c r="B2743" s="121"/>
    </row>
    <row r="2744" s="24" customFormat="1" spans="2:2">
      <c r="B2744" s="121"/>
    </row>
    <row r="2745" s="24" customFormat="1" spans="2:2">
      <c r="B2745" s="121"/>
    </row>
    <row r="2746" s="24" customFormat="1" spans="2:2">
      <c r="B2746" s="121"/>
    </row>
    <row r="2747" s="24" customFormat="1" spans="2:2">
      <c r="B2747" s="121"/>
    </row>
    <row r="2748" s="24" customFormat="1" spans="2:2">
      <c r="B2748" s="121"/>
    </row>
    <row r="2749" s="24" customFormat="1" spans="2:2">
      <c r="B2749" s="121"/>
    </row>
    <row r="2750" s="24" customFormat="1" spans="2:2">
      <c r="B2750" s="121"/>
    </row>
    <row r="2751" s="24" customFormat="1" spans="2:2">
      <c r="B2751" s="121"/>
    </row>
    <row r="2752" s="24" customFormat="1" spans="2:2">
      <c r="B2752" s="121"/>
    </row>
    <row r="2753" s="24" customFormat="1" spans="2:2">
      <c r="B2753" s="121"/>
    </row>
    <row r="2754" s="24" customFormat="1" spans="2:2">
      <c r="B2754" s="121"/>
    </row>
    <row r="2755" s="24" customFormat="1" spans="2:2">
      <c r="B2755" s="121"/>
    </row>
    <row r="2756" s="24" customFormat="1" spans="2:2">
      <c r="B2756" s="121"/>
    </row>
    <row r="2757" s="24" customFormat="1" spans="2:2">
      <c r="B2757" s="121"/>
    </row>
    <row r="2758" s="24" customFormat="1" spans="2:2">
      <c r="B2758" s="121"/>
    </row>
    <row r="2759" s="24" customFormat="1" spans="2:2">
      <c r="B2759" s="121"/>
    </row>
    <row r="2760" s="24" customFormat="1" spans="2:2">
      <c r="B2760" s="121"/>
    </row>
    <row r="2761" s="24" customFormat="1" spans="2:2">
      <c r="B2761" s="121"/>
    </row>
    <row r="2762" s="24" customFormat="1" spans="2:2">
      <c r="B2762" s="121"/>
    </row>
    <row r="2763" s="24" customFormat="1" spans="2:2">
      <c r="B2763" s="121"/>
    </row>
    <row r="2764" s="24" customFormat="1" spans="2:2">
      <c r="B2764" s="121"/>
    </row>
    <row r="2765" s="24" customFormat="1" spans="2:2">
      <c r="B2765" s="121"/>
    </row>
    <row r="2766" s="24" customFormat="1" spans="2:2">
      <c r="B2766" s="121"/>
    </row>
    <row r="2767" s="24" customFormat="1" spans="2:2">
      <c r="B2767" s="121"/>
    </row>
    <row r="2768" s="24" customFormat="1" spans="2:2">
      <c r="B2768" s="121"/>
    </row>
    <row r="2769" s="24" customFormat="1" spans="2:2">
      <c r="B2769" s="121"/>
    </row>
    <row r="2770" s="24" customFormat="1" spans="2:2">
      <c r="B2770" s="121"/>
    </row>
    <row r="2771" s="24" customFormat="1" spans="2:2">
      <c r="B2771" s="121"/>
    </row>
    <row r="2772" s="24" customFormat="1" spans="2:2">
      <c r="B2772" s="121"/>
    </row>
    <row r="2773" s="24" customFormat="1" spans="2:2">
      <c r="B2773" s="121"/>
    </row>
    <row r="2774" s="24" customFormat="1" spans="2:2">
      <c r="B2774" s="121"/>
    </row>
    <row r="2775" s="24" customFormat="1" spans="2:2">
      <c r="B2775" s="121"/>
    </row>
    <row r="2776" s="24" customFormat="1" spans="2:2">
      <c r="B2776" s="121"/>
    </row>
    <row r="2777" s="24" customFormat="1" spans="2:2">
      <c r="B2777" s="121"/>
    </row>
    <row r="2778" s="24" customFormat="1" spans="2:2">
      <c r="B2778" s="121"/>
    </row>
    <row r="2779" s="24" customFormat="1" spans="2:2">
      <c r="B2779" s="121"/>
    </row>
    <row r="2780" s="24" customFormat="1" spans="2:2">
      <c r="B2780" s="121"/>
    </row>
    <row r="2781" s="24" customFormat="1" spans="2:2">
      <c r="B2781" s="121"/>
    </row>
    <row r="2782" s="24" customFormat="1" spans="2:2">
      <c r="B2782" s="121"/>
    </row>
    <row r="2783" s="24" customFormat="1" spans="2:2">
      <c r="B2783" s="121"/>
    </row>
    <row r="2784" s="24" customFormat="1" spans="2:2">
      <c r="B2784" s="121"/>
    </row>
    <row r="2785" s="24" customFormat="1" spans="2:2">
      <c r="B2785" s="121"/>
    </row>
    <row r="2786" s="24" customFormat="1" spans="2:2">
      <c r="B2786" s="121"/>
    </row>
    <row r="2787" s="24" customFormat="1" spans="2:2">
      <c r="B2787" s="121"/>
    </row>
    <row r="2788" s="24" customFormat="1" spans="2:2">
      <c r="B2788" s="121"/>
    </row>
    <row r="2789" s="24" customFormat="1" spans="2:2">
      <c r="B2789" s="121"/>
    </row>
    <row r="2790" s="24" customFormat="1" spans="2:2">
      <c r="B2790" s="121"/>
    </row>
    <row r="2791" s="24" customFormat="1" spans="2:2">
      <c r="B2791" s="121"/>
    </row>
    <row r="2792" s="24" customFormat="1" spans="2:2">
      <c r="B2792" s="121"/>
    </row>
    <row r="2793" s="24" customFormat="1" spans="2:2">
      <c r="B2793" s="121"/>
    </row>
    <row r="2794" s="24" customFormat="1" spans="2:2">
      <c r="B2794" s="121"/>
    </row>
    <row r="2795" s="24" customFormat="1" spans="2:2">
      <c r="B2795" s="121"/>
    </row>
    <row r="2796" s="24" customFormat="1" spans="2:2">
      <c r="B2796" s="121"/>
    </row>
    <row r="2797" s="24" customFormat="1" spans="2:2">
      <c r="B2797" s="121"/>
    </row>
    <row r="2798" s="24" customFormat="1" spans="2:2">
      <c r="B2798" s="121"/>
    </row>
    <row r="2799" s="24" customFormat="1" spans="2:2">
      <c r="B2799" s="121"/>
    </row>
    <row r="2800" s="24" customFormat="1" spans="2:2">
      <c r="B2800" s="121"/>
    </row>
    <row r="2801" s="24" customFormat="1" spans="2:2">
      <c r="B2801" s="121"/>
    </row>
    <row r="2802" s="24" customFormat="1" spans="2:2">
      <c r="B2802" s="121"/>
    </row>
    <row r="2803" s="24" customFormat="1" spans="2:2">
      <c r="B2803" s="121"/>
    </row>
    <row r="2804" s="24" customFormat="1" spans="2:2">
      <c r="B2804" s="121"/>
    </row>
    <row r="2805" s="24" customFormat="1" spans="2:2">
      <c r="B2805" s="121"/>
    </row>
    <row r="2806" s="24" customFormat="1" spans="2:2">
      <c r="B2806" s="121"/>
    </row>
    <row r="2807" s="24" customFormat="1" spans="2:2">
      <c r="B2807" s="121"/>
    </row>
    <row r="2808" s="24" customFormat="1" spans="2:2">
      <c r="B2808" s="121"/>
    </row>
    <row r="2809" s="24" customFormat="1" spans="2:2">
      <c r="B2809" s="121"/>
    </row>
    <row r="2810" s="24" customFormat="1" spans="2:2">
      <c r="B2810" s="121"/>
    </row>
    <row r="2811" s="24" customFormat="1" spans="2:2">
      <c r="B2811" s="121"/>
    </row>
    <row r="2812" s="24" customFormat="1" spans="2:2">
      <c r="B2812" s="121"/>
    </row>
    <row r="2813" s="24" customFormat="1" spans="2:2">
      <c r="B2813" s="121"/>
    </row>
    <row r="2814" s="24" customFormat="1" spans="2:2">
      <c r="B2814" s="121"/>
    </row>
    <row r="2815" s="24" customFormat="1" spans="2:2">
      <c r="B2815" s="121"/>
    </row>
    <row r="2816" s="24" customFormat="1" spans="2:2">
      <c r="B2816" s="121"/>
    </row>
    <row r="2817" s="24" customFormat="1" spans="2:2">
      <c r="B2817" s="121"/>
    </row>
    <row r="2818" s="24" customFormat="1" spans="2:2">
      <c r="B2818" s="121"/>
    </row>
    <row r="2819" s="24" customFormat="1" spans="2:2">
      <c r="B2819" s="121"/>
    </row>
    <row r="2820" s="24" customFormat="1" spans="2:2">
      <c r="B2820" s="121"/>
    </row>
    <row r="2821" s="24" customFormat="1" spans="2:2">
      <c r="B2821" s="121"/>
    </row>
    <row r="2822" s="24" customFormat="1" spans="2:2">
      <c r="B2822" s="121"/>
    </row>
    <row r="2823" s="24" customFormat="1" spans="2:2">
      <c r="B2823" s="121"/>
    </row>
    <row r="2824" s="24" customFormat="1" spans="2:2">
      <c r="B2824" s="121"/>
    </row>
    <row r="2825" s="24" customFormat="1" spans="2:2">
      <c r="B2825" s="121"/>
    </row>
    <row r="2826" s="24" customFormat="1" spans="2:2">
      <c r="B2826" s="121"/>
    </row>
    <row r="2827" s="24" customFormat="1" spans="2:2">
      <c r="B2827" s="121"/>
    </row>
    <row r="2828" s="24" customFormat="1" spans="2:2">
      <c r="B2828" s="121"/>
    </row>
    <row r="2829" s="24" customFormat="1" spans="2:2">
      <c r="B2829" s="121"/>
    </row>
    <row r="2830" s="24" customFormat="1" spans="2:2">
      <c r="B2830" s="121"/>
    </row>
    <row r="2831" s="24" customFormat="1" spans="2:2">
      <c r="B2831" s="121"/>
    </row>
    <row r="2832" s="24" customFormat="1" spans="2:2">
      <c r="B2832" s="121"/>
    </row>
    <row r="2833" s="24" customFormat="1" spans="2:2">
      <c r="B2833" s="121"/>
    </row>
    <row r="2834" s="24" customFormat="1" spans="2:2">
      <c r="B2834" s="121"/>
    </row>
    <row r="2835" s="24" customFormat="1" spans="2:2">
      <c r="B2835" s="121"/>
    </row>
    <row r="2836" s="24" customFormat="1" spans="2:2">
      <c r="B2836" s="121"/>
    </row>
    <row r="2837" s="24" customFormat="1" spans="2:2">
      <c r="B2837" s="121"/>
    </row>
    <row r="2838" s="24" customFormat="1" spans="2:2">
      <c r="B2838" s="121"/>
    </row>
    <row r="2839" s="24" customFormat="1" spans="2:2">
      <c r="B2839" s="121"/>
    </row>
    <row r="2840" s="24" customFormat="1" spans="2:2">
      <c r="B2840" s="121"/>
    </row>
    <row r="2841" s="24" customFormat="1" spans="2:2">
      <c r="B2841" s="121"/>
    </row>
    <row r="2842" s="24" customFormat="1" spans="2:2">
      <c r="B2842" s="121"/>
    </row>
    <row r="2843" s="24" customFormat="1" spans="2:2">
      <c r="B2843" s="121"/>
    </row>
    <row r="2844" s="24" customFormat="1" spans="2:2">
      <c r="B2844" s="121"/>
    </row>
    <row r="2845" s="24" customFormat="1" spans="2:2">
      <c r="B2845" s="121"/>
    </row>
    <row r="2846" s="24" customFormat="1" spans="2:2">
      <c r="B2846" s="121"/>
    </row>
    <row r="2847" s="24" customFormat="1" spans="2:2">
      <c r="B2847" s="121"/>
    </row>
    <row r="2848" s="24" customFormat="1" spans="2:2">
      <c r="B2848" s="121"/>
    </row>
    <row r="2849" s="24" customFormat="1" spans="2:2">
      <c r="B2849" s="121"/>
    </row>
    <row r="2850" s="24" customFormat="1" spans="2:2">
      <c r="B2850" s="121"/>
    </row>
    <row r="2851" s="24" customFormat="1" spans="2:2">
      <c r="B2851" s="121"/>
    </row>
    <row r="2852" s="24" customFormat="1" spans="2:2">
      <c r="B2852" s="121"/>
    </row>
    <row r="2853" s="24" customFormat="1" spans="2:2">
      <c r="B2853" s="121"/>
    </row>
    <row r="2854" s="24" customFormat="1" spans="2:2">
      <c r="B2854" s="121"/>
    </row>
    <row r="2855" s="24" customFormat="1" spans="2:2">
      <c r="B2855" s="121"/>
    </row>
    <row r="2856" s="24" customFormat="1" spans="2:2">
      <c r="B2856" s="121"/>
    </row>
    <row r="2857" s="24" customFormat="1" spans="2:2">
      <c r="B2857" s="121"/>
    </row>
    <row r="2858" s="24" customFormat="1" spans="2:2">
      <c r="B2858" s="121"/>
    </row>
    <row r="2859" s="24" customFormat="1" spans="2:2">
      <c r="B2859" s="121"/>
    </row>
    <row r="2860" s="24" customFormat="1" spans="2:2">
      <c r="B2860" s="121"/>
    </row>
    <row r="2861" s="24" customFormat="1" spans="2:2">
      <c r="B2861" s="121"/>
    </row>
    <row r="2862" s="24" customFormat="1" spans="2:2">
      <c r="B2862" s="121"/>
    </row>
    <row r="2863" s="24" customFormat="1" spans="2:2">
      <c r="B2863" s="121"/>
    </row>
    <row r="2864" s="24" customFormat="1" spans="2:2">
      <c r="B2864" s="121"/>
    </row>
    <row r="2865" s="24" customFormat="1" spans="2:2">
      <c r="B2865" s="121"/>
    </row>
    <row r="2866" s="24" customFormat="1" spans="2:2">
      <c r="B2866" s="121"/>
    </row>
    <row r="2867" s="24" customFormat="1" spans="2:2">
      <c r="B2867" s="121"/>
    </row>
    <row r="2868" s="24" customFormat="1" spans="2:2">
      <c r="B2868" s="121"/>
    </row>
    <row r="2869" s="24" customFormat="1" spans="2:2">
      <c r="B2869" s="121"/>
    </row>
    <row r="2870" s="24" customFormat="1" spans="2:2">
      <c r="B2870" s="121"/>
    </row>
    <row r="2871" s="24" customFormat="1" spans="2:2">
      <c r="B2871" s="121"/>
    </row>
    <row r="2872" s="24" customFormat="1" spans="2:2">
      <c r="B2872" s="121"/>
    </row>
    <row r="2873" s="24" customFormat="1" spans="2:2">
      <c r="B2873" s="121"/>
    </row>
    <row r="2874" s="24" customFormat="1" spans="2:2">
      <c r="B2874" s="121"/>
    </row>
    <row r="2875" s="24" customFormat="1" spans="2:2">
      <c r="B2875" s="121"/>
    </row>
    <row r="2876" s="24" customFormat="1" spans="2:2">
      <c r="B2876" s="121"/>
    </row>
    <row r="2877" s="24" customFormat="1" spans="2:2">
      <c r="B2877" s="121"/>
    </row>
    <row r="2878" s="24" customFormat="1" spans="2:2">
      <c r="B2878" s="121"/>
    </row>
    <row r="2879" s="24" customFormat="1" spans="2:2">
      <c r="B2879" s="121"/>
    </row>
    <row r="2880" s="24" customFormat="1" spans="2:2">
      <c r="B2880" s="121"/>
    </row>
    <row r="2881" s="24" customFormat="1" spans="2:2">
      <c r="B2881" s="121"/>
    </row>
    <row r="2882" s="24" customFormat="1" spans="2:2">
      <c r="B2882" s="121"/>
    </row>
    <row r="2883" s="24" customFormat="1" spans="2:2">
      <c r="B2883" s="121"/>
    </row>
    <row r="2884" s="24" customFormat="1" spans="2:2">
      <c r="B2884" s="121"/>
    </row>
    <row r="2885" s="24" customFormat="1" spans="2:2">
      <c r="B2885" s="121"/>
    </row>
    <row r="2886" s="24" customFormat="1" spans="2:2">
      <c r="B2886" s="121"/>
    </row>
    <row r="2887" s="24" customFormat="1" spans="2:2">
      <c r="B2887" s="121"/>
    </row>
    <row r="2888" s="24" customFormat="1" spans="2:2">
      <c r="B2888" s="121"/>
    </row>
    <row r="2889" s="24" customFormat="1" spans="2:2">
      <c r="B2889" s="121"/>
    </row>
    <row r="2890" s="24" customFormat="1" spans="2:2">
      <c r="B2890" s="121"/>
    </row>
    <row r="2891" s="24" customFormat="1" spans="2:2">
      <c r="B2891" s="121"/>
    </row>
    <row r="2892" s="24" customFormat="1" spans="2:2">
      <c r="B2892" s="121"/>
    </row>
    <row r="2893" s="24" customFormat="1" spans="2:2">
      <c r="B2893" s="121"/>
    </row>
    <row r="2894" s="24" customFormat="1" spans="2:2">
      <c r="B2894" s="121"/>
    </row>
    <row r="2895" s="24" customFormat="1" spans="2:2">
      <c r="B2895" s="121"/>
    </row>
    <row r="2896" s="24" customFormat="1" spans="2:2">
      <c r="B2896" s="121"/>
    </row>
    <row r="2897" s="24" customFormat="1" spans="2:2">
      <c r="B2897" s="121"/>
    </row>
    <row r="2898" s="24" customFormat="1" spans="2:2">
      <c r="B2898" s="121"/>
    </row>
    <row r="2899" s="24" customFormat="1" spans="2:2">
      <c r="B2899" s="121"/>
    </row>
    <row r="2900" s="24" customFormat="1" spans="2:2">
      <c r="B2900" s="121"/>
    </row>
    <row r="2901" s="24" customFormat="1" spans="2:2">
      <c r="B2901" s="121"/>
    </row>
    <row r="2902" s="24" customFormat="1" spans="2:2">
      <c r="B2902" s="121"/>
    </row>
    <row r="2903" s="24" customFormat="1" spans="2:2">
      <c r="B2903" s="121"/>
    </row>
    <row r="2904" s="24" customFormat="1" spans="2:2">
      <c r="B2904" s="121"/>
    </row>
    <row r="2905" s="24" customFormat="1" spans="2:2">
      <c r="B2905" s="121"/>
    </row>
    <row r="2906" s="24" customFormat="1" spans="2:2">
      <c r="B2906" s="121"/>
    </row>
    <row r="2907" s="24" customFormat="1" spans="2:2">
      <c r="B2907" s="121"/>
    </row>
    <row r="2908" s="24" customFormat="1" spans="2:2">
      <c r="B2908" s="121"/>
    </row>
    <row r="2909" s="24" customFormat="1" spans="2:2">
      <c r="B2909" s="121"/>
    </row>
    <row r="2910" s="24" customFormat="1" spans="2:2">
      <c r="B2910" s="121"/>
    </row>
    <row r="2911" s="24" customFormat="1" spans="2:2">
      <c r="B2911" s="121"/>
    </row>
    <row r="2912" s="24" customFormat="1" spans="2:2">
      <c r="B2912" s="121"/>
    </row>
    <row r="2913" s="24" customFormat="1" spans="2:2">
      <c r="B2913" s="121"/>
    </row>
    <row r="2914" s="24" customFormat="1" spans="2:2">
      <c r="B2914" s="121"/>
    </row>
    <row r="2915" s="24" customFormat="1" spans="2:2">
      <c r="B2915" s="121"/>
    </row>
    <row r="2916" s="24" customFormat="1" spans="2:2">
      <c r="B2916" s="121"/>
    </row>
    <row r="2917" s="24" customFormat="1" spans="2:2">
      <c r="B2917" s="121"/>
    </row>
    <row r="2918" s="24" customFormat="1" spans="2:2">
      <c r="B2918" s="121"/>
    </row>
    <row r="2919" s="24" customFormat="1" spans="2:2">
      <c r="B2919" s="121"/>
    </row>
    <row r="2920" s="24" customFormat="1" spans="2:2">
      <c r="B2920" s="121"/>
    </row>
    <row r="2921" s="24" customFormat="1" spans="2:2">
      <c r="B2921" s="121"/>
    </row>
    <row r="2922" s="24" customFormat="1" spans="2:2">
      <c r="B2922" s="121"/>
    </row>
    <row r="2923" s="24" customFormat="1" spans="2:2">
      <c r="B2923" s="121"/>
    </row>
    <row r="2924" s="24" customFormat="1" spans="2:2">
      <c r="B2924" s="121"/>
    </row>
    <row r="2925" s="24" customFormat="1" spans="2:2">
      <c r="B2925" s="121"/>
    </row>
    <row r="2926" s="24" customFormat="1" spans="2:2">
      <c r="B2926" s="121"/>
    </row>
    <row r="2927" s="24" customFormat="1" spans="2:2">
      <c r="B2927" s="121"/>
    </row>
    <row r="2928" s="24" customFormat="1" spans="2:2">
      <c r="B2928" s="121"/>
    </row>
    <row r="2929" s="24" customFormat="1" spans="2:2">
      <c r="B2929" s="121"/>
    </row>
    <row r="2930" s="24" customFormat="1" spans="2:2">
      <c r="B2930" s="121"/>
    </row>
    <row r="2931" s="24" customFormat="1" spans="2:2">
      <c r="B2931" s="121"/>
    </row>
    <row r="2932" s="24" customFormat="1" spans="2:2">
      <c r="B2932" s="121"/>
    </row>
    <row r="2933" s="24" customFormat="1" spans="2:2">
      <c r="B2933" s="121"/>
    </row>
    <row r="2934" s="24" customFormat="1" spans="2:2">
      <c r="B2934" s="121"/>
    </row>
    <row r="2935" s="24" customFormat="1" spans="2:2">
      <c r="B2935" s="121"/>
    </row>
    <row r="2936" s="24" customFormat="1" spans="2:2">
      <c r="B2936" s="121"/>
    </row>
    <row r="2937" s="24" customFormat="1" spans="2:2">
      <c r="B2937" s="121"/>
    </row>
    <row r="2938" s="24" customFormat="1" spans="2:2">
      <c r="B2938" s="121"/>
    </row>
    <row r="2939" s="24" customFormat="1" spans="2:2">
      <c r="B2939" s="121"/>
    </row>
    <row r="2940" s="24" customFormat="1" spans="2:2">
      <c r="B2940" s="121"/>
    </row>
    <row r="2941" s="24" customFormat="1" spans="2:2">
      <c r="B2941" s="121"/>
    </row>
    <row r="2942" s="24" customFormat="1" spans="2:2">
      <c r="B2942" s="121"/>
    </row>
    <row r="2943" s="24" customFormat="1" spans="2:2">
      <c r="B2943" s="121"/>
    </row>
    <row r="2944" s="24" customFormat="1" spans="2:2">
      <c r="B2944" s="121"/>
    </row>
    <row r="2945" s="24" customFormat="1" spans="2:2">
      <c r="B2945" s="121"/>
    </row>
    <row r="2946" s="24" customFormat="1" spans="2:2">
      <c r="B2946" s="121"/>
    </row>
    <row r="2947" s="24" customFormat="1" spans="2:2">
      <c r="B2947" s="121"/>
    </row>
    <row r="2948" s="24" customFormat="1" spans="2:2">
      <c r="B2948" s="121"/>
    </row>
    <row r="2949" s="24" customFormat="1" spans="2:2">
      <c r="B2949" s="121"/>
    </row>
    <row r="2950" s="24" customFormat="1" spans="2:2">
      <c r="B2950" s="121"/>
    </row>
    <row r="2951" s="24" customFormat="1" spans="2:2">
      <c r="B2951" s="121"/>
    </row>
    <row r="2952" s="24" customFormat="1" spans="2:2">
      <c r="B2952" s="121"/>
    </row>
    <row r="2953" s="24" customFormat="1" spans="2:2">
      <c r="B2953" s="121"/>
    </row>
    <row r="2954" s="24" customFormat="1" spans="2:2">
      <c r="B2954" s="121"/>
    </row>
    <row r="2955" s="24" customFormat="1" spans="2:2">
      <c r="B2955" s="121"/>
    </row>
    <row r="2956" s="24" customFormat="1" spans="2:2">
      <c r="B2956" s="121"/>
    </row>
    <row r="2957" s="24" customFormat="1" spans="2:2">
      <c r="B2957" s="121"/>
    </row>
    <row r="2958" s="24" customFormat="1" spans="2:2">
      <c r="B2958" s="121"/>
    </row>
    <row r="2959" s="24" customFormat="1" spans="2:2">
      <c r="B2959" s="121"/>
    </row>
    <row r="2960" s="24" customFormat="1" spans="2:2">
      <c r="B2960" s="121"/>
    </row>
    <row r="2961" s="24" customFormat="1" spans="2:2">
      <c r="B2961" s="121"/>
    </row>
    <row r="2962" s="24" customFormat="1" spans="2:2">
      <c r="B2962" s="121"/>
    </row>
    <row r="2963" s="24" customFormat="1" spans="2:2">
      <c r="B2963" s="121"/>
    </row>
    <row r="2964" s="24" customFormat="1" spans="2:2">
      <c r="B2964" s="121"/>
    </row>
    <row r="2965" s="24" customFormat="1" spans="2:2">
      <c r="B2965" s="121"/>
    </row>
    <row r="2966" s="24" customFormat="1" spans="2:2">
      <c r="B2966" s="121"/>
    </row>
    <row r="2967" s="24" customFormat="1" spans="2:2">
      <c r="B2967" s="121"/>
    </row>
    <row r="2968" s="24" customFormat="1" spans="2:2">
      <c r="B2968" s="121"/>
    </row>
    <row r="2969" s="24" customFormat="1" spans="2:2">
      <c r="B2969" s="121"/>
    </row>
    <row r="2970" s="24" customFormat="1" spans="2:2">
      <c r="B2970" s="121"/>
    </row>
    <row r="2971" s="24" customFormat="1" spans="2:2">
      <c r="B2971" s="121"/>
    </row>
    <row r="2972" s="24" customFormat="1" spans="2:2">
      <c r="B2972" s="121"/>
    </row>
    <row r="2973" s="24" customFormat="1" spans="2:2">
      <c r="B2973" s="121"/>
    </row>
    <row r="2974" s="24" customFormat="1" spans="2:2">
      <c r="B2974" s="121"/>
    </row>
    <row r="2975" s="24" customFormat="1" spans="2:2">
      <c r="B2975" s="121"/>
    </row>
    <row r="2976" s="24" customFormat="1" spans="2:2">
      <c r="B2976" s="121"/>
    </row>
    <row r="2977" s="24" customFormat="1" spans="2:2">
      <c r="B2977" s="121"/>
    </row>
    <row r="2978" s="24" customFormat="1" spans="2:2">
      <c r="B2978" s="121"/>
    </row>
    <row r="2979" s="24" customFormat="1" spans="2:2">
      <c r="B2979" s="121"/>
    </row>
    <row r="2980" s="24" customFormat="1" spans="2:2">
      <c r="B2980" s="121"/>
    </row>
    <row r="2981" s="24" customFormat="1" spans="2:2">
      <c r="B2981" s="121"/>
    </row>
    <row r="2982" s="24" customFormat="1" spans="2:2">
      <c r="B2982" s="121"/>
    </row>
    <row r="2983" s="24" customFormat="1" spans="2:2">
      <c r="B2983" s="121"/>
    </row>
    <row r="2984" s="24" customFormat="1" spans="2:2">
      <c r="B2984" s="121"/>
    </row>
    <row r="2985" s="24" customFormat="1" spans="2:2">
      <c r="B2985" s="121"/>
    </row>
    <row r="2986" s="24" customFormat="1" spans="2:2">
      <c r="B2986" s="121"/>
    </row>
    <row r="2987" s="24" customFormat="1" spans="2:2">
      <c r="B2987" s="121"/>
    </row>
    <row r="2988" s="24" customFormat="1" spans="2:2">
      <c r="B2988" s="121"/>
    </row>
    <row r="2989" s="24" customFormat="1" spans="2:2">
      <c r="B2989" s="121"/>
    </row>
    <row r="2990" s="24" customFormat="1" spans="2:2">
      <c r="B2990" s="121"/>
    </row>
    <row r="2991" s="24" customFormat="1" spans="2:2">
      <c r="B2991" s="121"/>
    </row>
    <row r="2992" s="24" customFormat="1" spans="2:2">
      <c r="B2992" s="121"/>
    </row>
    <row r="2993" s="24" customFormat="1" spans="2:2">
      <c r="B2993" s="121"/>
    </row>
    <row r="2994" s="24" customFormat="1" spans="2:2">
      <c r="B2994" s="121"/>
    </row>
    <row r="2995" s="24" customFormat="1" spans="2:2">
      <c r="B2995" s="121"/>
    </row>
    <row r="2996" s="24" customFormat="1" spans="2:2">
      <c r="B2996" s="121"/>
    </row>
    <row r="2997" s="24" customFormat="1" spans="2:2">
      <c r="B2997" s="121"/>
    </row>
    <row r="2998" s="24" customFormat="1" spans="2:2">
      <c r="B2998" s="121"/>
    </row>
    <row r="2999" s="24" customFormat="1" spans="2:2">
      <c r="B2999" s="121"/>
    </row>
    <row r="3000" s="24" customFormat="1" spans="2:2">
      <c r="B3000" s="121"/>
    </row>
    <row r="3001" s="24" customFormat="1" spans="2:2">
      <c r="B3001" s="121"/>
    </row>
    <row r="3002" s="24" customFormat="1" spans="2:2">
      <c r="B3002" s="121"/>
    </row>
    <row r="3003" s="24" customFormat="1" spans="2:2">
      <c r="B3003" s="121"/>
    </row>
    <row r="3004" s="24" customFormat="1" spans="2:2">
      <c r="B3004" s="121"/>
    </row>
    <row r="3005" s="24" customFormat="1" spans="2:2">
      <c r="B3005" s="121"/>
    </row>
    <row r="3006" s="24" customFormat="1" spans="2:2">
      <c r="B3006" s="121"/>
    </row>
    <row r="3007" s="24" customFormat="1" spans="2:2">
      <c r="B3007" s="121"/>
    </row>
    <row r="3008" s="24" customFormat="1" spans="2:2">
      <c r="B3008" s="121"/>
    </row>
    <row r="3009" s="24" customFormat="1" spans="2:2">
      <c r="B3009" s="121"/>
    </row>
    <row r="3010" s="24" customFormat="1" spans="2:2">
      <c r="B3010" s="121"/>
    </row>
    <row r="3011" s="24" customFormat="1" spans="2:2">
      <c r="B3011" s="121"/>
    </row>
    <row r="3012" s="24" customFormat="1" spans="2:2">
      <c r="B3012" s="121"/>
    </row>
    <row r="3013" s="24" customFormat="1" spans="2:2">
      <c r="B3013" s="121"/>
    </row>
    <row r="3014" s="24" customFormat="1" spans="2:2">
      <c r="B3014" s="121"/>
    </row>
    <row r="3015" s="24" customFormat="1" spans="2:2">
      <c r="B3015" s="121"/>
    </row>
    <row r="3016" s="24" customFormat="1" spans="2:2">
      <c r="B3016" s="121"/>
    </row>
    <row r="3017" s="24" customFormat="1" spans="2:2">
      <c r="B3017" s="121"/>
    </row>
    <row r="3018" s="24" customFormat="1" spans="2:2">
      <c r="B3018" s="121"/>
    </row>
    <row r="3019" s="24" customFormat="1" spans="2:2">
      <c r="B3019" s="121"/>
    </row>
    <row r="3020" s="24" customFormat="1" spans="2:2">
      <c r="B3020" s="121"/>
    </row>
    <row r="3021" s="24" customFormat="1" spans="2:2">
      <c r="B3021" s="121"/>
    </row>
    <row r="3022" s="24" customFormat="1" spans="2:2">
      <c r="B3022" s="121"/>
    </row>
    <row r="3023" s="24" customFormat="1" spans="2:2">
      <c r="B3023" s="121"/>
    </row>
    <row r="3024" s="24" customFormat="1" spans="2:2">
      <c r="B3024" s="121"/>
    </row>
    <row r="3025" s="24" customFormat="1" spans="2:2">
      <c r="B3025" s="121"/>
    </row>
    <row r="3026" s="24" customFormat="1" spans="2:2">
      <c r="B3026" s="121"/>
    </row>
    <row r="3027" s="24" customFormat="1" spans="2:2">
      <c r="B3027" s="121"/>
    </row>
    <row r="3028" s="24" customFormat="1" spans="2:2">
      <c r="B3028" s="121"/>
    </row>
    <row r="3029" s="24" customFormat="1" spans="2:2">
      <c r="B3029" s="121"/>
    </row>
    <row r="3030" s="24" customFormat="1" spans="2:2">
      <c r="B3030" s="121"/>
    </row>
    <row r="3031" s="24" customFormat="1" spans="2:2">
      <c r="B3031" s="121"/>
    </row>
    <row r="3032" s="24" customFormat="1" spans="2:2">
      <c r="B3032" s="121"/>
    </row>
    <row r="3033" s="24" customFormat="1" spans="2:2">
      <c r="B3033" s="121"/>
    </row>
    <row r="3034" s="24" customFormat="1" spans="2:2">
      <c r="B3034" s="121"/>
    </row>
    <row r="3035" s="24" customFormat="1" spans="2:2">
      <c r="B3035" s="121"/>
    </row>
    <row r="3036" s="24" customFormat="1" spans="2:2">
      <c r="B3036" s="121"/>
    </row>
    <row r="3037" s="24" customFormat="1" spans="2:2">
      <c r="B3037" s="121"/>
    </row>
    <row r="3038" s="24" customFormat="1" spans="2:2">
      <c r="B3038" s="121"/>
    </row>
    <row r="3039" s="24" customFormat="1" spans="2:2">
      <c r="B3039" s="121"/>
    </row>
    <row r="3040" s="24" customFormat="1" spans="2:2">
      <c r="B3040" s="121"/>
    </row>
    <row r="3041" s="24" customFormat="1" spans="2:2">
      <c r="B3041" s="121"/>
    </row>
    <row r="3042" s="24" customFormat="1" spans="2:2">
      <c r="B3042" s="121"/>
    </row>
    <row r="3043" s="24" customFormat="1" spans="2:2">
      <c r="B3043" s="121"/>
    </row>
    <row r="3044" s="24" customFormat="1" spans="2:2">
      <c r="B3044" s="121"/>
    </row>
    <row r="3045" s="24" customFormat="1" spans="2:2">
      <c r="B3045" s="121"/>
    </row>
    <row r="3046" s="24" customFormat="1" spans="2:2">
      <c r="B3046" s="121"/>
    </row>
    <row r="3047" s="24" customFormat="1" spans="2:2">
      <c r="B3047" s="121"/>
    </row>
    <row r="3048" s="24" customFormat="1" spans="2:2">
      <c r="B3048" s="121"/>
    </row>
    <row r="3049" s="24" customFormat="1" spans="2:2">
      <c r="B3049" s="121"/>
    </row>
    <row r="3050" s="24" customFormat="1" spans="2:2">
      <c r="B3050" s="121"/>
    </row>
    <row r="3051" s="24" customFormat="1" spans="2:2">
      <c r="B3051" s="121"/>
    </row>
    <row r="3052" s="24" customFormat="1" spans="2:2">
      <c r="B3052" s="121"/>
    </row>
    <row r="3053" s="24" customFormat="1" spans="2:2">
      <c r="B3053" s="121"/>
    </row>
    <row r="3054" s="24" customFormat="1" spans="2:2">
      <c r="B3054" s="121"/>
    </row>
    <row r="3055" s="24" customFormat="1" spans="2:2">
      <c r="B3055" s="121"/>
    </row>
    <row r="3056" s="24" customFormat="1" spans="2:2">
      <c r="B3056" s="121"/>
    </row>
    <row r="3057" s="24" customFormat="1" spans="2:2">
      <c r="B3057" s="121"/>
    </row>
    <row r="3058" s="24" customFormat="1" spans="2:2">
      <c r="B3058" s="121"/>
    </row>
    <row r="3059" s="24" customFormat="1" spans="2:2">
      <c r="B3059" s="121"/>
    </row>
    <row r="3060" s="24" customFormat="1" spans="2:2">
      <c r="B3060" s="121"/>
    </row>
    <row r="3061" s="24" customFormat="1" spans="2:2">
      <c r="B3061" s="121"/>
    </row>
    <row r="3062" s="24" customFormat="1" spans="2:2">
      <c r="B3062" s="121"/>
    </row>
    <row r="3063" s="24" customFormat="1" spans="2:2">
      <c r="B3063" s="121"/>
    </row>
    <row r="3064" s="24" customFormat="1" spans="2:2">
      <c r="B3064" s="121"/>
    </row>
    <row r="3065" s="24" customFormat="1" spans="2:2">
      <c r="B3065" s="121"/>
    </row>
    <row r="3066" s="24" customFormat="1" spans="2:2">
      <c r="B3066" s="121"/>
    </row>
    <row r="3067" s="24" customFormat="1" spans="2:2">
      <c r="B3067" s="121"/>
    </row>
    <row r="3068" s="24" customFormat="1" spans="2:2">
      <c r="B3068" s="121"/>
    </row>
    <row r="3069" s="24" customFormat="1" spans="2:2">
      <c r="B3069" s="121"/>
    </row>
    <row r="3070" s="24" customFormat="1" spans="2:2">
      <c r="B3070" s="121"/>
    </row>
    <row r="3071" s="24" customFormat="1" spans="2:2">
      <c r="B3071" s="121"/>
    </row>
    <row r="3072" s="24" customFormat="1" spans="2:2">
      <c r="B3072" s="121"/>
    </row>
    <row r="3073" s="24" customFormat="1" spans="2:2">
      <c r="B3073" s="121"/>
    </row>
    <row r="3074" s="24" customFormat="1" spans="2:2">
      <c r="B3074" s="121"/>
    </row>
    <row r="3075" s="24" customFormat="1" spans="2:2">
      <c r="B3075" s="121"/>
    </row>
    <row r="3076" s="24" customFormat="1" spans="2:2">
      <c r="B3076" s="121"/>
    </row>
    <row r="3077" s="24" customFormat="1" spans="2:2">
      <c r="B3077" s="121"/>
    </row>
    <row r="3078" s="24" customFormat="1" spans="2:2">
      <c r="B3078" s="121"/>
    </row>
    <row r="3079" s="24" customFormat="1" spans="2:2">
      <c r="B3079" s="121"/>
    </row>
    <row r="3080" s="24" customFormat="1" spans="2:2">
      <c r="B3080" s="121"/>
    </row>
    <row r="3081" s="24" customFormat="1" spans="2:2">
      <c r="B3081" s="121"/>
    </row>
    <row r="3082" s="24" customFormat="1" spans="2:2">
      <c r="B3082" s="121"/>
    </row>
    <row r="3083" s="24" customFormat="1" spans="2:2">
      <c r="B3083" s="121"/>
    </row>
    <row r="3084" s="24" customFormat="1" spans="2:2">
      <c r="B3084" s="121"/>
    </row>
    <row r="3085" s="24" customFormat="1" spans="2:2">
      <c r="B3085" s="121"/>
    </row>
    <row r="3086" s="24" customFormat="1" spans="2:2">
      <c r="B3086" s="121"/>
    </row>
    <row r="3087" s="24" customFormat="1" spans="2:2">
      <c r="B3087" s="121"/>
    </row>
    <row r="3088" s="24" customFormat="1" spans="2:2">
      <c r="B3088" s="121"/>
    </row>
    <row r="3089" s="24" customFormat="1" spans="2:2">
      <c r="B3089" s="121"/>
    </row>
    <row r="3090" s="24" customFormat="1" spans="2:2">
      <c r="B3090" s="121"/>
    </row>
    <row r="3091" s="24" customFormat="1" spans="2:2">
      <c r="B3091" s="121"/>
    </row>
    <row r="3092" s="24" customFormat="1" spans="2:2">
      <c r="B3092" s="121"/>
    </row>
    <row r="3093" s="24" customFormat="1" spans="2:2">
      <c r="B3093" s="121"/>
    </row>
    <row r="3094" s="24" customFormat="1" spans="2:2">
      <c r="B3094" s="121"/>
    </row>
    <row r="3095" s="24" customFormat="1" spans="2:2">
      <c r="B3095" s="121"/>
    </row>
    <row r="3096" s="24" customFormat="1" spans="2:2">
      <c r="B3096" s="121"/>
    </row>
    <row r="3097" s="24" customFormat="1" spans="2:2">
      <c r="B3097" s="121"/>
    </row>
    <row r="3098" s="24" customFormat="1" spans="2:2">
      <c r="B3098" s="121"/>
    </row>
    <row r="3099" s="24" customFormat="1" spans="2:2">
      <c r="B3099" s="121"/>
    </row>
    <row r="3100" s="24" customFormat="1" spans="2:2">
      <c r="B3100" s="121"/>
    </row>
    <row r="3101" s="24" customFormat="1" spans="2:2">
      <c r="B3101" s="121"/>
    </row>
    <row r="3102" s="24" customFormat="1" spans="2:2">
      <c r="B3102" s="121"/>
    </row>
    <row r="3103" s="24" customFormat="1" spans="2:2">
      <c r="B3103" s="121"/>
    </row>
    <row r="3104" s="24" customFormat="1" spans="2:2">
      <c r="B3104" s="121"/>
    </row>
    <row r="3105" s="24" customFormat="1" spans="2:2">
      <c r="B3105" s="121"/>
    </row>
    <row r="3106" s="24" customFormat="1" spans="2:2">
      <c r="B3106" s="121"/>
    </row>
    <row r="3107" s="24" customFormat="1" spans="2:2">
      <c r="B3107" s="121"/>
    </row>
    <row r="3108" s="24" customFormat="1" spans="2:2">
      <c r="B3108" s="121"/>
    </row>
    <row r="3109" s="24" customFormat="1" spans="2:2">
      <c r="B3109" s="121"/>
    </row>
    <row r="3110" s="24" customFormat="1" spans="2:2">
      <c r="B3110" s="121"/>
    </row>
    <row r="3111" s="24" customFormat="1" spans="2:2">
      <c r="B3111" s="121"/>
    </row>
    <row r="3112" s="24" customFormat="1" spans="2:2">
      <c r="B3112" s="121"/>
    </row>
    <row r="3113" s="24" customFormat="1" spans="2:2">
      <c r="B3113" s="121"/>
    </row>
    <row r="3114" s="24" customFormat="1" spans="2:2">
      <c r="B3114" s="121"/>
    </row>
    <row r="3115" s="24" customFormat="1" spans="2:2">
      <c r="B3115" s="121"/>
    </row>
    <row r="3116" s="24" customFormat="1" spans="2:2">
      <c r="B3116" s="121"/>
    </row>
    <row r="3117" s="24" customFormat="1" spans="2:2">
      <c r="B3117" s="121"/>
    </row>
    <row r="3118" s="24" customFormat="1" spans="2:2">
      <c r="B3118" s="121"/>
    </row>
    <row r="3119" s="24" customFormat="1" spans="2:2">
      <c r="B3119" s="121"/>
    </row>
    <row r="3120" s="24" customFormat="1" spans="2:2">
      <c r="B3120" s="121"/>
    </row>
    <row r="3121" s="24" customFormat="1" spans="2:2">
      <c r="B3121" s="121"/>
    </row>
    <row r="3122" s="24" customFormat="1" spans="2:2">
      <c r="B3122" s="121"/>
    </row>
    <row r="3123" s="24" customFormat="1" spans="2:2">
      <c r="B3123" s="121"/>
    </row>
    <row r="3124" s="24" customFormat="1" spans="2:2">
      <c r="B3124" s="121"/>
    </row>
    <row r="3125" s="24" customFormat="1" spans="2:2">
      <c r="B3125" s="121"/>
    </row>
    <row r="3126" s="24" customFormat="1" spans="2:2">
      <c r="B3126" s="121"/>
    </row>
    <row r="3127" s="24" customFormat="1" spans="2:2">
      <c r="B3127" s="121"/>
    </row>
    <row r="3128" s="24" customFormat="1" spans="2:2">
      <c r="B3128" s="121"/>
    </row>
    <row r="3129" s="24" customFormat="1" spans="2:2">
      <c r="B3129" s="121"/>
    </row>
    <row r="3130" s="24" customFormat="1" spans="2:2">
      <c r="B3130" s="121"/>
    </row>
    <row r="3131" s="24" customFormat="1" spans="2:2">
      <c r="B3131" s="121"/>
    </row>
    <row r="3132" s="24" customFormat="1" spans="2:2">
      <c r="B3132" s="121"/>
    </row>
    <row r="3133" s="24" customFormat="1" spans="2:2">
      <c r="B3133" s="121"/>
    </row>
    <row r="3134" s="24" customFormat="1" spans="2:2">
      <c r="B3134" s="121"/>
    </row>
    <row r="3135" s="24" customFormat="1" spans="2:2">
      <c r="B3135" s="121"/>
    </row>
    <row r="3136" s="24" customFormat="1" spans="2:2">
      <c r="B3136" s="121"/>
    </row>
    <row r="3137" s="24" customFormat="1" spans="2:2">
      <c r="B3137" s="121"/>
    </row>
    <row r="3138" s="24" customFormat="1" spans="2:2">
      <c r="B3138" s="121"/>
    </row>
    <row r="3139" s="24" customFormat="1" spans="2:2">
      <c r="B3139" s="121"/>
    </row>
    <row r="3140" s="24" customFormat="1" spans="2:2">
      <c r="B3140" s="121"/>
    </row>
    <row r="3141" s="24" customFormat="1" spans="2:2">
      <c r="B3141" s="121"/>
    </row>
    <row r="3142" s="24" customFormat="1" spans="2:2">
      <c r="B3142" s="121"/>
    </row>
    <row r="3143" s="24" customFormat="1" spans="2:2">
      <c r="B3143" s="121"/>
    </row>
    <row r="3144" s="24" customFormat="1" spans="2:2">
      <c r="B3144" s="121"/>
    </row>
    <row r="3145" s="24" customFormat="1" spans="2:2">
      <c r="B3145" s="121"/>
    </row>
    <row r="3146" s="24" customFormat="1" spans="2:2">
      <c r="B3146" s="121"/>
    </row>
    <row r="3147" s="24" customFormat="1" spans="2:2">
      <c r="B3147" s="121"/>
    </row>
    <row r="3148" s="24" customFormat="1" spans="2:2">
      <c r="B3148" s="121"/>
    </row>
    <row r="3149" s="24" customFormat="1" spans="2:2">
      <c r="B3149" s="121"/>
    </row>
    <row r="3150" s="24" customFormat="1" spans="2:2">
      <c r="B3150" s="121"/>
    </row>
    <row r="3151" s="24" customFormat="1" spans="2:2">
      <c r="B3151" s="121"/>
    </row>
    <row r="3152" s="24" customFormat="1" spans="2:2">
      <c r="B3152" s="121"/>
    </row>
    <row r="3153" s="24" customFormat="1" spans="2:2">
      <c r="B3153" s="121"/>
    </row>
    <row r="3154" s="24" customFormat="1" spans="2:2">
      <c r="B3154" s="121"/>
    </row>
    <row r="3155" s="24" customFormat="1" spans="2:2">
      <c r="B3155" s="121"/>
    </row>
    <row r="3156" s="24" customFormat="1" spans="2:2">
      <c r="B3156" s="121"/>
    </row>
    <row r="3157" s="24" customFormat="1" spans="2:2">
      <c r="B3157" s="121"/>
    </row>
    <row r="3158" s="24" customFormat="1" spans="2:2">
      <c r="B3158" s="121"/>
    </row>
    <row r="3159" s="24" customFormat="1" spans="2:2">
      <c r="B3159" s="121"/>
    </row>
    <row r="3160" s="24" customFormat="1" spans="2:2">
      <c r="B3160" s="121"/>
    </row>
    <row r="3161" s="24" customFormat="1" spans="2:2">
      <c r="B3161" s="121"/>
    </row>
    <row r="3162" s="24" customFormat="1" spans="2:2">
      <c r="B3162" s="121"/>
    </row>
    <row r="3163" s="24" customFormat="1" spans="2:2">
      <c r="B3163" s="121"/>
    </row>
    <row r="3164" s="24" customFormat="1" spans="2:2">
      <c r="B3164" s="121"/>
    </row>
    <row r="3165" s="24" customFormat="1" spans="2:2">
      <c r="B3165" s="121"/>
    </row>
    <row r="3166" s="24" customFormat="1" spans="2:2">
      <c r="B3166" s="121"/>
    </row>
    <row r="3167" s="24" customFormat="1" spans="2:2">
      <c r="B3167" s="121"/>
    </row>
    <row r="3168" s="24" customFormat="1" spans="2:2">
      <c r="B3168" s="121"/>
    </row>
    <row r="3169" s="24" customFormat="1" spans="2:2">
      <c r="B3169" s="121"/>
    </row>
    <row r="3170" s="24" customFormat="1" spans="2:2">
      <c r="B3170" s="121"/>
    </row>
    <row r="3171" s="24" customFormat="1" spans="2:2">
      <c r="B3171" s="121"/>
    </row>
    <row r="3172" s="24" customFormat="1" spans="2:2">
      <c r="B3172" s="121"/>
    </row>
    <row r="3173" s="24" customFormat="1" spans="2:2">
      <c r="B3173" s="121"/>
    </row>
    <row r="3174" s="24" customFormat="1" spans="2:2">
      <c r="B3174" s="121"/>
    </row>
    <row r="3175" s="24" customFormat="1" spans="2:2">
      <c r="B3175" s="121"/>
    </row>
    <row r="3176" s="24" customFormat="1" spans="2:2">
      <c r="B3176" s="121"/>
    </row>
    <row r="3177" s="24" customFormat="1" spans="2:2">
      <c r="B3177" s="121"/>
    </row>
    <row r="3178" s="24" customFormat="1" spans="2:2">
      <c r="B3178" s="121"/>
    </row>
    <row r="3179" s="24" customFormat="1" spans="2:2">
      <c r="B3179" s="121"/>
    </row>
    <row r="3180" s="24" customFormat="1" spans="2:2">
      <c r="B3180" s="121"/>
    </row>
    <row r="3181" s="24" customFormat="1" spans="2:2">
      <c r="B3181" s="121"/>
    </row>
    <row r="3182" s="24" customFormat="1" spans="2:2">
      <c r="B3182" s="121"/>
    </row>
    <row r="3183" s="24" customFormat="1" spans="2:2">
      <c r="B3183" s="121"/>
    </row>
    <row r="3184" s="24" customFormat="1" spans="2:2">
      <c r="B3184" s="121"/>
    </row>
    <row r="3185" s="24" customFormat="1" spans="2:2">
      <c r="B3185" s="121"/>
    </row>
    <row r="3186" s="24" customFormat="1" spans="2:2">
      <c r="B3186" s="121"/>
    </row>
    <row r="3187" s="24" customFormat="1" spans="2:2">
      <c r="B3187" s="121"/>
    </row>
    <row r="3188" s="24" customFormat="1" spans="2:2">
      <c r="B3188" s="121"/>
    </row>
    <row r="3189" s="24" customFormat="1" spans="2:2">
      <c r="B3189" s="121"/>
    </row>
    <row r="3190" s="24" customFormat="1" spans="2:2">
      <c r="B3190" s="121"/>
    </row>
    <row r="3191" s="24" customFormat="1" spans="2:2">
      <c r="B3191" s="121"/>
    </row>
    <row r="3192" s="24" customFormat="1" spans="2:2">
      <c r="B3192" s="121"/>
    </row>
    <row r="3193" s="24" customFormat="1" spans="2:2">
      <c r="B3193" s="121"/>
    </row>
    <row r="3194" s="24" customFormat="1" spans="2:2">
      <c r="B3194" s="121"/>
    </row>
    <row r="3195" s="24" customFormat="1" spans="2:2">
      <c r="B3195" s="121"/>
    </row>
    <row r="3196" s="24" customFormat="1" spans="2:2">
      <c r="B3196" s="121"/>
    </row>
    <row r="3197" s="24" customFormat="1" spans="2:2">
      <c r="B3197" s="121"/>
    </row>
    <row r="3198" s="24" customFormat="1" spans="2:2">
      <c r="B3198" s="121"/>
    </row>
    <row r="3199" s="24" customFormat="1" spans="2:2">
      <c r="B3199" s="121"/>
    </row>
    <row r="3200" s="24" customFormat="1" spans="2:2">
      <c r="B3200" s="121"/>
    </row>
    <row r="3201" s="24" customFormat="1" spans="2:2">
      <c r="B3201" s="121"/>
    </row>
    <row r="3202" s="24" customFormat="1" spans="2:2">
      <c r="B3202" s="121"/>
    </row>
    <row r="3203" s="24" customFormat="1" spans="2:2">
      <c r="B3203" s="121"/>
    </row>
    <row r="3204" s="24" customFormat="1" spans="2:2">
      <c r="B3204" s="121"/>
    </row>
    <row r="3205" s="24" customFormat="1" spans="2:2">
      <c r="B3205" s="121"/>
    </row>
    <row r="3206" s="24" customFormat="1" spans="2:2">
      <c r="B3206" s="121"/>
    </row>
    <row r="3207" s="24" customFormat="1" spans="2:2">
      <c r="B3207" s="121"/>
    </row>
    <row r="3208" s="24" customFormat="1" spans="2:2">
      <c r="B3208" s="121"/>
    </row>
    <row r="3209" s="24" customFormat="1" spans="2:2">
      <c r="B3209" s="121"/>
    </row>
    <row r="3210" s="24" customFormat="1" spans="2:2">
      <c r="B3210" s="121"/>
    </row>
    <row r="3211" s="24" customFormat="1" spans="2:2">
      <c r="B3211" s="121"/>
    </row>
    <row r="3212" s="24" customFormat="1" spans="2:2">
      <c r="B3212" s="121"/>
    </row>
    <row r="3213" s="24" customFormat="1" spans="2:2">
      <c r="B3213" s="121"/>
    </row>
    <row r="3214" s="24" customFormat="1" spans="2:2">
      <c r="B3214" s="121"/>
    </row>
    <row r="3215" s="24" customFormat="1" spans="2:2">
      <c r="B3215" s="121"/>
    </row>
    <row r="3216" s="24" customFormat="1" spans="2:2">
      <c r="B3216" s="121"/>
    </row>
    <row r="3217" s="24" customFormat="1" spans="2:2">
      <c r="B3217" s="121"/>
    </row>
    <row r="3218" s="24" customFormat="1" spans="2:2">
      <c r="B3218" s="121"/>
    </row>
    <row r="3219" s="24" customFormat="1" spans="2:2">
      <c r="B3219" s="121"/>
    </row>
    <row r="3220" s="24" customFormat="1" spans="2:2">
      <c r="B3220" s="121"/>
    </row>
    <row r="3221" s="24" customFormat="1" spans="2:2">
      <c r="B3221" s="121"/>
    </row>
    <row r="3222" s="24" customFormat="1" spans="2:2">
      <c r="B3222" s="121"/>
    </row>
    <row r="3223" s="24" customFormat="1" spans="2:2">
      <c r="B3223" s="121"/>
    </row>
    <row r="3224" s="24" customFormat="1" spans="2:2">
      <c r="B3224" s="121"/>
    </row>
    <row r="3225" s="24" customFormat="1" spans="2:2">
      <c r="B3225" s="121"/>
    </row>
    <row r="3226" s="24" customFormat="1" spans="2:2">
      <c r="B3226" s="121"/>
    </row>
    <row r="3227" s="24" customFormat="1" spans="2:2">
      <c r="B3227" s="121"/>
    </row>
    <row r="3228" s="24" customFormat="1" spans="2:2">
      <c r="B3228" s="121"/>
    </row>
    <row r="3229" s="24" customFormat="1" spans="2:2">
      <c r="B3229" s="121"/>
    </row>
    <row r="3230" s="24" customFormat="1" spans="2:2">
      <c r="B3230" s="121"/>
    </row>
    <row r="3231" s="24" customFormat="1" spans="2:2">
      <c r="B3231" s="121"/>
    </row>
    <row r="3232" s="24" customFormat="1" spans="2:2">
      <c r="B3232" s="121"/>
    </row>
    <row r="3233" s="24" customFormat="1" spans="2:2">
      <c r="B3233" s="121"/>
    </row>
    <row r="3234" s="24" customFormat="1" spans="2:2">
      <c r="B3234" s="121"/>
    </row>
    <row r="3235" s="24" customFormat="1" spans="2:2">
      <c r="B3235" s="121"/>
    </row>
    <row r="3236" s="24" customFormat="1" spans="2:2">
      <c r="B3236" s="121"/>
    </row>
    <row r="3237" s="24" customFormat="1" spans="2:2">
      <c r="B3237" s="121"/>
    </row>
    <row r="3238" s="24" customFormat="1" spans="2:2">
      <c r="B3238" s="121"/>
    </row>
    <row r="3239" s="24" customFormat="1" spans="2:2">
      <c r="B3239" s="121"/>
    </row>
    <row r="3240" s="24" customFormat="1" spans="2:2">
      <c r="B3240" s="121"/>
    </row>
    <row r="3241" s="24" customFormat="1" spans="2:2">
      <c r="B3241" s="121"/>
    </row>
    <row r="3242" s="24" customFormat="1" spans="2:2">
      <c r="B3242" s="121"/>
    </row>
    <row r="3243" s="24" customFormat="1" spans="2:2">
      <c r="B3243" s="121"/>
    </row>
    <row r="3244" s="24" customFormat="1" spans="2:2">
      <c r="B3244" s="121"/>
    </row>
    <row r="3245" s="24" customFormat="1" spans="2:2">
      <c r="B3245" s="121"/>
    </row>
    <row r="3246" s="24" customFormat="1" spans="2:2">
      <c r="B3246" s="121"/>
    </row>
    <row r="3247" s="24" customFormat="1" spans="2:2">
      <c r="B3247" s="121"/>
    </row>
    <row r="3248" s="24" customFormat="1" spans="2:2">
      <c r="B3248" s="121"/>
    </row>
    <row r="3249" s="24" customFormat="1" spans="2:2">
      <c r="B3249" s="121"/>
    </row>
    <row r="3250" s="24" customFormat="1" spans="2:2">
      <c r="B3250" s="121"/>
    </row>
    <row r="3251" s="24" customFormat="1" spans="2:2">
      <c r="B3251" s="121"/>
    </row>
    <row r="3252" s="24" customFormat="1" spans="2:2">
      <c r="B3252" s="121"/>
    </row>
    <row r="3253" s="24" customFormat="1" spans="2:2">
      <c r="B3253" s="121"/>
    </row>
    <row r="3254" s="24" customFormat="1" spans="2:2">
      <c r="B3254" s="121"/>
    </row>
    <row r="3255" s="24" customFormat="1" spans="2:2">
      <c r="B3255" s="121"/>
    </row>
    <row r="3256" s="24" customFormat="1" spans="2:2">
      <c r="B3256" s="121"/>
    </row>
    <row r="3257" s="24" customFormat="1" spans="2:2">
      <c r="B3257" s="121"/>
    </row>
    <row r="3258" s="24" customFormat="1" spans="2:2">
      <c r="B3258" s="121"/>
    </row>
    <row r="3259" s="24" customFormat="1" spans="2:2">
      <c r="B3259" s="121"/>
    </row>
    <row r="3260" s="24" customFormat="1" spans="2:2">
      <c r="B3260" s="121"/>
    </row>
    <row r="3261" s="24" customFormat="1" spans="2:2">
      <c r="B3261" s="121"/>
    </row>
    <row r="3262" s="24" customFormat="1" spans="2:2">
      <c r="B3262" s="121"/>
    </row>
    <row r="3263" s="24" customFormat="1" spans="2:2">
      <c r="B3263" s="121"/>
    </row>
    <row r="3264" s="24" customFormat="1" spans="2:2">
      <c r="B3264" s="121"/>
    </row>
    <row r="3265" s="24" customFormat="1" spans="2:2">
      <c r="B3265" s="121"/>
    </row>
    <row r="3266" s="24" customFormat="1" spans="2:2">
      <c r="B3266" s="121"/>
    </row>
    <row r="3267" s="24" customFormat="1" spans="2:2">
      <c r="B3267" s="121"/>
    </row>
    <row r="3268" s="24" customFormat="1" spans="2:2">
      <c r="B3268" s="121"/>
    </row>
    <row r="3269" s="24" customFormat="1" spans="2:2">
      <c r="B3269" s="121"/>
    </row>
    <row r="3270" s="24" customFormat="1" spans="2:2">
      <c r="B3270" s="121"/>
    </row>
    <row r="3271" s="24" customFormat="1" spans="2:2">
      <c r="B3271" s="121"/>
    </row>
    <row r="3272" s="24" customFormat="1" spans="2:2">
      <c r="B3272" s="121"/>
    </row>
    <row r="3273" s="24" customFormat="1" spans="2:2">
      <c r="B3273" s="121"/>
    </row>
    <row r="3274" s="24" customFormat="1" spans="2:2">
      <c r="B3274" s="121"/>
    </row>
    <row r="3275" s="24" customFormat="1" spans="2:2">
      <c r="B3275" s="121"/>
    </row>
    <row r="3276" s="24" customFormat="1" spans="2:2">
      <c r="B3276" s="121"/>
    </row>
    <row r="3277" s="24" customFormat="1" spans="2:2">
      <c r="B3277" s="121"/>
    </row>
    <row r="3278" s="24" customFormat="1" spans="2:2">
      <c r="B3278" s="121"/>
    </row>
    <row r="3279" s="24" customFormat="1" spans="2:2">
      <c r="B3279" s="121"/>
    </row>
    <row r="3280" s="24" customFormat="1" spans="2:2">
      <c r="B3280" s="121"/>
    </row>
    <row r="3281" s="24" customFormat="1" spans="2:2">
      <c r="B3281" s="121"/>
    </row>
    <row r="3282" s="24" customFormat="1" spans="2:2">
      <c r="B3282" s="121"/>
    </row>
    <row r="3283" s="24" customFormat="1" spans="2:2">
      <c r="B3283" s="121"/>
    </row>
    <row r="3284" s="24" customFormat="1" spans="2:2">
      <c r="B3284" s="121"/>
    </row>
    <row r="3285" s="24" customFormat="1" spans="2:2">
      <c r="B3285" s="121"/>
    </row>
    <row r="3286" s="24" customFormat="1" spans="2:2">
      <c r="B3286" s="121"/>
    </row>
    <row r="3287" s="24" customFormat="1" spans="2:2">
      <c r="B3287" s="121"/>
    </row>
    <row r="3288" s="24" customFormat="1" spans="2:2">
      <c r="B3288" s="121"/>
    </row>
    <row r="3289" s="24" customFormat="1" spans="2:2">
      <c r="B3289" s="121"/>
    </row>
    <row r="3290" s="24" customFormat="1" spans="2:2">
      <c r="B3290" s="121"/>
    </row>
    <row r="3291" s="24" customFormat="1" spans="2:2">
      <c r="B3291" s="121"/>
    </row>
    <row r="3292" s="24" customFormat="1" spans="2:2">
      <c r="B3292" s="121"/>
    </row>
    <row r="3293" s="24" customFormat="1" spans="2:2">
      <c r="B3293" s="121"/>
    </row>
    <row r="3294" s="24" customFormat="1" spans="2:2">
      <c r="B3294" s="121"/>
    </row>
    <row r="3295" s="24" customFormat="1" spans="2:2">
      <c r="B3295" s="121"/>
    </row>
    <row r="3296" s="24" customFormat="1" spans="2:2">
      <c r="B3296" s="121"/>
    </row>
    <row r="3297" s="24" customFormat="1" spans="2:2">
      <c r="B3297" s="121"/>
    </row>
    <row r="3298" s="24" customFormat="1" spans="2:2">
      <c r="B3298" s="121"/>
    </row>
    <row r="3299" s="24" customFormat="1" spans="2:2">
      <c r="B3299" s="121"/>
    </row>
    <row r="3300" s="24" customFormat="1" spans="2:2">
      <c r="B3300" s="121"/>
    </row>
    <row r="3301" s="24" customFormat="1" spans="2:2">
      <c r="B3301" s="121"/>
    </row>
    <row r="3302" s="24" customFormat="1" spans="2:2">
      <c r="B3302" s="121"/>
    </row>
    <row r="3303" s="24" customFormat="1" spans="2:2">
      <c r="B3303" s="121"/>
    </row>
    <row r="3304" s="24" customFormat="1" spans="2:2">
      <c r="B3304" s="121"/>
    </row>
    <row r="3305" s="24" customFormat="1" spans="2:2">
      <c r="B3305" s="121"/>
    </row>
    <row r="3306" s="24" customFormat="1" spans="2:2">
      <c r="B3306" s="121"/>
    </row>
    <row r="3307" s="24" customFormat="1" spans="2:2">
      <c r="B3307" s="121"/>
    </row>
    <row r="3308" s="24" customFormat="1" spans="2:2">
      <c r="B3308" s="121"/>
    </row>
    <row r="3309" s="24" customFormat="1" spans="2:2">
      <c r="B3309" s="121"/>
    </row>
    <row r="3310" s="24" customFormat="1" spans="2:2">
      <c r="B3310" s="121"/>
    </row>
    <row r="3311" s="24" customFormat="1" spans="2:2">
      <c r="B3311" s="121"/>
    </row>
    <row r="3312" s="24" customFormat="1" spans="2:2">
      <c r="B3312" s="121"/>
    </row>
    <row r="3313" s="24" customFormat="1" spans="2:2">
      <c r="B3313" s="121"/>
    </row>
    <row r="3314" s="24" customFormat="1" spans="2:2">
      <c r="B3314" s="121"/>
    </row>
    <row r="3315" s="24" customFormat="1" spans="2:2">
      <c r="B3315" s="121"/>
    </row>
    <row r="3316" s="24" customFormat="1" spans="2:2">
      <c r="B3316" s="121"/>
    </row>
    <row r="3317" s="24" customFormat="1" spans="2:2">
      <c r="B3317" s="121"/>
    </row>
    <row r="3318" s="24" customFormat="1" spans="2:2">
      <c r="B3318" s="121"/>
    </row>
    <row r="3319" s="24" customFormat="1" spans="2:2">
      <c r="B3319" s="121"/>
    </row>
    <row r="3320" s="24" customFormat="1" spans="2:2">
      <c r="B3320" s="121"/>
    </row>
    <row r="3321" s="24" customFormat="1" spans="2:2">
      <c r="B3321" s="121"/>
    </row>
    <row r="3322" s="24" customFormat="1" spans="2:2">
      <c r="B3322" s="121"/>
    </row>
    <row r="3323" s="24" customFormat="1" spans="2:2">
      <c r="B3323" s="121"/>
    </row>
    <row r="3324" s="24" customFormat="1" spans="2:2">
      <c r="B3324" s="121"/>
    </row>
    <row r="3325" s="24" customFormat="1" spans="2:2">
      <c r="B3325" s="121"/>
    </row>
    <row r="3326" s="24" customFormat="1" spans="2:2">
      <c r="B3326" s="121"/>
    </row>
    <row r="3327" s="24" customFormat="1" spans="2:2">
      <c r="B3327" s="121"/>
    </row>
    <row r="3328" s="24" customFormat="1" spans="2:2">
      <c r="B3328" s="121"/>
    </row>
    <row r="3329" s="24" customFormat="1" spans="2:2">
      <c r="B3329" s="121"/>
    </row>
    <row r="3330" s="24" customFormat="1" spans="2:2">
      <c r="B3330" s="121"/>
    </row>
    <row r="3331" s="24" customFormat="1" spans="2:2">
      <c r="B3331" s="121"/>
    </row>
    <row r="3332" s="24" customFormat="1" spans="2:2">
      <c r="B3332" s="121"/>
    </row>
    <row r="3333" s="24" customFormat="1" spans="2:2">
      <c r="B3333" s="121"/>
    </row>
    <row r="3334" s="24" customFormat="1" spans="2:2">
      <c r="B3334" s="121"/>
    </row>
    <row r="3335" s="24" customFormat="1" spans="2:2">
      <c r="B3335" s="121"/>
    </row>
    <row r="3336" s="24" customFormat="1" spans="2:2">
      <c r="B3336" s="121"/>
    </row>
    <row r="3337" s="24" customFormat="1" spans="2:2">
      <c r="B3337" s="121"/>
    </row>
    <row r="3338" s="24" customFormat="1" spans="2:2">
      <c r="B3338" s="121"/>
    </row>
    <row r="3339" s="24" customFormat="1" spans="2:2">
      <c r="B3339" s="121"/>
    </row>
    <row r="3340" s="24" customFormat="1" spans="2:2">
      <c r="B3340" s="121"/>
    </row>
    <row r="3341" s="24" customFormat="1" spans="2:2">
      <c r="B3341" s="121"/>
    </row>
    <row r="3342" s="24" customFormat="1" spans="2:2">
      <c r="B3342" s="121"/>
    </row>
    <row r="3343" s="24" customFormat="1" spans="2:2">
      <c r="B3343" s="121"/>
    </row>
    <row r="3344" s="24" customFormat="1" spans="2:2">
      <c r="B3344" s="121"/>
    </row>
    <row r="3345" s="24" customFormat="1" spans="2:2">
      <c r="B3345" s="121"/>
    </row>
    <row r="3346" s="24" customFormat="1" spans="2:2">
      <c r="B3346" s="121"/>
    </row>
    <row r="3347" s="24" customFormat="1" spans="2:2">
      <c r="B3347" s="121"/>
    </row>
    <row r="3348" s="24" customFormat="1" spans="2:2">
      <c r="B3348" s="121"/>
    </row>
    <row r="3349" s="24" customFormat="1" spans="2:2">
      <c r="B3349" s="121"/>
    </row>
    <row r="3350" s="24" customFormat="1" spans="2:2">
      <c r="B3350" s="121"/>
    </row>
    <row r="3351" s="24" customFormat="1" spans="2:2">
      <c r="B3351" s="121"/>
    </row>
    <row r="3352" s="24" customFormat="1" spans="2:2">
      <c r="B3352" s="121"/>
    </row>
    <row r="3353" s="24" customFormat="1" spans="2:2">
      <c r="B3353" s="121"/>
    </row>
    <row r="3354" s="24" customFormat="1" spans="2:2">
      <c r="B3354" s="121"/>
    </row>
    <row r="3355" s="24" customFormat="1" spans="2:2">
      <c r="B3355" s="121"/>
    </row>
    <row r="3356" s="24" customFormat="1" spans="2:2">
      <c r="B3356" s="121"/>
    </row>
    <row r="3357" s="24" customFormat="1" spans="2:2">
      <c r="B3357" s="121"/>
    </row>
    <row r="3358" s="24" customFormat="1" spans="2:2">
      <c r="B3358" s="121"/>
    </row>
    <row r="3359" s="24" customFormat="1" spans="2:2">
      <c r="B3359" s="121"/>
    </row>
    <row r="3360" s="24" customFormat="1" spans="2:2">
      <c r="B3360" s="121"/>
    </row>
    <row r="3361" s="24" customFormat="1" spans="2:2">
      <c r="B3361" s="121"/>
    </row>
    <row r="3362" s="24" customFormat="1" spans="2:2">
      <c r="B3362" s="121"/>
    </row>
    <row r="3363" s="24" customFormat="1" spans="2:2">
      <c r="B3363" s="121"/>
    </row>
    <row r="3364" s="24" customFormat="1" spans="2:2">
      <c r="B3364" s="121"/>
    </row>
    <row r="3365" s="24" customFormat="1" spans="2:2">
      <c r="B3365" s="121"/>
    </row>
    <row r="3366" s="24" customFormat="1" spans="2:2">
      <c r="B3366" s="121"/>
    </row>
    <row r="3367" s="24" customFormat="1" spans="2:2">
      <c r="B3367" s="121"/>
    </row>
    <row r="3368" s="24" customFormat="1" spans="2:2">
      <c r="B3368" s="121"/>
    </row>
    <row r="3369" s="24" customFormat="1" spans="2:2">
      <c r="B3369" s="121"/>
    </row>
    <row r="3370" s="24" customFormat="1" spans="2:2">
      <c r="B3370" s="121"/>
    </row>
    <row r="3371" s="24" customFormat="1" spans="2:2">
      <c r="B3371" s="121"/>
    </row>
    <row r="3372" s="24" customFormat="1" spans="2:2">
      <c r="B3372" s="121"/>
    </row>
    <row r="3373" s="24" customFormat="1" spans="2:2">
      <c r="B3373" s="121"/>
    </row>
    <row r="3374" s="24" customFormat="1" spans="2:2">
      <c r="B3374" s="121"/>
    </row>
    <row r="3375" s="24" customFormat="1" spans="2:2">
      <c r="B3375" s="121"/>
    </row>
    <row r="3376" s="24" customFormat="1" spans="2:2">
      <c r="B3376" s="121"/>
    </row>
    <row r="3377" s="24" customFormat="1" spans="2:2">
      <c r="B3377" s="121"/>
    </row>
    <row r="3378" s="24" customFormat="1" spans="2:2">
      <c r="B3378" s="121"/>
    </row>
    <row r="3379" s="24" customFormat="1" spans="2:2">
      <c r="B3379" s="121"/>
    </row>
    <row r="3380" s="24" customFormat="1" spans="2:2">
      <c r="B3380" s="121"/>
    </row>
    <row r="3381" s="24" customFormat="1" spans="2:2">
      <c r="B3381" s="121"/>
    </row>
    <row r="3382" s="24" customFormat="1" spans="2:2">
      <c r="B3382" s="121"/>
    </row>
    <row r="3383" s="24" customFormat="1" spans="2:2">
      <c r="B3383" s="121"/>
    </row>
    <row r="3384" s="24" customFormat="1" spans="2:2">
      <c r="B3384" s="121"/>
    </row>
    <row r="3385" s="24" customFormat="1" spans="2:2">
      <c r="B3385" s="121"/>
    </row>
    <row r="3386" s="24" customFormat="1" spans="2:2">
      <c r="B3386" s="121"/>
    </row>
    <row r="3387" s="24" customFormat="1" spans="2:2">
      <c r="B3387" s="121"/>
    </row>
    <row r="3388" s="24" customFormat="1" spans="2:2">
      <c r="B3388" s="121"/>
    </row>
    <row r="3389" s="24" customFormat="1" spans="2:2">
      <c r="B3389" s="121"/>
    </row>
    <row r="3390" s="24" customFormat="1" spans="2:2">
      <c r="B3390" s="121"/>
    </row>
    <row r="3391" s="24" customFormat="1" spans="2:2">
      <c r="B3391" s="121"/>
    </row>
    <row r="3392" s="24" customFormat="1" spans="2:2">
      <c r="B3392" s="121"/>
    </row>
    <row r="3393" s="24" customFormat="1" spans="2:2">
      <c r="B3393" s="121"/>
    </row>
    <row r="3394" s="24" customFormat="1" spans="2:2">
      <c r="B3394" s="121"/>
    </row>
    <row r="3395" s="24" customFormat="1" spans="2:2">
      <c r="B3395" s="121"/>
    </row>
    <row r="3396" s="24" customFormat="1" spans="2:2">
      <c r="B3396" s="121"/>
    </row>
    <row r="3397" s="24" customFormat="1" spans="2:2">
      <c r="B3397" s="121"/>
    </row>
    <row r="3398" s="24" customFormat="1" spans="2:2">
      <c r="B3398" s="121"/>
    </row>
    <row r="3399" s="24" customFormat="1" spans="2:2">
      <c r="B3399" s="121"/>
    </row>
    <row r="3400" s="24" customFormat="1" spans="2:2">
      <c r="B3400" s="121"/>
    </row>
    <row r="3401" s="24" customFormat="1" spans="2:2">
      <c r="B3401" s="121"/>
    </row>
    <row r="3402" s="24" customFormat="1" spans="2:2">
      <c r="B3402" s="121"/>
    </row>
    <row r="3403" s="24" customFormat="1" spans="2:2">
      <c r="B3403" s="121"/>
    </row>
    <row r="3404" s="24" customFormat="1" spans="2:2">
      <c r="B3404" s="121"/>
    </row>
    <row r="3405" s="24" customFormat="1" spans="2:2">
      <c r="B3405" s="121"/>
    </row>
    <row r="3406" s="24" customFormat="1" spans="2:2">
      <c r="B3406" s="121"/>
    </row>
    <row r="3407" s="24" customFormat="1" spans="2:2">
      <c r="B3407" s="121"/>
    </row>
    <row r="3408" s="24" customFormat="1" spans="2:2">
      <c r="B3408" s="121"/>
    </row>
    <row r="3409" s="24" customFormat="1" spans="2:2">
      <c r="B3409" s="121"/>
    </row>
    <row r="3410" s="24" customFormat="1" spans="2:2">
      <c r="B3410" s="121"/>
    </row>
    <row r="3411" s="24" customFormat="1" spans="2:2">
      <c r="B3411" s="121"/>
    </row>
    <row r="3412" s="24" customFormat="1" spans="2:2">
      <c r="B3412" s="121"/>
    </row>
    <row r="3413" s="24" customFormat="1" spans="2:2">
      <c r="B3413" s="121"/>
    </row>
    <row r="3414" s="24" customFormat="1" spans="2:2">
      <c r="B3414" s="121"/>
    </row>
    <row r="3415" s="24" customFormat="1" spans="2:2">
      <c r="B3415" s="121"/>
    </row>
    <row r="3416" s="24" customFormat="1" spans="2:2">
      <c r="B3416" s="121"/>
    </row>
    <row r="3417" s="24" customFormat="1" spans="2:2">
      <c r="B3417" s="121"/>
    </row>
    <row r="3418" s="24" customFormat="1" spans="2:2">
      <c r="B3418" s="121"/>
    </row>
    <row r="3419" s="24" customFormat="1" spans="2:2">
      <c r="B3419" s="121"/>
    </row>
    <row r="3420" s="24" customFormat="1" spans="2:2">
      <c r="B3420" s="121"/>
    </row>
    <row r="3421" s="24" customFormat="1" spans="2:2">
      <c r="B3421" s="121"/>
    </row>
    <row r="3422" s="24" customFormat="1" spans="2:2">
      <c r="B3422" s="121"/>
    </row>
    <row r="3423" s="24" customFormat="1" spans="2:2">
      <c r="B3423" s="121"/>
    </row>
    <row r="3424" s="24" customFormat="1" spans="2:2">
      <c r="B3424" s="121"/>
    </row>
    <row r="3425" s="24" customFormat="1" spans="2:2">
      <c r="B3425" s="121"/>
    </row>
    <row r="3426" s="24" customFormat="1" spans="2:2">
      <c r="B3426" s="121"/>
    </row>
    <row r="3427" s="24" customFormat="1" spans="2:2">
      <c r="B3427" s="121"/>
    </row>
    <row r="3428" s="24" customFormat="1" spans="2:2">
      <c r="B3428" s="121"/>
    </row>
    <row r="3429" s="24" customFormat="1" spans="2:2">
      <c r="B3429" s="121"/>
    </row>
    <row r="3430" s="24" customFormat="1" spans="2:2">
      <c r="B3430" s="121"/>
    </row>
    <row r="3431" s="24" customFormat="1" spans="2:2">
      <c r="B3431" s="121"/>
    </row>
    <row r="3432" s="24" customFormat="1" spans="2:2">
      <c r="B3432" s="121"/>
    </row>
    <row r="3433" s="24" customFormat="1" spans="2:2">
      <c r="B3433" s="121"/>
    </row>
    <row r="3434" s="24" customFormat="1" spans="2:2">
      <c r="B3434" s="121"/>
    </row>
    <row r="3435" s="24" customFormat="1" spans="2:2">
      <c r="B3435" s="121"/>
    </row>
    <row r="3436" s="24" customFormat="1" spans="2:2">
      <c r="B3436" s="121"/>
    </row>
    <row r="3437" s="24" customFormat="1" spans="2:2">
      <c r="B3437" s="121"/>
    </row>
    <row r="3438" s="24" customFormat="1" spans="2:2">
      <c r="B3438" s="121"/>
    </row>
    <row r="3439" s="24" customFormat="1" spans="2:2">
      <c r="B3439" s="121"/>
    </row>
    <row r="3440" s="24" customFormat="1" spans="2:2">
      <c r="B3440" s="121"/>
    </row>
    <row r="3441" s="24" customFormat="1" spans="2:2">
      <c r="B3441" s="121"/>
    </row>
    <row r="3442" s="24" customFormat="1" spans="2:2">
      <c r="B3442" s="121"/>
    </row>
    <row r="3443" s="24" customFormat="1" spans="2:2">
      <c r="B3443" s="121"/>
    </row>
    <row r="3444" s="24" customFormat="1" spans="2:2">
      <c r="B3444" s="121"/>
    </row>
    <row r="3445" s="24" customFormat="1" spans="2:2">
      <c r="B3445" s="121"/>
    </row>
    <row r="3446" s="24" customFormat="1" spans="2:2">
      <c r="B3446" s="121"/>
    </row>
    <row r="3447" s="24" customFormat="1" spans="2:2">
      <c r="B3447" s="121"/>
    </row>
    <row r="3448" s="24" customFormat="1" spans="2:2">
      <c r="B3448" s="121"/>
    </row>
    <row r="3449" s="24" customFormat="1" spans="2:2">
      <c r="B3449" s="121"/>
    </row>
    <row r="3450" s="24" customFormat="1" spans="2:2">
      <c r="B3450" s="121"/>
    </row>
    <row r="3451" s="24" customFormat="1" spans="2:2">
      <c r="B3451" s="121"/>
    </row>
    <row r="3452" s="24" customFormat="1" spans="2:2">
      <c r="B3452" s="121"/>
    </row>
    <row r="3453" s="24" customFormat="1" spans="2:2">
      <c r="B3453" s="121"/>
    </row>
    <row r="3454" s="24" customFormat="1" spans="2:2">
      <c r="B3454" s="121"/>
    </row>
    <row r="3455" s="24" customFormat="1" spans="2:2">
      <c r="B3455" s="121"/>
    </row>
    <row r="3456" s="24" customFormat="1" spans="2:2">
      <c r="B3456" s="121"/>
    </row>
    <row r="3457" s="24" customFormat="1" spans="2:2">
      <c r="B3457" s="121"/>
    </row>
    <row r="3458" s="24" customFormat="1" spans="2:2">
      <c r="B3458" s="121"/>
    </row>
    <row r="3459" s="24" customFormat="1" spans="2:2">
      <c r="B3459" s="121"/>
    </row>
    <row r="3460" s="24" customFormat="1" spans="2:2">
      <c r="B3460" s="121"/>
    </row>
    <row r="3461" s="24" customFormat="1" spans="2:2">
      <c r="B3461" s="121"/>
    </row>
    <row r="3462" s="24" customFormat="1" spans="2:2">
      <c r="B3462" s="121"/>
    </row>
    <row r="3463" s="24" customFormat="1" spans="2:2">
      <c r="B3463" s="121"/>
    </row>
    <row r="3464" s="24" customFormat="1" spans="2:2">
      <c r="B3464" s="121"/>
    </row>
    <row r="3465" s="24" customFormat="1" spans="2:2">
      <c r="B3465" s="121"/>
    </row>
    <row r="3466" s="24" customFormat="1" spans="2:2">
      <c r="B3466" s="121"/>
    </row>
    <row r="3467" s="24" customFormat="1" spans="2:2">
      <c r="B3467" s="121"/>
    </row>
    <row r="3468" s="24" customFormat="1" spans="2:2">
      <c r="B3468" s="121"/>
    </row>
    <row r="3469" s="24" customFormat="1" spans="2:2">
      <c r="B3469" s="121"/>
    </row>
    <row r="3470" s="24" customFormat="1" spans="2:2">
      <c r="B3470" s="121"/>
    </row>
    <row r="3471" s="24" customFormat="1" spans="2:2">
      <c r="B3471" s="121"/>
    </row>
    <row r="3472" s="24" customFormat="1" spans="2:2">
      <c r="B3472" s="121"/>
    </row>
    <row r="3473" s="24" customFormat="1" spans="2:2">
      <c r="B3473" s="121"/>
    </row>
    <row r="3474" s="24" customFormat="1" spans="2:2">
      <c r="B3474" s="121"/>
    </row>
    <row r="3475" s="24" customFormat="1" spans="2:2">
      <c r="B3475" s="121"/>
    </row>
    <row r="3476" s="24" customFormat="1" spans="2:2">
      <c r="B3476" s="121"/>
    </row>
    <row r="3477" s="24" customFormat="1" spans="2:2">
      <c r="B3477" s="121"/>
    </row>
    <row r="3478" s="24" customFormat="1" spans="2:2">
      <c r="B3478" s="121"/>
    </row>
    <row r="3479" s="24" customFormat="1" spans="2:2">
      <c r="B3479" s="121"/>
    </row>
    <row r="3480" s="24" customFormat="1" spans="2:2">
      <c r="B3480" s="121"/>
    </row>
    <row r="3481" s="24" customFormat="1" spans="2:2">
      <c r="B3481" s="121"/>
    </row>
    <row r="3482" s="24" customFormat="1" spans="2:2">
      <c r="B3482" s="121"/>
    </row>
    <row r="3483" s="24" customFormat="1" spans="2:2">
      <c r="B3483" s="121"/>
    </row>
    <row r="3484" s="24" customFormat="1" spans="2:2">
      <c r="B3484" s="121"/>
    </row>
    <row r="3485" s="24" customFormat="1" spans="2:2">
      <c r="B3485" s="121"/>
    </row>
    <row r="3486" s="24" customFormat="1" spans="2:2">
      <c r="B3486" s="121"/>
    </row>
    <row r="3487" s="24" customFormat="1" spans="2:2">
      <c r="B3487" s="121"/>
    </row>
    <row r="3488" s="24" customFormat="1" spans="2:2">
      <c r="B3488" s="121"/>
    </row>
    <row r="3489" s="24" customFormat="1" spans="2:2">
      <c r="B3489" s="121"/>
    </row>
    <row r="3490" s="24" customFormat="1" spans="2:2">
      <c r="B3490" s="121"/>
    </row>
    <row r="3491" s="24" customFormat="1" spans="2:2">
      <c r="B3491" s="121"/>
    </row>
    <row r="3492" s="24" customFormat="1" spans="2:2">
      <c r="B3492" s="121"/>
    </row>
    <row r="3493" s="24" customFormat="1" spans="2:2">
      <c r="B3493" s="121"/>
    </row>
    <row r="3494" s="24" customFormat="1" spans="2:2">
      <c r="B3494" s="121"/>
    </row>
    <row r="3495" s="24" customFormat="1" spans="2:2">
      <c r="B3495" s="121"/>
    </row>
    <row r="3496" s="24" customFormat="1" spans="2:2">
      <c r="B3496" s="121"/>
    </row>
    <row r="3497" s="24" customFormat="1" spans="2:2">
      <c r="B3497" s="121"/>
    </row>
    <row r="3498" s="24" customFormat="1" spans="2:2">
      <c r="B3498" s="121"/>
    </row>
    <row r="3499" s="24" customFormat="1" spans="2:2">
      <c r="B3499" s="121"/>
    </row>
    <row r="3500" s="24" customFormat="1" spans="2:2">
      <c r="B3500" s="121"/>
    </row>
    <row r="3501" s="24" customFormat="1" spans="2:2">
      <c r="B3501" s="121"/>
    </row>
    <row r="3502" s="24" customFormat="1" spans="2:2">
      <c r="B3502" s="121"/>
    </row>
    <row r="3503" s="24" customFormat="1" spans="2:2">
      <c r="B3503" s="121"/>
    </row>
    <row r="3504" s="24" customFormat="1" spans="2:2">
      <c r="B3504" s="121"/>
    </row>
    <row r="3505" s="24" customFormat="1" spans="2:2">
      <c r="B3505" s="121"/>
    </row>
    <row r="3506" s="24" customFormat="1" spans="2:2">
      <c r="B3506" s="121"/>
    </row>
    <row r="3507" s="24" customFormat="1" spans="2:2">
      <c r="B3507" s="121"/>
    </row>
    <row r="3508" s="24" customFormat="1" spans="2:2">
      <c r="B3508" s="121"/>
    </row>
    <row r="3509" s="24" customFormat="1" spans="2:2">
      <c r="B3509" s="121"/>
    </row>
    <row r="3510" s="24" customFormat="1" spans="2:2">
      <c r="B3510" s="121"/>
    </row>
    <row r="3511" s="24" customFormat="1" spans="2:2">
      <c r="B3511" s="121"/>
    </row>
    <row r="3512" s="24" customFormat="1" spans="2:2">
      <c r="B3512" s="121"/>
    </row>
    <row r="3513" s="24" customFormat="1" spans="2:2">
      <c r="B3513" s="121"/>
    </row>
    <row r="3514" s="24" customFormat="1" spans="2:2">
      <c r="B3514" s="121"/>
    </row>
    <row r="3515" s="24" customFormat="1" spans="2:2">
      <c r="B3515" s="121"/>
    </row>
    <row r="3516" s="24" customFormat="1" spans="2:2">
      <c r="B3516" s="121"/>
    </row>
    <row r="3517" s="24" customFormat="1" spans="2:2">
      <c r="B3517" s="121"/>
    </row>
    <row r="3518" s="24" customFormat="1" spans="2:2">
      <c r="B3518" s="121"/>
    </row>
    <row r="3519" s="24" customFormat="1" spans="2:2">
      <c r="B3519" s="121"/>
    </row>
    <row r="3520" s="24" customFormat="1" spans="2:2">
      <c r="B3520" s="121"/>
    </row>
    <row r="3521" s="24" customFormat="1" spans="2:2">
      <c r="B3521" s="121"/>
    </row>
    <row r="3522" s="24" customFormat="1" spans="2:2">
      <c r="B3522" s="121"/>
    </row>
    <row r="3523" s="24" customFormat="1" spans="2:2">
      <c r="B3523" s="121"/>
    </row>
    <row r="3524" s="24" customFormat="1" spans="2:2">
      <c r="B3524" s="121"/>
    </row>
    <row r="3525" s="24" customFormat="1" spans="2:2">
      <c r="B3525" s="121"/>
    </row>
    <row r="3526" s="24" customFormat="1" spans="2:2">
      <c r="B3526" s="121"/>
    </row>
    <row r="3527" s="24" customFormat="1" spans="2:2">
      <c r="B3527" s="121"/>
    </row>
    <row r="3528" s="24" customFormat="1" spans="2:2">
      <c r="B3528" s="121"/>
    </row>
    <row r="3529" s="24" customFormat="1" spans="2:2">
      <c r="B3529" s="121"/>
    </row>
    <row r="3530" s="24" customFormat="1" spans="2:2">
      <c r="B3530" s="121"/>
    </row>
    <row r="3531" s="24" customFormat="1" spans="2:2">
      <c r="B3531" s="121"/>
    </row>
    <row r="3532" s="24" customFormat="1" spans="2:2">
      <c r="B3532" s="121"/>
    </row>
    <row r="3533" s="24" customFormat="1" spans="2:2">
      <c r="B3533" s="121"/>
    </row>
    <row r="3534" s="24" customFormat="1" spans="2:2">
      <c r="B3534" s="121"/>
    </row>
    <row r="3535" s="24" customFormat="1" spans="2:2">
      <c r="B3535" s="121"/>
    </row>
    <row r="3536" s="24" customFormat="1" spans="2:2">
      <c r="B3536" s="121"/>
    </row>
    <row r="3537" s="24" customFormat="1" spans="2:2">
      <c r="B3537" s="121"/>
    </row>
    <row r="3538" s="24" customFormat="1" spans="2:2">
      <c r="B3538" s="121"/>
    </row>
    <row r="3539" s="24" customFormat="1" spans="2:2">
      <c r="B3539" s="121"/>
    </row>
    <row r="3540" s="24" customFormat="1" spans="2:2">
      <c r="B3540" s="121"/>
    </row>
    <row r="3541" s="24" customFormat="1" spans="2:2">
      <c r="B3541" s="121"/>
    </row>
    <row r="3542" s="24" customFormat="1" spans="2:2">
      <c r="B3542" s="121"/>
    </row>
    <row r="3543" s="24" customFormat="1" spans="2:2">
      <c r="B3543" s="121"/>
    </row>
    <row r="3544" s="24" customFormat="1" spans="2:2">
      <c r="B3544" s="121"/>
    </row>
    <row r="3545" s="24" customFormat="1" spans="2:2">
      <c r="B3545" s="121"/>
    </row>
    <row r="3546" s="24" customFormat="1" spans="2:2">
      <c r="B3546" s="121"/>
    </row>
    <row r="3547" s="24" customFormat="1" spans="2:2">
      <c r="B3547" s="121"/>
    </row>
    <row r="3548" s="24" customFormat="1" spans="2:2">
      <c r="B3548" s="121"/>
    </row>
    <row r="3549" s="24" customFormat="1" spans="2:2">
      <c r="B3549" s="121"/>
    </row>
    <row r="3550" s="24" customFormat="1" spans="2:2">
      <c r="B3550" s="121"/>
    </row>
    <row r="3551" s="24" customFormat="1" spans="2:2">
      <c r="B3551" s="121"/>
    </row>
    <row r="3552" s="24" customFormat="1" spans="2:2">
      <c r="B3552" s="121"/>
    </row>
    <row r="3553" s="24" customFormat="1" spans="2:2">
      <c r="B3553" s="121"/>
    </row>
    <row r="3554" s="24" customFormat="1" spans="2:2">
      <c r="B3554" s="121"/>
    </row>
    <row r="3555" s="24" customFormat="1" spans="2:2">
      <c r="B3555" s="121"/>
    </row>
    <row r="3556" s="24" customFormat="1" spans="2:2">
      <c r="B3556" s="121"/>
    </row>
    <row r="3557" s="24" customFormat="1" spans="2:2">
      <c r="B3557" s="121"/>
    </row>
    <row r="3558" s="24" customFormat="1" spans="2:2">
      <c r="B3558" s="121"/>
    </row>
    <row r="3559" s="24" customFormat="1" spans="2:2">
      <c r="B3559" s="121"/>
    </row>
    <row r="3560" s="24" customFormat="1" spans="2:2">
      <c r="B3560" s="121"/>
    </row>
    <row r="3561" s="24" customFormat="1" spans="2:2">
      <c r="B3561" s="121"/>
    </row>
    <row r="3562" s="24" customFormat="1" spans="2:2">
      <c r="B3562" s="121"/>
    </row>
    <row r="3563" s="24" customFormat="1" spans="2:2">
      <c r="B3563" s="121"/>
    </row>
    <row r="3564" s="24" customFormat="1" spans="2:2">
      <c r="B3564" s="121"/>
    </row>
    <row r="3565" s="24" customFormat="1" spans="2:2">
      <c r="B3565" s="121"/>
    </row>
    <row r="3566" s="24" customFormat="1" spans="2:2">
      <c r="B3566" s="121"/>
    </row>
    <row r="3567" s="24" customFormat="1" spans="2:2">
      <c r="B3567" s="121"/>
    </row>
    <row r="3568" s="24" customFormat="1" spans="2:2">
      <c r="B3568" s="121"/>
    </row>
    <row r="3569" s="24" customFormat="1" spans="2:2">
      <c r="B3569" s="121"/>
    </row>
    <row r="3570" s="24" customFormat="1" spans="2:2">
      <c r="B3570" s="121"/>
    </row>
    <row r="3571" s="24" customFormat="1" spans="2:2">
      <c r="B3571" s="121"/>
    </row>
    <row r="3572" s="24" customFormat="1" spans="2:2">
      <c r="B3572" s="121"/>
    </row>
    <row r="3573" s="24" customFormat="1" spans="2:2">
      <c r="B3573" s="121"/>
    </row>
    <row r="3574" s="24" customFormat="1" spans="2:2">
      <c r="B3574" s="121"/>
    </row>
    <row r="3575" s="24" customFormat="1" spans="2:2">
      <c r="B3575" s="121"/>
    </row>
    <row r="3576" s="24" customFormat="1" spans="2:2">
      <c r="B3576" s="121"/>
    </row>
    <row r="3577" s="24" customFormat="1" spans="2:2">
      <c r="B3577" s="121"/>
    </row>
    <row r="3578" s="24" customFormat="1" spans="2:2">
      <c r="B3578" s="121"/>
    </row>
    <row r="3579" s="24" customFormat="1" spans="2:2">
      <c r="B3579" s="121"/>
    </row>
    <row r="3580" s="24" customFormat="1" spans="2:2">
      <c r="B3580" s="121"/>
    </row>
    <row r="3581" s="24" customFormat="1" spans="2:2">
      <c r="B3581" s="121"/>
    </row>
    <row r="3582" s="24" customFormat="1" spans="2:2">
      <c r="B3582" s="121"/>
    </row>
    <row r="3583" s="24" customFormat="1" spans="2:2">
      <c r="B3583" s="121"/>
    </row>
    <row r="3584" s="24" customFormat="1" spans="2:2">
      <c r="B3584" s="121"/>
    </row>
    <row r="3585" s="24" customFormat="1" spans="2:2">
      <c r="B3585" s="121"/>
    </row>
    <row r="3586" s="24" customFormat="1" spans="2:2">
      <c r="B3586" s="121"/>
    </row>
    <row r="3587" s="24" customFormat="1" spans="2:2">
      <c r="B3587" s="121"/>
    </row>
    <row r="3588" s="24" customFormat="1" spans="2:2">
      <c r="B3588" s="121"/>
    </row>
    <row r="3589" s="24" customFormat="1" spans="2:2">
      <c r="B3589" s="121"/>
    </row>
    <row r="3590" s="24" customFormat="1" spans="2:2">
      <c r="B3590" s="121"/>
    </row>
    <row r="3591" s="24" customFormat="1" spans="2:2">
      <c r="B3591" s="121"/>
    </row>
    <row r="3592" s="24" customFormat="1" spans="2:2">
      <c r="B3592" s="121"/>
    </row>
    <row r="3593" s="24" customFormat="1" spans="2:2">
      <c r="B3593" s="121"/>
    </row>
    <row r="3594" s="24" customFormat="1" spans="2:2">
      <c r="B3594" s="121"/>
    </row>
    <row r="3595" s="24" customFormat="1" spans="2:2">
      <c r="B3595" s="121"/>
    </row>
    <row r="3596" s="24" customFormat="1" spans="2:2">
      <c r="B3596" s="121"/>
    </row>
    <row r="3597" s="24" customFormat="1" spans="2:2">
      <c r="B3597" s="121"/>
    </row>
    <row r="3598" s="24" customFormat="1" spans="2:2">
      <c r="B3598" s="121"/>
    </row>
    <row r="3599" s="24" customFormat="1" spans="2:2">
      <c r="B3599" s="121"/>
    </row>
    <row r="3600" s="24" customFormat="1" spans="2:2">
      <c r="B3600" s="121"/>
    </row>
    <row r="3601" s="24" customFormat="1" spans="2:2">
      <c r="B3601" s="121"/>
    </row>
    <row r="3602" s="24" customFormat="1" spans="2:2">
      <c r="B3602" s="121"/>
    </row>
    <row r="3603" s="24" customFormat="1" spans="2:2">
      <c r="B3603" s="121"/>
    </row>
    <row r="3604" s="24" customFormat="1" spans="2:2">
      <c r="B3604" s="121"/>
    </row>
    <row r="3605" s="24" customFormat="1" spans="2:2">
      <c r="B3605" s="121"/>
    </row>
    <row r="3606" s="24" customFormat="1" spans="2:2">
      <c r="B3606" s="121"/>
    </row>
    <row r="3607" s="24" customFormat="1" spans="2:2">
      <c r="B3607" s="121"/>
    </row>
    <row r="3608" s="24" customFormat="1" spans="2:2">
      <c r="B3608" s="121"/>
    </row>
    <row r="3609" s="24" customFormat="1" spans="2:2">
      <c r="B3609" s="121"/>
    </row>
    <row r="3610" s="24" customFormat="1" spans="2:2">
      <c r="B3610" s="121"/>
    </row>
    <row r="3611" s="24" customFormat="1" spans="2:2">
      <c r="B3611" s="121"/>
    </row>
    <row r="3612" s="24" customFormat="1" spans="2:2">
      <c r="B3612" s="121"/>
    </row>
    <row r="3613" s="24" customFormat="1" spans="2:2">
      <c r="B3613" s="121"/>
    </row>
    <row r="3614" s="24" customFormat="1" spans="2:2">
      <c r="B3614" s="121"/>
    </row>
    <row r="3615" s="24" customFormat="1" spans="2:2">
      <c r="B3615" s="121"/>
    </row>
    <row r="3616" s="24" customFormat="1" spans="2:2">
      <c r="B3616" s="121"/>
    </row>
    <row r="3617" s="24" customFormat="1" spans="2:2">
      <c r="B3617" s="121"/>
    </row>
    <row r="3618" s="24" customFormat="1" spans="2:2">
      <c r="B3618" s="121"/>
    </row>
    <row r="3619" s="24" customFormat="1" spans="2:2">
      <c r="B3619" s="121"/>
    </row>
    <row r="3620" s="24" customFormat="1" spans="2:2">
      <c r="B3620" s="121"/>
    </row>
    <row r="3621" s="24" customFormat="1" spans="2:2">
      <c r="B3621" s="121"/>
    </row>
    <row r="3622" s="24" customFormat="1" spans="2:2">
      <c r="B3622" s="121"/>
    </row>
    <row r="3623" s="24" customFormat="1" spans="2:2">
      <c r="B3623" s="121"/>
    </row>
    <row r="3624" s="24" customFormat="1" spans="2:2">
      <c r="B3624" s="121"/>
    </row>
    <row r="3625" s="24" customFormat="1" spans="2:2">
      <c r="B3625" s="121"/>
    </row>
    <row r="3626" s="24" customFormat="1" spans="2:2">
      <c r="B3626" s="121"/>
    </row>
    <row r="3627" s="24" customFormat="1" spans="2:2">
      <c r="B3627" s="121"/>
    </row>
    <row r="3628" s="24" customFormat="1" spans="2:2">
      <c r="B3628" s="121"/>
    </row>
    <row r="3629" s="24" customFormat="1" spans="2:2">
      <c r="B3629" s="121"/>
    </row>
    <row r="3630" s="24" customFormat="1" spans="2:2">
      <c r="B3630" s="121"/>
    </row>
    <row r="3631" s="24" customFormat="1" spans="2:2">
      <c r="B3631" s="121"/>
    </row>
    <row r="3632" s="24" customFormat="1" spans="2:2">
      <c r="B3632" s="121"/>
    </row>
    <row r="3633" s="24" customFormat="1" spans="2:2">
      <c r="B3633" s="121"/>
    </row>
    <row r="3634" s="24" customFormat="1" spans="2:2">
      <c r="B3634" s="121"/>
    </row>
    <row r="3635" s="24" customFormat="1" spans="2:2">
      <c r="B3635" s="121"/>
    </row>
    <row r="3636" s="24" customFormat="1" spans="2:2">
      <c r="B3636" s="121"/>
    </row>
    <row r="3637" s="24" customFormat="1" spans="2:2">
      <c r="B3637" s="121"/>
    </row>
    <row r="3638" s="24" customFormat="1" spans="2:2">
      <c r="B3638" s="121"/>
    </row>
    <row r="3639" s="24" customFormat="1" spans="2:2">
      <c r="B3639" s="121"/>
    </row>
    <row r="3640" s="24" customFormat="1" spans="2:2">
      <c r="B3640" s="121"/>
    </row>
    <row r="3641" s="24" customFormat="1" spans="2:2">
      <c r="B3641" s="121"/>
    </row>
    <row r="3642" s="24" customFormat="1" spans="2:2">
      <c r="B3642" s="121"/>
    </row>
    <row r="3643" s="24" customFormat="1" spans="2:2">
      <c r="B3643" s="121"/>
    </row>
    <row r="3644" s="24" customFormat="1" spans="2:2">
      <c r="B3644" s="121"/>
    </row>
    <row r="3645" s="24" customFormat="1" spans="2:2">
      <c r="B3645" s="121"/>
    </row>
    <row r="3646" s="24" customFormat="1" spans="2:2">
      <c r="B3646" s="121"/>
    </row>
    <row r="3647" s="24" customFormat="1" spans="2:2">
      <c r="B3647" s="121"/>
    </row>
    <row r="3648" s="24" customFormat="1" spans="2:2">
      <c r="B3648" s="121"/>
    </row>
    <row r="3649" s="24" customFormat="1" spans="2:2">
      <c r="B3649" s="121"/>
    </row>
    <row r="3650" s="24" customFormat="1" spans="2:2">
      <c r="B3650" s="121"/>
    </row>
    <row r="3651" s="24" customFormat="1" spans="2:2">
      <c r="B3651" s="121"/>
    </row>
    <row r="3652" s="24" customFormat="1" spans="2:2">
      <c r="B3652" s="121"/>
    </row>
    <row r="3653" s="24" customFormat="1" spans="2:2">
      <c r="B3653" s="121"/>
    </row>
    <row r="3654" s="24" customFormat="1" spans="2:2">
      <c r="B3654" s="121"/>
    </row>
    <row r="3655" s="24" customFormat="1" spans="2:2">
      <c r="B3655" s="121"/>
    </row>
    <row r="3656" s="24" customFormat="1" spans="2:2">
      <c r="B3656" s="121"/>
    </row>
    <row r="3657" s="24" customFormat="1" spans="2:2">
      <c r="B3657" s="121"/>
    </row>
    <row r="3658" s="24" customFormat="1" spans="2:2">
      <c r="B3658" s="121"/>
    </row>
    <row r="3659" s="24" customFormat="1" spans="2:2">
      <c r="B3659" s="121"/>
    </row>
    <row r="3660" s="24" customFormat="1" spans="2:2">
      <c r="B3660" s="121"/>
    </row>
    <row r="3661" s="24" customFormat="1" spans="2:2">
      <c r="B3661" s="121"/>
    </row>
    <row r="3662" s="24" customFormat="1" spans="2:2">
      <c r="B3662" s="121"/>
    </row>
    <row r="3663" s="24" customFormat="1" spans="2:2">
      <c r="B3663" s="121"/>
    </row>
    <row r="3664" s="24" customFormat="1" spans="2:2">
      <c r="B3664" s="121"/>
    </row>
    <row r="3665" s="24" customFormat="1" spans="2:2">
      <c r="B3665" s="121"/>
    </row>
    <row r="3666" s="24" customFormat="1" spans="2:2">
      <c r="B3666" s="121"/>
    </row>
    <row r="3667" s="24" customFormat="1" spans="2:2">
      <c r="B3667" s="121"/>
    </row>
    <row r="3668" s="24" customFormat="1" spans="2:2">
      <c r="B3668" s="121"/>
    </row>
    <row r="3669" s="24" customFormat="1" spans="2:2">
      <c r="B3669" s="121"/>
    </row>
    <row r="3670" s="24" customFormat="1" spans="2:2">
      <c r="B3670" s="121"/>
    </row>
    <row r="3671" s="24" customFormat="1" spans="2:2">
      <c r="B3671" s="121"/>
    </row>
    <row r="3672" s="24" customFormat="1" spans="2:2">
      <c r="B3672" s="121"/>
    </row>
    <row r="3673" s="24" customFormat="1" spans="2:2">
      <c r="B3673" s="121"/>
    </row>
    <row r="3674" s="24" customFormat="1" spans="2:2">
      <c r="B3674" s="121"/>
    </row>
    <row r="3675" s="24" customFormat="1" spans="2:2">
      <c r="B3675" s="121"/>
    </row>
    <row r="3676" s="24" customFormat="1" spans="2:2">
      <c r="B3676" s="121"/>
    </row>
    <row r="3677" s="24" customFormat="1" spans="2:2">
      <c r="B3677" s="121"/>
    </row>
    <row r="3678" s="24" customFormat="1" spans="2:2">
      <c r="B3678" s="121"/>
    </row>
    <row r="3679" s="24" customFormat="1" spans="2:2">
      <c r="B3679" s="121"/>
    </row>
    <row r="3680" s="24" customFormat="1" spans="2:2">
      <c r="B3680" s="121"/>
    </row>
    <row r="3681" s="24" customFormat="1" spans="2:2">
      <c r="B3681" s="121"/>
    </row>
    <row r="3682" s="24" customFormat="1" spans="2:2">
      <c r="B3682" s="121"/>
    </row>
    <row r="3683" s="24" customFormat="1" spans="2:2">
      <c r="B3683" s="121"/>
    </row>
    <row r="3684" s="24" customFormat="1" spans="2:2">
      <c r="B3684" s="121"/>
    </row>
    <row r="3685" s="24" customFormat="1" spans="2:2">
      <c r="B3685" s="121"/>
    </row>
    <row r="3686" s="24" customFormat="1" spans="2:2">
      <c r="B3686" s="121"/>
    </row>
    <row r="3687" s="24" customFormat="1" spans="2:2">
      <c r="B3687" s="121"/>
    </row>
    <row r="3688" s="24" customFormat="1" spans="2:2">
      <c r="B3688" s="121"/>
    </row>
    <row r="3689" s="24" customFormat="1" spans="2:2">
      <c r="B3689" s="121"/>
    </row>
    <row r="3690" s="24" customFormat="1" spans="2:2">
      <c r="B3690" s="121"/>
    </row>
    <row r="3691" s="24" customFormat="1" spans="2:2">
      <c r="B3691" s="121"/>
    </row>
    <row r="3692" s="24" customFormat="1" spans="2:2">
      <c r="B3692" s="121"/>
    </row>
    <row r="3693" s="24" customFormat="1" spans="2:2">
      <c r="B3693" s="121"/>
    </row>
    <row r="3694" s="24" customFormat="1" spans="2:2">
      <c r="B3694" s="121"/>
    </row>
    <row r="3695" s="24" customFormat="1" spans="2:2">
      <c r="B3695" s="121"/>
    </row>
    <row r="3696" s="24" customFormat="1" spans="2:2">
      <c r="B3696" s="121"/>
    </row>
    <row r="3697" s="24" customFormat="1" spans="2:2">
      <c r="B3697" s="121"/>
    </row>
    <row r="3698" s="24" customFormat="1" spans="2:2">
      <c r="B3698" s="121"/>
    </row>
    <row r="3699" s="24" customFormat="1" spans="2:2">
      <c r="B3699" s="121"/>
    </row>
    <row r="3700" s="24" customFormat="1" spans="2:2">
      <c r="B3700" s="121"/>
    </row>
    <row r="3701" s="24" customFormat="1" spans="2:2">
      <c r="B3701" s="121"/>
    </row>
    <row r="3702" s="24" customFormat="1" spans="2:2">
      <c r="B3702" s="121"/>
    </row>
    <row r="3703" s="24" customFormat="1" spans="2:2">
      <c r="B3703" s="121"/>
    </row>
    <row r="3704" s="24" customFormat="1" spans="2:2">
      <c r="B3704" s="121"/>
    </row>
    <row r="3705" s="24" customFormat="1" spans="2:2">
      <c r="B3705" s="121"/>
    </row>
    <row r="3706" s="24" customFormat="1" spans="2:2">
      <c r="B3706" s="121"/>
    </row>
    <row r="3707" s="24" customFormat="1" spans="2:2">
      <c r="B3707" s="121"/>
    </row>
    <row r="3708" s="24" customFormat="1" spans="2:2">
      <c r="B3708" s="121"/>
    </row>
    <row r="3709" s="24" customFormat="1" spans="2:2">
      <c r="B3709" s="121"/>
    </row>
    <row r="3710" s="24" customFormat="1" spans="2:2">
      <c r="B3710" s="121"/>
    </row>
    <row r="3711" s="24" customFormat="1" spans="2:2">
      <c r="B3711" s="121"/>
    </row>
    <row r="3712" s="24" customFormat="1" spans="2:2">
      <c r="B3712" s="121"/>
    </row>
    <row r="3713" s="24" customFormat="1" spans="2:2">
      <c r="B3713" s="121"/>
    </row>
    <row r="3714" s="24" customFormat="1" spans="2:2">
      <c r="B3714" s="121"/>
    </row>
    <row r="3715" s="24" customFormat="1" spans="2:2">
      <c r="B3715" s="121"/>
    </row>
    <row r="3716" s="24" customFormat="1" spans="2:2">
      <c r="B3716" s="121"/>
    </row>
    <row r="3717" s="24" customFormat="1" spans="2:2">
      <c r="B3717" s="121"/>
    </row>
    <row r="3718" s="24" customFormat="1" spans="2:2">
      <c r="B3718" s="121"/>
    </row>
    <row r="3719" s="24" customFormat="1" spans="2:2">
      <c r="B3719" s="121"/>
    </row>
    <row r="3720" s="24" customFormat="1" spans="2:2">
      <c r="B3720" s="121"/>
    </row>
    <row r="3721" s="24" customFormat="1" spans="2:2">
      <c r="B3721" s="121"/>
    </row>
    <row r="3722" s="24" customFormat="1" spans="2:2">
      <c r="B3722" s="121"/>
    </row>
    <row r="3723" s="24" customFormat="1" spans="2:2">
      <c r="B3723" s="121"/>
    </row>
    <row r="3724" s="24" customFormat="1" spans="2:2">
      <c r="B3724" s="121"/>
    </row>
    <row r="3725" s="24" customFormat="1" spans="2:2">
      <c r="B3725" s="121"/>
    </row>
    <row r="3726" s="24" customFormat="1" spans="2:2">
      <c r="B3726" s="121"/>
    </row>
    <row r="3727" s="24" customFormat="1" spans="2:2">
      <c r="B3727" s="121"/>
    </row>
    <row r="3728" s="24" customFormat="1" spans="2:2">
      <c r="B3728" s="121"/>
    </row>
    <row r="3729" s="24" customFormat="1" spans="2:2">
      <c r="B3729" s="121"/>
    </row>
    <row r="3730" s="24" customFormat="1" spans="2:2">
      <c r="B3730" s="121"/>
    </row>
    <row r="3731" s="24" customFormat="1" spans="2:2">
      <c r="B3731" s="121"/>
    </row>
    <row r="3732" s="24" customFormat="1" spans="2:2">
      <c r="B3732" s="121"/>
    </row>
    <row r="3733" s="24" customFormat="1" spans="2:2">
      <c r="B3733" s="121"/>
    </row>
    <row r="3734" s="24" customFormat="1" spans="2:2">
      <c r="B3734" s="121"/>
    </row>
    <row r="3735" s="24" customFormat="1" spans="2:2">
      <c r="B3735" s="121"/>
    </row>
    <row r="3736" s="24" customFormat="1" spans="2:2">
      <c r="B3736" s="121"/>
    </row>
    <row r="3737" s="24" customFormat="1" spans="2:2">
      <c r="B3737" s="121"/>
    </row>
    <row r="3738" s="24" customFormat="1" spans="2:2">
      <c r="B3738" s="121"/>
    </row>
    <row r="3739" s="24" customFormat="1" spans="2:2">
      <c r="B3739" s="121"/>
    </row>
    <row r="3740" s="24" customFormat="1" spans="2:2">
      <c r="B3740" s="121"/>
    </row>
    <row r="3741" s="24" customFormat="1" spans="2:2">
      <c r="B3741" s="121"/>
    </row>
    <row r="3742" s="24" customFormat="1" spans="2:2">
      <c r="B3742" s="121"/>
    </row>
    <row r="3743" s="24" customFormat="1" spans="2:2">
      <c r="B3743" s="121"/>
    </row>
    <row r="3744" s="24" customFormat="1" spans="2:2">
      <c r="B3744" s="121"/>
    </row>
    <row r="3745" s="24" customFormat="1" spans="2:2">
      <c r="B3745" s="121"/>
    </row>
    <row r="3746" s="24" customFormat="1" spans="2:2">
      <c r="B3746" s="121"/>
    </row>
    <row r="3747" s="24" customFormat="1" spans="2:2">
      <c r="B3747" s="121"/>
    </row>
    <row r="3748" s="24" customFormat="1" spans="2:2">
      <c r="B3748" s="121"/>
    </row>
    <row r="3749" s="24" customFormat="1" spans="2:2">
      <c r="B3749" s="121"/>
    </row>
    <row r="3750" s="24" customFormat="1" spans="2:2">
      <c r="B3750" s="121"/>
    </row>
    <row r="3751" s="24" customFormat="1" spans="2:2">
      <c r="B3751" s="121"/>
    </row>
    <row r="3752" s="24" customFormat="1" spans="2:2">
      <c r="B3752" s="121"/>
    </row>
    <row r="3753" s="24" customFormat="1" spans="2:2">
      <c r="B3753" s="121"/>
    </row>
    <row r="3754" s="24" customFormat="1" spans="2:2">
      <c r="B3754" s="121"/>
    </row>
    <row r="3755" s="24" customFormat="1" spans="2:2">
      <c r="B3755" s="121"/>
    </row>
    <row r="3756" s="24" customFormat="1" spans="2:2">
      <c r="B3756" s="121"/>
    </row>
    <row r="3757" s="24" customFormat="1" spans="2:2">
      <c r="B3757" s="121"/>
    </row>
    <row r="3758" s="24" customFormat="1" spans="2:2">
      <c r="B3758" s="121"/>
    </row>
    <row r="3759" s="24" customFormat="1" spans="2:2">
      <c r="B3759" s="121"/>
    </row>
    <row r="3760" s="24" customFormat="1" spans="2:2">
      <c r="B3760" s="121"/>
    </row>
    <row r="3761" s="24" customFormat="1" spans="2:2">
      <c r="B3761" s="121"/>
    </row>
    <row r="3762" s="24" customFormat="1" spans="2:2">
      <c r="B3762" s="121"/>
    </row>
    <row r="3763" s="24" customFormat="1" spans="2:2">
      <c r="B3763" s="121"/>
    </row>
    <row r="3764" s="24" customFormat="1" spans="2:2">
      <c r="B3764" s="121"/>
    </row>
    <row r="3765" s="24" customFormat="1" spans="2:2">
      <c r="B3765" s="121"/>
    </row>
    <row r="3766" s="24" customFormat="1" spans="2:2">
      <c r="B3766" s="121"/>
    </row>
    <row r="3767" s="24" customFormat="1" spans="2:2">
      <c r="B3767" s="121"/>
    </row>
    <row r="3768" s="24" customFormat="1" spans="2:2">
      <c r="B3768" s="121"/>
    </row>
    <row r="3769" s="24" customFormat="1" spans="2:2">
      <c r="B3769" s="121"/>
    </row>
    <row r="3770" s="24" customFormat="1" spans="2:2">
      <c r="B3770" s="121"/>
    </row>
    <row r="3771" s="24" customFormat="1" spans="2:2">
      <c r="B3771" s="121"/>
    </row>
    <row r="3772" s="24" customFormat="1" spans="2:2">
      <c r="B3772" s="121"/>
    </row>
    <row r="3773" s="24" customFormat="1" spans="2:2">
      <c r="B3773" s="121"/>
    </row>
    <row r="3774" s="24" customFormat="1" spans="2:2">
      <c r="B3774" s="121"/>
    </row>
    <row r="3775" s="24" customFormat="1" spans="2:2">
      <c r="B3775" s="121"/>
    </row>
    <row r="3776" s="24" customFormat="1" spans="2:2">
      <c r="B3776" s="121"/>
    </row>
    <row r="3777" s="24" customFormat="1" spans="2:2">
      <c r="B3777" s="121"/>
    </row>
    <row r="3778" s="24" customFormat="1" spans="2:2">
      <c r="B3778" s="121"/>
    </row>
    <row r="3779" s="24" customFormat="1" spans="2:2">
      <c r="B3779" s="121"/>
    </row>
    <row r="3780" s="24" customFormat="1" spans="2:2">
      <c r="B3780" s="121"/>
    </row>
    <row r="3781" s="24" customFormat="1" spans="2:2">
      <c r="B3781" s="121"/>
    </row>
    <row r="3782" s="24" customFormat="1" spans="2:2">
      <c r="B3782" s="121"/>
    </row>
    <row r="3783" s="24" customFormat="1" spans="2:2">
      <c r="B3783" s="121"/>
    </row>
    <row r="3784" s="24" customFormat="1" spans="2:2">
      <c r="B3784" s="121"/>
    </row>
    <row r="3785" s="24" customFormat="1" spans="2:2">
      <c r="B3785" s="121"/>
    </row>
    <row r="3786" s="24" customFormat="1" spans="2:2">
      <c r="B3786" s="121"/>
    </row>
    <row r="3787" s="24" customFormat="1" spans="2:2">
      <c r="B3787" s="121"/>
    </row>
    <row r="3788" s="24" customFormat="1" spans="2:2">
      <c r="B3788" s="121"/>
    </row>
    <row r="3789" s="24" customFormat="1" spans="2:2">
      <c r="B3789" s="121"/>
    </row>
    <row r="3790" s="24" customFormat="1" spans="2:2">
      <c r="B3790" s="121"/>
    </row>
    <row r="3791" s="24" customFormat="1" spans="2:2">
      <c r="B3791" s="121"/>
    </row>
    <row r="3792" s="24" customFormat="1" spans="2:2">
      <c r="B3792" s="121"/>
    </row>
    <row r="3793" s="24" customFormat="1" spans="2:2">
      <c r="B3793" s="121"/>
    </row>
    <row r="3794" s="24" customFormat="1" spans="2:2">
      <c r="B3794" s="121"/>
    </row>
    <row r="3795" s="24" customFormat="1" spans="2:2">
      <c r="B3795" s="121"/>
    </row>
    <row r="3796" s="24" customFormat="1" spans="2:2">
      <c r="B3796" s="121"/>
    </row>
    <row r="3797" s="24" customFormat="1" spans="2:2">
      <c r="B3797" s="121"/>
    </row>
    <row r="3798" s="24" customFormat="1" spans="2:2">
      <c r="B3798" s="121"/>
    </row>
    <row r="3799" s="24" customFormat="1" spans="2:2">
      <c r="B3799" s="121"/>
    </row>
    <row r="3800" s="24" customFormat="1" spans="2:2">
      <c r="B3800" s="121"/>
    </row>
    <row r="3801" s="24" customFormat="1" spans="2:2">
      <c r="B3801" s="121"/>
    </row>
    <row r="3802" s="24" customFormat="1" spans="2:2">
      <c r="B3802" s="121"/>
    </row>
    <row r="3803" s="24" customFormat="1" spans="2:2">
      <c r="B3803" s="121"/>
    </row>
    <row r="3804" s="24" customFormat="1" spans="2:2">
      <c r="B3804" s="121"/>
    </row>
    <row r="3805" s="24" customFormat="1" spans="2:2">
      <c r="B3805" s="121"/>
    </row>
    <row r="3806" s="24" customFormat="1" spans="2:2">
      <c r="B3806" s="121"/>
    </row>
    <row r="3807" s="24" customFormat="1" spans="2:2">
      <c r="B3807" s="121"/>
    </row>
    <row r="3808" s="24" customFormat="1" spans="2:2">
      <c r="B3808" s="121"/>
    </row>
    <row r="3809" s="24" customFormat="1" spans="2:2">
      <c r="B3809" s="121"/>
    </row>
    <row r="3810" s="24" customFormat="1" spans="2:2">
      <c r="B3810" s="121"/>
    </row>
    <row r="3811" s="24" customFormat="1" spans="2:2">
      <c r="B3811" s="121"/>
    </row>
    <row r="3812" s="24" customFormat="1" spans="2:2">
      <c r="B3812" s="121"/>
    </row>
    <row r="3813" s="24" customFormat="1" spans="2:2">
      <c r="B3813" s="121"/>
    </row>
    <row r="3814" s="24" customFormat="1" spans="2:2">
      <c r="B3814" s="121"/>
    </row>
    <row r="3815" s="24" customFormat="1" spans="2:2">
      <c r="B3815" s="121"/>
    </row>
    <row r="3816" s="24" customFormat="1" spans="2:2">
      <c r="B3816" s="121"/>
    </row>
    <row r="3817" s="24" customFormat="1" spans="2:2">
      <c r="B3817" s="121"/>
    </row>
    <row r="3818" s="24" customFormat="1" spans="2:2">
      <c r="B3818" s="121"/>
    </row>
    <row r="3819" s="24" customFormat="1" spans="2:2">
      <c r="B3819" s="121"/>
    </row>
    <row r="3820" s="24" customFormat="1" spans="2:2">
      <c r="B3820" s="121"/>
    </row>
    <row r="3821" s="24" customFormat="1" spans="2:2">
      <c r="B3821" s="121"/>
    </row>
    <row r="3822" s="24" customFormat="1" spans="2:2">
      <c r="B3822" s="121"/>
    </row>
    <row r="3823" s="24" customFormat="1" spans="2:2">
      <c r="B3823" s="121"/>
    </row>
    <row r="3824" s="24" customFormat="1" spans="2:2">
      <c r="B3824" s="121"/>
    </row>
    <row r="3825" s="24" customFormat="1" spans="2:2">
      <c r="B3825" s="121"/>
    </row>
    <row r="3826" s="24" customFormat="1" spans="2:2">
      <c r="B3826" s="121"/>
    </row>
    <row r="3827" s="24" customFormat="1" spans="2:2">
      <c r="B3827" s="121"/>
    </row>
    <row r="3828" s="24" customFormat="1" spans="2:2">
      <c r="B3828" s="121"/>
    </row>
    <row r="3829" s="24" customFormat="1" spans="2:2">
      <c r="B3829" s="121"/>
    </row>
    <row r="3830" s="24" customFormat="1" spans="2:2">
      <c r="B3830" s="121"/>
    </row>
    <row r="3831" s="24" customFormat="1" spans="2:2">
      <c r="B3831" s="121"/>
    </row>
    <row r="3832" s="24" customFormat="1" spans="2:2">
      <c r="B3832" s="121"/>
    </row>
    <row r="3833" s="24" customFormat="1" spans="2:2">
      <c r="B3833" s="121"/>
    </row>
    <row r="3834" s="24" customFormat="1" spans="2:2">
      <c r="B3834" s="121"/>
    </row>
    <row r="3835" s="24" customFormat="1" spans="2:2">
      <c r="B3835" s="121"/>
    </row>
    <row r="3836" s="24" customFormat="1" spans="2:2">
      <c r="B3836" s="121"/>
    </row>
    <row r="3837" s="24" customFormat="1" spans="2:2">
      <c r="B3837" s="121"/>
    </row>
    <row r="3838" s="24" customFormat="1" spans="2:2">
      <c r="B3838" s="121"/>
    </row>
    <row r="3839" s="24" customFormat="1" spans="2:2">
      <c r="B3839" s="121"/>
    </row>
    <row r="3840" s="24" customFormat="1" spans="2:2">
      <c r="B3840" s="121"/>
    </row>
    <row r="3841" s="24" customFormat="1" spans="2:2">
      <c r="B3841" s="121"/>
    </row>
    <row r="3842" s="24" customFormat="1" spans="2:2">
      <c r="B3842" s="121"/>
    </row>
    <row r="3843" s="24" customFormat="1" spans="2:2">
      <c r="B3843" s="121"/>
    </row>
    <row r="3844" s="24" customFormat="1" spans="2:2">
      <c r="B3844" s="121"/>
    </row>
    <row r="3845" s="24" customFormat="1" spans="2:2">
      <c r="B3845" s="121"/>
    </row>
    <row r="3846" s="24" customFormat="1" spans="2:2">
      <c r="B3846" s="121"/>
    </row>
    <row r="3847" s="24" customFormat="1" spans="2:2">
      <c r="B3847" s="121"/>
    </row>
    <row r="3848" s="24" customFormat="1" spans="2:2">
      <c r="B3848" s="121"/>
    </row>
    <row r="3849" s="24" customFormat="1" spans="2:2">
      <c r="B3849" s="121"/>
    </row>
    <row r="3850" s="24" customFormat="1" spans="2:2">
      <c r="B3850" s="121"/>
    </row>
    <row r="3851" s="24" customFormat="1" spans="2:2">
      <c r="B3851" s="121"/>
    </row>
    <row r="3852" s="24" customFormat="1" spans="2:2">
      <c r="B3852" s="121"/>
    </row>
    <row r="3853" s="24" customFormat="1" spans="2:2">
      <c r="B3853" s="121"/>
    </row>
    <row r="3854" s="24" customFormat="1" spans="2:2">
      <c r="B3854" s="121"/>
    </row>
    <row r="3855" s="24" customFormat="1" spans="2:2">
      <c r="B3855" s="121"/>
    </row>
    <row r="3856" s="24" customFormat="1" spans="2:2">
      <c r="B3856" s="121"/>
    </row>
    <row r="3857" s="24" customFormat="1" spans="2:2">
      <c r="B3857" s="121"/>
    </row>
    <row r="3858" s="24" customFormat="1" spans="2:2">
      <c r="B3858" s="121"/>
    </row>
    <row r="3859" s="24" customFormat="1" spans="2:2">
      <c r="B3859" s="121"/>
    </row>
    <row r="3860" s="24" customFormat="1" spans="2:2">
      <c r="B3860" s="121"/>
    </row>
    <row r="3861" s="24" customFormat="1" spans="2:2">
      <c r="B3861" s="121"/>
    </row>
    <row r="3862" s="24" customFormat="1" spans="2:2">
      <c r="B3862" s="121"/>
    </row>
    <row r="3863" s="24" customFormat="1" spans="2:2">
      <c r="B3863" s="121"/>
    </row>
    <row r="3864" s="24" customFormat="1" spans="2:2">
      <c r="B3864" s="121"/>
    </row>
    <row r="3865" s="24" customFormat="1" spans="2:2">
      <c r="B3865" s="121"/>
    </row>
    <row r="3866" s="24" customFormat="1" spans="2:2">
      <c r="B3866" s="121"/>
    </row>
    <row r="3867" s="24" customFormat="1" spans="2:2">
      <c r="B3867" s="121"/>
    </row>
    <row r="3868" s="24" customFormat="1" spans="2:2">
      <c r="B3868" s="121"/>
    </row>
    <row r="3869" s="24" customFormat="1" spans="2:2">
      <c r="B3869" s="121"/>
    </row>
    <row r="3870" s="24" customFormat="1" spans="2:2">
      <c r="B3870" s="121"/>
    </row>
    <row r="3871" s="24" customFormat="1" spans="2:2">
      <c r="B3871" s="121"/>
    </row>
    <row r="3872" s="24" customFormat="1" spans="2:2">
      <c r="B3872" s="121"/>
    </row>
    <row r="3873" s="24" customFormat="1" spans="2:2">
      <c r="B3873" s="121"/>
    </row>
    <row r="3874" s="24" customFormat="1" spans="2:2">
      <c r="B3874" s="121"/>
    </row>
    <row r="3875" s="24" customFormat="1" spans="2:2">
      <c r="B3875" s="121"/>
    </row>
    <row r="3876" s="24" customFormat="1" spans="2:2">
      <c r="B3876" s="121"/>
    </row>
    <row r="3877" s="24" customFormat="1" spans="2:2">
      <c r="B3877" s="121"/>
    </row>
    <row r="3878" s="24" customFormat="1" spans="2:2">
      <c r="B3878" s="121"/>
    </row>
    <row r="3879" s="24" customFormat="1" spans="2:2">
      <c r="B3879" s="121"/>
    </row>
    <row r="3880" s="24" customFormat="1" spans="2:2">
      <c r="B3880" s="121"/>
    </row>
    <row r="3881" s="24" customFormat="1" spans="2:2">
      <c r="B3881" s="121"/>
    </row>
    <row r="3882" s="24" customFormat="1" spans="2:2">
      <c r="B3882" s="121"/>
    </row>
    <row r="3883" s="24" customFormat="1" spans="2:2">
      <c r="B3883" s="121"/>
    </row>
    <row r="3884" s="24" customFormat="1" spans="2:2">
      <c r="B3884" s="121"/>
    </row>
    <row r="3885" s="24" customFormat="1" spans="2:2">
      <c r="B3885" s="121"/>
    </row>
    <row r="3886" s="24" customFormat="1" spans="2:2">
      <c r="B3886" s="121"/>
    </row>
    <row r="3887" s="24" customFormat="1" spans="2:2">
      <c r="B3887" s="121"/>
    </row>
    <row r="3888" s="24" customFormat="1" spans="2:2">
      <c r="B3888" s="121"/>
    </row>
    <row r="3889" s="24" customFormat="1" spans="2:2">
      <c r="B3889" s="121"/>
    </row>
    <row r="3890" s="24" customFormat="1" spans="2:2">
      <c r="B3890" s="121"/>
    </row>
    <row r="3891" s="24" customFormat="1" spans="2:2">
      <c r="B3891" s="121"/>
    </row>
    <row r="3892" s="24" customFormat="1" spans="2:2">
      <c r="B3892" s="121"/>
    </row>
    <row r="3893" s="24" customFormat="1" spans="2:2">
      <c r="B3893" s="121"/>
    </row>
    <row r="3894" s="24" customFormat="1" spans="2:2">
      <c r="B3894" s="121"/>
    </row>
    <row r="3895" s="24" customFormat="1" spans="2:2">
      <c r="B3895" s="121"/>
    </row>
    <row r="3896" s="24" customFormat="1" spans="2:2">
      <c r="B3896" s="121"/>
    </row>
    <row r="3897" s="24" customFormat="1" spans="2:2">
      <c r="B3897" s="121"/>
    </row>
    <row r="3898" s="24" customFormat="1" spans="2:2">
      <c r="B3898" s="121"/>
    </row>
    <row r="3899" s="24" customFormat="1" spans="2:2">
      <c r="B3899" s="121"/>
    </row>
    <row r="3900" s="24" customFormat="1" spans="2:2">
      <c r="B3900" s="121"/>
    </row>
    <row r="3901" s="24" customFormat="1" spans="2:2">
      <c r="B3901" s="121"/>
    </row>
    <row r="3902" s="24" customFormat="1" spans="2:2">
      <c r="B3902" s="121"/>
    </row>
    <row r="3903" s="24" customFormat="1" spans="2:2">
      <c r="B3903" s="121"/>
    </row>
    <row r="3904" s="24" customFormat="1" spans="2:2">
      <c r="B3904" s="121"/>
    </row>
    <row r="3905" s="24" customFormat="1" spans="2:2">
      <c r="B3905" s="121"/>
    </row>
    <row r="3906" s="24" customFormat="1" spans="2:2">
      <c r="B3906" s="121"/>
    </row>
    <row r="3907" s="24" customFormat="1" spans="2:2">
      <c r="B3907" s="121"/>
    </row>
    <row r="3908" s="24" customFormat="1" spans="2:2">
      <c r="B3908" s="121"/>
    </row>
    <row r="3909" s="24" customFormat="1" spans="2:2">
      <c r="B3909" s="121"/>
    </row>
    <row r="3910" s="24" customFormat="1" spans="2:2">
      <c r="B3910" s="121"/>
    </row>
    <row r="3911" s="24" customFormat="1" spans="2:2">
      <c r="B3911" s="121"/>
    </row>
    <row r="3912" s="24" customFormat="1" spans="2:2">
      <c r="B3912" s="121"/>
    </row>
    <row r="3913" s="24" customFormat="1" spans="2:2">
      <c r="B3913" s="121"/>
    </row>
    <row r="3914" s="24" customFormat="1" spans="2:2">
      <c r="B3914" s="121"/>
    </row>
    <row r="3915" s="24" customFormat="1" spans="2:2">
      <c r="B3915" s="121"/>
    </row>
    <row r="3916" s="24" customFormat="1" spans="2:2">
      <c r="B3916" s="121"/>
    </row>
    <row r="3917" s="24" customFormat="1" spans="2:2">
      <c r="B3917" s="121"/>
    </row>
    <row r="3918" s="24" customFormat="1" spans="2:2">
      <c r="B3918" s="121"/>
    </row>
    <row r="3919" s="24" customFormat="1" spans="2:2">
      <c r="B3919" s="121"/>
    </row>
    <row r="3920" s="24" customFormat="1" spans="2:2">
      <c r="B3920" s="121"/>
    </row>
    <row r="3921" s="24" customFormat="1" spans="2:2">
      <c r="B3921" s="121"/>
    </row>
    <row r="3922" s="24" customFormat="1" spans="2:2">
      <c r="B3922" s="121"/>
    </row>
    <row r="3923" s="24" customFormat="1" spans="2:2">
      <c r="B3923" s="121"/>
    </row>
    <row r="3924" s="24" customFormat="1" spans="2:2">
      <c r="B3924" s="121"/>
    </row>
    <row r="3925" s="24" customFormat="1" spans="2:2">
      <c r="B3925" s="121"/>
    </row>
    <row r="3926" s="24" customFormat="1" spans="2:2">
      <c r="B3926" s="121"/>
    </row>
    <row r="3927" s="24" customFormat="1" spans="2:2">
      <c r="B3927" s="121"/>
    </row>
    <row r="3928" s="24" customFormat="1" spans="2:2">
      <c r="B3928" s="121"/>
    </row>
    <row r="3929" s="24" customFormat="1" spans="2:2">
      <c r="B3929" s="121"/>
    </row>
    <row r="3930" s="24" customFormat="1" spans="2:2">
      <c r="B3930" s="121"/>
    </row>
    <row r="3931" s="24" customFormat="1" spans="2:2">
      <c r="B3931" s="121"/>
    </row>
    <row r="3932" s="24" customFormat="1" spans="2:2">
      <c r="B3932" s="121"/>
    </row>
    <row r="3933" s="24" customFormat="1" spans="2:2">
      <c r="B3933" s="121"/>
    </row>
    <row r="3934" s="24" customFormat="1" spans="2:2">
      <c r="B3934" s="121"/>
    </row>
    <row r="3935" s="24" customFormat="1" spans="2:2">
      <c r="B3935" s="121"/>
    </row>
    <row r="3936" s="24" customFormat="1" spans="2:2">
      <c r="B3936" s="121"/>
    </row>
    <row r="3937" s="24" customFormat="1" spans="2:2">
      <c r="B3937" s="121"/>
    </row>
    <row r="3938" s="24" customFormat="1" spans="2:2">
      <c r="B3938" s="121"/>
    </row>
    <row r="3939" s="24" customFormat="1" spans="2:2">
      <c r="B3939" s="121"/>
    </row>
    <row r="3940" s="24" customFormat="1" spans="2:2">
      <c r="B3940" s="121"/>
    </row>
    <row r="3941" s="24" customFormat="1" spans="2:2">
      <c r="B3941" s="121"/>
    </row>
    <row r="3942" s="24" customFormat="1" spans="2:2">
      <c r="B3942" s="121"/>
    </row>
    <row r="3943" s="24" customFormat="1" spans="2:2">
      <c r="B3943" s="121"/>
    </row>
    <row r="3944" s="24" customFormat="1" spans="2:2">
      <c r="B3944" s="121"/>
    </row>
    <row r="3945" s="24" customFormat="1" spans="2:2">
      <c r="B3945" s="121"/>
    </row>
    <row r="3946" s="24" customFormat="1" spans="2:2">
      <c r="B3946" s="121"/>
    </row>
    <row r="3947" s="24" customFormat="1" spans="2:2">
      <c r="B3947" s="121"/>
    </row>
    <row r="3948" s="24" customFormat="1" spans="2:2">
      <c r="B3948" s="121"/>
    </row>
    <row r="3949" s="24" customFormat="1" spans="2:2">
      <c r="B3949" s="121"/>
    </row>
    <row r="3950" s="24" customFormat="1" spans="2:2">
      <c r="B3950" s="121"/>
    </row>
    <row r="3951" s="24" customFormat="1" spans="2:2">
      <c r="B3951" s="121"/>
    </row>
    <row r="3952" s="24" customFormat="1" spans="2:2">
      <c r="B3952" s="121"/>
    </row>
    <row r="3953" s="24" customFormat="1" spans="2:2">
      <c r="B3953" s="121"/>
    </row>
    <row r="3954" s="24" customFormat="1" spans="2:2">
      <c r="B3954" s="121"/>
    </row>
    <row r="3955" s="24" customFormat="1" spans="2:2">
      <c r="B3955" s="121"/>
    </row>
    <row r="3956" s="24" customFormat="1" spans="2:2">
      <c r="B3956" s="121"/>
    </row>
    <row r="3957" s="24" customFormat="1" spans="2:2">
      <c r="B3957" s="121"/>
    </row>
    <row r="3958" s="24" customFormat="1" spans="2:2">
      <c r="B3958" s="121"/>
    </row>
    <row r="3959" s="24" customFormat="1" spans="2:2">
      <c r="B3959" s="121"/>
    </row>
    <row r="3960" s="24" customFormat="1" spans="2:2">
      <c r="B3960" s="121"/>
    </row>
    <row r="3961" s="24" customFormat="1" spans="2:2">
      <c r="B3961" s="121"/>
    </row>
    <row r="3962" s="24" customFormat="1" spans="2:2">
      <c r="B3962" s="121"/>
    </row>
    <row r="3963" s="24" customFormat="1" spans="2:2">
      <c r="B3963" s="121"/>
    </row>
    <row r="3964" s="24" customFormat="1" spans="2:2">
      <c r="B3964" s="121"/>
    </row>
    <row r="3965" s="24" customFormat="1" spans="2:2">
      <c r="B3965" s="121"/>
    </row>
    <row r="3966" s="24" customFormat="1" spans="2:2">
      <c r="B3966" s="121"/>
    </row>
    <row r="3967" s="24" customFormat="1" spans="2:2">
      <c r="B3967" s="121"/>
    </row>
    <row r="3968" s="24" customFormat="1" spans="2:2">
      <c r="B3968" s="121"/>
    </row>
    <row r="3969" s="24" customFormat="1" spans="2:2">
      <c r="B3969" s="121"/>
    </row>
    <row r="3970" s="24" customFormat="1" spans="2:2">
      <c r="B3970" s="121"/>
    </row>
    <row r="3971" s="24" customFormat="1" spans="2:2">
      <c r="B3971" s="121"/>
    </row>
    <row r="3972" s="24" customFormat="1" spans="2:2">
      <c r="B3972" s="121"/>
    </row>
    <row r="3973" s="24" customFormat="1" spans="2:2">
      <c r="B3973" s="121"/>
    </row>
    <row r="3974" s="24" customFormat="1" spans="2:2">
      <c r="B3974" s="121"/>
    </row>
    <row r="3975" s="24" customFormat="1" spans="2:2">
      <c r="B3975" s="121"/>
    </row>
    <row r="3976" s="24" customFormat="1" spans="2:2">
      <c r="B3976" s="121"/>
    </row>
    <row r="3977" s="24" customFormat="1" spans="2:2">
      <c r="B3977" s="121"/>
    </row>
    <row r="3978" s="24" customFormat="1" spans="2:2">
      <c r="B3978" s="121"/>
    </row>
    <row r="3979" s="24" customFormat="1" spans="2:2">
      <c r="B3979" s="121"/>
    </row>
    <row r="3980" s="24" customFormat="1" spans="2:2">
      <c r="B3980" s="121"/>
    </row>
    <row r="3981" s="24" customFormat="1" spans="2:2">
      <c r="B3981" s="121"/>
    </row>
    <row r="3982" s="24" customFormat="1" spans="2:2">
      <c r="B3982" s="121"/>
    </row>
    <row r="3983" s="24" customFormat="1" spans="2:2">
      <c r="B3983" s="121"/>
    </row>
    <row r="3984" s="24" customFormat="1" spans="2:2">
      <c r="B3984" s="121"/>
    </row>
    <row r="3985" s="24" customFormat="1" spans="2:2">
      <c r="B3985" s="121"/>
    </row>
    <row r="3986" s="24" customFormat="1" spans="2:2">
      <c r="B3986" s="121"/>
    </row>
    <row r="3987" s="24" customFormat="1" spans="2:2">
      <c r="B3987" s="121"/>
    </row>
    <row r="3988" s="24" customFormat="1" spans="2:2">
      <c r="B3988" s="121"/>
    </row>
    <row r="3989" s="24" customFormat="1" spans="2:2">
      <c r="B3989" s="121"/>
    </row>
    <row r="3990" s="24" customFormat="1" spans="2:2">
      <c r="B3990" s="121"/>
    </row>
    <row r="3991" s="24" customFormat="1" spans="2:2">
      <c r="B3991" s="121"/>
    </row>
    <row r="3992" s="24" customFormat="1" spans="2:2">
      <c r="B3992" s="121"/>
    </row>
    <row r="3993" s="24" customFormat="1" spans="2:2">
      <c r="B3993" s="121"/>
    </row>
    <row r="3994" s="24" customFormat="1" spans="2:2">
      <c r="B3994" s="121"/>
    </row>
    <row r="3995" s="24" customFormat="1" spans="2:2">
      <c r="B3995" s="121"/>
    </row>
    <row r="3996" s="24" customFormat="1" spans="2:2">
      <c r="B3996" s="121"/>
    </row>
    <row r="3997" s="24" customFormat="1" spans="2:2">
      <c r="B3997" s="121"/>
    </row>
    <row r="3998" s="24" customFormat="1" spans="2:2">
      <c r="B3998" s="121"/>
    </row>
    <row r="3999" s="24" customFormat="1" spans="2:2">
      <c r="B3999" s="121"/>
    </row>
    <row r="4000" s="24" customFormat="1" spans="2:2">
      <c r="B4000" s="121"/>
    </row>
    <row r="4001" s="24" customFormat="1" spans="2:2">
      <c r="B4001" s="121"/>
    </row>
    <row r="4002" s="24" customFormat="1" spans="2:2">
      <c r="B4002" s="121"/>
    </row>
    <row r="4003" s="24" customFormat="1" spans="2:2">
      <c r="B4003" s="121"/>
    </row>
    <row r="4004" s="24" customFormat="1" spans="2:2">
      <c r="B4004" s="121"/>
    </row>
    <row r="4005" s="24" customFormat="1" spans="2:2">
      <c r="B4005" s="121"/>
    </row>
    <row r="4006" s="24" customFormat="1" spans="2:2">
      <c r="B4006" s="121"/>
    </row>
    <row r="4007" s="24" customFormat="1" spans="2:2">
      <c r="B4007" s="121"/>
    </row>
    <row r="4008" s="24" customFormat="1" spans="2:2">
      <c r="B4008" s="121"/>
    </row>
    <row r="4009" s="24" customFormat="1" spans="2:2">
      <c r="B4009" s="121"/>
    </row>
    <row r="4010" s="24" customFormat="1" spans="2:2">
      <c r="B4010" s="121"/>
    </row>
    <row r="4011" s="24" customFormat="1" spans="2:2">
      <c r="B4011" s="121"/>
    </row>
    <row r="4012" s="24" customFormat="1" spans="2:2">
      <c r="B4012" s="121"/>
    </row>
    <row r="4013" s="24" customFormat="1" spans="2:2">
      <c r="B4013" s="121"/>
    </row>
    <row r="4014" s="24" customFormat="1" spans="2:2">
      <c r="B4014" s="121"/>
    </row>
    <row r="4015" s="24" customFormat="1" spans="2:2">
      <c r="B4015" s="121"/>
    </row>
    <row r="4016" s="24" customFormat="1" spans="2:2">
      <c r="B4016" s="121"/>
    </row>
    <row r="4017" s="24" customFormat="1" spans="2:2">
      <c r="B4017" s="121"/>
    </row>
    <row r="4018" s="24" customFormat="1" spans="2:2">
      <c r="B4018" s="121"/>
    </row>
    <row r="4019" s="24" customFormat="1" spans="2:2">
      <c r="B4019" s="121"/>
    </row>
    <row r="4020" s="24" customFormat="1" spans="2:2">
      <c r="B4020" s="121"/>
    </row>
    <row r="4021" s="24" customFormat="1" spans="2:2">
      <c r="B4021" s="121"/>
    </row>
    <row r="4022" s="24" customFormat="1" spans="2:2">
      <c r="B4022" s="121"/>
    </row>
    <row r="4023" s="24" customFormat="1" spans="2:2">
      <c r="B4023" s="121"/>
    </row>
    <row r="4024" s="24" customFormat="1" spans="2:2">
      <c r="B4024" s="121"/>
    </row>
    <row r="4025" s="24" customFormat="1" spans="2:2">
      <c r="B4025" s="121"/>
    </row>
    <row r="4026" s="24" customFormat="1" spans="2:2">
      <c r="B4026" s="121"/>
    </row>
    <row r="4027" s="24" customFormat="1" spans="2:2">
      <c r="B4027" s="121"/>
    </row>
    <row r="4028" s="24" customFormat="1" spans="2:2">
      <c r="B4028" s="121"/>
    </row>
    <row r="4029" s="24" customFormat="1" spans="2:2">
      <c r="B4029" s="121"/>
    </row>
    <row r="4030" s="24" customFormat="1" spans="2:2">
      <c r="B4030" s="121"/>
    </row>
    <row r="4031" s="24" customFormat="1" spans="2:2">
      <c r="B4031" s="121"/>
    </row>
    <row r="4032" s="24" customFormat="1" spans="2:2">
      <c r="B4032" s="121"/>
    </row>
    <row r="4033" s="24" customFormat="1" spans="2:2">
      <c r="B4033" s="121"/>
    </row>
    <row r="4034" s="24" customFormat="1" spans="2:2">
      <c r="B4034" s="121"/>
    </row>
    <row r="4035" s="24" customFormat="1" spans="2:2">
      <c r="B4035" s="121"/>
    </row>
    <row r="4036" s="24" customFormat="1" spans="2:2">
      <c r="B4036" s="121"/>
    </row>
    <row r="4037" s="24" customFormat="1" spans="2:2">
      <c r="B4037" s="121"/>
    </row>
    <row r="4038" s="24" customFormat="1" spans="2:2">
      <c r="B4038" s="121"/>
    </row>
    <row r="4039" s="24" customFormat="1" spans="2:2">
      <c r="B4039" s="121"/>
    </row>
    <row r="4040" s="24" customFormat="1" spans="2:2">
      <c r="B4040" s="121"/>
    </row>
    <row r="4041" s="24" customFormat="1" spans="2:2">
      <c r="B4041" s="121"/>
    </row>
    <row r="4042" s="24" customFormat="1" spans="2:2">
      <c r="B4042" s="121"/>
    </row>
    <row r="4043" s="24" customFormat="1" spans="2:2">
      <c r="B4043" s="121"/>
    </row>
    <row r="4044" s="24" customFormat="1" spans="2:2">
      <c r="B4044" s="121"/>
    </row>
    <row r="4045" s="24" customFormat="1" spans="2:2">
      <c r="B4045" s="121"/>
    </row>
    <row r="4046" s="24" customFormat="1" spans="2:2">
      <c r="B4046" s="121"/>
    </row>
    <row r="4047" s="24" customFormat="1" spans="2:2">
      <c r="B4047" s="121"/>
    </row>
    <row r="4048" s="24" customFormat="1" spans="2:2">
      <c r="B4048" s="121"/>
    </row>
    <row r="4049" s="24" customFormat="1" spans="2:2">
      <c r="B4049" s="121"/>
    </row>
    <row r="4050" s="24" customFormat="1" spans="2:2">
      <c r="B4050" s="121"/>
    </row>
    <row r="4051" s="24" customFormat="1" spans="2:2">
      <c r="B4051" s="121"/>
    </row>
    <row r="4052" s="24" customFormat="1" spans="2:2">
      <c r="B4052" s="121"/>
    </row>
    <row r="4053" s="24" customFormat="1" spans="2:2">
      <c r="B4053" s="121"/>
    </row>
    <row r="4054" s="24" customFormat="1" spans="2:2">
      <c r="B4054" s="121"/>
    </row>
    <row r="4055" s="24" customFormat="1" spans="2:2">
      <c r="B4055" s="121"/>
    </row>
    <row r="4056" s="24" customFormat="1" spans="2:2">
      <c r="B4056" s="121"/>
    </row>
    <row r="4057" s="24" customFormat="1" spans="2:2">
      <c r="B4057" s="121"/>
    </row>
    <row r="4058" s="24" customFormat="1" spans="2:2">
      <c r="B4058" s="121"/>
    </row>
    <row r="4059" s="24" customFormat="1" spans="2:2">
      <c r="B4059" s="121"/>
    </row>
    <row r="4060" s="24" customFormat="1" spans="2:2">
      <c r="B4060" s="121"/>
    </row>
    <row r="4061" s="24" customFormat="1" spans="2:2">
      <c r="B4061" s="121"/>
    </row>
    <row r="4062" s="24" customFormat="1" spans="2:2">
      <c r="B4062" s="121"/>
    </row>
    <row r="4063" s="24" customFormat="1" spans="2:2">
      <c r="B4063" s="121"/>
    </row>
    <row r="4064" s="24" customFormat="1" spans="2:2">
      <c r="B4064" s="121"/>
    </row>
    <row r="4065" s="24" customFormat="1" spans="2:2">
      <c r="B4065" s="121"/>
    </row>
    <row r="4066" s="24" customFormat="1" spans="2:2">
      <c r="B4066" s="121"/>
    </row>
    <row r="4067" s="24" customFormat="1" spans="2:2">
      <c r="B4067" s="121"/>
    </row>
    <row r="4068" s="24" customFormat="1" spans="2:2">
      <c r="B4068" s="121"/>
    </row>
    <row r="4069" s="24" customFormat="1" spans="2:2">
      <c r="B4069" s="121"/>
    </row>
    <row r="4070" s="24" customFormat="1" spans="2:2">
      <c r="B4070" s="121"/>
    </row>
    <row r="4071" s="24" customFormat="1" spans="2:2">
      <c r="B4071" s="121"/>
    </row>
    <row r="4072" s="24" customFormat="1" spans="2:2">
      <c r="B4072" s="121"/>
    </row>
    <row r="4073" s="24" customFormat="1" spans="2:2">
      <c r="B4073" s="121"/>
    </row>
    <row r="4074" s="24" customFormat="1" spans="2:2">
      <c r="B4074" s="121"/>
    </row>
    <row r="4075" s="24" customFormat="1" spans="2:2">
      <c r="B4075" s="121"/>
    </row>
    <row r="4076" s="24" customFormat="1" spans="2:2">
      <c r="B4076" s="121"/>
    </row>
    <row r="4077" s="24" customFormat="1" spans="2:2">
      <c r="B4077" s="121"/>
    </row>
    <row r="4078" s="24" customFormat="1" spans="2:2">
      <c r="B4078" s="121"/>
    </row>
    <row r="4079" s="24" customFormat="1" spans="2:2">
      <c r="B4079" s="121"/>
    </row>
    <row r="4080" s="24" customFormat="1" spans="2:2">
      <c r="B4080" s="121"/>
    </row>
    <row r="4081" s="24" customFormat="1" spans="2:2">
      <c r="B4081" s="121"/>
    </row>
    <row r="4082" s="24" customFormat="1" spans="2:2">
      <c r="B4082" s="121"/>
    </row>
    <row r="4083" s="24" customFormat="1" spans="2:2">
      <c r="B4083" s="121"/>
    </row>
    <row r="4084" s="24" customFormat="1" spans="2:2">
      <c r="B4084" s="121"/>
    </row>
    <row r="4085" s="24" customFormat="1" spans="2:2">
      <c r="B4085" s="121"/>
    </row>
    <row r="4086" s="24" customFormat="1" spans="2:2">
      <c r="B4086" s="121"/>
    </row>
    <row r="4087" s="24" customFormat="1" spans="2:2">
      <c r="B4087" s="121"/>
    </row>
    <row r="4088" s="24" customFormat="1" spans="2:2">
      <c r="B4088" s="121"/>
    </row>
    <row r="4089" s="24" customFormat="1" spans="2:2">
      <c r="B4089" s="121"/>
    </row>
    <row r="4090" s="24" customFormat="1" spans="2:2">
      <c r="B4090" s="121"/>
    </row>
    <row r="4091" s="24" customFormat="1" spans="2:2">
      <c r="B4091" s="121"/>
    </row>
    <row r="4092" s="24" customFormat="1" spans="2:2">
      <c r="B4092" s="121"/>
    </row>
    <row r="4093" s="24" customFormat="1" spans="2:2">
      <c r="B4093" s="121"/>
    </row>
    <row r="4094" s="24" customFormat="1" spans="2:2">
      <c r="B4094" s="121"/>
    </row>
    <row r="4095" s="24" customFormat="1" spans="2:2">
      <c r="B4095" s="121"/>
    </row>
    <row r="4096" s="24" customFormat="1" spans="2:2">
      <c r="B4096" s="121"/>
    </row>
    <row r="4097" s="24" customFormat="1" spans="2:2">
      <c r="B4097" s="121"/>
    </row>
    <row r="4098" s="24" customFormat="1" spans="2:2">
      <c r="B4098" s="121"/>
    </row>
    <row r="4099" s="24" customFormat="1" spans="2:2">
      <c r="B4099" s="121"/>
    </row>
    <row r="4100" s="24" customFormat="1" spans="2:2">
      <c r="B4100" s="121"/>
    </row>
    <row r="4101" s="24" customFormat="1" spans="2:2">
      <c r="B4101" s="121"/>
    </row>
    <row r="4102" s="24" customFormat="1" spans="2:2">
      <c r="B4102" s="121"/>
    </row>
    <row r="4103" s="24" customFormat="1" spans="2:2">
      <c r="B4103" s="121"/>
    </row>
    <row r="4104" s="24" customFormat="1" spans="2:2">
      <c r="B4104" s="121"/>
    </row>
    <row r="4105" s="24" customFormat="1" spans="2:2">
      <c r="B4105" s="121"/>
    </row>
    <row r="4106" s="24" customFormat="1" spans="2:2">
      <c r="B4106" s="121"/>
    </row>
    <row r="4107" s="24" customFormat="1" spans="2:2">
      <c r="B4107" s="121"/>
    </row>
    <row r="4108" s="24" customFormat="1" spans="2:2">
      <c r="B4108" s="121"/>
    </row>
    <row r="4109" s="24" customFormat="1" spans="2:2">
      <c r="B4109" s="121"/>
    </row>
    <row r="4110" s="24" customFormat="1" spans="2:2">
      <c r="B4110" s="121"/>
    </row>
    <row r="4111" s="24" customFormat="1" spans="2:2">
      <c r="B4111" s="121"/>
    </row>
    <row r="4112" s="24" customFormat="1" spans="2:2">
      <c r="B4112" s="121"/>
    </row>
    <row r="4113" s="24" customFormat="1" spans="2:2">
      <c r="B4113" s="121"/>
    </row>
    <row r="4114" s="24" customFormat="1" spans="2:2">
      <c r="B4114" s="121"/>
    </row>
    <row r="4115" s="24" customFormat="1" spans="2:2">
      <c r="B4115" s="121"/>
    </row>
    <row r="4116" s="24" customFormat="1" spans="2:2">
      <c r="B4116" s="121"/>
    </row>
    <row r="4117" s="24" customFormat="1" spans="2:2">
      <c r="B4117" s="121"/>
    </row>
    <row r="4118" s="24" customFormat="1" spans="2:2">
      <c r="B4118" s="121"/>
    </row>
    <row r="4119" s="24" customFormat="1" spans="2:2">
      <c r="B4119" s="121"/>
    </row>
    <row r="4120" s="24" customFormat="1" spans="2:2">
      <c r="B4120" s="121"/>
    </row>
    <row r="4121" s="24" customFormat="1" spans="2:2">
      <c r="B4121" s="121"/>
    </row>
    <row r="4122" s="24" customFormat="1" spans="2:2">
      <c r="B4122" s="121"/>
    </row>
    <row r="4123" s="24" customFormat="1" spans="2:2">
      <c r="B4123" s="121"/>
    </row>
    <row r="4124" s="24" customFormat="1" spans="2:2">
      <c r="B4124" s="121"/>
    </row>
    <row r="4125" s="24" customFormat="1" spans="2:2">
      <c r="B4125" s="121"/>
    </row>
    <row r="4126" s="24" customFormat="1" spans="2:2">
      <c r="B4126" s="121"/>
    </row>
    <row r="4127" s="24" customFormat="1" spans="2:2">
      <c r="B4127" s="121"/>
    </row>
    <row r="4128" s="24" customFormat="1" spans="2:2">
      <c r="B4128" s="121"/>
    </row>
    <row r="4129" s="24" customFormat="1" spans="2:2">
      <c r="B4129" s="121"/>
    </row>
    <row r="4130" s="24" customFormat="1" spans="2:2">
      <c r="B4130" s="121"/>
    </row>
    <row r="4131" s="24" customFormat="1" spans="2:2">
      <c r="B4131" s="121"/>
    </row>
    <row r="4132" s="24" customFormat="1" spans="2:2">
      <c r="B4132" s="121"/>
    </row>
    <row r="4133" s="24" customFormat="1" spans="2:2">
      <c r="B4133" s="121"/>
    </row>
    <row r="4134" s="24" customFormat="1" spans="2:2">
      <c r="B4134" s="121"/>
    </row>
    <row r="4135" s="24" customFormat="1" spans="2:2">
      <c r="B4135" s="121"/>
    </row>
    <row r="4136" s="24" customFormat="1" spans="2:2">
      <c r="B4136" s="121"/>
    </row>
    <row r="4137" s="24" customFormat="1" spans="2:2">
      <c r="B4137" s="121"/>
    </row>
    <row r="4138" s="24" customFormat="1" spans="2:2">
      <c r="B4138" s="121"/>
    </row>
    <row r="4139" s="24" customFormat="1" spans="2:2">
      <c r="B4139" s="121"/>
    </row>
    <row r="4140" s="24" customFormat="1" spans="2:2">
      <c r="B4140" s="121"/>
    </row>
    <row r="4141" s="24" customFormat="1" spans="2:2">
      <c r="B4141" s="121"/>
    </row>
    <row r="4142" s="24" customFormat="1" spans="2:2">
      <c r="B4142" s="121"/>
    </row>
    <row r="4143" s="24" customFormat="1" spans="2:2">
      <c r="B4143" s="121"/>
    </row>
    <row r="4144" s="24" customFormat="1" spans="2:2">
      <c r="B4144" s="121"/>
    </row>
    <row r="4145" s="24" customFormat="1" spans="2:2">
      <c r="B4145" s="121"/>
    </row>
    <row r="4146" s="24" customFormat="1" spans="2:2">
      <c r="B4146" s="121"/>
    </row>
    <row r="4147" s="24" customFormat="1" spans="2:2">
      <c r="B4147" s="121"/>
    </row>
    <row r="4148" s="24" customFormat="1" spans="2:2">
      <c r="B4148" s="121"/>
    </row>
    <row r="4149" s="24" customFormat="1" spans="2:2">
      <c r="B4149" s="121"/>
    </row>
    <row r="4150" s="24" customFormat="1" spans="2:2">
      <c r="B4150" s="121"/>
    </row>
    <row r="4151" s="24" customFormat="1" spans="2:2">
      <c r="B4151" s="121"/>
    </row>
    <row r="4152" s="24" customFormat="1" spans="2:2">
      <c r="B4152" s="121"/>
    </row>
    <row r="4153" s="24" customFormat="1" spans="2:2">
      <c r="B4153" s="121"/>
    </row>
    <row r="4154" s="24" customFormat="1" spans="2:2">
      <c r="B4154" s="121"/>
    </row>
    <row r="4155" s="24" customFormat="1" spans="2:2">
      <c r="B4155" s="121"/>
    </row>
    <row r="4156" s="24" customFormat="1" spans="2:2">
      <c r="B4156" s="121"/>
    </row>
    <row r="4157" s="24" customFormat="1" spans="2:2">
      <c r="B4157" s="121"/>
    </row>
    <row r="4158" s="24" customFormat="1" spans="2:2">
      <c r="B4158" s="121"/>
    </row>
    <row r="4159" s="24" customFormat="1" spans="2:2">
      <c r="B4159" s="121"/>
    </row>
    <row r="4160" s="24" customFormat="1" spans="2:2">
      <c r="B4160" s="121"/>
    </row>
    <row r="4161" s="24" customFormat="1" spans="2:2">
      <c r="B4161" s="121"/>
    </row>
    <row r="4162" s="24" customFormat="1" spans="2:2">
      <c r="B4162" s="121"/>
    </row>
    <row r="4163" s="24" customFormat="1" spans="2:2">
      <c r="B4163" s="121"/>
    </row>
    <row r="4164" s="24" customFormat="1" spans="2:2">
      <c r="B4164" s="121"/>
    </row>
    <row r="4165" s="24" customFormat="1" spans="2:2">
      <c r="B4165" s="121"/>
    </row>
    <row r="4166" s="24" customFormat="1" spans="2:2">
      <c r="B4166" s="121"/>
    </row>
    <row r="4167" s="24" customFormat="1" spans="2:2">
      <c r="B4167" s="121"/>
    </row>
    <row r="4168" s="24" customFormat="1" spans="2:2">
      <c r="B4168" s="121"/>
    </row>
    <row r="4169" s="24" customFormat="1" spans="2:2">
      <c r="B4169" s="121"/>
    </row>
    <row r="4170" s="24" customFormat="1" spans="2:2">
      <c r="B4170" s="121"/>
    </row>
    <row r="4171" s="24" customFormat="1" spans="2:2">
      <c r="B4171" s="121"/>
    </row>
    <row r="4172" s="24" customFormat="1" spans="2:2">
      <c r="B4172" s="121"/>
    </row>
    <row r="4173" s="24" customFormat="1" spans="2:2">
      <c r="B4173" s="121"/>
    </row>
    <row r="4174" s="24" customFormat="1" spans="2:2">
      <c r="B4174" s="121"/>
    </row>
    <row r="4175" s="24" customFormat="1" spans="2:2">
      <c r="B4175" s="121"/>
    </row>
    <row r="4176" s="24" customFormat="1" spans="2:2">
      <c r="B4176" s="121"/>
    </row>
    <row r="4177" s="24" customFormat="1" spans="2:2">
      <c r="B4177" s="121"/>
    </row>
    <row r="4178" s="24" customFormat="1" spans="2:2">
      <c r="B4178" s="121"/>
    </row>
    <row r="4179" s="24" customFormat="1" spans="2:2">
      <c r="B4179" s="121"/>
    </row>
    <row r="4180" s="24" customFormat="1" spans="2:2">
      <c r="B4180" s="121"/>
    </row>
    <row r="4181" s="24" customFormat="1" spans="2:2">
      <c r="B4181" s="121"/>
    </row>
    <row r="4182" s="24" customFormat="1" spans="2:2">
      <c r="B4182" s="121"/>
    </row>
    <row r="4183" s="24" customFormat="1" spans="2:2">
      <c r="B4183" s="121"/>
    </row>
    <row r="4184" s="24" customFormat="1" spans="2:2">
      <c r="B4184" s="121"/>
    </row>
    <row r="4185" s="24" customFormat="1" spans="2:2">
      <c r="B4185" s="121"/>
    </row>
    <row r="4186" s="24" customFormat="1" spans="2:2">
      <c r="B4186" s="121"/>
    </row>
    <row r="4187" s="24" customFormat="1" spans="2:2">
      <c r="B4187" s="121"/>
    </row>
    <row r="4188" s="24" customFormat="1" spans="2:2">
      <c r="B4188" s="121"/>
    </row>
    <row r="4189" s="24" customFormat="1" spans="2:2">
      <c r="B4189" s="121"/>
    </row>
    <row r="4190" s="24" customFormat="1" spans="2:2">
      <c r="B4190" s="121"/>
    </row>
    <row r="4191" s="24" customFormat="1" spans="2:2">
      <c r="B4191" s="121"/>
    </row>
    <row r="4192" s="24" customFormat="1" spans="2:2">
      <c r="B4192" s="121"/>
    </row>
    <row r="4193" s="24" customFormat="1" spans="2:2">
      <c r="B4193" s="121"/>
    </row>
    <row r="4194" s="24" customFormat="1" spans="2:2">
      <c r="B4194" s="121"/>
    </row>
    <row r="4195" s="24" customFormat="1" spans="2:2">
      <c r="B4195" s="121"/>
    </row>
    <row r="4196" s="24" customFormat="1" spans="2:2">
      <c r="B4196" s="121"/>
    </row>
    <row r="4197" s="24" customFormat="1" spans="2:2">
      <c r="B4197" s="121"/>
    </row>
    <row r="4198" s="24" customFormat="1" spans="2:2">
      <c r="B4198" s="121"/>
    </row>
    <row r="4199" s="24" customFormat="1" spans="2:2">
      <c r="B4199" s="121"/>
    </row>
    <row r="4200" s="24" customFormat="1" spans="2:2">
      <c r="B4200" s="121"/>
    </row>
    <row r="4201" s="24" customFormat="1" spans="2:2">
      <c r="B4201" s="121"/>
    </row>
    <row r="4202" s="24" customFormat="1" spans="2:2">
      <c r="B4202" s="121"/>
    </row>
    <row r="4203" s="24" customFormat="1" spans="2:2">
      <c r="B4203" s="121"/>
    </row>
    <row r="4204" s="24" customFormat="1" spans="2:2">
      <c r="B4204" s="121"/>
    </row>
    <row r="4205" s="24" customFormat="1" spans="2:2">
      <c r="B4205" s="121"/>
    </row>
    <row r="4206" s="24" customFormat="1" spans="2:2">
      <c r="B4206" s="121"/>
    </row>
    <row r="4207" s="24" customFormat="1" spans="2:2">
      <c r="B4207" s="121"/>
    </row>
    <row r="4208" s="24" customFormat="1" spans="2:2">
      <c r="B4208" s="121"/>
    </row>
    <row r="4209" s="24" customFormat="1" spans="2:2">
      <c r="B4209" s="121"/>
    </row>
    <row r="4210" s="24" customFormat="1" spans="2:2">
      <c r="B4210" s="121"/>
    </row>
    <row r="4211" s="24" customFormat="1" spans="2:2">
      <c r="B4211" s="121"/>
    </row>
    <row r="4212" s="24" customFormat="1" spans="2:2">
      <c r="B4212" s="121"/>
    </row>
    <row r="4213" s="24" customFormat="1" spans="2:2">
      <c r="B4213" s="121"/>
    </row>
    <row r="4214" s="24" customFormat="1" spans="2:2">
      <c r="B4214" s="121"/>
    </row>
    <row r="4215" s="24" customFormat="1" spans="2:2">
      <c r="B4215" s="121"/>
    </row>
    <row r="4216" s="24" customFormat="1" spans="2:2">
      <c r="B4216" s="121"/>
    </row>
    <row r="4217" s="24" customFormat="1" spans="2:2">
      <c r="B4217" s="121"/>
    </row>
    <row r="4218" s="24" customFormat="1" spans="2:2">
      <c r="B4218" s="121"/>
    </row>
    <row r="4219" s="24" customFormat="1" spans="2:2">
      <c r="B4219" s="121"/>
    </row>
    <row r="4220" s="24" customFormat="1" spans="2:2">
      <c r="B4220" s="121"/>
    </row>
    <row r="4221" s="24" customFormat="1" spans="2:2">
      <c r="B4221" s="121"/>
    </row>
    <row r="4222" s="24" customFormat="1" spans="2:2">
      <c r="B4222" s="121"/>
    </row>
    <row r="4223" s="24" customFormat="1" spans="2:2">
      <c r="B4223" s="121"/>
    </row>
    <row r="4224" s="24" customFormat="1" spans="2:2">
      <c r="B4224" s="121"/>
    </row>
    <row r="4225" s="24" customFormat="1" spans="2:2">
      <c r="B4225" s="121"/>
    </row>
    <row r="4226" s="24" customFormat="1" spans="2:2">
      <c r="B4226" s="121"/>
    </row>
    <row r="4227" s="24" customFormat="1" spans="2:2">
      <c r="B4227" s="121"/>
    </row>
    <row r="4228" s="24" customFormat="1" spans="2:2">
      <c r="B4228" s="121"/>
    </row>
    <row r="4229" s="24" customFormat="1" spans="2:2">
      <c r="B4229" s="121"/>
    </row>
    <row r="4230" s="24" customFormat="1" spans="2:2">
      <c r="B4230" s="121"/>
    </row>
    <row r="4231" s="24" customFormat="1" spans="2:2">
      <c r="B4231" s="121"/>
    </row>
    <row r="4232" s="24" customFormat="1" spans="2:2">
      <c r="B4232" s="121"/>
    </row>
    <row r="4233" s="24" customFormat="1" spans="2:2">
      <c r="B4233" s="121"/>
    </row>
    <row r="4234" s="24" customFormat="1" spans="2:2">
      <c r="B4234" s="121"/>
    </row>
    <row r="4235" s="24" customFormat="1" spans="2:2">
      <c r="B4235" s="121"/>
    </row>
    <row r="4236" s="24" customFormat="1" spans="2:2">
      <c r="B4236" s="121"/>
    </row>
    <row r="4237" s="24" customFormat="1" spans="2:2">
      <c r="B4237" s="121"/>
    </row>
    <row r="4238" s="24" customFormat="1" spans="2:2">
      <c r="B4238" s="121"/>
    </row>
    <row r="4239" s="24" customFormat="1" spans="2:2">
      <c r="B4239" s="121"/>
    </row>
    <row r="4240" s="24" customFormat="1" spans="2:2">
      <c r="B4240" s="121"/>
    </row>
    <row r="4241" s="24" customFormat="1" spans="2:2">
      <c r="B4241" s="121"/>
    </row>
    <row r="4242" s="24" customFormat="1" spans="2:2">
      <c r="B4242" s="121"/>
    </row>
    <row r="4243" s="24" customFormat="1" spans="2:2">
      <c r="B4243" s="121"/>
    </row>
    <row r="4244" s="24" customFormat="1" spans="2:2">
      <c r="B4244" s="121"/>
    </row>
    <row r="4245" s="24" customFormat="1" spans="2:2">
      <c r="B4245" s="121"/>
    </row>
    <row r="4246" s="24" customFormat="1" spans="2:2">
      <c r="B4246" s="121"/>
    </row>
    <row r="4247" s="24" customFormat="1" spans="2:2">
      <c r="B4247" s="121"/>
    </row>
    <row r="4248" s="24" customFormat="1" spans="2:2">
      <c r="B4248" s="121"/>
    </row>
    <row r="4249" s="24" customFormat="1" spans="2:2">
      <c r="B4249" s="121"/>
    </row>
    <row r="4250" s="24" customFormat="1" spans="2:2">
      <c r="B4250" s="121"/>
    </row>
    <row r="4251" s="24" customFormat="1" spans="2:2">
      <c r="B4251" s="121"/>
    </row>
    <row r="4252" s="24" customFormat="1" spans="2:2">
      <c r="B4252" s="121"/>
    </row>
    <row r="4253" s="24" customFormat="1" spans="2:2">
      <c r="B4253" s="121"/>
    </row>
    <row r="4254" s="24" customFormat="1" spans="2:2">
      <c r="B4254" s="121"/>
    </row>
    <row r="4255" s="24" customFormat="1" spans="2:2">
      <c r="B4255" s="121"/>
    </row>
    <row r="4256" s="24" customFormat="1" spans="2:2">
      <c r="B4256" s="121"/>
    </row>
    <row r="4257" s="24" customFormat="1" spans="2:2">
      <c r="B4257" s="121"/>
    </row>
    <row r="4258" s="24" customFormat="1" spans="2:2">
      <c r="B4258" s="121"/>
    </row>
    <row r="4259" s="24" customFormat="1" spans="2:2">
      <c r="B4259" s="121"/>
    </row>
    <row r="4260" s="24" customFormat="1" spans="2:2">
      <c r="B4260" s="121"/>
    </row>
    <row r="4261" s="24" customFormat="1" spans="2:2">
      <c r="B4261" s="121"/>
    </row>
    <row r="4262" s="24" customFormat="1" spans="2:2">
      <c r="B4262" s="121"/>
    </row>
    <row r="4263" s="24" customFormat="1" spans="2:2">
      <c r="B4263" s="121"/>
    </row>
    <row r="4264" s="24" customFormat="1" spans="2:2">
      <c r="B4264" s="121"/>
    </row>
    <row r="4265" s="24" customFormat="1" spans="2:2">
      <c r="B4265" s="121"/>
    </row>
    <row r="4266" s="24" customFormat="1" spans="2:2">
      <c r="B4266" s="121"/>
    </row>
    <row r="4267" s="24" customFormat="1" spans="2:2">
      <c r="B4267" s="121"/>
    </row>
    <row r="4268" s="24" customFormat="1" spans="2:2">
      <c r="B4268" s="121"/>
    </row>
    <row r="4269" s="24" customFormat="1" spans="2:2">
      <c r="B4269" s="121"/>
    </row>
    <row r="4270" s="24" customFormat="1" spans="2:2">
      <c r="B4270" s="121"/>
    </row>
    <row r="4271" s="24" customFormat="1" spans="2:2">
      <c r="B4271" s="121"/>
    </row>
    <row r="4272" s="24" customFormat="1" spans="2:2">
      <c r="B4272" s="121"/>
    </row>
    <row r="4273" s="24" customFormat="1" spans="2:2">
      <c r="B4273" s="121"/>
    </row>
    <row r="4274" s="24" customFormat="1" spans="2:2">
      <c r="B4274" s="121"/>
    </row>
    <row r="4275" s="24" customFormat="1" spans="2:2">
      <c r="B4275" s="121"/>
    </row>
    <row r="4276" s="24" customFormat="1" spans="2:2">
      <c r="B4276" s="121"/>
    </row>
    <row r="4277" s="24" customFormat="1" spans="2:2">
      <c r="B4277" s="121"/>
    </row>
    <row r="4278" s="24" customFormat="1" spans="2:2">
      <c r="B4278" s="121"/>
    </row>
    <row r="4279" s="24" customFormat="1" spans="2:2">
      <c r="B4279" s="121"/>
    </row>
    <row r="4280" s="24" customFormat="1" spans="2:2">
      <c r="B4280" s="121"/>
    </row>
    <row r="4281" s="24" customFormat="1" spans="2:2">
      <c r="B4281" s="121"/>
    </row>
    <row r="4282" s="24" customFormat="1" spans="2:2">
      <c r="B4282" s="121"/>
    </row>
    <row r="4283" s="24" customFormat="1" spans="2:2">
      <c r="B4283" s="121"/>
    </row>
    <row r="4284" s="24" customFormat="1" spans="2:2">
      <c r="B4284" s="121"/>
    </row>
    <row r="4285" s="24" customFormat="1" spans="2:2">
      <c r="B4285" s="121"/>
    </row>
    <row r="4286" s="24" customFormat="1" spans="2:2">
      <c r="B4286" s="121"/>
    </row>
    <row r="4287" s="24" customFormat="1" spans="2:2">
      <c r="B4287" s="121"/>
    </row>
    <row r="4288" s="24" customFormat="1" spans="2:2">
      <c r="B4288" s="121"/>
    </row>
    <row r="4289" s="24" customFormat="1" spans="2:2">
      <c r="B4289" s="121"/>
    </row>
    <row r="4290" s="24" customFormat="1" spans="2:2">
      <c r="B4290" s="121"/>
    </row>
    <row r="4291" s="24" customFormat="1" spans="2:2">
      <c r="B4291" s="121"/>
    </row>
    <row r="4292" s="24" customFormat="1" spans="2:2">
      <c r="B4292" s="121"/>
    </row>
    <row r="4293" s="24" customFormat="1" spans="2:2">
      <c r="B4293" s="121"/>
    </row>
    <row r="4294" s="24" customFormat="1" spans="2:2">
      <c r="B4294" s="121"/>
    </row>
    <row r="4295" s="24" customFormat="1" spans="2:2">
      <c r="B4295" s="121"/>
    </row>
    <row r="4296" s="24" customFormat="1" spans="2:2">
      <c r="B4296" s="121"/>
    </row>
    <row r="4297" s="24" customFormat="1" spans="2:2">
      <c r="B4297" s="121"/>
    </row>
    <row r="4298" s="24" customFormat="1" spans="2:2">
      <c r="B4298" s="121"/>
    </row>
    <row r="4299" s="24" customFormat="1" spans="2:2">
      <c r="B4299" s="121"/>
    </row>
    <row r="4300" s="24" customFormat="1" spans="2:2">
      <c r="B4300" s="121"/>
    </row>
    <row r="4301" s="24" customFormat="1" spans="2:2">
      <c r="B4301" s="121"/>
    </row>
    <row r="4302" s="24" customFormat="1" spans="2:2">
      <c r="B4302" s="121"/>
    </row>
    <row r="4303" s="24" customFormat="1" spans="2:2">
      <c r="B4303" s="121"/>
    </row>
    <row r="4304" s="24" customFormat="1" spans="2:2">
      <c r="B4304" s="121"/>
    </row>
    <row r="4305" s="24" customFormat="1" spans="2:2">
      <c r="B4305" s="121"/>
    </row>
    <row r="4306" s="24" customFormat="1" spans="2:2">
      <c r="B4306" s="121"/>
    </row>
    <row r="4307" s="24" customFormat="1" spans="2:2">
      <c r="B4307" s="121"/>
    </row>
    <row r="4308" s="24" customFormat="1" spans="2:2">
      <c r="B4308" s="121"/>
    </row>
    <row r="4309" s="24" customFormat="1" spans="2:2">
      <c r="B4309" s="121"/>
    </row>
    <row r="4310" s="24" customFormat="1" spans="2:2">
      <c r="B4310" s="121"/>
    </row>
    <row r="4311" s="24" customFormat="1" spans="2:2">
      <c r="B4311" s="121"/>
    </row>
    <row r="4312" s="24" customFormat="1" spans="2:2">
      <c r="B4312" s="121"/>
    </row>
    <row r="4313" s="24" customFormat="1" spans="2:2">
      <c r="B4313" s="121"/>
    </row>
    <row r="4314" s="24" customFormat="1" spans="2:2">
      <c r="B4314" s="121"/>
    </row>
    <row r="4315" s="24" customFormat="1" spans="2:2">
      <c r="B4315" s="121"/>
    </row>
    <row r="4316" s="24" customFormat="1" spans="2:2">
      <c r="B4316" s="121"/>
    </row>
    <row r="4317" s="24" customFormat="1" spans="2:2">
      <c r="B4317" s="121"/>
    </row>
    <row r="4318" s="24" customFormat="1" spans="2:2">
      <c r="B4318" s="121"/>
    </row>
    <row r="4319" s="24" customFormat="1" spans="2:2">
      <c r="B4319" s="121"/>
    </row>
    <row r="4320" s="24" customFormat="1" spans="2:2">
      <c r="B4320" s="121"/>
    </row>
    <row r="4321" s="24" customFormat="1" spans="2:2">
      <c r="B4321" s="121"/>
    </row>
    <row r="4322" s="24" customFormat="1" spans="2:2">
      <c r="B4322" s="121"/>
    </row>
    <row r="4323" s="24" customFormat="1" spans="2:2">
      <c r="B4323" s="121"/>
    </row>
    <row r="4324" s="24" customFormat="1" spans="2:2">
      <c r="B4324" s="121"/>
    </row>
    <row r="4325" s="24" customFormat="1" spans="2:2">
      <c r="B4325" s="121"/>
    </row>
    <row r="4326" s="24" customFormat="1" spans="2:2">
      <c r="B4326" s="121"/>
    </row>
    <row r="4327" s="24" customFormat="1" spans="2:2">
      <c r="B4327" s="121"/>
    </row>
    <row r="4328" s="24" customFormat="1" spans="2:2">
      <c r="B4328" s="121"/>
    </row>
    <row r="4329" s="24" customFormat="1" spans="2:2">
      <c r="B4329" s="121"/>
    </row>
    <row r="4330" s="24" customFormat="1" spans="2:2">
      <c r="B4330" s="121"/>
    </row>
    <row r="4331" s="24" customFormat="1" spans="2:2">
      <c r="B4331" s="121"/>
    </row>
    <row r="4332" s="24" customFormat="1" spans="2:2">
      <c r="B4332" s="121"/>
    </row>
    <row r="4333" s="24" customFormat="1" spans="2:2">
      <c r="B4333" s="121"/>
    </row>
    <row r="4334" s="24" customFormat="1" spans="2:2">
      <c r="B4334" s="121"/>
    </row>
    <row r="4335" s="24" customFormat="1" spans="2:2">
      <c r="B4335" s="121"/>
    </row>
    <row r="4336" s="24" customFormat="1" spans="2:2">
      <c r="B4336" s="121"/>
    </row>
    <row r="4337" s="24" customFormat="1" spans="2:2">
      <c r="B4337" s="121"/>
    </row>
    <row r="4338" s="24" customFormat="1" spans="2:2">
      <c r="B4338" s="121"/>
    </row>
    <row r="4339" s="24" customFormat="1" spans="2:2">
      <c r="B4339" s="121"/>
    </row>
    <row r="4340" s="24" customFormat="1" spans="2:2">
      <c r="B4340" s="121"/>
    </row>
    <row r="4341" s="24" customFormat="1" spans="2:2">
      <c r="B4341" s="121"/>
    </row>
    <row r="4342" s="24" customFormat="1" spans="2:2">
      <c r="B4342" s="121"/>
    </row>
    <row r="4343" s="24" customFormat="1" spans="2:2">
      <c r="B4343" s="121"/>
    </row>
    <row r="4344" s="24" customFormat="1" spans="2:2">
      <c r="B4344" s="121"/>
    </row>
    <row r="4345" s="24" customFormat="1" spans="2:2">
      <c r="B4345" s="121"/>
    </row>
    <row r="4346" s="24" customFormat="1" spans="2:2">
      <c r="B4346" s="121"/>
    </row>
    <row r="4347" s="24" customFormat="1" spans="2:2">
      <c r="B4347" s="121"/>
    </row>
    <row r="4348" s="24" customFormat="1" spans="2:2">
      <c r="B4348" s="121"/>
    </row>
    <row r="4349" s="24" customFormat="1" spans="2:2">
      <c r="B4349" s="121"/>
    </row>
    <row r="4350" s="24" customFormat="1" spans="2:2">
      <c r="B4350" s="121"/>
    </row>
    <row r="4351" s="24" customFormat="1" spans="2:2">
      <c r="B4351" s="121"/>
    </row>
    <row r="4352" s="24" customFormat="1" spans="2:2">
      <c r="B4352" s="121"/>
    </row>
    <row r="4353" s="24" customFormat="1" spans="2:2">
      <c r="B4353" s="121"/>
    </row>
    <row r="4354" s="24" customFormat="1" spans="2:2">
      <c r="B4354" s="121"/>
    </row>
    <row r="4355" s="24" customFormat="1" spans="2:2">
      <c r="B4355" s="121"/>
    </row>
    <row r="4356" s="24" customFormat="1" spans="2:2">
      <c r="B4356" s="121"/>
    </row>
    <row r="4357" s="24" customFormat="1" spans="2:2">
      <c r="B4357" s="121"/>
    </row>
    <row r="4358" s="24" customFormat="1" spans="2:2">
      <c r="B4358" s="121"/>
    </row>
    <row r="4359" s="24" customFormat="1" spans="2:2">
      <c r="B4359" s="121"/>
    </row>
    <row r="4360" s="24" customFormat="1" spans="2:2">
      <c r="B4360" s="121"/>
    </row>
    <row r="4361" s="24" customFormat="1" spans="2:2">
      <c r="B4361" s="121"/>
    </row>
    <row r="4362" s="24" customFormat="1" spans="2:2">
      <c r="B4362" s="121"/>
    </row>
    <row r="4363" s="24" customFormat="1" spans="2:2">
      <c r="B4363" s="121"/>
    </row>
    <row r="4364" s="24" customFormat="1" spans="2:2">
      <c r="B4364" s="121"/>
    </row>
    <row r="4365" s="24" customFormat="1" spans="2:2">
      <c r="B4365" s="121"/>
    </row>
    <row r="4366" s="24" customFormat="1" spans="2:2">
      <c r="B4366" s="121"/>
    </row>
    <row r="4367" s="24" customFormat="1" spans="2:2">
      <c r="B4367" s="121"/>
    </row>
    <row r="4368" s="24" customFormat="1" spans="2:2">
      <c r="B4368" s="121"/>
    </row>
    <row r="4369" s="24" customFormat="1" spans="2:2">
      <c r="B4369" s="121"/>
    </row>
    <row r="4370" s="24" customFormat="1" spans="2:2">
      <c r="B4370" s="121"/>
    </row>
    <row r="4371" s="24" customFormat="1" spans="2:2">
      <c r="B4371" s="121"/>
    </row>
    <row r="4372" s="24" customFormat="1" spans="2:2">
      <c r="B4372" s="121"/>
    </row>
    <row r="4373" s="24" customFormat="1" spans="2:2">
      <c r="B4373" s="121"/>
    </row>
    <row r="4374" s="24" customFormat="1" spans="2:2">
      <c r="B4374" s="121"/>
    </row>
    <row r="4375" s="24" customFormat="1" spans="2:2">
      <c r="B4375" s="121"/>
    </row>
    <row r="4376" s="24" customFormat="1" spans="2:2">
      <c r="B4376" s="121"/>
    </row>
    <row r="4377" s="24" customFormat="1" spans="2:2">
      <c r="B4377" s="121"/>
    </row>
    <row r="4378" s="24" customFormat="1" spans="2:2">
      <c r="B4378" s="121"/>
    </row>
    <row r="4379" s="24" customFormat="1" spans="2:2">
      <c r="B4379" s="121"/>
    </row>
    <row r="4380" s="24" customFormat="1" spans="2:2">
      <c r="B4380" s="121"/>
    </row>
    <row r="4381" s="24" customFormat="1" spans="2:2">
      <c r="B4381" s="121"/>
    </row>
    <row r="4382" s="24" customFormat="1" spans="2:2">
      <c r="B4382" s="121"/>
    </row>
    <row r="4383" s="24" customFormat="1" spans="2:2">
      <c r="B4383" s="121"/>
    </row>
    <row r="4384" s="24" customFormat="1" spans="2:2">
      <c r="B4384" s="121"/>
    </row>
    <row r="4385" s="24" customFormat="1" spans="2:2">
      <c r="B4385" s="121"/>
    </row>
    <row r="4386" s="24" customFormat="1" spans="2:2">
      <c r="B4386" s="121"/>
    </row>
    <row r="4387" s="24" customFormat="1" spans="2:2">
      <c r="B4387" s="121"/>
    </row>
    <row r="4388" s="24" customFormat="1" spans="2:2">
      <c r="B4388" s="121"/>
    </row>
    <row r="4389" s="24" customFormat="1" spans="2:2">
      <c r="B4389" s="121"/>
    </row>
    <row r="4390" s="24" customFormat="1" spans="2:2">
      <c r="B4390" s="121"/>
    </row>
    <row r="4391" s="24" customFormat="1" spans="2:2">
      <c r="B4391" s="121"/>
    </row>
    <row r="4392" s="24" customFormat="1" spans="2:2">
      <c r="B4392" s="121"/>
    </row>
    <row r="4393" s="24" customFormat="1" spans="2:2">
      <c r="B4393" s="121"/>
    </row>
    <row r="4394" s="24" customFormat="1" spans="2:2">
      <c r="B4394" s="121"/>
    </row>
    <row r="4395" s="24" customFormat="1" spans="2:2">
      <c r="B4395" s="121"/>
    </row>
    <row r="4396" s="24" customFormat="1" spans="2:2">
      <c r="B4396" s="121"/>
    </row>
    <row r="4397" s="24" customFormat="1" spans="2:2">
      <c r="B4397" s="121"/>
    </row>
    <row r="4398" s="24" customFormat="1" spans="2:2">
      <c r="B4398" s="121"/>
    </row>
    <row r="4399" s="24" customFormat="1" spans="2:2">
      <c r="B4399" s="121"/>
    </row>
    <row r="4400" s="24" customFormat="1" spans="2:2">
      <c r="B4400" s="121"/>
    </row>
    <row r="4401" s="24" customFormat="1" spans="2:2">
      <c r="B4401" s="121"/>
    </row>
    <row r="4402" s="24" customFormat="1" spans="2:2">
      <c r="B4402" s="121"/>
    </row>
    <row r="4403" s="24" customFormat="1" spans="2:2">
      <c r="B4403" s="121"/>
    </row>
    <row r="4404" s="24" customFormat="1" spans="2:2">
      <c r="B4404" s="121"/>
    </row>
    <row r="4405" s="24" customFormat="1" spans="2:2">
      <c r="B4405" s="121"/>
    </row>
    <row r="4406" s="24" customFormat="1" spans="2:2">
      <c r="B4406" s="121"/>
    </row>
    <row r="4407" s="24" customFormat="1" spans="2:2">
      <c r="B4407" s="121"/>
    </row>
    <row r="4408" s="24" customFormat="1" spans="2:2">
      <c r="B4408" s="121"/>
    </row>
    <row r="4409" s="24" customFormat="1" spans="2:2">
      <c r="B4409" s="121"/>
    </row>
    <row r="4410" s="24" customFormat="1" spans="2:2">
      <c r="B4410" s="121"/>
    </row>
    <row r="4411" s="24" customFormat="1" spans="2:2">
      <c r="B4411" s="121"/>
    </row>
    <row r="4412" s="24" customFormat="1" spans="2:2">
      <c r="B4412" s="121"/>
    </row>
    <row r="4413" s="24" customFormat="1" spans="2:2">
      <c r="B4413" s="121"/>
    </row>
    <row r="4414" s="24" customFormat="1" spans="2:2">
      <c r="B4414" s="121"/>
    </row>
    <row r="4415" s="24" customFormat="1" spans="2:2">
      <c r="B4415" s="121"/>
    </row>
    <row r="4416" s="24" customFormat="1" spans="2:2">
      <c r="B4416" s="121"/>
    </row>
    <row r="4417" s="24" customFormat="1" spans="2:2">
      <c r="B4417" s="121"/>
    </row>
    <row r="4418" s="24" customFormat="1" spans="2:2">
      <c r="B4418" s="121"/>
    </row>
    <row r="4419" s="24" customFormat="1" spans="2:2">
      <c r="B4419" s="121"/>
    </row>
    <row r="4420" s="24" customFormat="1" spans="2:2">
      <c r="B4420" s="121"/>
    </row>
    <row r="4421" s="24" customFormat="1" spans="2:2">
      <c r="B4421" s="121"/>
    </row>
    <row r="4422" s="24" customFormat="1" spans="2:2">
      <c r="B4422" s="121"/>
    </row>
    <row r="4423" s="24" customFormat="1" spans="2:2">
      <c r="B4423" s="121"/>
    </row>
    <row r="4424" s="24" customFormat="1" spans="2:2">
      <c r="B4424" s="121"/>
    </row>
    <row r="4425" s="24" customFormat="1" spans="2:2">
      <c r="B4425" s="121"/>
    </row>
    <row r="4426" s="24" customFormat="1" spans="2:2">
      <c r="B4426" s="121"/>
    </row>
    <row r="4427" s="24" customFormat="1" spans="2:2">
      <c r="B4427" s="121"/>
    </row>
    <row r="4428" s="24" customFormat="1" spans="2:2">
      <c r="B4428" s="121"/>
    </row>
    <row r="4429" s="24" customFormat="1" spans="2:2">
      <c r="B4429" s="121"/>
    </row>
    <row r="4430" s="24" customFormat="1" spans="2:2">
      <c r="B4430" s="121"/>
    </row>
    <row r="4431" s="24" customFormat="1" spans="2:2">
      <c r="B4431" s="121"/>
    </row>
    <row r="4432" s="24" customFormat="1" spans="2:2">
      <c r="B4432" s="121"/>
    </row>
    <row r="4433" s="24" customFormat="1" spans="2:2">
      <c r="B4433" s="121"/>
    </row>
    <row r="4434" s="24" customFormat="1" spans="2:2">
      <c r="B4434" s="121"/>
    </row>
    <row r="4435" s="24" customFormat="1" spans="2:2">
      <c r="B4435" s="121"/>
    </row>
    <row r="4436" s="24" customFormat="1" spans="2:2">
      <c r="B4436" s="121"/>
    </row>
    <row r="4437" s="24" customFormat="1" spans="2:2">
      <c r="B4437" s="121"/>
    </row>
    <row r="4438" s="24" customFormat="1" spans="2:2">
      <c r="B4438" s="121"/>
    </row>
    <row r="4439" s="24" customFormat="1" spans="2:2">
      <c r="B4439" s="121"/>
    </row>
    <row r="4440" s="24" customFormat="1" spans="2:2">
      <c r="B4440" s="121"/>
    </row>
    <row r="4441" s="24" customFormat="1" spans="2:2">
      <c r="B4441" s="121"/>
    </row>
    <row r="4442" s="24" customFormat="1" spans="2:2">
      <c r="B4442" s="121"/>
    </row>
    <row r="4443" s="24" customFormat="1" spans="2:2">
      <c r="B4443" s="121"/>
    </row>
    <row r="4444" s="24" customFormat="1" spans="2:2">
      <c r="B4444" s="121"/>
    </row>
    <row r="4445" s="24" customFormat="1" spans="2:2">
      <c r="B4445" s="121"/>
    </row>
    <row r="4446" s="24" customFormat="1" spans="2:2">
      <c r="B4446" s="121"/>
    </row>
    <row r="4447" s="24" customFormat="1" spans="2:2">
      <c r="B4447" s="121"/>
    </row>
    <row r="4448" s="24" customFormat="1" spans="2:2">
      <c r="B4448" s="121"/>
    </row>
    <row r="4449" s="24" customFormat="1" spans="2:2">
      <c r="B4449" s="121"/>
    </row>
    <row r="4450" s="24" customFormat="1" spans="2:2">
      <c r="B4450" s="121"/>
    </row>
    <row r="4451" s="24" customFormat="1" spans="2:2">
      <c r="B4451" s="121"/>
    </row>
    <row r="4452" s="24" customFormat="1" spans="2:2">
      <c r="B4452" s="121"/>
    </row>
    <row r="4453" s="24" customFormat="1" spans="2:2">
      <c r="B4453" s="121"/>
    </row>
    <row r="4454" s="24" customFormat="1" spans="2:2">
      <c r="B4454" s="121"/>
    </row>
    <row r="4455" s="24" customFormat="1" spans="2:2">
      <c r="B4455" s="121"/>
    </row>
    <row r="4456" s="24" customFormat="1" spans="2:2">
      <c r="B4456" s="121"/>
    </row>
    <row r="4457" s="24" customFormat="1" spans="2:2">
      <c r="B4457" s="121"/>
    </row>
    <row r="4458" s="24" customFormat="1" spans="2:2">
      <c r="B4458" s="121"/>
    </row>
    <row r="4459" s="24" customFormat="1" spans="2:2">
      <c r="B4459" s="121"/>
    </row>
    <row r="4460" s="24" customFormat="1" spans="2:2">
      <c r="B4460" s="121"/>
    </row>
    <row r="4461" s="24" customFormat="1" spans="2:2">
      <c r="B4461" s="121"/>
    </row>
    <row r="4462" s="24" customFormat="1" spans="2:2">
      <c r="B4462" s="121"/>
    </row>
    <row r="4463" s="24" customFormat="1" spans="2:2">
      <c r="B4463" s="121"/>
    </row>
    <row r="4464" s="24" customFormat="1" spans="2:2">
      <c r="B4464" s="121"/>
    </row>
    <row r="4465" s="24" customFormat="1" spans="2:2">
      <c r="B4465" s="121"/>
    </row>
    <row r="4466" s="24" customFormat="1" spans="2:2">
      <c r="B4466" s="121"/>
    </row>
    <row r="4467" s="24" customFormat="1" spans="2:2">
      <c r="B4467" s="121"/>
    </row>
    <row r="4468" s="24" customFormat="1" spans="2:2">
      <c r="B4468" s="121"/>
    </row>
    <row r="4469" s="24" customFormat="1" spans="2:2">
      <c r="B4469" s="121"/>
    </row>
    <row r="4470" s="24" customFormat="1" spans="2:2">
      <c r="B4470" s="121"/>
    </row>
    <row r="4471" s="24" customFormat="1" spans="2:2">
      <c r="B4471" s="121"/>
    </row>
    <row r="4472" s="24" customFormat="1" spans="2:2">
      <c r="B4472" s="121"/>
    </row>
    <row r="4473" s="24" customFormat="1" spans="2:2">
      <c r="B4473" s="121"/>
    </row>
    <row r="4474" s="24" customFormat="1" spans="2:2">
      <c r="B4474" s="121"/>
    </row>
    <row r="4475" s="24" customFormat="1" spans="2:2">
      <c r="B4475" s="121"/>
    </row>
    <row r="4476" s="24" customFormat="1" spans="2:2">
      <c r="B4476" s="121"/>
    </row>
    <row r="4477" s="24" customFormat="1" spans="2:2">
      <c r="B4477" s="121"/>
    </row>
    <row r="4478" s="24" customFormat="1" spans="2:2">
      <c r="B4478" s="121"/>
    </row>
    <row r="4479" s="24" customFormat="1" spans="2:2">
      <c r="B4479" s="121"/>
    </row>
    <row r="4480" s="24" customFormat="1" spans="2:2">
      <c r="B4480" s="121"/>
    </row>
    <row r="4481" s="24" customFormat="1" spans="2:2">
      <c r="B4481" s="121"/>
    </row>
    <row r="4482" s="24" customFormat="1" spans="2:2">
      <c r="B4482" s="121"/>
    </row>
    <row r="4483" s="24" customFormat="1" spans="2:2">
      <c r="B4483" s="121"/>
    </row>
    <row r="4484" s="24" customFormat="1" spans="2:2">
      <c r="B4484" s="121"/>
    </row>
    <row r="4485" s="24" customFormat="1" spans="2:2">
      <c r="B4485" s="121"/>
    </row>
    <row r="4486" s="24" customFormat="1" spans="2:2">
      <c r="B4486" s="121"/>
    </row>
    <row r="4487" s="24" customFormat="1" spans="2:2">
      <c r="B4487" s="121"/>
    </row>
    <row r="4488" s="24" customFormat="1" spans="2:2">
      <c r="B4488" s="121"/>
    </row>
    <row r="4489" s="24" customFormat="1" spans="2:2">
      <c r="B4489" s="121"/>
    </row>
    <row r="4490" s="24" customFormat="1" spans="2:2">
      <c r="B4490" s="121"/>
    </row>
    <row r="4491" s="24" customFormat="1" spans="2:2">
      <c r="B4491" s="121"/>
    </row>
    <row r="4492" s="24" customFormat="1" spans="2:2">
      <c r="B4492" s="121"/>
    </row>
    <row r="4493" s="24" customFormat="1" spans="2:2">
      <c r="B4493" s="121"/>
    </row>
    <row r="4494" s="24" customFormat="1" spans="2:2">
      <c r="B4494" s="121"/>
    </row>
    <row r="4495" s="24" customFormat="1" spans="2:2">
      <c r="B4495" s="121"/>
    </row>
    <row r="4496" s="24" customFormat="1" spans="2:2">
      <c r="B4496" s="121"/>
    </row>
    <row r="4497" s="24" customFormat="1" spans="2:2">
      <c r="B4497" s="121"/>
    </row>
    <row r="4498" s="24" customFormat="1" spans="2:2">
      <c r="B4498" s="121"/>
    </row>
    <row r="4499" s="24" customFormat="1" spans="2:2">
      <c r="B4499" s="121"/>
    </row>
    <row r="4500" s="24" customFormat="1" spans="2:2">
      <c r="B4500" s="121"/>
    </row>
    <row r="4501" s="24" customFormat="1" spans="2:2">
      <c r="B4501" s="121"/>
    </row>
    <row r="4502" s="24" customFormat="1" spans="2:2">
      <c r="B4502" s="121"/>
    </row>
    <row r="4503" s="24" customFormat="1" spans="2:2">
      <c r="B4503" s="121"/>
    </row>
    <row r="4504" s="24" customFormat="1" spans="2:2">
      <c r="B4504" s="121"/>
    </row>
    <row r="4505" s="24" customFormat="1" spans="2:2">
      <c r="B4505" s="121"/>
    </row>
    <row r="4506" s="24" customFormat="1" spans="2:2">
      <c r="B4506" s="121"/>
    </row>
    <row r="4507" s="24" customFormat="1" spans="2:2">
      <c r="B4507" s="121"/>
    </row>
    <row r="4508" s="24" customFormat="1" spans="2:2">
      <c r="B4508" s="121"/>
    </row>
    <row r="4509" s="24" customFormat="1" spans="2:2">
      <c r="B4509" s="121"/>
    </row>
    <row r="4510" s="24" customFormat="1" spans="2:2">
      <c r="B4510" s="121"/>
    </row>
    <row r="4511" s="24" customFormat="1" spans="2:2">
      <c r="B4511" s="121"/>
    </row>
    <row r="4512" s="24" customFormat="1" spans="2:2">
      <c r="B4512" s="121"/>
    </row>
    <row r="4513" s="24" customFormat="1" spans="2:2">
      <c r="B4513" s="121"/>
    </row>
    <row r="4514" s="24" customFormat="1" spans="2:2">
      <c r="B4514" s="121"/>
    </row>
    <row r="4515" s="24" customFormat="1" spans="2:2">
      <c r="B4515" s="121"/>
    </row>
    <row r="4516" s="24" customFormat="1" spans="2:2">
      <c r="B4516" s="121"/>
    </row>
    <row r="4517" s="24" customFormat="1" spans="2:2">
      <c r="B4517" s="121"/>
    </row>
    <row r="4518" s="24" customFormat="1" spans="2:2">
      <c r="B4518" s="121"/>
    </row>
    <row r="4519" s="24" customFormat="1" spans="2:2">
      <c r="B4519" s="121"/>
    </row>
    <row r="4520" s="24" customFormat="1" spans="2:2">
      <c r="B4520" s="121"/>
    </row>
    <row r="4521" s="24" customFormat="1" spans="2:2">
      <c r="B4521" s="121"/>
    </row>
    <row r="4522" s="24" customFormat="1" spans="2:2">
      <c r="B4522" s="121"/>
    </row>
    <row r="4523" s="24" customFormat="1" spans="2:2">
      <c r="B4523" s="121"/>
    </row>
    <row r="4524" s="24" customFormat="1" spans="2:2">
      <c r="B4524" s="121"/>
    </row>
    <row r="4525" s="24" customFormat="1" spans="2:2">
      <c r="B4525" s="121"/>
    </row>
    <row r="4526" s="24" customFormat="1" spans="2:2">
      <c r="B4526" s="121"/>
    </row>
    <row r="4527" s="24" customFormat="1" spans="2:2">
      <c r="B4527" s="121"/>
    </row>
    <row r="4528" s="24" customFormat="1" spans="2:2">
      <c r="B4528" s="121"/>
    </row>
    <row r="4529" s="24" customFormat="1" spans="2:2">
      <c r="B4529" s="121"/>
    </row>
    <row r="4530" s="24" customFormat="1" spans="2:2">
      <c r="B4530" s="121"/>
    </row>
    <row r="4531" s="24" customFormat="1" spans="2:2">
      <c r="B4531" s="121"/>
    </row>
    <row r="4532" s="24" customFormat="1" spans="2:2">
      <c r="B4532" s="121"/>
    </row>
    <row r="4533" s="24" customFormat="1" spans="2:2">
      <c r="B4533" s="121"/>
    </row>
    <row r="4534" s="24" customFormat="1" spans="2:2">
      <c r="B4534" s="121"/>
    </row>
    <row r="4535" s="24" customFormat="1" spans="2:2">
      <c r="B4535" s="121"/>
    </row>
    <row r="4536" s="24" customFormat="1" spans="2:2">
      <c r="B4536" s="121"/>
    </row>
    <row r="4537" s="24" customFormat="1" spans="2:2">
      <c r="B4537" s="121"/>
    </row>
    <row r="4538" s="24" customFormat="1" spans="2:2">
      <c r="B4538" s="121"/>
    </row>
    <row r="4539" s="24" customFormat="1" spans="2:2">
      <c r="B4539" s="121"/>
    </row>
    <row r="4540" s="24" customFormat="1" spans="2:2">
      <c r="B4540" s="121"/>
    </row>
    <row r="4541" s="24" customFormat="1" spans="2:2">
      <c r="B4541" s="121"/>
    </row>
    <row r="4542" s="24" customFormat="1" spans="2:2">
      <c r="B4542" s="121"/>
    </row>
    <row r="4543" s="24" customFormat="1" spans="2:2">
      <c r="B4543" s="121"/>
    </row>
    <row r="4544" s="24" customFormat="1" spans="2:2">
      <c r="B4544" s="121"/>
    </row>
    <row r="4545" s="24" customFormat="1" spans="2:2">
      <c r="B4545" s="121"/>
    </row>
    <row r="4546" s="24" customFormat="1" spans="2:2">
      <c r="B4546" s="121"/>
    </row>
    <row r="4547" s="24" customFormat="1" spans="2:2">
      <c r="B4547" s="121"/>
    </row>
    <row r="4548" s="24" customFormat="1" spans="2:2">
      <c r="B4548" s="121"/>
    </row>
    <row r="4549" s="24" customFormat="1" spans="2:2">
      <c r="B4549" s="121"/>
    </row>
    <row r="4550" s="24" customFormat="1" spans="2:2">
      <c r="B4550" s="121"/>
    </row>
    <row r="4551" s="24" customFormat="1" spans="2:2">
      <c r="B4551" s="121"/>
    </row>
    <row r="4552" s="24" customFormat="1" spans="2:2">
      <c r="B4552" s="121"/>
    </row>
    <row r="4553" s="24" customFormat="1" spans="2:2">
      <c r="B4553" s="121"/>
    </row>
    <row r="4554" s="24" customFormat="1" spans="2:2">
      <c r="B4554" s="121"/>
    </row>
    <row r="4555" s="24" customFormat="1" spans="2:2">
      <c r="B4555" s="121"/>
    </row>
    <row r="4556" s="24" customFormat="1" spans="2:2">
      <c r="B4556" s="121"/>
    </row>
    <row r="4557" s="24" customFormat="1" spans="2:2">
      <c r="B4557" s="121"/>
    </row>
    <row r="4558" s="24" customFormat="1" spans="2:2">
      <c r="B4558" s="121"/>
    </row>
    <row r="4559" s="24" customFormat="1" spans="2:2">
      <c r="B4559" s="121"/>
    </row>
    <row r="4560" s="24" customFormat="1" spans="2:2">
      <c r="B4560" s="121"/>
    </row>
    <row r="4561" s="24" customFormat="1" spans="2:2">
      <c r="B4561" s="121"/>
    </row>
    <row r="4562" s="24" customFormat="1" spans="2:2">
      <c r="B4562" s="121"/>
    </row>
    <row r="4563" s="24" customFormat="1" spans="2:2">
      <c r="B4563" s="121"/>
    </row>
    <row r="4564" s="24" customFormat="1" spans="2:2">
      <c r="B4564" s="121"/>
    </row>
    <row r="4565" s="24" customFormat="1" spans="2:2">
      <c r="B4565" s="121"/>
    </row>
    <row r="4566" s="24" customFormat="1" spans="2:2">
      <c r="B4566" s="121"/>
    </row>
    <row r="4567" s="24" customFormat="1" spans="2:2">
      <c r="B4567" s="121"/>
    </row>
    <row r="4568" s="24" customFormat="1" spans="2:2">
      <c r="B4568" s="121"/>
    </row>
    <row r="4569" s="24" customFormat="1" spans="2:2">
      <c r="B4569" s="121"/>
    </row>
    <row r="4570" s="24" customFormat="1" spans="2:2">
      <c r="B4570" s="121"/>
    </row>
    <row r="4571" s="24" customFormat="1" spans="2:2">
      <c r="B4571" s="121"/>
    </row>
    <row r="4572" s="24" customFormat="1" spans="2:2">
      <c r="B4572" s="121"/>
    </row>
    <row r="4573" s="24" customFormat="1" spans="2:2">
      <c r="B4573" s="121"/>
    </row>
    <row r="4574" s="24" customFormat="1" spans="2:2">
      <c r="B4574" s="121"/>
    </row>
    <row r="4575" s="24" customFormat="1" spans="2:2">
      <c r="B4575" s="121"/>
    </row>
    <row r="4576" s="24" customFormat="1" spans="2:2">
      <c r="B4576" s="121"/>
    </row>
    <row r="4577" s="24" customFormat="1" spans="2:2">
      <c r="B4577" s="121"/>
    </row>
    <row r="4578" s="24" customFormat="1" spans="2:2">
      <c r="B4578" s="121"/>
    </row>
    <row r="4579" s="24" customFormat="1" spans="2:2">
      <c r="B4579" s="121"/>
    </row>
    <row r="4580" s="24" customFormat="1" spans="2:2">
      <c r="B4580" s="121"/>
    </row>
    <row r="4581" s="24" customFormat="1" spans="2:2">
      <c r="B4581" s="121"/>
    </row>
    <row r="4582" s="24" customFormat="1" spans="2:2">
      <c r="B4582" s="121"/>
    </row>
    <row r="4583" s="24" customFormat="1" spans="2:2">
      <c r="B4583" s="121"/>
    </row>
    <row r="4584" s="24" customFormat="1" spans="2:2">
      <c r="B4584" s="121"/>
    </row>
    <row r="4585" s="24" customFormat="1" spans="2:2">
      <c r="B4585" s="121"/>
    </row>
    <row r="4586" s="24" customFormat="1" spans="2:2">
      <c r="B4586" s="121"/>
    </row>
    <row r="4587" s="24" customFormat="1" spans="2:2">
      <c r="B4587" s="121"/>
    </row>
    <row r="4588" s="24" customFormat="1" spans="2:2">
      <c r="B4588" s="121"/>
    </row>
    <row r="4589" s="24" customFormat="1" spans="2:2">
      <c r="B4589" s="121"/>
    </row>
    <row r="4590" s="24" customFormat="1" spans="2:2">
      <c r="B4590" s="121"/>
    </row>
    <row r="4591" s="24" customFormat="1" spans="2:2">
      <c r="B4591" s="121"/>
    </row>
    <row r="4592" s="24" customFormat="1" spans="2:2">
      <c r="B4592" s="121"/>
    </row>
    <row r="4593" s="24" customFormat="1" spans="2:2">
      <c r="B4593" s="121"/>
    </row>
    <row r="4594" s="24" customFormat="1" spans="2:2">
      <c r="B4594" s="121"/>
    </row>
    <row r="4595" s="24" customFormat="1" spans="2:2">
      <c r="B4595" s="121"/>
    </row>
    <row r="4596" s="24" customFormat="1" spans="2:2">
      <c r="B4596" s="121"/>
    </row>
    <row r="4597" s="24" customFormat="1" spans="2:2">
      <c r="B4597" s="121"/>
    </row>
    <row r="4598" s="24" customFormat="1" spans="2:2">
      <c r="B4598" s="121"/>
    </row>
    <row r="4599" s="24" customFormat="1" spans="2:2">
      <c r="B4599" s="121"/>
    </row>
    <row r="4600" s="24" customFormat="1" spans="2:2">
      <c r="B4600" s="121"/>
    </row>
    <row r="4601" s="24" customFormat="1" spans="2:2">
      <c r="B4601" s="121"/>
    </row>
    <row r="4602" s="24" customFormat="1" spans="2:2">
      <c r="B4602" s="121"/>
    </row>
    <row r="4603" s="24" customFormat="1" spans="2:2">
      <c r="B4603" s="121"/>
    </row>
    <row r="4604" s="24" customFormat="1" spans="2:2">
      <c r="B4604" s="121"/>
    </row>
    <row r="4605" s="24" customFormat="1" spans="2:2">
      <c r="B4605" s="121"/>
    </row>
    <row r="4606" s="24" customFormat="1" spans="2:2">
      <c r="B4606" s="121"/>
    </row>
    <row r="4607" s="24" customFormat="1" spans="2:2">
      <c r="B4607" s="121"/>
    </row>
    <row r="4608" s="24" customFormat="1" spans="2:2">
      <c r="B4608" s="121"/>
    </row>
    <row r="4609" s="24" customFormat="1" spans="2:2">
      <c r="B4609" s="121"/>
    </row>
    <row r="4610" s="24" customFormat="1" spans="2:2">
      <c r="B4610" s="121"/>
    </row>
    <row r="4611" s="24" customFormat="1" spans="2:2">
      <c r="B4611" s="121"/>
    </row>
    <row r="4612" s="24" customFormat="1" spans="2:2">
      <c r="B4612" s="121"/>
    </row>
    <row r="4613" s="24" customFormat="1" spans="2:2">
      <c r="B4613" s="121"/>
    </row>
    <row r="4614" s="24" customFormat="1" spans="2:2">
      <c r="B4614" s="121"/>
    </row>
    <row r="4615" s="24" customFormat="1" spans="2:2">
      <c r="B4615" s="121"/>
    </row>
    <row r="4616" s="24" customFormat="1" spans="2:2">
      <c r="B4616" s="121"/>
    </row>
    <row r="4617" s="24" customFormat="1" spans="2:2">
      <c r="B4617" s="121"/>
    </row>
    <row r="4618" s="24" customFormat="1" spans="2:2">
      <c r="B4618" s="121"/>
    </row>
    <row r="4619" s="24" customFormat="1" spans="2:2">
      <c r="B4619" s="121"/>
    </row>
    <row r="4620" s="24" customFormat="1" spans="2:2">
      <c r="B4620" s="121"/>
    </row>
    <row r="4621" s="24" customFormat="1" spans="2:2">
      <c r="B4621" s="121"/>
    </row>
    <row r="4622" s="24" customFormat="1" spans="2:2">
      <c r="B4622" s="121"/>
    </row>
    <row r="4623" s="24" customFormat="1" spans="2:2">
      <c r="B4623" s="121"/>
    </row>
    <row r="4624" s="24" customFormat="1" spans="2:2">
      <c r="B4624" s="121"/>
    </row>
    <row r="4625" s="24" customFormat="1" spans="2:2">
      <c r="B4625" s="121"/>
    </row>
    <row r="4626" s="24" customFormat="1" spans="2:2">
      <c r="B4626" s="121"/>
    </row>
    <row r="4627" s="24" customFormat="1" spans="2:2">
      <c r="B4627" s="121"/>
    </row>
    <row r="4628" s="24" customFormat="1" spans="2:2">
      <c r="B4628" s="121"/>
    </row>
    <row r="4629" s="24" customFormat="1" spans="2:2">
      <c r="B4629" s="121"/>
    </row>
    <row r="4630" s="24" customFormat="1" spans="2:2">
      <c r="B4630" s="121"/>
    </row>
    <row r="4631" s="24" customFormat="1" spans="2:2">
      <c r="B4631" s="121"/>
    </row>
    <row r="4632" s="24" customFormat="1" spans="2:2">
      <c r="B4632" s="121"/>
    </row>
    <row r="4633" s="24" customFormat="1" spans="2:2">
      <c r="B4633" s="121"/>
    </row>
    <row r="4634" s="24" customFormat="1" spans="2:2">
      <c r="B4634" s="121"/>
    </row>
    <row r="4635" s="24" customFormat="1" spans="2:2">
      <c r="B4635" s="121"/>
    </row>
    <row r="4636" s="24" customFormat="1" spans="2:2">
      <c r="B4636" s="121"/>
    </row>
    <row r="4637" s="24" customFormat="1" spans="2:2">
      <c r="B4637" s="121"/>
    </row>
    <row r="4638" s="24" customFormat="1" spans="2:2">
      <c r="B4638" s="121"/>
    </row>
    <row r="4639" s="24" customFormat="1" spans="2:2">
      <c r="B4639" s="121"/>
    </row>
    <row r="4640" s="24" customFormat="1" spans="2:2">
      <c r="B4640" s="121"/>
    </row>
    <row r="4641" s="24" customFormat="1" spans="2:2">
      <c r="B4641" s="121"/>
    </row>
    <row r="4642" s="24" customFormat="1" spans="2:2">
      <c r="B4642" s="121"/>
    </row>
    <row r="4643" s="24" customFormat="1" spans="2:2">
      <c r="B4643" s="121"/>
    </row>
    <row r="4644" s="24" customFormat="1" spans="2:2">
      <c r="B4644" s="121"/>
    </row>
    <row r="4645" s="24" customFormat="1" spans="2:2">
      <c r="B4645" s="121"/>
    </row>
    <row r="4646" s="24" customFormat="1" spans="2:2">
      <c r="B4646" s="121"/>
    </row>
    <row r="4647" s="24" customFormat="1" spans="2:2">
      <c r="B4647" s="121"/>
    </row>
    <row r="4648" s="24" customFormat="1" spans="2:2">
      <c r="B4648" s="121"/>
    </row>
    <row r="4649" s="24" customFormat="1" spans="2:2">
      <c r="B4649" s="121"/>
    </row>
    <row r="4650" s="24" customFormat="1" spans="2:2">
      <c r="B4650" s="121"/>
    </row>
    <row r="4651" s="24" customFormat="1" spans="2:2">
      <c r="B4651" s="121"/>
    </row>
    <row r="4652" s="24" customFormat="1" spans="2:2">
      <c r="B4652" s="121"/>
    </row>
    <row r="4653" s="24" customFormat="1" spans="2:2">
      <c r="B4653" s="121"/>
    </row>
    <row r="4654" s="24" customFormat="1" spans="2:2">
      <c r="B4654" s="121"/>
    </row>
    <row r="4655" s="24" customFormat="1" spans="2:2">
      <c r="B4655" s="121"/>
    </row>
    <row r="4656" s="24" customFormat="1" spans="2:2">
      <c r="B4656" s="121"/>
    </row>
    <row r="4657" s="24" customFormat="1" spans="2:2">
      <c r="B4657" s="121"/>
    </row>
    <row r="4658" s="24" customFormat="1" spans="2:2">
      <c r="B4658" s="121"/>
    </row>
    <row r="4659" s="24" customFormat="1" spans="2:2">
      <c r="B4659" s="121"/>
    </row>
    <row r="4660" s="24" customFormat="1" spans="2:2">
      <c r="B4660" s="121"/>
    </row>
    <row r="4661" s="24" customFormat="1" spans="2:2">
      <c r="B4661" s="121"/>
    </row>
    <row r="4662" s="24" customFormat="1" spans="2:2">
      <c r="B4662" s="121"/>
    </row>
    <row r="4663" s="24" customFormat="1" spans="2:2">
      <c r="B4663" s="121"/>
    </row>
    <row r="4664" s="24" customFormat="1" spans="2:2">
      <c r="B4664" s="121"/>
    </row>
    <row r="4665" s="24" customFormat="1" spans="2:2">
      <c r="B4665" s="121"/>
    </row>
    <row r="4666" s="24" customFormat="1" spans="2:2">
      <c r="B4666" s="121"/>
    </row>
    <row r="4667" s="24" customFormat="1" spans="2:2">
      <c r="B4667" s="121"/>
    </row>
    <row r="4668" s="24" customFormat="1" spans="2:2">
      <c r="B4668" s="121"/>
    </row>
    <row r="4669" s="24" customFormat="1" spans="2:2">
      <c r="B4669" s="121"/>
    </row>
    <row r="4670" s="24" customFormat="1" spans="2:2">
      <c r="B4670" s="121"/>
    </row>
    <row r="4671" s="24" customFormat="1" spans="2:2">
      <c r="B4671" s="121"/>
    </row>
    <row r="4672" s="24" customFormat="1" spans="2:2">
      <c r="B4672" s="121"/>
    </row>
    <row r="4673" s="24" customFormat="1" spans="2:2">
      <c r="B4673" s="121"/>
    </row>
    <row r="4674" s="24" customFormat="1" spans="2:2">
      <c r="B4674" s="121"/>
    </row>
    <row r="4675" s="24" customFormat="1" spans="2:2">
      <c r="B4675" s="121"/>
    </row>
    <row r="4676" s="24" customFormat="1" spans="2:2">
      <c r="B4676" s="121"/>
    </row>
    <row r="4677" s="24" customFormat="1" spans="2:2">
      <c r="B4677" s="121"/>
    </row>
    <row r="4678" s="24" customFormat="1" spans="2:2">
      <c r="B4678" s="121"/>
    </row>
    <row r="4679" s="24" customFormat="1" spans="2:2">
      <c r="B4679" s="121"/>
    </row>
    <row r="4680" s="24" customFormat="1" spans="2:2">
      <c r="B4680" s="121"/>
    </row>
    <row r="4681" s="24" customFormat="1" spans="2:2">
      <c r="B4681" s="121"/>
    </row>
    <row r="4682" s="24" customFormat="1" spans="2:2">
      <c r="B4682" s="121"/>
    </row>
    <row r="4683" s="24" customFormat="1" spans="2:2">
      <c r="B4683" s="121"/>
    </row>
    <row r="4684" s="24" customFormat="1" spans="2:2">
      <c r="B4684" s="121"/>
    </row>
    <row r="4685" s="24" customFormat="1" spans="2:2">
      <c r="B4685" s="121"/>
    </row>
    <row r="4686" s="24" customFormat="1" spans="2:2">
      <c r="B4686" s="121"/>
    </row>
    <row r="4687" s="24" customFormat="1" spans="2:2">
      <c r="B4687" s="121"/>
    </row>
    <row r="4688" s="24" customFormat="1" spans="2:2">
      <c r="B4688" s="121"/>
    </row>
    <row r="4689" s="24" customFormat="1" spans="2:2">
      <c r="B4689" s="121"/>
    </row>
    <row r="4690" s="24" customFormat="1" spans="2:2">
      <c r="B4690" s="121"/>
    </row>
    <row r="4691" s="24" customFormat="1" spans="2:2">
      <c r="B4691" s="121"/>
    </row>
    <row r="4692" s="24" customFormat="1" spans="2:2">
      <c r="B4692" s="121"/>
    </row>
    <row r="4693" s="24" customFormat="1" spans="2:2">
      <c r="B4693" s="121"/>
    </row>
    <row r="4694" s="24" customFormat="1" spans="2:2">
      <c r="B4694" s="121"/>
    </row>
    <row r="4695" s="24" customFormat="1" spans="2:2">
      <c r="B4695" s="121"/>
    </row>
    <row r="4696" s="24" customFormat="1" spans="2:2">
      <c r="B4696" s="121"/>
    </row>
    <row r="4697" s="24" customFormat="1" spans="2:2">
      <c r="B4697" s="121"/>
    </row>
    <row r="4698" s="24" customFormat="1" spans="2:2">
      <c r="B4698" s="121"/>
    </row>
    <row r="4699" s="24" customFormat="1" spans="2:2">
      <c r="B4699" s="121"/>
    </row>
    <row r="4700" s="24" customFormat="1" spans="2:2">
      <c r="B4700" s="121"/>
    </row>
    <row r="4701" s="24" customFormat="1" spans="2:2">
      <c r="B4701" s="121"/>
    </row>
    <row r="4702" s="24" customFormat="1" spans="2:2">
      <c r="B4702" s="121"/>
    </row>
    <row r="4703" s="24" customFormat="1" spans="2:2">
      <c r="B4703" s="121"/>
    </row>
    <row r="4704" s="24" customFormat="1" spans="2:2">
      <c r="B4704" s="121"/>
    </row>
    <row r="4705" s="24" customFormat="1" spans="2:2">
      <c r="B4705" s="121"/>
    </row>
    <row r="4706" s="24" customFormat="1" spans="2:2">
      <c r="B4706" s="121"/>
    </row>
    <row r="4707" s="24" customFormat="1" spans="2:2">
      <c r="B4707" s="121"/>
    </row>
    <row r="4708" s="24" customFormat="1" spans="2:2">
      <c r="B4708" s="121"/>
    </row>
    <row r="4709" s="24" customFormat="1" spans="2:2">
      <c r="B4709" s="121"/>
    </row>
    <row r="4710" s="24" customFormat="1" spans="2:2">
      <c r="B4710" s="121"/>
    </row>
    <row r="4711" s="24" customFormat="1" spans="2:2">
      <c r="B4711" s="121"/>
    </row>
    <row r="4712" s="24" customFormat="1" spans="2:2">
      <c r="B4712" s="121"/>
    </row>
    <row r="4713" s="24" customFormat="1" spans="2:2">
      <c r="B4713" s="121"/>
    </row>
    <row r="4714" s="24" customFormat="1" spans="2:2">
      <c r="B4714" s="121"/>
    </row>
    <row r="4715" s="24" customFormat="1" spans="2:2">
      <c r="B4715" s="121"/>
    </row>
    <row r="4716" s="24" customFormat="1" spans="2:2">
      <c r="B4716" s="121"/>
    </row>
    <row r="4717" s="24" customFormat="1" spans="2:2">
      <c r="B4717" s="121"/>
    </row>
    <row r="4718" s="24" customFormat="1" spans="2:2">
      <c r="B4718" s="121"/>
    </row>
    <row r="4719" s="24" customFormat="1" spans="2:2">
      <c r="B4719" s="121"/>
    </row>
    <row r="4720" s="24" customFormat="1" spans="2:2">
      <c r="B4720" s="121"/>
    </row>
    <row r="4721" s="24" customFormat="1" spans="2:2">
      <c r="B4721" s="121"/>
    </row>
    <row r="4722" s="24" customFormat="1" spans="2:2">
      <c r="B4722" s="121"/>
    </row>
    <row r="4723" s="24" customFormat="1" spans="2:2">
      <c r="B4723" s="121"/>
    </row>
    <row r="4724" s="24" customFormat="1" spans="2:2">
      <c r="B4724" s="121"/>
    </row>
    <row r="4725" s="24" customFormat="1" spans="2:2">
      <c r="B4725" s="121"/>
    </row>
    <row r="4726" s="24" customFormat="1" spans="2:2">
      <c r="B4726" s="121"/>
    </row>
    <row r="4727" s="24" customFormat="1" spans="2:2">
      <c r="B4727" s="121"/>
    </row>
    <row r="4728" s="24" customFormat="1" spans="2:2">
      <c r="B4728" s="121"/>
    </row>
    <row r="4729" s="24" customFormat="1" spans="2:2">
      <c r="B4729" s="121"/>
    </row>
    <row r="4730" s="24" customFormat="1" spans="2:2">
      <c r="B4730" s="121"/>
    </row>
    <row r="4731" s="24" customFormat="1" spans="2:2">
      <c r="B4731" s="121"/>
    </row>
    <row r="4732" s="24" customFormat="1" spans="2:2">
      <c r="B4732" s="121"/>
    </row>
    <row r="4733" s="24" customFormat="1" spans="2:2">
      <c r="B4733" s="121"/>
    </row>
    <row r="4734" s="24" customFormat="1" spans="2:2">
      <c r="B4734" s="121"/>
    </row>
    <row r="4735" s="24" customFormat="1" spans="2:2">
      <c r="B4735" s="121"/>
    </row>
    <row r="4736" s="24" customFormat="1" spans="2:2">
      <c r="B4736" s="121"/>
    </row>
    <row r="4737" s="24" customFormat="1" spans="2:2">
      <c r="B4737" s="121"/>
    </row>
    <row r="4738" s="24" customFormat="1" spans="2:2">
      <c r="B4738" s="121"/>
    </row>
    <row r="4739" s="24" customFormat="1" spans="2:2">
      <c r="B4739" s="121"/>
    </row>
    <row r="4740" s="24" customFormat="1" spans="2:2">
      <c r="B4740" s="121"/>
    </row>
    <row r="4741" s="24" customFormat="1" spans="2:2">
      <c r="B4741" s="121"/>
    </row>
    <row r="4742" s="24" customFormat="1" spans="2:2">
      <c r="B4742" s="121"/>
    </row>
    <row r="4743" s="24" customFormat="1" spans="2:2">
      <c r="B4743" s="121"/>
    </row>
    <row r="4744" s="24" customFormat="1" spans="2:2">
      <c r="B4744" s="121"/>
    </row>
    <row r="4745" s="24" customFormat="1" spans="2:2">
      <c r="B4745" s="121"/>
    </row>
    <row r="4746" s="24" customFormat="1" spans="2:2">
      <c r="B4746" s="121"/>
    </row>
    <row r="4747" s="24" customFormat="1" spans="2:2">
      <c r="B4747" s="121"/>
    </row>
    <row r="4748" s="24" customFormat="1" spans="2:2">
      <c r="B4748" s="121"/>
    </row>
    <row r="4749" s="24" customFormat="1" spans="2:2">
      <c r="B4749" s="121"/>
    </row>
    <row r="4750" s="24" customFormat="1" spans="2:2">
      <c r="B4750" s="121"/>
    </row>
    <row r="4751" s="24" customFormat="1" spans="2:2">
      <c r="B4751" s="121"/>
    </row>
    <row r="4752" s="24" customFormat="1" spans="2:2">
      <c r="B4752" s="121"/>
    </row>
    <row r="4753" s="24" customFormat="1" spans="2:2">
      <c r="B4753" s="121"/>
    </row>
    <row r="4754" s="24" customFormat="1" spans="2:2">
      <c r="B4754" s="121"/>
    </row>
    <row r="4755" s="24" customFormat="1" spans="2:2">
      <c r="B4755" s="121"/>
    </row>
    <row r="4756" s="24" customFormat="1" spans="2:2">
      <c r="B4756" s="121"/>
    </row>
    <row r="4757" s="24" customFormat="1" spans="2:2">
      <c r="B4757" s="121"/>
    </row>
    <row r="4758" s="24" customFormat="1" spans="2:2">
      <c r="B4758" s="121"/>
    </row>
    <row r="4759" s="24" customFormat="1" spans="2:2">
      <c r="B4759" s="121"/>
    </row>
    <row r="4760" s="24" customFormat="1" spans="2:2">
      <c r="B4760" s="121"/>
    </row>
    <row r="4761" s="24" customFormat="1" spans="2:2">
      <c r="B4761" s="121"/>
    </row>
    <row r="4762" s="24" customFormat="1" spans="2:2">
      <c r="B4762" s="121"/>
    </row>
    <row r="4763" s="24" customFormat="1" spans="2:2">
      <c r="B4763" s="121"/>
    </row>
    <row r="4764" s="24" customFormat="1" spans="2:2">
      <c r="B4764" s="121"/>
    </row>
    <row r="4765" s="24" customFormat="1" spans="2:2">
      <c r="B4765" s="121"/>
    </row>
    <row r="4766" s="24" customFormat="1" spans="2:2">
      <c r="B4766" s="121"/>
    </row>
    <row r="4767" s="24" customFormat="1" spans="2:2">
      <c r="B4767" s="121"/>
    </row>
    <row r="4768" s="24" customFormat="1" spans="2:2">
      <c r="B4768" s="121"/>
    </row>
    <row r="4769" s="24" customFormat="1" spans="2:2">
      <c r="B4769" s="121"/>
    </row>
    <row r="4770" s="24" customFormat="1" spans="2:2">
      <c r="B4770" s="121"/>
    </row>
    <row r="4771" s="24" customFormat="1" spans="2:2">
      <c r="B4771" s="121"/>
    </row>
    <row r="4772" s="24" customFormat="1" spans="2:2">
      <c r="B4772" s="121"/>
    </row>
    <row r="4773" s="24" customFormat="1" spans="2:2">
      <c r="B4773" s="121"/>
    </row>
    <row r="4774" s="24" customFormat="1" spans="2:2">
      <c r="B4774" s="121"/>
    </row>
    <row r="4775" s="24" customFormat="1" spans="2:2">
      <c r="B4775" s="121"/>
    </row>
    <row r="4776" s="24" customFormat="1" spans="2:2">
      <c r="B4776" s="121"/>
    </row>
    <row r="4777" s="24" customFormat="1" spans="2:2">
      <c r="B4777" s="121"/>
    </row>
    <row r="4778" s="24" customFormat="1" spans="2:2">
      <c r="B4778" s="121"/>
    </row>
    <row r="4779" s="24" customFormat="1" spans="2:2">
      <c r="B4779" s="121"/>
    </row>
    <row r="4780" s="24" customFormat="1" spans="2:2">
      <c r="B4780" s="121"/>
    </row>
    <row r="4781" s="24" customFormat="1" spans="2:2">
      <c r="B4781" s="121"/>
    </row>
    <row r="4782" s="24" customFormat="1" spans="2:2">
      <c r="B4782" s="121"/>
    </row>
    <row r="4783" s="24" customFormat="1" spans="2:2">
      <c r="B4783" s="121"/>
    </row>
    <row r="4784" s="24" customFormat="1" spans="2:2">
      <c r="B4784" s="121"/>
    </row>
    <row r="4785" s="24" customFormat="1" spans="2:2">
      <c r="B4785" s="121"/>
    </row>
    <row r="4786" s="24" customFormat="1" spans="2:2">
      <c r="B4786" s="121"/>
    </row>
    <row r="4787" s="24" customFormat="1" spans="2:2">
      <c r="B4787" s="121"/>
    </row>
    <row r="4788" s="24" customFormat="1" spans="2:2">
      <c r="B4788" s="121"/>
    </row>
    <row r="4789" s="24" customFormat="1" spans="2:2">
      <c r="B4789" s="121"/>
    </row>
    <row r="4790" s="24" customFormat="1" spans="2:2">
      <c r="B4790" s="121"/>
    </row>
    <row r="4791" s="24" customFormat="1" spans="2:2">
      <c r="B4791" s="121"/>
    </row>
    <row r="4792" s="24" customFormat="1" spans="2:2">
      <c r="B4792" s="121"/>
    </row>
    <row r="4793" s="24" customFormat="1" spans="2:2">
      <c r="B4793" s="121"/>
    </row>
    <row r="4794" s="24" customFormat="1" spans="2:2">
      <c r="B4794" s="121"/>
    </row>
    <row r="4795" s="24" customFormat="1" spans="2:2">
      <c r="B4795" s="121"/>
    </row>
    <row r="4796" s="24" customFormat="1" spans="2:2">
      <c r="B4796" s="121"/>
    </row>
    <row r="4797" s="24" customFormat="1" spans="2:2">
      <c r="B4797" s="121"/>
    </row>
    <row r="4798" s="24" customFormat="1" spans="2:2">
      <c r="B4798" s="121"/>
    </row>
    <row r="4799" s="24" customFormat="1" spans="2:2">
      <c r="B4799" s="121"/>
    </row>
    <row r="4800" s="24" customFormat="1" spans="2:2">
      <c r="B4800" s="121"/>
    </row>
    <row r="4801" s="24" customFormat="1" spans="2:2">
      <c r="B4801" s="121"/>
    </row>
    <row r="4802" s="24" customFormat="1" spans="2:2">
      <c r="B4802" s="121"/>
    </row>
    <row r="4803" s="24" customFormat="1" spans="2:2">
      <c r="B4803" s="121"/>
    </row>
    <row r="4804" s="24" customFormat="1" spans="2:2">
      <c r="B4804" s="121"/>
    </row>
    <row r="4805" s="24" customFormat="1" spans="2:2">
      <c r="B4805" s="121"/>
    </row>
    <row r="4806" s="24" customFormat="1" spans="2:2">
      <c r="B4806" s="121"/>
    </row>
    <row r="4807" s="24" customFormat="1" spans="2:2">
      <c r="B4807" s="121"/>
    </row>
    <row r="4808" s="24" customFormat="1" spans="2:2">
      <c r="B4808" s="121"/>
    </row>
    <row r="4809" s="24" customFormat="1" spans="2:2">
      <c r="B4809" s="121"/>
    </row>
    <row r="4810" s="24" customFormat="1" spans="2:2">
      <c r="B4810" s="121"/>
    </row>
    <row r="4811" s="24" customFormat="1" spans="2:2">
      <c r="B4811" s="121"/>
    </row>
    <row r="4812" s="24" customFormat="1" spans="2:2">
      <c r="B4812" s="121"/>
    </row>
    <row r="4813" s="24" customFormat="1" spans="2:2">
      <c r="B4813" s="121"/>
    </row>
    <row r="4814" s="24" customFormat="1" spans="2:2">
      <c r="B4814" s="121"/>
    </row>
    <row r="4815" s="24" customFormat="1" spans="2:2">
      <c r="B4815" s="121"/>
    </row>
    <row r="4816" s="24" customFormat="1" spans="2:2">
      <c r="B4816" s="121"/>
    </row>
    <row r="4817" s="24" customFormat="1" spans="2:2">
      <c r="B4817" s="121"/>
    </row>
    <row r="4818" s="24" customFormat="1" spans="2:2">
      <c r="B4818" s="121"/>
    </row>
    <row r="4819" s="24" customFormat="1" spans="2:2">
      <c r="B4819" s="121"/>
    </row>
    <row r="4820" s="24" customFormat="1" spans="2:2">
      <c r="B4820" s="121"/>
    </row>
    <row r="4821" s="24" customFormat="1" spans="2:2">
      <c r="B4821" s="121"/>
    </row>
    <row r="4822" s="24" customFormat="1" spans="2:2">
      <c r="B4822" s="121"/>
    </row>
    <row r="4823" s="24" customFormat="1" spans="2:2">
      <c r="B4823" s="121"/>
    </row>
    <row r="4824" s="24" customFormat="1" spans="2:2">
      <c r="B4824" s="121"/>
    </row>
    <row r="4825" s="24" customFormat="1" spans="2:2">
      <c r="B4825" s="121"/>
    </row>
    <row r="4826" s="24" customFormat="1" spans="2:2">
      <c r="B4826" s="121"/>
    </row>
    <row r="4827" s="24" customFormat="1" spans="2:2">
      <c r="B4827" s="121"/>
    </row>
    <row r="4828" s="24" customFormat="1" spans="2:2">
      <c r="B4828" s="121"/>
    </row>
    <row r="4829" s="24" customFormat="1" spans="2:2">
      <c r="B4829" s="121"/>
    </row>
    <row r="4830" s="24" customFormat="1" spans="2:2">
      <c r="B4830" s="121"/>
    </row>
    <row r="4831" s="24" customFormat="1" spans="2:2">
      <c r="B4831" s="121"/>
    </row>
    <row r="4832" s="24" customFormat="1" spans="2:2">
      <c r="B4832" s="121"/>
    </row>
    <row r="4833" s="24" customFormat="1" spans="2:2">
      <c r="B4833" s="121"/>
    </row>
    <row r="4834" s="24" customFormat="1" spans="2:2">
      <c r="B4834" s="121"/>
    </row>
    <row r="4835" s="24" customFormat="1" spans="2:2">
      <c r="B4835" s="121"/>
    </row>
    <row r="4836" s="24" customFormat="1" spans="2:2">
      <c r="B4836" s="121"/>
    </row>
    <row r="4837" s="24" customFormat="1" spans="2:2">
      <c r="B4837" s="121"/>
    </row>
    <row r="4838" s="24" customFormat="1" spans="2:2">
      <c r="B4838" s="121"/>
    </row>
    <row r="4839" s="24" customFormat="1" spans="2:2">
      <c r="B4839" s="121"/>
    </row>
    <row r="4840" s="24" customFormat="1" spans="2:2">
      <c r="B4840" s="121"/>
    </row>
    <row r="4841" s="24" customFormat="1" spans="2:2">
      <c r="B4841" s="121"/>
    </row>
    <row r="4842" s="24" customFormat="1" spans="2:2">
      <c r="B4842" s="121"/>
    </row>
    <row r="4843" s="24" customFormat="1" spans="2:2">
      <c r="B4843" s="121"/>
    </row>
    <row r="4844" s="24" customFormat="1" spans="2:2">
      <c r="B4844" s="121"/>
    </row>
    <row r="4845" s="24" customFormat="1" spans="2:2">
      <c r="B4845" s="121"/>
    </row>
    <row r="4846" s="24" customFormat="1" spans="2:2">
      <c r="B4846" s="121"/>
    </row>
    <row r="4847" s="24" customFormat="1" spans="2:2">
      <c r="B4847" s="121"/>
    </row>
    <row r="4848" s="24" customFormat="1" spans="2:2">
      <c r="B4848" s="121"/>
    </row>
    <row r="4849" s="24" customFormat="1" spans="2:2">
      <c r="B4849" s="121"/>
    </row>
    <row r="4850" s="24" customFormat="1" spans="2:2">
      <c r="B4850" s="121"/>
    </row>
    <row r="4851" s="24" customFormat="1" spans="2:2">
      <c r="B4851" s="121"/>
    </row>
    <row r="4852" s="24" customFormat="1" spans="2:2">
      <c r="B4852" s="121"/>
    </row>
    <row r="4853" s="24" customFormat="1" spans="2:2">
      <c r="B4853" s="121"/>
    </row>
    <row r="4854" s="24" customFormat="1" spans="2:2">
      <c r="B4854" s="121"/>
    </row>
    <row r="4855" s="24" customFormat="1" spans="2:2">
      <c r="B4855" s="121"/>
    </row>
    <row r="4856" s="24" customFormat="1" spans="2:2">
      <c r="B4856" s="121"/>
    </row>
    <row r="4857" s="24" customFormat="1" spans="2:2">
      <c r="B4857" s="121"/>
    </row>
    <row r="4858" s="24" customFormat="1" spans="2:2">
      <c r="B4858" s="121"/>
    </row>
    <row r="4859" s="24" customFormat="1" spans="2:2">
      <c r="B4859" s="121"/>
    </row>
    <row r="4860" s="24" customFormat="1" spans="2:2">
      <c r="B4860" s="121"/>
    </row>
    <row r="4861" s="24" customFormat="1" spans="2:2">
      <c r="B4861" s="121"/>
    </row>
    <row r="4862" s="24" customFormat="1" spans="2:2">
      <c r="B4862" s="121"/>
    </row>
    <row r="4863" s="24" customFormat="1" spans="2:2">
      <c r="B4863" s="121"/>
    </row>
    <row r="4864" s="24" customFormat="1" spans="2:2">
      <c r="B4864" s="121"/>
    </row>
    <row r="4865" s="24" customFormat="1" spans="2:2">
      <c r="B4865" s="121"/>
    </row>
    <row r="4866" s="24" customFormat="1" spans="2:2">
      <c r="B4866" s="121"/>
    </row>
    <row r="4867" s="24" customFormat="1" spans="2:2">
      <c r="B4867" s="121"/>
    </row>
    <row r="4868" s="24" customFormat="1" spans="2:2">
      <c r="B4868" s="121"/>
    </row>
    <row r="4869" s="24" customFormat="1" spans="2:2">
      <c r="B4869" s="121"/>
    </row>
    <row r="4870" s="24" customFormat="1" spans="2:2">
      <c r="B4870" s="121"/>
    </row>
    <row r="4871" s="24" customFormat="1" spans="2:2">
      <c r="B4871" s="121"/>
    </row>
    <row r="4872" s="24" customFormat="1" spans="2:2">
      <c r="B4872" s="121"/>
    </row>
    <row r="4873" s="24" customFormat="1" spans="2:2">
      <c r="B4873" s="121"/>
    </row>
    <row r="4874" s="24" customFormat="1" spans="2:2">
      <c r="B4874" s="121"/>
    </row>
    <row r="4875" s="24" customFormat="1" spans="2:2">
      <c r="B4875" s="121"/>
    </row>
    <row r="4876" s="24" customFormat="1" spans="2:2">
      <c r="B4876" s="121"/>
    </row>
    <row r="4877" s="24" customFormat="1" spans="2:2">
      <c r="B4877" s="121"/>
    </row>
    <row r="4878" s="24" customFormat="1" spans="2:2">
      <c r="B4878" s="121"/>
    </row>
    <row r="4879" s="24" customFormat="1" spans="2:2">
      <c r="B4879" s="121"/>
    </row>
    <row r="4880" s="24" customFormat="1" spans="2:2">
      <c r="B4880" s="121"/>
    </row>
    <row r="4881" s="24" customFormat="1" spans="2:2">
      <c r="B4881" s="121"/>
    </row>
    <row r="4882" s="24" customFormat="1" spans="2:2">
      <c r="B4882" s="121"/>
    </row>
    <row r="4883" s="24" customFormat="1" spans="2:2">
      <c r="B4883" s="121"/>
    </row>
    <row r="4884" s="24" customFormat="1" spans="2:2">
      <c r="B4884" s="121"/>
    </row>
    <row r="4885" s="24" customFormat="1" spans="2:2">
      <c r="B4885" s="121"/>
    </row>
    <row r="4886" s="24" customFormat="1" spans="2:2">
      <c r="B4886" s="121"/>
    </row>
    <row r="4887" s="24" customFormat="1" spans="2:2">
      <c r="B4887" s="121"/>
    </row>
    <row r="4888" s="24" customFormat="1" spans="2:2">
      <c r="B4888" s="121"/>
    </row>
    <row r="4889" s="24" customFormat="1" spans="2:2">
      <c r="B4889" s="121"/>
    </row>
    <row r="4890" s="24" customFormat="1" spans="2:2">
      <c r="B4890" s="121"/>
    </row>
    <row r="4891" s="24" customFormat="1" spans="2:2">
      <c r="B4891" s="121"/>
    </row>
    <row r="4892" s="24" customFormat="1" spans="2:2">
      <c r="B4892" s="121"/>
    </row>
    <row r="4893" s="24" customFormat="1" spans="2:2">
      <c r="B4893" s="121"/>
    </row>
    <row r="4894" s="24" customFormat="1" spans="2:2">
      <c r="B4894" s="121"/>
    </row>
    <row r="4895" s="24" customFormat="1" spans="2:2">
      <c r="B4895" s="121"/>
    </row>
    <row r="4896" s="24" customFormat="1" spans="2:2">
      <c r="B4896" s="121"/>
    </row>
    <row r="4897" s="24" customFormat="1" spans="2:2">
      <c r="B4897" s="121"/>
    </row>
    <row r="4898" s="24" customFormat="1" spans="2:2">
      <c r="B4898" s="121"/>
    </row>
    <row r="4899" s="24" customFormat="1" spans="2:2">
      <c r="B4899" s="121"/>
    </row>
    <row r="4900" s="24" customFormat="1" spans="2:2">
      <c r="B4900" s="121"/>
    </row>
    <row r="4901" s="24" customFormat="1" spans="2:2">
      <c r="B4901" s="121"/>
    </row>
    <row r="4902" s="24" customFormat="1" spans="2:2">
      <c r="B4902" s="121"/>
    </row>
    <row r="4903" s="24" customFormat="1" spans="2:2">
      <c r="B4903" s="121"/>
    </row>
    <row r="4904" s="24" customFormat="1" spans="2:2">
      <c r="B4904" s="121"/>
    </row>
    <row r="4905" s="24" customFormat="1" spans="2:2">
      <c r="B4905" s="121"/>
    </row>
    <row r="4906" s="24" customFormat="1" spans="2:2">
      <c r="B4906" s="121"/>
    </row>
    <row r="4907" s="24" customFormat="1" spans="2:2">
      <c r="B4907" s="121"/>
    </row>
    <row r="4908" s="24" customFormat="1" spans="2:2">
      <c r="B4908" s="121"/>
    </row>
    <row r="4909" s="24" customFormat="1" spans="2:2">
      <c r="B4909" s="121"/>
    </row>
    <row r="4910" s="24" customFormat="1" spans="2:2">
      <c r="B4910" s="121"/>
    </row>
    <row r="4911" s="24" customFormat="1" spans="2:2">
      <c r="B4911" s="121"/>
    </row>
    <row r="4912" s="24" customFormat="1" spans="2:2">
      <c r="B4912" s="121"/>
    </row>
    <row r="4913" s="24" customFormat="1" spans="2:2">
      <c r="B4913" s="121"/>
    </row>
    <row r="4914" s="24" customFormat="1" spans="2:2">
      <c r="B4914" s="121"/>
    </row>
    <row r="4915" s="24" customFormat="1" spans="2:2">
      <c r="B4915" s="121"/>
    </row>
    <row r="4916" s="24" customFormat="1" spans="2:2">
      <c r="B4916" s="121"/>
    </row>
    <row r="4917" s="24" customFormat="1" spans="2:2">
      <c r="B4917" s="121"/>
    </row>
    <row r="4918" s="24" customFormat="1" spans="2:2">
      <c r="B4918" s="121"/>
    </row>
    <row r="4919" s="24" customFormat="1" spans="2:2">
      <c r="B4919" s="121"/>
    </row>
    <row r="4920" s="24" customFormat="1" spans="2:2">
      <c r="B4920" s="121"/>
    </row>
    <row r="4921" s="24" customFormat="1" spans="2:2">
      <c r="B4921" s="121"/>
    </row>
    <row r="4922" s="24" customFormat="1" spans="2:2">
      <c r="B4922" s="121"/>
    </row>
    <row r="4923" s="24" customFormat="1" spans="2:2">
      <c r="B4923" s="121"/>
    </row>
    <row r="4924" s="24" customFormat="1" spans="2:2">
      <c r="B4924" s="121"/>
    </row>
    <row r="4925" s="24" customFormat="1" spans="2:2">
      <c r="B4925" s="121"/>
    </row>
    <row r="4926" s="24" customFormat="1" spans="2:2">
      <c r="B4926" s="121"/>
    </row>
    <row r="4927" s="24" customFormat="1" spans="2:2">
      <c r="B4927" s="121"/>
    </row>
    <row r="4928" s="24" customFormat="1" spans="2:2">
      <c r="B4928" s="121"/>
    </row>
    <row r="4929" s="24" customFormat="1" spans="2:2">
      <c r="B4929" s="121"/>
    </row>
    <row r="4930" s="24" customFormat="1" spans="2:2">
      <c r="B4930" s="121"/>
    </row>
    <row r="4931" s="24" customFormat="1" spans="2:2">
      <c r="B4931" s="121"/>
    </row>
    <row r="4932" s="24" customFormat="1" spans="2:2">
      <c r="B4932" s="121"/>
    </row>
    <row r="4933" s="24" customFormat="1" spans="2:2">
      <c r="B4933" s="121"/>
    </row>
    <row r="4934" s="24" customFormat="1" spans="2:2">
      <c r="B4934" s="121"/>
    </row>
    <row r="4935" s="24" customFormat="1" spans="2:2">
      <c r="B4935" s="121"/>
    </row>
    <row r="4936" s="24" customFormat="1" spans="2:2">
      <c r="B4936" s="121"/>
    </row>
    <row r="4937" s="24" customFormat="1" spans="2:2">
      <c r="B4937" s="121"/>
    </row>
    <row r="4938" s="24" customFormat="1" spans="2:2">
      <c r="B4938" s="121"/>
    </row>
    <row r="4939" s="24" customFormat="1" spans="2:2">
      <c r="B4939" s="121"/>
    </row>
    <row r="4940" s="24" customFormat="1" spans="2:2">
      <c r="B4940" s="121"/>
    </row>
    <row r="4941" s="24" customFormat="1" spans="2:2">
      <c r="B4941" s="121"/>
    </row>
    <row r="4942" s="24" customFormat="1" spans="2:2">
      <c r="B4942" s="121"/>
    </row>
    <row r="4943" s="24" customFormat="1" spans="2:2">
      <c r="B4943" s="121"/>
    </row>
    <row r="4944" s="24" customFormat="1" spans="2:2">
      <c r="B4944" s="121"/>
    </row>
    <row r="4945" s="24" customFormat="1" spans="2:2">
      <c r="B4945" s="121"/>
    </row>
    <row r="4946" s="24" customFormat="1" spans="2:2">
      <c r="B4946" s="121"/>
    </row>
    <row r="4947" s="24" customFormat="1" spans="2:2">
      <c r="B4947" s="121"/>
    </row>
    <row r="4948" s="24" customFormat="1" spans="2:2">
      <c r="B4948" s="121"/>
    </row>
    <row r="4949" s="24" customFormat="1" spans="2:2">
      <c r="B4949" s="121"/>
    </row>
    <row r="4950" s="24" customFormat="1" spans="2:2">
      <c r="B4950" s="121"/>
    </row>
    <row r="4951" s="24" customFormat="1" spans="2:2">
      <c r="B4951" s="121"/>
    </row>
    <row r="4952" s="24" customFormat="1" spans="2:2">
      <c r="B4952" s="121"/>
    </row>
    <row r="4953" s="24" customFormat="1" spans="2:2">
      <c r="B4953" s="121"/>
    </row>
    <row r="4954" s="24" customFormat="1" spans="2:2">
      <c r="B4954" s="121"/>
    </row>
    <row r="4955" s="24" customFormat="1" spans="2:2">
      <c r="B4955" s="121"/>
    </row>
    <row r="4956" s="24" customFormat="1" spans="2:2">
      <c r="B4956" s="121"/>
    </row>
    <row r="4957" s="24" customFormat="1" spans="2:2">
      <c r="B4957" s="121"/>
    </row>
    <row r="4958" s="24" customFormat="1" spans="2:2">
      <c r="B4958" s="121"/>
    </row>
    <row r="4959" s="24" customFormat="1" spans="2:2">
      <c r="B4959" s="121"/>
    </row>
    <row r="4960" s="24" customFormat="1" spans="2:2">
      <c r="B4960" s="121"/>
    </row>
    <row r="4961" s="24" customFormat="1" spans="2:2">
      <c r="B4961" s="121"/>
    </row>
    <row r="4962" s="24" customFormat="1" spans="2:2">
      <c r="B4962" s="121"/>
    </row>
    <row r="4963" s="24" customFormat="1" spans="2:2">
      <c r="B4963" s="121"/>
    </row>
    <row r="4964" s="24" customFormat="1" spans="2:2">
      <c r="B4964" s="121"/>
    </row>
    <row r="4965" s="24" customFormat="1" spans="2:2">
      <c r="B4965" s="121"/>
    </row>
    <row r="4966" s="24" customFormat="1" spans="2:2">
      <c r="B4966" s="121"/>
    </row>
    <row r="4967" s="24" customFormat="1" spans="2:2">
      <c r="B4967" s="121"/>
    </row>
    <row r="4968" s="24" customFormat="1" spans="2:2">
      <c r="B4968" s="121"/>
    </row>
    <row r="4969" s="24" customFormat="1" spans="2:2">
      <c r="B4969" s="121"/>
    </row>
    <row r="4970" s="24" customFormat="1" spans="2:2">
      <c r="B4970" s="121"/>
    </row>
    <row r="4971" s="24" customFormat="1" spans="2:2">
      <c r="B4971" s="121"/>
    </row>
    <row r="4972" s="24" customFormat="1" spans="2:2">
      <c r="B4972" s="121"/>
    </row>
    <row r="4973" s="24" customFormat="1" spans="2:2">
      <c r="B4973" s="121"/>
    </row>
    <row r="4974" s="24" customFormat="1" spans="2:2">
      <c r="B4974" s="121"/>
    </row>
    <row r="4975" s="24" customFormat="1" spans="2:2">
      <c r="B4975" s="121"/>
    </row>
    <row r="4976" s="24" customFormat="1" spans="2:2">
      <c r="B4976" s="121"/>
    </row>
    <row r="4977" s="24" customFormat="1" spans="2:2">
      <c r="B4977" s="121"/>
    </row>
    <row r="4978" s="24" customFormat="1" spans="2:2">
      <c r="B4978" s="121"/>
    </row>
    <row r="4979" s="24" customFormat="1" spans="2:2">
      <c r="B4979" s="121"/>
    </row>
    <row r="4980" s="24" customFormat="1" spans="2:2">
      <c r="B4980" s="121"/>
    </row>
    <row r="4981" s="24" customFormat="1" spans="2:2">
      <c r="B4981" s="121"/>
    </row>
    <row r="4982" s="24" customFormat="1" spans="2:2">
      <c r="B4982" s="121"/>
    </row>
    <row r="4983" s="24" customFormat="1" spans="2:2">
      <c r="B4983" s="121"/>
    </row>
    <row r="4984" s="24" customFormat="1" spans="2:2">
      <c r="B4984" s="121"/>
    </row>
    <row r="4985" s="24" customFormat="1" spans="2:2">
      <c r="B4985" s="121"/>
    </row>
    <row r="4986" s="24" customFormat="1" spans="2:2">
      <c r="B4986" s="121"/>
    </row>
    <row r="4987" s="24" customFormat="1" spans="2:2">
      <c r="B4987" s="121"/>
    </row>
    <row r="4988" s="24" customFormat="1" spans="2:2">
      <c r="B4988" s="121"/>
    </row>
    <row r="4989" s="24" customFormat="1" spans="2:2">
      <c r="B4989" s="121"/>
    </row>
    <row r="4990" s="24" customFormat="1" spans="2:2">
      <c r="B4990" s="121"/>
    </row>
    <row r="4991" s="24" customFormat="1" spans="2:2">
      <c r="B4991" s="121"/>
    </row>
    <row r="4992" s="24" customFormat="1" spans="2:2">
      <c r="B4992" s="121"/>
    </row>
    <row r="4993" s="24" customFormat="1" spans="2:2">
      <c r="B4993" s="121"/>
    </row>
    <row r="4994" s="24" customFormat="1" spans="2:2">
      <c r="B4994" s="121"/>
    </row>
    <row r="4995" s="24" customFormat="1" spans="2:2">
      <c r="B4995" s="121"/>
    </row>
    <row r="4996" s="24" customFormat="1" spans="2:2">
      <c r="B4996" s="121"/>
    </row>
    <row r="4997" s="24" customFormat="1" spans="2:2">
      <c r="B4997" s="121"/>
    </row>
    <row r="4998" s="24" customFormat="1" spans="2:2">
      <c r="B4998" s="121"/>
    </row>
    <row r="4999" s="24" customFormat="1" spans="2:2">
      <c r="B4999" s="121"/>
    </row>
    <row r="5000" s="24" customFormat="1" spans="2:2">
      <c r="B5000" s="121"/>
    </row>
    <row r="5001" s="24" customFormat="1" spans="2:2">
      <c r="B5001" s="121"/>
    </row>
    <row r="5002" s="24" customFormat="1" spans="2:2">
      <c r="B5002" s="121"/>
    </row>
    <row r="5003" s="24" customFormat="1" spans="2:2">
      <c r="B5003" s="121"/>
    </row>
    <row r="5004" s="24" customFormat="1" spans="2:2">
      <c r="B5004" s="121"/>
    </row>
    <row r="5005" s="24" customFormat="1" spans="2:2">
      <c r="B5005" s="121"/>
    </row>
    <row r="5006" s="24" customFormat="1" spans="2:2">
      <c r="B5006" s="121"/>
    </row>
    <row r="5007" s="24" customFormat="1" spans="2:2">
      <c r="B5007" s="121"/>
    </row>
    <row r="5008" s="24" customFormat="1" spans="2:2">
      <c r="B5008" s="121"/>
    </row>
    <row r="5009" s="24" customFormat="1" spans="2:2">
      <c r="B5009" s="121"/>
    </row>
    <row r="5010" s="24" customFormat="1" spans="2:2">
      <c r="B5010" s="121"/>
    </row>
    <row r="5011" s="24" customFormat="1" spans="2:2">
      <c r="B5011" s="121"/>
    </row>
    <row r="5012" s="24" customFormat="1" spans="2:2">
      <c r="B5012" s="121"/>
    </row>
    <row r="5013" s="24" customFormat="1" spans="2:2">
      <c r="B5013" s="121"/>
    </row>
    <row r="5014" s="24" customFormat="1" spans="2:2">
      <c r="B5014" s="121"/>
    </row>
    <row r="5015" s="24" customFormat="1" spans="2:2">
      <c r="B5015" s="121"/>
    </row>
    <row r="5016" s="24" customFormat="1" spans="2:2">
      <c r="B5016" s="121"/>
    </row>
    <row r="5017" s="24" customFormat="1" spans="2:2">
      <c r="B5017" s="121"/>
    </row>
    <row r="5018" s="24" customFormat="1" spans="2:2">
      <c r="B5018" s="121"/>
    </row>
    <row r="5019" s="24" customFormat="1" spans="2:2">
      <c r="B5019" s="121"/>
    </row>
    <row r="5020" s="24" customFormat="1" spans="2:2">
      <c r="B5020" s="121"/>
    </row>
    <row r="5021" s="24" customFormat="1" spans="2:2">
      <c r="B5021" s="121"/>
    </row>
    <row r="5022" s="24" customFormat="1" spans="2:2">
      <c r="B5022" s="121"/>
    </row>
    <row r="5023" s="24" customFormat="1" spans="2:2">
      <c r="B5023" s="121"/>
    </row>
    <row r="5024" s="24" customFormat="1" spans="2:2">
      <c r="B5024" s="121"/>
    </row>
    <row r="5025" s="24" customFormat="1" spans="2:2">
      <c r="B5025" s="121"/>
    </row>
    <row r="5026" s="24" customFormat="1" spans="2:2">
      <c r="B5026" s="121"/>
    </row>
    <row r="5027" s="24" customFormat="1" spans="2:2">
      <c r="B5027" s="121"/>
    </row>
    <row r="5028" s="24" customFormat="1" spans="2:2">
      <c r="B5028" s="121"/>
    </row>
    <row r="5029" s="24" customFormat="1" spans="2:2">
      <c r="B5029" s="121"/>
    </row>
    <row r="5030" s="24" customFormat="1" spans="2:2">
      <c r="B5030" s="121"/>
    </row>
    <row r="5031" s="24" customFormat="1" spans="2:2">
      <c r="B5031" s="121"/>
    </row>
    <row r="5032" s="24" customFormat="1" spans="2:2">
      <c r="B5032" s="121"/>
    </row>
    <row r="5033" s="24" customFormat="1" spans="2:2">
      <c r="B5033" s="121"/>
    </row>
    <row r="5034" s="24" customFormat="1" spans="2:2">
      <c r="B5034" s="121"/>
    </row>
    <row r="5035" s="24" customFormat="1" spans="2:2">
      <c r="B5035" s="121"/>
    </row>
    <row r="5036" s="24" customFormat="1" spans="2:2">
      <c r="B5036" s="121"/>
    </row>
    <row r="5037" s="24" customFormat="1" spans="2:2">
      <c r="B5037" s="121"/>
    </row>
    <row r="5038" s="24" customFormat="1" spans="2:2">
      <c r="B5038" s="121"/>
    </row>
    <row r="5039" s="24" customFormat="1" spans="2:2">
      <c r="B5039" s="121"/>
    </row>
    <row r="5040" s="24" customFormat="1" spans="2:2">
      <c r="B5040" s="121"/>
    </row>
    <row r="5041" s="24" customFormat="1" spans="2:2">
      <c r="B5041" s="121"/>
    </row>
    <row r="5042" s="24" customFormat="1" spans="2:2">
      <c r="B5042" s="121"/>
    </row>
    <row r="5043" s="24" customFormat="1" spans="2:2">
      <c r="B5043" s="121"/>
    </row>
    <row r="5044" s="24" customFormat="1" spans="2:2">
      <c r="B5044" s="121"/>
    </row>
    <row r="5045" s="24" customFormat="1" spans="2:2">
      <c r="B5045" s="121"/>
    </row>
    <row r="5046" s="24" customFormat="1" spans="2:2">
      <c r="B5046" s="121"/>
    </row>
    <row r="5047" s="24" customFormat="1" spans="2:2">
      <c r="B5047" s="121"/>
    </row>
    <row r="5048" s="24" customFormat="1" spans="2:2">
      <c r="B5048" s="121"/>
    </row>
    <row r="5049" s="24" customFormat="1" spans="2:2">
      <c r="B5049" s="121"/>
    </row>
    <row r="5050" s="24" customFormat="1" spans="2:2">
      <c r="B5050" s="121"/>
    </row>
    <row r="5051" s="24" customFormat="1" spans="2:2">
      <c r="B5051" s="121"/>
    </row>
    <row r="5052" s="24" customFormat="1" spans="2:2">
      <c r="B5052" s="121"/>
    </row>
    <row r="5053" s="24" customFormat="1" spans="2:2">
      <c r="B5053" s="121"/>
    </row>
    <row r="5054" s="24" customFormat="1" spans="2:2">
      <c r="B5054" s="121"/>
    </row>
    <row r="5055" s="24" customFormat="1" spans="2:2">
      <c r="B5055" s="121"/>
    </row>
    <row r="5056" s="24" customFormat="1" spans="2:2">
      <c r="B5056" s="121"/>
    </row>
    <row r="5057" s="24" customFormat="1" spans="2:2">
      <c r="B5057" s="121"/>
    </row>
    <row r="5058" s="24" customFormat="1" spans="2:2">
      <c r="B5058" s="121"/>
    </row>
    <row r="5059" s="24" customFormat="1" spans="2:2">
      <c r="B5059" s="121"/>
    </row>
    <row r="5060" s="24" customFormat="1" spans="2:2">
      <c r="B5060" s="121"/>
    </row>
    <row r="5061" s="24" customFormat="1" spans="2:2">
      <c r="B5061" s="121"/>
    </row>
    <row r="5062" s="24" customFormat="1" spans="2:2">
      <c r="B5062" s="121"/>
    </row>
    <row r="5063" s="24" customFormat="1" spans="2:2">
      <c r="B5063" s="121"/>
    </row>
    <row r="5064" s="24" customFormat="1" spans="2:2">
      <c r="B5064" s="121"/>
    </row>
    <row r="5065" s="24" customFormat="1" spans="2:2">
      <c r="B5065" s="121"/>
    </row>
    <row r="5066" s="24" customFormat="1" spans="2:2">
      <c r="B5066" s="121"/>
    </row>
    <row r="5067" s="24" customFormat="1" spans="2:2">
      <c r="B5067" s="121"/>
    </row>
    <row r="5068" s="24" customFormat="1" spans="2:2">
      <c r="B5068" s="121"/>
    </row>
    <row r="5069" s="24" customFormat="1" spans="2:2">
      <c r="B5069" s="121"/>
    </row>
    <row r="5070" s="24" customFormat="1" spans="2:2">
      <c r="B5070" s="121"/>
    </row>
    <row r="5071" s="24" customFormat="1" spans="2:2">
      <c r="B5071" s="121"/>
    </row>
    <row r="5072" s="24" customFormat="1" spans="2:2">
      <c r="B5072" s="121"/>
    </row>
    <row r="5073" s="24" customFormat="1" spans="2:2">
      <c r="B5073" s="121"/>
    </row>
    <row r="5074" s="24" customFormat="1" spans="2:2">
      <c r="B5074" s="121"/>
    </row>
    <row r="5075" s="24" customFormat="1" spans="2:2">
      <c r="B5075" s="121"/>
    </row>
    <row r="5076" s="24" customFormat="1" spans="2:2">
      <c r="B5076" s="121"/>
    </row>
    <row r="5077" s="24" customFormat="1" spans="2:2">
      <c r="B5077" s="121"/>
    </row>
    <row r="5078" s="24" customFormat="1" spans="2:2">
      <c r="B5078" s="121"/>
    </row>
    <row r="5079" s="24" customFormat="1" spans="2:2">
      <c r="B5079" s="121"/>
    </row>
    <row r="5080" s="24" customFormat="1" spans="2:2">
      <c r="B5080" s="121"/>
    </row>
    <row r="5081" s="24" customFormat="1" spans="2:2">
      <c r="B5081" s="121"/>
    </row>
    <row r="5082" s="24" customFormat="1" spans="2:2">
      <c r="B5082" s="121"/>
    </row>
    <row r="5083" s="24" customFormat="1" spans="2:2">
      <c r="B5083" s="121"/>
    </row>
    <row r="5084" s="24" customFormat="1" spans="2:2">
      <c r="B5084" s="121"/>
    </row>
    <row r="5085" s="24" customFormat="1" spans="2:2">
      <c r="B5085" s="121"/>
    </row>
    <row r="5086" s="24" customFormat="1" spans="2:2">
      <c r="B5086" s="121"/>
    </row>
    <row r="5087" s="24" customFormat="1" spans="2:2">
      <c r="B5087" s="121"/>
    </row>
    <row r="5088" s="24" customFormat="1" spans="2:2">
      <c r="B5088" s="121"/>
    </row>
    <row r="5089" s="24" customFormat="1" spans="2:2">
      <c r="B5089" s="121"/>
    </row>
    <row r="5090" s="24" customFormat="1" spans="2:2">
      <c r="B5090" s="121"/>
    </row>
    <row r="5091" s="24" customFormat="1" spans="2:2">
      <c r="B5091" s="121"/>
    </row>
    <row r="5092" s="24" customFormat="1" spans="2:2">
      <c r="B5092" s="121"/>
    </row>
    <row r="5093" s="24" customFormat="1" spans="2:2">
      <c r="B5093" s="121"/>
    </row>
    <row r="5094" s="24" customFormat="1" spans="2:2">
      <c r="B5094" s="121"/>
    </row>
    <row r="5095" s="24" customFormat="1" spans="2:2">
      <c r="B5095" s="121"/>
    </row>
    <row r="5096" s="24" customFormat="1" spans="2:2">
      <c r="B5096" s="121"/>
    </row>
    <row r="5097" s="24" customFormat="1" spans="2:2">
      <c r="B5097" s="121"/>
    </row>
    <row r="5098" s="24" customFormat="1" spans="2:2">
      <c r="B5098" s="121"/>
    </row>
    <row r="5099" s="24" customFormat="1" spans="2:2">
      <c r="B5099" s="121"/>
    </row>
    <row r="5100" s="24" customFormat="1" spans="2:2">
      <c r="B5100" s="121"/>
    </row>
    <row r="5101" s="24" customFormat="1" spans="2:2">
      <c r="B5101" s="121"/>
    </row>
    <row r="5102" s="24" customFormat="1" spans="2:2">
      <c r="B5102" s="121"/>
    </row>
    <row r="5103" s="24" customFormat="1" spans="2:2">
      <c r="B5103" s="121"/>
    </row>
    <row r="5104" s="24" customFormat="1" spans="2:2">
      <c r="B5104" s="121"/>
    </row>
    <row r="5105" s="24" customFormat="1" spans="2:2">
      <c r="B5105" s="121"/>
    </row>
    <row r="5106" s="24" customFormat="1" spans="2:2">
      <c r="B5106" s="121"/>
    </row>
    <row r="5107" s="24" customFormat="1" spans="2:2">
      <c r="B5107" s="121"/>
    </row>
    <row r="5108" s="24" customFormat="1" spans="2:2">
      <c r="B5108" s="121"/>
    </row>
    <row r="5109" s="24" customFormat="1" spans="2:2">
      <c r="B5109" s="121"/>
    </row>
    <row r="5110" s="24" customFormat="1" spans="2:2">
      <c r="B5110" s="121"/>
    </row>
    <row r="5111" s="24" customFormat="1" spans="2:2">
      <c r="B5111" s="121"/>
    </row>
    <row r="5112" s="24" customFormat="1" spans="2:2">
      <c r="B5112" s="121"/>
    </row>
    <row r="5113" s="24" customFormat="1" spans="2:2">
      <c r="B5113" s="121"/>
    </row>
    <row r="5114" s="24" customFormat="1" spans="2:2">
      <c r="B5114" s="121"/>
    </row>
    <row r="5115" s="24" customFormat="1" spans="2:2">
      <c r="B5115" s="121"/>
    </row>
    <row r="5116" s="24" customFormat="1" spans="2:2">
      <c r="B5116" s="121"/>
    </row>
    <row r="5117" s="24" customFormat="1" spans="2:2">
      <c r="B5117" s="121"/>
    </row>
    <row r="5118" s="24" customFormat="1" spans="2:2">
      <c r="B5118" s="121"/>
    </row>
    <row r="5119" s="24" customFormat="1" spans="2:2">
      <c r="B5119" s="121"/>
    </row>
    <row r="5120" s="24" customFormat="1" spans="2:2">
      <c r="B5120" s="121"/>
    </row>
    <row r="5121" s="24" customFormat="1" spans="2:2">
      <c r="B5121" s="121"/>
    </row>
    <row r="5122" s="24" customFormat="1" spans="2:2">
      <c r="B5122" s="121"/>
    </row>
    <row r="5123" s="24" customFormat="1" spans="2:2">
      <c r="B5123" s="121"/>
    </row>
    <row r="5124" s="24" customFormat="1" spans="2:2">
      <c r="B5124" s="121"/>
    </row>
    <row r="5125" s="24" customFormat="1" spans="2:2">
      <c r="B5125" s="121"/>
    </row>
    <row r="5126" s="24" customFormat="1" spans="2:2">
      <c r="B5126" s="121"/>
    </row>
    <row r="5127" s="24" customFormat="1" spans="2:2">
      <c r="B5127" s="121"/>
    </row>
    <row r="5128" s="24" customFormat="1" spans="2:2">
      <c r="B5128" s="121"/>
    </row>
    <row r="5129" s="24" customFormat="1" spans="2:2">
      <c r="B5129" s="121"/>
    </row>
    <row r="5130" s="24" customFormat="1" spans="2:2">
      <c r="B5130" s="121"/>
    </row>
    <row r="5131" s="24" customFormat="1" spans="2:2">
      <c r="B5131" s="121"/>
    </row>
    <row r="5132" s="24" customFormat="1" spans="2:2">
      <c r="B5132" s="121"/>
    </row>
    <row r="5133" s="24" customFormat="1" spans="2:2">
      <c r="B5133" s="121"/>
    </row>
    <row r="5134" s="24" customFormat="1" spans="2:2">
      <c r="B5134" s="121"/>
    </row>
    <row r="5135" s="24" customFormat="1" spans="2:2">
      <c r="B5135" s="121"/>
    </row>
    <row r="5136" s="24" customFormat="1" spans="2:2">
      <c r="B5136" s="121"/>
    </row>
    <row r="5137" s="24" customFormat="1" spans="2:2">
      <c r="B5137" s="121"/>
    </row>
    <row r="5138" s="24" customFormat="1" spans="2:2">
      <c r="B5138" s="121"/>
    </row>
    <row r="5139" s="24" customFormat="1" spans="2:2">
      <c r="B5139" s="121"/>
    </row>
    <row r="5140" s="24" customFormat="1" spans="2:2">
      <c r="B5140" s="121"/>
    </row>
    <row r="5141" s="24" customFormat="1" spans="2:2">
      <c r="B5141" s="121"/>
    </row>
    <row r="5142" s="24" customFormat="1" spans="2:2">
      <c r="B5142" s="121"/>
    </row>
    <row r="5143" s="24" customFormat="1" spans="2:2">
      <c r="B5143" s="121"/>
    </row>
    <row r="5144" s="24" customFormat="1" spans="2:2">
      <c r="B5144" s="121"/>
    </row>
    <row r="5145" s="24" customFormat="1" spans="2:2">
      <c r="B5145" s="121"/>
    </row>
    <row r="5146" s="24" customFormat="1" spans="2:2">
      <c r="B5146" s="121"/>
    </row>
    <row r="5147" s="24" customFormat="1" spans="2:2">
      <c r="B5147" s="121"/>
    </row>
    <row r="5148" s="24" customFormat="1" spans="2:2">
      <c r="B5148" s="121"/>
    </row>
    <row r="5149" s="24" customFormat="1" spans="2:2">
      <c r="B5149" s="121"/>
    </row>
    <row r="5150" s="24" customFormat="1" spans="2:2">
      <c r="B5150" s="121"/>
    </row>
    <row r="5151" s="24" customFormat="1" spans="2:2">
      <c r="B5151" s="121"/>
    </row>
    <row r="5152" s="24" customFormat="1" spans="2:2">
      <c r="B5152" s="121"/>
    </row>
    <row r="5153" s="24" customFormat="1" spans="2:2">
      <c r="B5153" s="121"/>
    </row>
    <row r="5154" s="24" customFormat="1" spans="2:2">
      <c r="B5154" s="121"/>
    </row>
    <row r="5155" s="24" customFormat="1" spans="2:2">
      <c r="B5155" s="121"/>
    </row>
    <row r="5156" s="24" customFormat="1" spans="2:2">
      <c r="B5156" s="121"/>
    </row>
    <row r="5157" s="24" customFormat="1" spans="2:2">
      <c r="B5157" s="121"/>
    </row>
    <row r="5158" s="24" customFormat="1" spans="2:2">
      <c r="B5158" s="121"/>
    </row>
    <row r="5159" s="24" customFormat="1" spans="2:2">
      <c r="B5159" s="121"/>
    </row>
    <row r="5160" s="24" customFormat="1" spans="2:2">
      <c r="B5160" s="121"/>
    </row>
    <row r="5161" s="24" customFormat="1" spans="2:2">
      <c r="B5161" s="121"/>
    </row>
    <row r="5162" s="24" customFormat="1" spans="2:2">
      <c r="B5162" s="121"/>
    </row>
    <row r="5163" s="24" customFormat="1" spans="2:2">
      <c r="B5163" s="121"/>
    </row>
    <row r="5164" s="24" customFormat="1" spans="2:2">
      <c r="B5164" s="121"/>
    </row>
    <row r="5165" s="24" customFormat="1" spans="2:2">
      <c r="B5165" s="121"/>
    </row>
    <row r="5166" s="24" customFormat="1" spans="2:2">
      <c r="B5166" s="121"/>
    </row>
    <row r="5167" s="24" customFormat="1" spans="2:2">
      <c r="B5167" s="121"/>
    </row>
    <row r="5168" s="24" customFormat="1" spans="2:2">
      <c r="B5168" s="121"/>
    </row>
    <row r="5169" s="24" customFormat="1" spans="2:2">
      <c r="B5169" s="121"/>
    </row>
    <row r="5170" s="24" customFormat="1" spans="2:2">
      <c r="B5170" s="121"/>
    </row>
    <row r="5171" s="24" customFormat="1" spans="2:2">
      <c r="B5171" s="121"/>
    </row>
    <row r="5172" s="24" customFormat="1" spans="2:2">
      <c r="B5172" s="121"/>
    </row>
    <row r="5173" s="24" customFormat="1" spans="2:2">
      <c r="B5173" s="121"/>
    </row>
    <row r="5174" s="24" customFormat="1" spans="2:2">
      <c r="B5174" s="121"/>
    </row>
    <row r="5175" s="24" customFormat="1" spans="2:2">
      <c r="B5175" s="121"/>
    </row>
    <row r="5176" s="24" customFormat="1" spans="2:2">
      <c r="B5176" s="121"/>
    </row>
    <row r="5177" s="24" customFormat="1" spans="2:2">
      <c r="B5177" s="121"/>
    </row>
    <row r="5178" s="24" customFormat="1" spans="2:2">
      <c r="B5178" s="121"/>
    </row>
    <row r="5179" s="24" customFormat="1" spans="2:2">
      <c r="B5179" s="121"/>
    </row>
    <row r="5180" s="24" customFormat="1" spans="2:2">
      <c r="B5180" s="121"/>
    </row>
    <row r="5181" s="24" customFormat="1" spans="2:2">
      <c r="B5181" s="121"/>
    </row>
    <row r="5182" s="24" customFormat="1" spans="2:2">
      <c r="B5182" s="121"/>
    </row>
    <row r="5183" s="24" customFormat="1" spans="2:2">
      <c r="B5183" s="121"/>
    </row>
    <row r="5184" s="24" customFormat="1" spans="2:2">
      <c r="B5184" s="121"/>
    </row>
    <row r="5185" s="24" customFormat="1" spans="2:2">
      <c r="B5185" s="121"/>
    </row>
    <row r="5186" s="24" customFormat="1" spans="2:2">
      <c r="B5186" s="121"/>
    </row>
    <row r="5187" s="24" customFormat="1" spans="2:2">
      <c r="B5187" s="121"/>
    </row>
    <row r="5188" s="24" customFormat="1" spans="2:2">
      <c r="B5188" s="121"/>
    </row>
    <row r="5189" s="24" customFormat="1" spans="2:2">
      <c r="B5189" s="121"/>
    </row>
    <row r="5190" s="24" customFormat="1" spans="2:2">
      <c r="B5190" s="121"/>
    </row>
    <row r="5191" s="24" customFormat="1" spans="2:2">
      <c r="B5191" s="121"/>
    </row>
    <row r="5192" s="24" customFormat="1" spans="2:2">
      <c r="B5192" s="121"/>
    </row>
    <row r="5193" s="24" customFormat="1" spans="2:2">
      <c r="B5193" s="121"/>
    </row>
    <row r="5194" s="24" customFormat="1" spans="2:2">
      <c r="B5194" s="121"/>
    </row>
    <row r="5195" s="24" customFormat="1" spans="2:2">
      <c r="B5195" s="121"/>
    </row>
    <row r="5196" s="24" customFormat="1" spans="2:2">
      <c r="B5196" s="121"/>
    </row>
    <row r="5197" s="24" customFormat="1" spans="2:2">
      <c r="B5197" s="121"/>
    </row>
    <row r="5198" s="24" customFormat="1" spans="2:2">
      <c r="B5198" s="121"/>
    </row>
    <row r="5199" s="24" customFormat="1" spans="2:2">
      <c r="B5199" s="121"/>
    </row>
    <row r="5200" s="24" customFormat="1" spans="2:2">
      <c r="B5200" s="121"/>
    </row>
    <row r="5201" s="24" customFormat="1" spans="2:2">
      <c r="B5201" s="121"/>
    </row>
    <row r="5202" s="24" customFormat="1" spans="2:2">
      <c r="B5202" s="121"/>
    </row>
    <row r="5203" s="24" customFormat="1" spans="2:2">
      <c r="B5203" s="121"/>
    </row>
    <row r="5204" s="24" customFormat="1" spans="2:2">
      <c r="B5204" s="121"/>
    </row>
    <row r="5205" s="24" customFormat="1" spans="2:2">
      <c r="B5205" s="121"/>
    </row>
    <row r="5206" s="24" customFormat="1" spans="2:2">
      <c r="B5206" s="121"/>
    </row>
    <row r="5207" s="24" customFormat="1" spans="2:2">
      <c r="B5207" s="121"/>
    </row>
    <row r="5208" s="24" customFormat="1" spans="2:2">
      <c r="B5208" s="121"/>
    </row>
    <row r="5209" s="24" customFormat="1" spans="2:2">
      <c r="B5209" s="121"/>
    </row>
    <row r="5210" s="24" customFormat="1" spans="2:2">
      <c r="B5210" s="121"/>
    </row>
    <row r="5211" s="24" customFormat="1" spans="2:2">
      <c r="B5211" s="121"/>
    </row>
    <row r="5212" s="24" customFormat="1" spans="2:2">
      <c r="B5212" s="121"/>
    </row>
    <row r="5213" s="24" customFormat="1" spans="2:2">
      <c r="B5213" s="121"/>
    </row>
    <row r="5214" s="24" customFormat="1" spans="2:2">
      <c r="B5214" s="121"/>
    </row>
    <row r="5215" s="24" customFormat="1" spans="2:2">
      <c r="B5215" s="121"/>
    </row>
    <row r="5216" s="24" customFormat="1" spans="2:2">
      <c r="B5216" s="121"/>
    </row>
    <row r="5217" s="24" customFormat="1" spans="2:2">
      <c r="B5217" s="121"/>
    </row>
    <row r="5218" s="24" customFormat="1" spans="2:2">
      <c r="B5218" s="121"/>
    </row>
    <row r="5219" s="24" customFormat="1" spans="2:2">
      <c r="B5219" s="121"/>
    </row>
    <row r="5220" s="24" customFormat="1" spans="2:2">
      <c r="B5220" s="121"/>
    </row>
    <row r="5221" s="24" customFormat="1" spans="2:2">
      <c r="B5221" s="121"/>
    </row>
    <row r="5222" s="24" customFormat="1" spans="2:2">
      <c r="B5222" s="121"/>
    </row>
    <row r="5223" s="24" customFormat="1" spans="2:2">
      <c r="B5223" s="121"/>
    </row>
    <row r="5224" s="24" customFormat="1" spans="2:2">
      <c r="B5224" s="121"/>
    </row>
    <row r="5225" s="24" customFormat="1" spans="2:2">
      <c r="B5225" s="121"/>
    </row>
    <row r="5226" s="24" customFormat="1" spans="2:2">
      <c r="B5226" s="121"/>
    </row>
    <row r="5227" s="24" customFormat="1" spans="2:2">
      <c r="B5227" s="121"/>
    </row>
    <row r="5228" s="24" customFormat="1" spans="2:2">
      <c r="B5228" s="121"/>
    </row>
    <row r="5229" s="24" customFormat="1" spans="2:2">
      <c r="B5229" s="121"/>
    </row>
    <row r="5230" s="24" customFormat="1" spans="2:2">
      <c r="B5230" s="121"/>
    </row>
    <row r="5231" s="24" customFormat="1" spans="2:2">
      <c r="B5231" s="121"/>
    </row>
    <row r="5232" s="24" customFormat="1" spans="2:2">
      <c r="B5232" s="121"/>
    </row>
    <row r="5233" s="24" customFormat="1" spans="2:2">
      <c r="B5233" s="121"/>
    </row>
    <row r="5234" s="24" customFormat="1" spans="2:2">
      <c r="B5234" s="121"/>
    </row>
    <row r="5235" s="24" customFormat="1" spans="2:2">
      <c r="B5235" s="121"/>
    </row>
    <row r="5236" s="24" customFormat="1" spans="2:2">
      <c r="B5236" s="121"/>
    </row>
    <row r="5237" s="24" customFormat="1" spans="2:2">
      <c r="B5237" s="121"/>
    </row>
    <row r="5238" s="24" customFormat="1" spans="2:2">
      <c r="B5238" s="121"/>
    </row>
    <row r="5239" s="24" customFormat="1" spans="2:2">
      <c r="B5239" s="121"/>
    </row>
    <row r="5240" s="24" customFormat="1" spans="2:2">
      <c r="B5240" s="121"/>
    </row>
    <row r="5241" s="24" customFormat="1" spans="2:2">
      <c r="B5241" s="121"/>
    </row>
    <row r="5242" s="24" customFormat="1" spans="2:2">
      <c r="B5242" s="121"/>
    </row>
    <row r="5243" s="24" customFormat="1" spans="2:2">
      <c r="B5243" s="121"/>
    </row>
    <row r="5244" s="24" customFormat="1" spans="2:2">
      <c r="B5244" s="121"/>
    </row>
    <row r="5245" s="24" customFormat="1" spans="2:2">
      <c r="B5245" s="121"/>
    </row>
    <row r="5246" s="24" customFormat="1" spans="2:2">
      <c r="B5246" s="121"/>
    </row>
    <row r="5247" s="24" customFormat="1" spans="2:2">
      <c r="B5247" s="121"/>
    </row>
    <row r="5248" s="24" customFormat="1" spans="2:2">
      <c r="B5248" s="121"/>
    </row>
    <row r="5249" s="24" customFormat="1" spans="2:2">
      <c r="B5249" s="121"/>
    </row>
    <row r="5250" s="24" customFormat="1" spans="2:2">
      <c r="B5250" s="121"/>
    </row>
    <row r="5251" s="24" customFormat="1" spans="2:2">
      <c r="B5251" s="121"/>
    </row>
    <row r="5252" s="24" customFormat="1" spans="2:2">
      <c r="B5252" s="121"/>
    </row>
    <row r="5253" s="24" customFormat="1" spans="2:2">
      <c r="B5253" s="121"/>
    </row>
    <row r="5254" s="24" customFormat="1" spans="2:2">
      <c r="B5254" s="121"/>
    </row>
    <row r="5255" s="24" customFormat="1" spans="2:2">
      <c r="B5255" s="121"/>
    </row>
    <row r="5256" s="24" customFormat="1" spans="2:2">
      <c r="B5256" s="121"/>
    </row>
    <row r="5257" s="24" customFormat="1" spans="2:2">
      <c r="B5257" s="121"/>
    </row>
    <row r="5258" s="24" customFormat="1" spans="2:2">
      <c r="B5258" s="121"/>
    </row>
    <row r="5259" s="24" customFormat="1" spans="2:2">
      <c r="B5259" s="121"/>
    </row>
    <row r="5260" s="24" customFormat="1" spans="2:2">
      <c r="B5260" s="121"/>
    </row>
    <row r="5261" s="24" customFormat="1" spans="2:2">
      <c r="B5261" s="121"/>
    </row>
    <row r="5262" s="24" customFormat="1" spans="2:2">
      <c r="B5262" s="121"/>
    </row>
    <row r="5263" s="24" customFormat="1" spans="2:2">
      <c r="B5263" s="121"/>
    </row>
    <row r="5264" s="24" customFormat="1" spans="2:2">
      <c r="B5264" s="121"/>
    </row>
    <row r="5265" s="24" customFormat="1" spans="2:2">
      <c r="B5265" s="121"/>
    </row>
    <row r="5266" s="24" customFormat="1" spans="2:2">
      <c r="B5266" s="121"/>
    </row>
    <row r="5267" s="24" customFormat="1" spans="2:2">
      <c r="B5267" s="121"/>
    </row>
    <row r="5268" s="24" customFormat="1" spans="2:2">
      <c r="B5268" s="121"/>
    </row>
    <row r="5269" s="24" customFormat="1" spans="2:2">
      <c r="B5269" s="121"/>
    </row>
    <row r="5270" s="24" customFormat="1" spans="2:2">
      <c r="B5270" s="121"/>
    </row>
    <row r="5271" s="24" customFormat="1" spans="2:2">
      <c r="B5271" s="121"/>
    </row>
    <row r="5272" s="24" customFormat="1" spans="2:2">
      <c r="B5272" s="121"/>
    </row>
    <row r="5273" s="24" customFormat="1" spans="2:2">
      <c r="B5273" s="121"/>
    </row>
    <row r="5274" s="24" customFormat="1" spans="2:2">
      <c r="B5274" s="121"/>
    </row>
    <row r="5275" s="24" customFormat="1" spans="2:2">
      <c r="B5275" s="121"/>
    </row>
    <row r="5276" s="24" customFormat="1" spans="2:2">
      <c r="B5276" s="121"/>
    </row>
    <row r="5277" s="24" customFormat="1" spans="2:2">
      <c r="B5277" s="121"/>
    </row>
    <row r="5278" s="24" customFormat="1" spans="2:2">
      <c r="B5278" s="121"/>
    </row>
    <row r="5279" s="24" customFormat="1" spans="2:2">
      <c r="B5279" s="121"/>
    </row>
    <row r="5280" s="24" customFormat="1" spans="2:2">
      <c r="B5280" s="121"/>
    </row>
    <row r="5281" s="24" customFormat="1" spans="2:2">
      <c r="B5281" s="121"/>
    </row>
    <row r="5282" s="24" customFormat="1" spans="2:2">
      <c r="B5282" s="121"/>
    </row>
    <row r="5283" s="24" customFormat="1" spans="2:2">
      <c r="B5283" s="121"/>
    </row>
    <row r="5284" s="24" customFormat="1" spans="2:2">
      <c r="B5284" s="121"/>
    </row>
    <row r="5285" s="24" customFormat="1" spans="2:2">
      <c r="B5285" s="121"/>
    </row>
    <row r="5286" s="24" customFormat="1" spans="2:2">
      <c r="B5286" s="121"/>
    </row>
    <row r="5287" s="24" customFormat="1" spans="2:2">
      <c r="B5287" s="121"/>
    </row>
    <row r="5288" s="24" customFormat="1" spans="2:2">
      <c r="B5288" s="121"/>
    </row>
    <row r="5289" s="24" customFormat="1" spans="2:2">
      <c r="B5289" s="121"/>
    </row>
    <row r="5290" s="24" customFormat="1" spans="2:2">
      <c r="B5290" s="121"/>
    </row>
    <row r="5291" s="24" customFormat="1" spans="2:2">
      <c r="B5291" s="121"/>
    </row>
    <row r="5292" s="24" customFormat="1" spans="2:2">
      <c r="B5292" s="121"/>
    </row>
    <row r="5293" s="24" customFormat="1" spans="2:2">
      <c r="B5293" s="121"/>
    </row>
    <row r="5294" s="24" customFormat="1" spans="2:2">
      <c r="B5294" s="121"/>
    </row>
    <row r="5295" s="24" customFormat="1" spans="2:2">
      <c r="B5295" s="121"/>
    </row>
    <row r="5296" s="24" customFormat="1" spans="2:2">
      <c r="B5296" s="121"/>
    </row>
    <row r="5297" s="24" customFormat="1" spans="2:2">
      <c r="B5297" s="121"/>
    </row>
    <row r="5298" s="24" customFormat="1" spans="2:2">
      <c r="B5298" s="121"/>
    </row>
    <row r="5299" s="24" customFormat="1" spans="2:2">
      <c r="B5299" s="121"/>
    </row>
    <row r="5300" s="24" customFormat="1" spans="2:2">
      <c r="B5300" s="121"/>
    </row>
    <row r="5301" s="24" customFormat="1" spans="2:2">
      <c r="B5301" s="121"/>
    </row>
    <row r="5302" s="24" customFormat="1" spans="2:2">
      <c r="B5302" s="121"/>
    </row>
    <row r="5303" s="24" customFormat="1" spans="2:2">
      <c r="B5303" s="121"/>
    </row>
    <row r="5304" s="24" customFormat="1" spans="2:2">
      <c r="B5304" s="121"/>
    </row>
    <row r="5305" s="24" customFormat="1" spans="2:2">
      <c r="B5305" s="121"/>
    </row>
    <row r="5306" s="24" customFormat="1" spans="2:2">
      <c r="B5306" s="121"/>
    </row>
    <row r="5307" s="24" customFormat="1" spans="2:2">
      <c r="B5307" s="121"/>
    </row>
    <row r="5308" s="24" customFormat="1" spans="2:2">
      <c r="B5308" s="121"/>
    </row>
    <row r="5309" s="24" customFormat="1" spans="2:2">
      <c r="B5309" s="121"/>
    </row>
    <row r="5310" s="24" customFormat="1" spans="2:2">
      <c r="B5310" s="121"/>
    </row>
    <row r="5311" s="24" customFormat="1" spans="2:2">
      <c r="B5311" s="121"/>
    </row>
    <row r="5312" s="24" customFormat="1" spans="2:2">
      <c r="B5312" s="121"/>
    </row>
    <row r="5313" s="24" customFormat="1" spans="2:2">
      <c r="B5313" s="121"/>
    </row>
    <row r="5314" s="24" customFormat="1" spans="2:2">
      <c r="B5314" s="121"/>
    </row>
    <row r="5315" s="24" customFormat="1" spans="2:2">
      <c r="B5315" s="121"/>
    </row>
    <row r="5316" s="24" customFormat="1" spans="2:2">
      <c r="B5316" s="121"/>
    </row>
    <row r="5317" s="24" customFormat="1" spans="2:2">
      <c r="B5317" s="121"/>
    </row>
    <row r="5318" s="24" customFormat="1" spans="2:2">
      <c r="B5318" s="121"/>
    </row>
    <row r="5319" s="24" customFormat="1" spans="2:2">
      <c r="B5319" s="121"/>
    </row>
    <row r="5320" s="24" customFormat="1" spans="2:2">
      <c r="B5320" s="121"/>
    </row>
    <row r="5321" s="24" customFormat="1" spans="2:2">
      <c r="B5321" s="121"/>
    </row>
    <row r="5322" s="24" customFormat="1" spans="2:2">
      <c r="B5322" s="121"/>
    </row>
    <row r="5323" s="24" customFormat="1" spans="2:2">
      <c r="B5323" s="121"/>
    </row>
    <row r="5324" s="24" customFormat="1" spans="2:2">
      <c r="B5324" s="121"/>
    </row>
    <row r="5325" s="24" customFormat="1" spans="2:2">
      <c r="B5325" s="121"/>
    </row>
    <row r="5326" s="24" customFormat="1" spans="2:2">
      <c r="B5326" s="121"/>
    </row>
    <row r="5327" s="24" customFormat="1" spans="2:2">
      <c r="B5327" s="121"/>
    </row>
    <row r="5328" s="24" customFormat="1" spans="2:2">
      <c r="B5328" s="121"/>
    </row>
    <row r="5329" s="24" customFormat="1" spans="2:2">
      <c r="B5329" s="121"/>
    </row>
    <row r="5330" s="24" customFormat="1" spans="2:2">
      <c r="B5330" s="121"/>
    </row>
    <row r="5331" s="24" customFormat="1" spans="2:2">
      <c r="B5331" s="121"/>
    </row>
    <row r="5332" s="24" customFormat="1" spans="2:2">
      <c r="B5332" s="121"/>
    </row>
    <row r="5333" s="24" customFormat="1" spans="2:2">
      <c r="B5333" s="121"/>
    </row>
    <row r="5334" s="24" customFormat="1" spans="2:2">
      <c r="B5334" s="121"/>
    </row>
    <row r="5335" s="24" customFormat="1" spans="2:2">
      <c r="B5335" s="121"/>
    </row>
    <row r="5336" s="24" customFormat="1" spans="2:2">
      <c r="B5336" s="121"/>
    </row>
    <row r="5337" s="24" customFormat="1" spans="2:2">
      <c r="B5337" s="121"/>
    </row>
    <row r="5338" s="24" customFormat="1" spans="2:2">
      <c r="B5338" s="121"/>
    </row>
    <row r="5339" s="24" customFormat="1" spans="2:2">
      <c r="B5339" s="121"/>
    </row>
    <row r="5340" s="24" customFormat="1" spans="2:2">
      <c r="B5340" s="121"/>
    </row>
    <row r="5341" s="24" customFormat="1" spans="2:2">
      <c r="B5341" s="121"/>
    </row>
    <row r="5342" s="24" customFormat="1" spans="2:2">
      <c r="B5342" s="121"/>
    </row>
    <row r="5343" s="24" customFormat="1" spans="2:2">
      <c r="B5343" s="121"/>
    </row>
    <row r="5344" s="24" customFormat="1" spans="2:2">
      <c r="B5344" s="121"/>
    </row>
    <row r="5345" s="24" customFormat="1" spans="2:2">
      <c r="B5345" s="121"/>
    </row>
    <row r="5346" s="24" customFormat="1" spans="2:2">
      <c r="B5346" s="121"/>
    </row>
    <row r="5347" s="24" customFormat="1" spans="2:2">
      <c r="B5347" s="121"/>
    </row>
    <row r="5348" s="24" customFormat="1" spans="2:2">
      <c r="B5348" s="121"/>
    </row>
    <row r="5349" s="24" customFormat="1" spans="2:2">
      <c r="B5349" s="121"/>
    </row>
    <row r="5350" s="24" customFormat="1" spans="2:2">
      <c r="B5350" s="121"/>
    </row>
    <row r="5351" s="24" customFormat="1" spans="2:2">
      <c r="B5351" s="121"/>
    </row>
    <row r="5352" s="24" customFormat="1" spans="2:2">
      <c r="B5352" s="121"/>
    </row>
    <row r="5353" s="24" customFormat="1" spans="2:2">
      <c r="B5353" s="121"/>
    </row>
    <row r="5354" s="24" customFormat="1" spans="2:2">
      <c r="B5354" s="121"/>
    </row>
    <row r="5355" s="24" customFormat="1" spans="2:2">
      <c r="B5355" s="121"/>
    </row>
    <row r="5356" s="24" customFormat="1" spans="2:2">
      <c r="B5356" s="121"/>
    </row>
    <row r="5357" s="24" customFormat="1" spans="2:2">
      <c r="B5357" s="121"/>
    </row>
    <row r="5358" s="24" customFormat="1" spans="2:2">
      <c r="B5358" s="121"/>
    </row>
    <row r="5359" s="24" customFormat="1" spans="2:2">
      <c r="B5359" s="121"/>
    </row>
    <row r="5360" s="24" customFormat="1" spans="2:2">
      <c r="B5360" s="121"/>
    </row>
    <row r="5361" s="24" customFormat="1" spans="2:2">
      <c r="B5361" s="121"/>
    </row>
    <row r="5362" s="24" customFormat="1" spans="2:2">
      <c r="B5362" s="121"/>
    </row>
    <row r="5363" s="24" customFormat="1" spans="2:2">
      <c r="B5363" s="121"/>
    </row>
    <row r="5364" s="24" customFormat="1" spans="2:2">
      <c r="B5364" s="121"/>
    </row>
    <row r="5365" s="24" customFormat="1" spans="2:2">
      <c r="B5365" s="121"/>
    </row>
    <row r="5366" s="24" customFormat="1" spans="2:2">
      <c r="B5366" s="121"/>
    </row>
    <row r="5367" s="24" customFormat="1" spans="2:2">
      <c r="B5367" s="121"/>
    </row>
    <row r="5368" s="24" customFormat="1" spans="2:2">
      <c r="B5368" s="121"/>
    </row>
    <row r="5369" s="24" customFormat="1" spans="2:2">
      <c r="B5369" s="121"/>
    </row>
    <row r="5370" s="24" customFormat="1" spans="2:2">
      <c r="B5370" s="121"/>
    </row>
    <row r="5371" s="24" customFormat="1" spans="2:2">
      <c r="B5371" s="121"/>
    </row>
    <row r="5372" s="24" customFormat="1" spans="2:2">
      <c r="B5372" s="121"/>
    </row>
    <row r="5373" s="24" customFormat="1" spans="2:2">
      <c r="B5373" s="121"/>
    </row>
    <row r="5374" s="24" customFormat="1" spans="2:2">
      <c r="B5374" s="121"/>
    </row>
    <row r="5375" s="24" customFormat="1" spans="2:2">
      <c r="B5375" s="121"/>
    </row>
    <row r="5376" s="24" customFormat="1" spans="2:2">
      <c r="B5376" s="121"/>
    </row>
    <row r="5377" s="24" customFormat="1" spans="2:2">
      <c r="B5377" s="121"/>
    </row>
    <row r="5378" s="24" customFormat="1" spans="2:2">
      <c r="B5378" s="121"/>
    </row>
    <row r="5379" s="24" customFormat="1" spans="2:2">
      <c r="B5379" s="121"/>
    </row>
    <row r="5380" s="24" customFormat="1" spans="2:2">
      <c r="B5380" s="121"/>
    </row>
    <row r="5381" s="24" customFormat="1" spans="2:2">
      <c r="B5381" s="121"/>
    </row>
    <row r="5382" s="24" customFormat="1" spans="2:2">
      <c r="B5382" s="121"/>
    </row>
    <row r="5383" s="24" customFormat="1" spans="2:2">
      <c r="B5383" s="121"/>
    </row>
    <row r="5384" s="24" customFormat="1" spans="2:2">
      <c r="B5384" s="121"/>
    </row>
    <row r="5385" s="24" customFormat="1" spans="2:2">
      <c r="B5385" s="121"/>
    </row>
    <row r="5386" s="24" customFormat="1" spans="2:2">
      <c r="B5386" s="121"/>
    </row>
    <row r="5387" s="24" customFormat="1" spans="2:2">
      <c r="B5387" s="121"/>
    </row>
    <row r="5388" s="24" customFormat="1" spans="2:2">
      <c r="B5388" s="121"/>
    </row>
    <row r="5389" s="24" customFormat="1" spans="2:2">
      <c r="B5389" s="121"/>
    </row>
    <row r="5390" s="24" customFormat="1" spans="2:2">
      <c r="B5390" s="121"/>
    </row>
    <row r="5391" s="24" customFormat="1" spans="2:2">
      <c r="B5391" s="121"/>
    </row>
    <row r="5392" s="24" customFormat="1" spans="2:2">
      <c r="B5392" s="121"/>
    </row>
    <row r="5393" s="24" customFormat="1" spans="2:2">
      <c r="B5393" s="121"/>
    </row>
    <row r="5394" s="24" customFormat="1" spans="2:2">
      <c r="B5394" s="121"/>
    </row>
    <row r="5395" s="24" customFormat="1" spans="2:2">
      <c r="B5395" s="121"/>
    </row>
    <row r="5396" s="24" customFormat="1" spans="2:2">
      <c r="B5396" s="121"/>
    </row>
    <row r="5397" s="24" customFormat="1" spans="2:2">
      <c r="B5397" s="121"/>
    </row>
    <row r="5398" s="24" customFormat="1" spans="2:2">
      <c r="B5398" s="121"/>
    </row>
    <row r="5399" s="24" customFormat="1" spans="2:2">
      <c r="B5399" s="121"/>
    </row>
    <row r="5400" s="24" customFormat="1" spans="2:2">
      <c r="B5400" s="121"/>
    </row>
    <row r="5401" s="24" customFormat="1" spans="2:2">
      <c r="B5401" s="121"/>
    </row>
    <row r="5402" s="24" customFormat="1" spans="2:2">
      <c r="B5402" s="121"/>
    </row>
    <row r="5403" s="24" customFormat="1" spans="2:2">
      <c r="B5403" s="121"/>
    </row>
    <row r="5404" s="24" customFormat="1" spans="2:2">
      <c r="B5404" s="121"/>
    </row>
    <row r="5405" s="24" customFormat="1" spans="2:2">
      <c r="B5405" s="121"/>
    </row>
    <row r="5406" s="24" customFormat="1" spans="2:2">
      <c r="B5406" s="121"/>
    </row>
    <row r="5407" s="24" customFormat="1" spans="2:2">
      <c r="B5407" s="121"/>
    </row>
    <row r="5408" s="24" customFormat="1" spans="2:2">
      <c r="B5408" s="121"/>
    </row>
    <row r="5409" s="24" customFormat="1" spans="2:2">
      <c r="B5409" s="121"/>
    </row>
    <row r="5410" s="24" customFormat="1" spans="2:2">
      <c r="B5410" s="121"/>
    </row>
    <row r="5411" s="24" customFormat="1" spans="2:2">
      <c r="B5411" s="121"/>
    </row>
    <row r="5412" s="24" customFormat="1" spans="2:2">
      <c r="B5412" s="121"/>
    </row>
    <row r="5413" s="24" customFormat="1" spans="2:2">
      <c r="B5413" s="121"/>
    </row>
    <row r="5414" s="24" customFormat="1" spans="2:2">
      <c r="B5414" s="121"/>
    </row>
    <row r="5415" s="24" customFormat="1" spans="2:2">
      <c r="B5415" s="121"/>
    </row>
    <row r="5416" s="24" customFormat="1" spans="2:2">
      <c r="B5416" s="121"/>
    </row>
    <row r="5417" s="24" customFormat="1" spans="2:2">
      <c r="B5417" s="121"/>
    </row>
    <row r="5418" s="24" customFormat="1" spans="2:2">
      <c r="B5418" s="121"/>
    </row>
    <row r="5419" s="24" customFormat="1" spans="2:2">
      <c r="B5419" s="121"/>
    </row>
    <row r="5420" s="24" customFormat="1" spans="2:2">
      <c r="B5420" s="121"/>
    </row>
    <row r="5421" s="24" customFormat="1" spans="2:2">
      <c r="B5421" s="121"/>
    </row>
    <row r="5422" s="24" customFormat="1" spans="2:2">
      <c r="B5422" s="121"/>
    </row>
    <row r="5423" s="24" customFormat="1" spans="2:2">
      <c r="B5423" s="121"/>
    </row>
    <row r="5424" s="24" customFormat="1" spans="2:2">
      <c r="B5424" s="121"/>
    </row>
    <row r="5425" s="24" customFormat="1" spans="2:2">
      <c r="B5425" s="121"/>
    </row>
    <row r="5426" s="24" customFormat="1" spans="2:2">
      <c r="B5426" s="121"/>
    </row>
    <row r="5427" s="24" customFormat="1" spans="2:2">
      <c r="B5427" s="121"/>
    </row>
    <row r="5428" s="24" customFormat="1" spans="2:2">
      <c r="B5428" s="121"/>
    </row>
    <row r="5429" s="24" customFormat="1" spans="2:2">
      <c r="B5429" s="121"/>
    </row>
    <row r="5430" s="24" customFormat="1" spans="2:2">
      <c r="B5430" s="121"/>
    </row>
    <row r="5431" s="24" customFormat="1" spans="2:2">
      <c r="B5431" s="121"/>
    </row>
    <row r="5432" s="24" customFormat="1" spans="2:2">
      <c r="B5432" s="121"/>
    </row>
    <row r="5433" s="24" customFormat="1" spans="2:2">
      <c r="B5433" s="121"/>
    </row>
    <row r="5434" s="24" customFormat="1" spans="2:2">
      <c r="B5434" s="121"/>
    </row>
    <row r="5435" s="24" customFormat="1" spans="2:2">
      <c r="B5435" s="121"/>
    </row>
    <row r="5436" s="24" customFormat="1" spans="2:2">
      <c r="B5436" s="121"/>
    </row>
    <row r="5437" s="24" customFormat="1" spans="2:2">
      <c r="B5437" s="121"/>
    </row>
    <row r="5438" s="24" customFormat="1" spans="2:2">
      <c r="B5438" s="121"/>
    </row>
    <row r="5439" s="24" customFormat="1" spans="2:2">
      <c r="B5439" s="121"/>
    </row>
    <row r="5440" s="24" customFormat="1" spans="2:2">
      <c r="B5440" s="121"/>
    </row>
    <row r="5441" s="24" customFormat="1" spans="2:2">
      <c r="B5441" s="121"/>
    </row>
    <row r="5442" s="24" customFormat="1" spans="2:2">
      <c r="B5442" s="121"/>
    </row>
    <row r="5443" s="24" customFormat="1" spans="2:2">
      <c r="B5443" s="121"/>
    </row>
    <row r="5444" s="24" customFormat="1" spans="2:2">
      <c r="B5444" s="121"/>
    </row>
    <row r="5445" s="24" customFormat="1" spans="2:2">
      <c r="B5445" s="121"/>
    </row>
    <row r="5446" s="24" customFormat="1" spans="2:2">
      <c r="B5446" s="121"/>
    </row>
    <row r="5447" s="24" customFormat="1" spans="2:2">
      <c r="B5447" s="121"/>
    </row>
    <row r="5448" s="24" customFormat="1" spans="2:2">
      <c r="B5448" s="121"/>
    </row>
    <row r="5449" s="24" customFormat="1" spans="2:2">
      <c r="B5449" s="121"/>
    </row>
    <row r="5450" s="24" customFormat="1" spans="2:2">
      <c r="B5450" s="121"/>
    </row>
    <row r="5451" s="24" customFormat="1" spans="2:2">
      <c r="B5451" s="121"/>
    </row>
    <row r="5452" s="24" customFormat="1" spans="2:2">
      <c r="B5452" s="121"/>
    </row>
    <row r="5453" s="24" customFormat="1" spans="2:2">
      <c r="B5453" s="121"/>
    </row>
    <row r="5454" s="24" customFormat="1" spans="2:2">
      <c r="B5454" s="121"/>
    </row>
    <row r="5455" s="24" customFormat="1" spans="2:2">
      <c r="B5455" s="121"/>
    </row>
    <row r="5456" s="24" customFormat="1" spans="2:2">
      <c r="B5456" s="121"/>
    </row>
    <row r="5457" s="24" customFormat="1" spans="2:2">
      <c r="B5457" s="121"/>
    </row>
    <row r="5458" s="24" customFormat="1" spans="2:2">
      <c r="B5458" s="121"/>
    </row>
    <row r="5459" s="24" customFormat="1" spans="2:2">
      <c r="B5459" s="121"/>
    </row>
    <row r="5460" s="24" customFormat="1" spans="2:2">
      <c r="B5460" s="121"/>
    </row>
    <row r="5461" s="24" customFormat="1" spans="2:2">
      <c r="B5461" s="121"/>
    </row>
    <row r="5462" s="24" customFormat="1" spans="2:2">
      <c r="B5462" s="121"/>
    </row>
    <row r="5463" s="24" customFormat="1" spans="2:2">
      <c r="B5463" s="121"/>
    </row>
    <row r="5464" s="24" customFormat="1" spans="2:2">
      <c r="B5464" s="121"/>
    </row>
    <row r="5465" s="24" customFormat="1" spans="2:2">
      <c r="B5465" s="121"/>
    </row>
    <row r="5466" s="24" customFormat="1" spans="2:2">
      <c r="B5466" s="121"/>
    </row>
    <row r="5467" s="24" customFormat="1" spans="2:2">
      <c r="B5467" s="121"/>
    </row>
    <row r="5468" s="24" customFormat="1" spans="2:2">
      <c r="B5468" s="121"/>
    </row>
    <row r="5469" s="24" customFormat="1" spans="2:2">
      <c r="B5469" s="121"/>
    </row>
    <row r="5470" s="24" customFormat="1" spans="2:2">
      <c r="B5470" s="121"/>
    </row>
    <row r="5471" s="24" customFormat="1" spans="2:2">
      <c r="B5471" s="121"/>
    </row>
    <row r="5472" s="24" customFormat="1" spans="2:2">
      <c r="B5472" s="121"/>
    </row>
    <row r="5473" s="24" customFormat="1" spans="2:2">
      <c r="B5473" s="121"/>
    </row>
    <row r="5474" s="24" customFormat="1" spans="2:2">
      <c r="B5474" s="121"/>
    </row>
    <row r="5475" s="24" customFormat="1" spans="2:2">
      <c r="B5475" s="121"/>
    </row>
    <row r="5476" s="24" customFormat="1" spans="2:2">
      <c r="B5476" s="121"/>
    </row>
    <row r="5477" s="24" customFormat="1" spans="2:2">
      <c r="B5477" s="121"/>
    </row>
    <row r="5478" s="24" customFormat="1" spans="2:2">
      <c r="B5478" s="121"/>
    </row>
    <row r="5479" s="24" customFormat="1" spans="2:2">
      <c r="B5479" s="121"/>
    </row>
    <row r="5480" s="24" customFormat="1" spans="2:2">
      <c r="B5480" s="121"/>
    </row>
    <row r="5481" s="24" customFormat="1" spans="2:2">
      <c r="B5481" s="121"/>
    </row>
    <row r="5482" s="24" customFormat="1" spans="2:2">
      <c r="B5482" s="121"/>
    </row>
    <row r="5483" s="24" customFormat="1" spans="2:2">
      <c r="B5483" s="121"/>
    </row>
    <row r="5484" s="24" customFormat="1" spans="2:2">
      <c r="B5484" s="121"/>
    </row>
    <row r="5485" s="24" customFormat="1" spans="2:2">
      <c r="B5485" s="121"/>
    </row>
    <row r="5486" s="24" customFormat="1" spans="2:2">
      <c r="B5486" s="121"/>
    </row>
    <row r="5487" s="24" customFormat="1" spans="2:2">
      <c r="B5487" s="121"/>
    </row>
    <row r="5488" s="24" customFormat="1" spans="2:2">
      <c r="B5488" s="121"/>
    </row>
    <row r="5489" s="24" customFormat="1" spans="2:2">
      <c r="B5489" s="121"/>
    </row>
    <row r="5490" s="24" customFormat="1" spans="2:2">
      <c r="B5490" s="121"/>
    </row>
    <row r="5491" s="24" customFormat="1" spans="2:2">
      <c r="B5491" s="121"/>
    </row>
    <row r="5492" s="24" customFormat="1" spans="2:2">
      <c r="B5492" s="121"/>
    </row>
    <row r="5493" s="24" customFormat="1" spans="2:2">
      <c r="B5493" s="121"/>
    </row>
    <row r="5494" s="24" customFormat="1" spans="2:2">
      <c r="B5494" s="121"/>
    </row>
    <row r="5495" s="24" customFormat="1" spans="2:2">
      <c r="B5495" s="121"/>
    </row>
    <row r="5496" s="24" customFormat="1" spans="2:2">
      <c r="B5496" s="121"/>
    </row>
    <row r="5497" s="24" customFormat="1" spans="2:2">
      <c r="B5497" s="121"/>
    </row>
    <row r="5498" s="24" customFormat="1" spans="2:2">
      <c r="B5498" s="121"/>
    </row>
    <row r="5499" s="24" customFormat="1" spans="2:2">
      <c r="B5499" s="121"/>
    </row>
    <row r="5500" s="24" customFormat="1" spans="2:2">
      <c r="B5500" s="121"/>
    </row>
    <row r="5501" s="24" customFormat="1" spans="2:2">
      <c r="B5501" s="121"/>
    </row>
    <row r="5502" s="24" customFormat="1" spans="2:2">
      <c r="B5502" s="121"/>
    </row>
    <row r="5503" s="24" customFormat="1" spans="2:2">
      <c r="B5503" s="121"/>
    </row>
    <row r="5504" s="24" customFormat="1" spans="2:2">
      <c r="B5504" s="121"/>
    </row>
    <row r="5505" s="24" customFormat="1" spans="2:2">
      <c r="B5505" s="121"/>
    </row>
    <row r="5506" s="24" customFormat="1" spans="2:2">
      <c r="B5506" s="121"/>
    </row>
    <row r="5507" s="24" customFormat="1" spans="2:2">
      <c r="B5507" s="121"/>
    </row>
    <row r="5508" s="24" customFormat="1" spans="2:2">
      <c r="B5508" s="121"/>
    </row>
    <row r="5509" s="24" customFormat="1" spans="2:2">
      <c r="B5509" s="121"/>
    </row>
    <row r="5510" s="24" customFormat="1" spans="2:2">
      <c r="B5510" s="121"/>
    </row>
    <row r="5511" s="24" customFormat="1" spans="2:2">
      <c r="B5511" s="121"/>
    </row>
    <row r="5512" s="24" customFormat="1" spans="2:2">
      <c r="B5512" s="121"/>
    </row>
    <row r="5513" s="24" customFormat="1" spans="2:2">
      <c r="B5513" s="121"/>
    </row>
    <row r="5514" s="24" customFormat="1" spans="2:2">
      <c r="B5514" s="121"/>
    </row>
    <row r="5515" s="24" customFormat="1" spans="2:2">
      <c r="B5515" s="121"/>
    </row>
    <row r="5516" s="24" customFormat="1" spans="2:2">
      <c r="B5516" s="121"/>
    </row>
    <row r="5517" s="24" customFormat="1" spans="2:2">
      <c r="B5517" s="121"/>
    </row>
    <row r="5518" s="24" customFormat="1" spans="2:2">
      <c r="B5518" s="121"/>
    </row>
    <row r="5519" s="24" customFormat="1" spans="2:2">
      <c r="B5519" s="121"/>
    </row>
    <row r="5520" s="24" customFormat="1" spans="2:2">
      <c r="B5520" s="121"/>
    </row>
    <row r="5521" s="24" customFormat="1" spans="2:2">
      <c r="B5521" s="121"/>
    </row>
    <row r="5522" s="24" customFormat="1" spans="2:2">
      <c r="B5522" s="121"/>
    </row>
    <row r="5523" s="24" customFormat="1" spans="2:2">
      <c r="B5523" s="121"/>
    </row>
    <row r="5524" s="24" customFormat="1" spans="2:2">
      <c r="B5524" s="121"/>
    </row>
    <row r="5525" s="24" customFormat="1" spans="2:2">
      <c r="B5525" s="121"/>
    </row>
    <row r="5526" s="24" customFormat="1" spans="2:2">
      <c r="B5526" s="121"/>
    </row>
    <row r="5527" s="24" customFormat="1" spans="2:2">
      <c r="B5527" s="121"/>
    </row>
    <row r="5528" s="24" customFormat="1" spans="2:2">
      <c r="B5528" s="121"/>
    </row>
    <row r="5529" s="24" customFormat="1" spans="2:2">
      <c r="B5529" s="121"/>
    </row>
    <row r="5530" s="24" customFormat="1" spans="2:2">
      <c r="B5530" s="121"/>
    </row>
    <row r="5531" s="24" customFormat="1" spans="2:2">
      <c r="B5531" s="121"/>
    </row>
    <row r="5532" s="24" customFormat="1" spans="2:2">
      <c r="B5532" s="121"/>
    </row>
    <row r="5533" s="24" customFormat="1" spans="2:2">
      <c r="B5533" s="121"/>
    </row>
    <row r="5534" s="24" customFormat="1" spans="2:2">
      <c r="B5534" s="121"/>
    </row>
    <row r="5535" s="24" customFormat="1" spans="2:2">
      <c r="B5535" s="121"/>
    </row>
    <row r="5536" s="24" customFormat="1" spans="2:2">
      <c r="B5536" s="121"/>
    </row>
    <row r="5537" s="24" customFormat="1" spans="2:2">
      <c r="B5537" s="121"/>
    </row>
    <row r="5538" s="24" customFormat="1" spans="2:2">
      <c r="B5538" s="121"/>
    </row>
    <row r="5539" s="24" customFormat="1" spans="2:2">
      <c r="B5539" s="121"/>
    </row>
    <row r="5540" s="24" customFormat="1" spans="2:2">
      <c r="B5540" s="121"/>
    </row>
    <row r="5541" s="24" customFormat="1" spans="2:2">
      <c r="B5541" s="121"/>
    </row>
    <row r="5542" s="24" customFormat="1" spans="2:2">
      <c r="B5542" s="121"/>
    </row>
    <row r="5543" s="24" customFormat="1" spans="2:2">
      <c r="B5543" s="121"/>
    </row>
    <row r="5544" s="24" customFormat="1" spans="2:2">
      <c r="B5544" s="121"/>
    </row>
    <row r="5545" s="24" customFormat="1" spans="2:2">
      <c r="B5545" s="121"/>
    </row>
    <row r="5546" s="24" customFormat="1" spans="2:2">
      <c r="B5546" s="121"/>
    </row>
    <row r="5547" s="24" customFormat="1" spans="2:2">
      <c r="B5547" s="121"/>
    </row>
    <row r="5548" s="24" customFormat="1" spans="2:2">
      <c r="B5548" s="121"/>
    </row>
    <row r="5549" s="24" customFormat="1" spans="2:2">
      <c r="B5549" s="121"/>
    </row>
    <row r="5550" s="24" customFormat="1" spans="2:2">
      <c r="B5550" s="121"/>
    </row>
    <row r="5551" s="24" customFormat="1" spans="2:2">
      <c r="B5551" s="121"/>
    </row>
    <row r="5552" s="24" customFormat="1" spans="2:2">
      <c r="B5552" s="121"/>
    </row>
    <row r="5553" s="24" customFormat="1" spans="2:2">
      <c r="B5553" s="121"/>
    </row>
    <row r="5554" s="24" customFormat="1" spans="2:2">
      <c r="B5554" s="121"/>
    </row>
    <row r="5555" s="24" customFormat="1" spans="2:2">
      <c r="B5555" s="121"/>
    </row>
    <row r="5556" s="24" customFormat="1" spans="2:2">
      <c r="B5556" s="121"/>
    </row>
    <row r="5557" s="24" customFormat="1" spans="2:2">
      <c r="B5557" s="121"/>
    </row>
    <row r="5558" s="24" customFormat="1" spans="2:2">
      <c r="B5558" s="121"/>
    </row>
    <row r="5559" s="24" customFormat="1" spans="2:2">
      <c r="B5559" s="121"/>
    </row>
    <row r="5560" s="24" customFormat="1" spans="2:2">
      <c r="B5560" s="121"/>
    </row>
    <row r="5561" s="24" customFormat="1" spans="2:2">
      <c r="B5561" s="121"/>
    </row>
    <row r="5562" s="24" customFormat="1" spans="2:2">
      <c r="B5562" s="121"/>
    </row>
    <row r="5563" s="24" customFormat="1" spans="2:2">
      <c r="B5563" s="121"/>
    </row>
    <row r="5564" s="24" customFormat="1" spans="2:2">
      <c r="B5564" s="121"/>
    </row>
    <row r="5565" s="24" customFormat="1" spans="2:2">
      <c r="B5565" s="121"/>
    </row>
    <row r="5566" s="24" customFormat="1" spans="2:2">
      <c r="B5566" s="121"/>
    </row>
    <row r="5567" s="24" customFormat="1" spans="2:2">
      <c r="B5567" s="121"/>
    </row>
    <row r="5568" s="24" customFormat="1" spans="2:2">
      <c r="B5568" s="121"/>
    </row>
    <row r="5569" s="24" customFormat="1" spans="2:2">
      <c r="B5569" s="121"/>
    </row>
    <row r="5570" s="24" customFormat="1" spans="2:2">
      <c r="B5570" s="121"/>
    </row>
    <row r="5571" s="24" customFormat="1" spans="2:2">
      <c r="B5571" s="121"/>
    </row>
    <row r="5572" s="24" customFormat="1" spans="2:2">
      <c r="B5572" s="121"/>
    </row>
    <row r="5573" s="24" customFormat="1" spans="2:2">
      <c r="B5573" s="121"/>
    </row>
    <row r="5574" s="24" customFormat="1" spans="2:2">
      <c r="B5574" s="121"/>
    </row>
    <row r="5575" s="24" customFormat="1" spans="2:2">
      <c r="B5575" s="121"/>
    </row>
    <row r="5576" s="24" customFormat="1" spans="2:2">
      <c r="B5576" s="121"/>
    </row>
    <row r="5577" s="24" customFormat="1" spans="2:2">
      <c r="B5577" s="121"/>
    </row>
    <row r="5578" s="24" customFormat="1" spans="2:2">
      <c r="B5578" s="121"/>
    </row>
    <row r="5579" s="24" customFormat="1" spans="2:2">
      <c r="B5579" s="121"/>
    </row>
    <row r="5580" s="24" customFormat="1" spans="2:2">
      <c r="B5580" s="121"/>
    </row>
    <row r="5581" s="24" customFormat="1" spans="2:2">
      <c r="B5581" s="121"/>
    </row>
    <row r="5582" s="24" customFormat="1" spans="2:2">
      <c r="B5582" s="121"/>
    </row>
    <row r="5583" s="24" customFormat="1" spans="2:2">
      <c r="B5583" s="121"/>
    </row>
    <row r="5584" s="24" customFormat="1" spans="2:2">
      <c r="B5584" s="121"/>
    </row>
    <row r="5585" s="24" customFormat="1" spans="2:2">
      <c r="B5585" s="121"/>
    </row>
    <row r="5586" s="24" customFormat="1" spans="2:2">
      <c r="B5586" s="121"/>
    </row>
    <row r="5587" s="24" customFormat="1" spans="2:2">
      <c r="B5587" s="121"/>
    </row>
    <row r="5588" s="24" customFormat="1" spans="2:2">
      <c r="B5588" s="121"/>
    </row>
    <row r="5589" s="24" customFormat="1" spans="2:2">
      <c r="B5589" s="121"/>
    </row>
    <row r="5590" s="24" customFormat="1" spans="2:2">
      <c r="B5590" s="121"/>
    </row>
    <row r="5591" s="24" customFormat="1" spans="2:2">
      <c r="B5591" s="121"/>
    </row>
    <row r="5592" s="24" customFormat="1" spans="2:2">
      <c r="B5592" s="121"/>
    </row>
    <row r="5593" s="24" customFormat="1" spans="2:2">
      <c r="B5593" s="121"/>
    </row>
    <row r="5594" s="24" customFormat="1" spans="2:2">
      <c r="B5594" s="121"/>
    </row>
    <row r="5595" s="24" customFormat="1" spans="2:2">
      <c r="B5595" s="121"/>
    </row>
    <row r="5596" s="24" customFormat="1" spans="2:2">
      <c r="B5596" s="121"/>
    </row>
    <row r="5597" s="24" customFormat="1" spans="2:2">
      <c r="B5597" s="121"/>
    </row>
    <row r="5598" s="24" customFormat="1" spans="2:2">
      <c r="B5598" s="121"/>
    </row>
    <row r="5599" s="24" customFormat="1" spans="2:2">
      <c r="B5599" s="121"/>
    </row>
    <row r="5600" s="24" customFormat="1" spans="2:2">
      <c r="B5600" s="121"/>
    </row>
    <row r="5601" s="24" customFormat="1" spans="2:2">
      <c r="B5601" s="121"/>
    </row>
    <row r="5602" s="24" customFormat="1" spans="2:2">
      <c r="B5602" s="121"/>
    </row>
    <row r="5603" s="24" customFormat="1" spans="2:2">
      <c r="B5603" s="121"/>
    </row>
    <row r="5604" s="24" customFormat="1" spans="2:2">
      <c r="B5604" s="121"/>
    </row>
    <row r="5605" s="24" customFormat="1" spans="2:2">
      <c r="B5605" s="121"/>
    </row>
    <row r="5606" s="24" customFormat="1" spans="2:2">
      <c r="B5606" s="121"/>
    </row>
    <row r="5607" s="24" customFormat="1" spans="2:2">
      <c r="B5607" s="121"/>
    </row>
    <row r="5608" s="24" customFormat="1" spans="2:2">
      <c r="B5608" s="121"/>
    </row>
    <row r="5609" s="24" customFormat="1" spans="2:2">
      <c r="B5609" s="121"/>
    </row>
    <row r="5610" s="24" customFormat="1" spans="2:2">
      <c r="B5610" s="121"/>
    </row>
    <row r="5611" s="24" customFormat="1" spans="2:2">
      <c r="B5611" s="121"/>
    </row>
    <row r="5612" s="24" customFormat="1" spans="2:2">
      <c r="B5612" s="121"/>
    </row>
    <row r="5613" s="24" customFormat="1" spans="2:2">
      <c r="B5613" s="121"/>
    </row>
    <row r="5614" s="24" customFormat="1" spans="2:2">
      <c r="B5614" s="121"/>
    </row>
    <row r="5615" s="24" customFormat="1" spans="2:2">
      <c r="B5615" s="121"/>
    </row>
    <row r="5616" s="24" customFormat="1" spans="2:2">
      <c r="B5616" s="121"/>
    </row>
    <row r="5617" s="24" customFormat="1" spans="2:2">
      <c r="B5617" s="121"/>
    </row>
    <row r="5618" s="24" customFormat="1" spans="2:2">
      <c r="B5618" s="121"/>
    </row>
    <row r="5619" s="24" customFormat="1" spans="2:2">
      <c r="B5619" s="121"/>
    </row>
    <row r="5620" s="24" customFormat="1" spans="2:2">
      <c r="B5620" s="121"/>
    </row>
    <row r="5621" s="24" customFormat="1" spans="2:2">
      <c r="B5621" s="121"/>
    </row>
    <row r="5622" s="24" customFormat="1" spans="2:2">
      <c r="B5622" s="121"/>
    </row>
    <row r="5623" s="24" customFormat="1" spans="2:2">
      <c r="B5623" s="121"/>
    </row>
    <row r="5624" s="24" customFormat="1" spans="2:2">
      <c r="B5624" s="121"/>
    </row>
    <row r="5625" s="24" customFormat="1" spans="2:2">
      <c r="B5625" s="121"/>
    </row>
    <row r="5626" s="24" customFormat="1" spans="2:2">
      <c r="B5626" s="121"/>
    </row>
    <row r="5627" s="24" customFormat="1" spans="2:2">
      <c r="B5627" s="121"/>
    </row>
    <row r="5628" s="24" customFormat="1" spans="2:2">
      <c r="B5628" s="121"/>
    </row>
    <row r="5629" s="24" customFormat="1" spans="2:2">
      <c r="B5629" s="121"/>
    </row>
    <row r="5630" s="24" customFormat="1" spans="2:2">
      <c r="B5630" s="121"/>
    </row>
    <row r="5631" s="24" customFormat="1" spans="2:2">
      <c r="B5631" s="121"/>
    </row>
    <row r="5632" s="24" customFormat="1" spans="2:2">
      <c r="B5632" s="121"/>
    </row>
    <row r="5633" s="24" customFormat="1" spans="2:2">
      <c r="B5633" s="121"/>
    </row>
    <row r="5634" s="24" customFormat="1" spans="2:2">
      <c r="B5634" s="121"/>
    </row>
    <row r="5635" s="24" customFormat="1" spans="2:2">
      <c r="B5635" s="121"/>
    </row>
    <row r="5636" s="24" customFormat="1" spans="2:2">
      <c r="B5636" s="121"/>
    </row>
    <row r="5637" s="24" customFormat="1" spans="2:2">
      <c r="B5637" s="121"/>
    </row>
    <row r="5638" s="24" customFormat="1" spans="2:2">
      <c r="B5638" s="121"/>
    </row>
    <row r="5639" s="24" customFormat="1" spans="2:2">
      <c r="B5639" s="121"/>
    </row>
    <row r="5640" s="24" customFormat="1" spans="2:2">
      <c r="B5640" s="121"/>
    </row>
    <row r="5641" s="24" customFormat="1" spans="2:2">
      <c r="B5641" s="121"/>
    </row>
    <row r="5642" s="24" customFormat="1" spans="2:2">
      <c r="B5642" s="121"/>
    </row>
    <row r="5643" s="24" customFormat="1" spans="2:2">
      <c r="B5643" s="121"/>
    </row>
    <row r="5644" s="24" customFormat="1" spans="2:2">
      <c r="B5644" s="121"/>
    </row>
    <row r="5645" s="24" customFormat="1" spans="2:2">
      <c r="B5645" s="121"/>
    </row>
    <row r="5646" s="24" customFormat="1" spans="2:2">
      <c r="B5646" s="121"/>
    </row>
    <row r="5647" s="24" customFormat="1" spans="2:2">
      <c r="B5647" s="121"/>
    </row>
    <row r="5648" s="24" customFormat="1" spans="2:2">
      <c r="B5648" s="121"/>
    </row>
    <row r="5649" s="24" customFormat="1" spans="2:2">
      <c r="B5649" s="121"/>
    </row>
    <row r="5650" s="24" customFormat="1" spans="2:2">
      <c r="B5650" s="121"/>
    </row>
    <row r="5651" s="24" customFormat="1" spans="2:2">
      <c r="B5651" s="121"/>
    </row>
    <row r="5652" s="24" customFormat="1" spans="2:2">
      <c r="B5652" s="121"/>
    </row>
    <row r="5653" s="24" customFormat="1" spans="2:2">
      <c r="B5653" s="121"/>
    </row>
    <row r="5654" s="24" customFormat="1" spans="2:2">
      <c r="B5654" s="121"/>
    </row>
    <row r="5655" s="24" customFormat="1" spans="2:2">
      <c r="B5655" s="121"/>
    </row>
    <row r="5656" s="24" customFormat="1" spans="2:2">
      <c r="B5656" s="121"/>
    </row>
    <row r="5657" s="24" customFormat="1" spans="2:2">
      <c r="B5657" s="121"/>
    </row>
    <row r="5658" s="24" customFormat="1" spans="2:2">
      <c r="B5658" s="121"/>
    </row>
    <row r="5659" s="24" customFormat="1" spans="2:2">
      <c r="B5659" s="121"/>
    </row>
    <row r="5660" s="24" customFormat="1" spans="2:2">
      <c r="B5660" s="121"/>
    </row>
    <row r="5661" s="24" customFormat="1" spans="2:2">
      <c r="B5661" s="121"/>
    </row>
    <row r="5662" s="24" customFormat="1" spans="2:2">
      <c r="B5662" s="121"/>
    </row>
    <row r="5663" s="24" customFormat="1" spans="2:2">
      <c r="B5663" s="121"/>
    </row>
    <row r="5664" s="24" customFormat="1" spans="2:2">
      <c r="B5664" s="121"/>
    </row>
    <row r="5665" s="24" customFormat="1" spans="2:2">
      <c r="B5665" s="121"/>
    </row>
    <row r="5666" s="24" customFormat="1" spans="2:2">
      <c r="B5666" s="121"/>
    </row>
    <row r="5667" s="24" customFormat="1" spans="2:2">
      <c r="B5667" s="121"/>
    </row>
    <row r="5668" s="24" customFormat="1" spans="2:2">
      <c r="B5668" s="121"/>
    </row>
    <row r="5669" s="24" customFormat="1" spans="2:2">
      <c r="B5669" s="121"/>
    </row>
    <row r="5670" s="24" customFormat="1" spans="2:2">
      <c r="B5670" s="121"/>
    </row>
    <row r="5671" s="24" customFormat="1" spans="2:2">
      <c r="B5671" s="121"/>
    </row>
    <row r="5672" s="24" customFormat="1" spans="2:2">
      <c r="B5672" s="121"/>
    </row>
    <row r="5673" s="24" customFormat="1" spans="2:2">
      <c r="B5673" s="121"/>
    </row>
    <row r="5674" s="24" customFormat="1" spans="2:2">
      <c r="B5674" s="121"/>
    </row>
    <row r="5675" s="24" customFormat="1" spans="2:2">
      <c r="B5675" s="121"/>
    </row>
    <row r="5676" s="24" customFormat="1" spans="2:2">
      <c r="B5676" s="121"/>
    </row>
    <row r="5677" s="24" customFormat="1" spans="2:2">
      <c r="B5677" s="121"/>
    </row>
    <row r="5678" s="24" customFormat="1" spans="2:2">
      <c r="B5678" s="121"/>
    </row>
    <row r="5679" s="24" customFormat="1" spans="2:2">
      <c r="B5679" s="121"/>
    </row>
    <row r="5680" s="24" customFormat="1" spans="2:2">
      <c r="B5680" s="121"/>
    </row>
    <row r="5681" s="24" customFormat="1" spans="2:2">
      <c r="B5681" s="121"/>
    </row>
    <row r="5682" s="24" customFormat="1" spans="2:2">
      <c r="B5682" s="121"/>
    </row>
    <row r="5683" s="24" customFormat="1" spans="2:2">
      <c r="B5683" s="121"/>
    </row>
    <row r="5684" s="24" customFormat="1" spans="2:2">
      <c r="B5684" s="121"/>
    </row>
    <row r="5685" s="24" customFormat="1" spans="2:2">
      <c r="B5685" s="121"/>
    </row>
    <row r="5686" s="24" customFormat="1" spans="2:2">
      <c r="B5686" s="121"/>
    </row>
    <row r="5687" s="24" customFormat="1" spans="2:2">
      <c r="B5687" s="121"/>
    </row>
    <row r="5688" s="24" customFormat="1" spans="2:2">
      <c r="B5688" s="121"/>
    </row>
    <row r="5689" s="24" customFormat="1" spans="2:2">
      <c r="B5689" s="121"/>
    </row>
    <row r="5690" s="24" customFormat="1" spans="2:2">
      <c r="B5690" s="121"/>
    </row>
    <row r="5691" s="24" customFormat="1" spans="2:2">
      <c r="B5691" s="121"/>
    </row>
    <row r="5692" s="24" customFormat="1" spans="2:2">
      <c r="B5692" s="121"/>
    </row>
    <row r="5693" s="24" customFormat="1" spans="2:2">
      <c r="B5693" s="121"/>
    </row>
    <row r="5694" s="24" customFormat="1" spans="2:2">
      <c r="B5694" s="121"/>
    </row>
    <row r="5695" s="24" customFormat="1" spans="2:2">
      <c r="B5695" s="121"/>
    </row>
    <row r="5696" s="24" customFormat="1" spans="2:2">
      <c r="B5696" s="121"/>
    </row>
    <row r="5697" s="24" customFormat="1" spans="2:2">
      <c r="B5697" s="121"/>
    </row>
    <row r="5698" s="24" customFormat="1" spans="2:2">
      <c r="B5698" s="121"/>
    </row>
    <row r="5699" s="24" customFormat="1" spans="2:2">
      <c r="B5699" s="121"/>
    </row>
    <row r="5700" s="24" customFormat="1" spans="2:2">
      <c r="B5700" s="121"/>
    </row>
    <row r="5701" s="24" customFormat="1" spans="2:2">
      <c r="B5701" s="121"/>
    </row>
    <row r="5702" s="24" customFormat="1" spans="2:2">
      <c r="B5702" s="121"/>
    </row>
    <row r="5703" s="24" customFormat="1" spans="2:2">
      <c r="B5703" s="121"/>
    </row>
    <row r="5704" s="24" customFormat="1" spans="2:2">
      <c r="B5704" s="121"/>
    </row>
    <row r="5705" s="24" customFormat="1" spans="2:2">
      <c r="B5705" s="121"/>
    </row>
    <row r="5706" s="24" customFormat="1" spans="2:2">
      <c r="B5706" s="121"/>
    </row>
    <row r="5707" s="24" customFormat="1" spans="2:2">
      <c r="B5707" s="121"/>
    </row>
    <row r="5708" s="24" customFormat="1" spans="2:2">
      <c r="B5708" s="121"/>
    </row>
    <row r="5709" s="24" customFormat="1" spans="2:2">
      <c r="B5709" s="121"/>
    </row>
    <row r="5710" s="24" customFormat="1" spans="2:2">
      <c r="B5710" s="121"/>
    </row>
    <row r="5711" s="24" customFormat="1" spans="2:2">
      <c r="B5711" s="121"/>
    </row>
    <row r="5712" s="24" customFormat="1" spans="2:2">
      <c r="B5712" s="121"/>
    </row>
    <row r="5713" s="24" customFormat="1" spans="2:2">
      <c r="B5713" s="121"/>
    </row>
    <row r="5714" s="24" customFormat="1" spans="2:2">
      <c r="B5714" s="121"/>
    </row>
    <row r="5715" s="24" customFormat="1" spans="2:2">
      <c r="B5715" s="121"/>
    </row>
    <row r="5716" s="24" customFormat="1" spans="2:2">
      <c r="B5716" s="121"/>
    </row>
    <row r="5717" s="24" customFormat="1" spans="2:2">
      <c r="B5717" s="121"/>
    </row>
    <row r="5718" s="24" customFormat="1" spans="2:2">
      <c r="B5718" s="121"/>
    </row>
    <row r="5719" s="24" customFormat="1" spans="2:2">
      <c r="B5719" s="121"/>
    </row>
    <row r="5720" s="24" customFormat="1" spans="2:2">
      <c r="B5720" s="121"/>
    </row>
    <row r="5721" s="24" customFormat="1" spans="2:2">
      <c r="B5721" s="121"/>
    </row>
    <row r="5722" s="24" customFormat="1" spans="2:2">
      <c r="B5722" s="121"/>
    </row>
    <row r="5723" s="24" customFormat="1" spans="2:2">
      <c r="B5723" s="121"/>
    </row>
    <row r="5724" s="24" customFormat="1" spans="2:2">
      <c r="B5724" s="121"/>
    </row>
    <row r="5725" s="24" customFormat="1" spans="2:2">
      <c r="B5725" s="121"/>
    </row>
    <row r="5726" s="24" customFormat="1" spans="2:2">
      <c r="B5726" s="121"/>
    </row>
    <row r="5727" s="24" customFormat="1" spans="2:2">
      <c r="B5727" s="121"/>
    </row>
    <row r="5728" s="24" customFormat="1" spans="2:2">
      <c r="B5728" s="121"/>
    </row>
    <row r="5729" s="24" customFormat="1" spans="2:2">
      <c r="B5729" s="121"/>
    </row>
    <row r="5730" s="24" customFormat="1" spans="2:2">
      <c r="B5730" s="121"/>
    </row>
    <row r="5731" s="24" customFormat="1" spans="2:2">
      <c r="B5731" s="121"/>
    </row>
    <row r="5732" s="24" customFormat="1" spans="2:2">
      <c r="B5732" s="121"/>
    </row>
    <row r="5733" s="24" customFormat="1" spans="2:2">
      <c r="B5733" s="121"/>
    </row>
    <row r="5734" s="24" customFormat="1" spans="2:2">
      <c r="B5734" s="121"/>
    </row>
    <row r="5735" s="24" customFormat="1" spans="2:2">
      <c r="B5735" s="121"/>
    </row>
    <row r="5736" s="24" customFormat="1" spans="2:2">
      <c r="B5736" s="121"/>
    </row>
    <row r="5737" s="24" customFormat="1" spans="2:2">
      <c r="B5737" s="121"/>
    </row>
    <row r="5738" s="24" customFormat="1" spans="2:2">
      <c r="B5738" s="121"/>
    </row>
    <row r="5739" s="24" customFormat="1" spans="2:2">
      <c r="B5739" s="121"/>
    </row>
    <row r="5740" s="24" customFormat="1" spans="2:2">
      <c r="B5740" s="121"/>
    </row>
    <row r="5741" s="24" customFormat="1" spans="2:2">
      <c r="B5741" s="121"/>
    </row>
    <row r="5742" s="24" customFormat="1" spans="2:2">
      <c r="B5742" s="121"/>
    </row>
    <row r="5743" s="24" customFormat="1" spans="2:2">
      <c r="B5743" s="121"/>
    </row>
    <row r="5744" s="24" customFormat="1" spans="2:2">
      <c r="B5744" s="121"/>
    </row>
    <row r="5745" s="24" customFormat="1" spans="2:2">
      <c r="B5745" s="121"/>
    </row>
    <row r="5746" s="24" customFormat="1" spans="2:2">
      <c r="B5746" s="121"/>
    </row>
    <row r="5747" s="24" customFormat="1" spans="2:2">
      <c r="B5747" s="121"/>
    </row>
    <row r="5748" s="24" customFormat="1" spans="2:2">
      <c r="B5748" s="121"/>
    </row>
    <row r="5749" s="24" customFormat="1" spans="2:2">
      <c r="B5749" s="121"/>
    </row>
    <row r="5750" s="24" customFormat="1" spans="2:2">
      <c r="B5750" s="121"/>
    </row>
    <row r="5751" s="24" customFormat="1" spans="2:2">
      <c r="B5751" s="121"/>
    </row>
    <row r="5752" s="24" customFormat="1" spans="2:2">
      <c r="B5752" s="121"/>
    </row>
    <row r="5753" s="24" customFormat="1" spans="2:2">
      <c r="B5753" s="121"/>
    </row>
    <row r="5754" s="24" customFormat="1" spans="2:2">
      <c r="B5754" s="121"/>
    </row>
    <row r="5755" s="24" customFormat="1" spans="2:2">
      <c r="B5755" s="121"/>
    </row>
    <row r="5756" s="24" customFormat="1" spans="2:2">
      <c r="B5756" s="121"/>
    </row>
    <row r="5757" s="24" customFormat="1" spans="2:2">
      <c r="B5757" s="121"/>
    </row>
    <row r="5758" s="24" customFormat="1" spans="2:2">
      <c r="B5758" s="121"/>
    </row>
    <row r="5759" s="24" customFormat="1" spans="2:2">
      <c r="B5759" s="121"/>
    </row>
    <row r="5760" s="24" customFormat="1" spans="2:2">
      <c r="B5760" s="121"/>
    </row>
    <row r="5761" s="24" customFormat="1" spans="2:2">
      <c r="B5761" s="121"/>
    </row>
    <row r="5762" s="24" customFormat="1" spans="2:2">
      <c r="B5762" s="121"/>
    </row>
    <row r="5763" s="24" customFormat="1" spans="2:2">
      <c r="B5763" s="121"/>
    </row>
    <row r="5764" s="24" customFormat="1" spans="2:2">
      <c r="B5764" s="121"/>
    </row>
    <row r="5765" s="24" customFormat="1" spans="2:2">
      <c r="B5765" s="121"/>
    </row>
    <row r="5766" s="24" customFormat="1" spans="2:2">
      <c r="B5766" s="121"/>
    </row>
    <row r="5767" s="24" customFormat="1" spans="2:2">
      <c r="B5767" s="121"/>
    </row>
    <row r="5768" s="24" customFormat="1" spans="2:2">
      <c r="B5768" s="121"/>
    </row>
    <row r="5769" s="24" customFormat="1" spans="2:2">
      <c r="B5769" s="121"/>
    </row>
    <row r="5770" s="24" customFormat="1" spans="2:2">
      <c r="B5770" s="121"/>
    </row>
    <row r="5771" s="24" customFormat="1" spans="2:2">
      <c r="B5771" s="121"/>
    </row>
    <row r="5772" s="24" customFormat="1" spans="2:2">
      <c r="B5772" s="121"/>
    </row>
    <row r="5773" s="24" customFormat="1" spans="2:2">
      <c r="B5773" s="121"/>
    </row>
    <row r="5774" s="24" customFormat="1" spans="2:2">
      <c r="B5774" s="121"/>
    </row>
    <row r="5775" s="24" customFormat="1" spans="2:2">
      <c r="B5775" s="121"/>
    </row>
    <row r="5776" s="24" customFormat="1" spans="2:2">
      <c r="B5776" s="121"/>
    </row>
    <row r="5777" s="24" customFormat="1" spans="2:2">
      <c r="B5777" s="121"/>
    </row>
    <row r="5778" s="24" customFormat="1" spans="2:2">
      <c r="B5778" s="121"/>
    </row>
    <row r="5779" s="24" customFormat="1" spans="2:2">
      <c r="B5779" s="121"/>
    </row>
    <row r="5780" s="24" customFormat="1" spans="2:2">
      <c r="B5780" s="121"/>
    </row>
    <row r="5781" s="24" customFormat="1" spans="2:2">
      <c r="B5781" s="121"/>
    </row>
    <row r="5782" s="24" customFormat="1" spans="2:2">
      <c r="B5782" s="121"/>
    </row>
    <row r="5783" s="24" customFormat="1" spans="2:2">
      <c r="B5783" s="121"/>
    </row>
    <row r="5784" s="24" customFormat="1" spans="2:2">
      <c r="B5784" s="121"/>
    </row>
    <row r="5785" s="24" customFormat="1" spans="2:2">
      <c r="B5785" s="121"/>
    </row>
    <row r="5786" s="24" customFormat="1" spans="2:2">
      <c r="B5786" s="121"/>
    </row>
    <row r="5787" s="24" customFormat="1" spans="2:2">
      <c r="B5787" s="121"/>
    </row>
    <row r="5788" s="24" customFormat="1" spans="2:2">
      <c r="B5788" s="121"/>
    </row>
    <row r="5789" s="24" customFormat="1" spans="2:2">
      <c r="B5789" s="121"/>
    </row>
    <row r="5790" s="24" customFormat="1" spans="2:2">
      <c r="B5790" s="121"/>
    </row>
    <row r="5791" s="24" customFormat="1" spans="2:2">
      <c r="B5791" s="121"/>
    </row>
    <row r="5792" s="24" customFormat="1" spans="2:2">
      <c r="B5792" s="121"/>
    </row>
    <row r="5793" s="24" customFormat="1" spans="2:2">
      <c r="B5793" s="121"/>
    </row>
    <row r="5794" s="24" customFormat="1" spans="2:2">
      <c r="B5794" s="121"/>
    </row>
    <row r="5795" s="24" customFormat="1" spans="2:2">
      <c r="B5795" s="121"/>
    </row>
    <row r="5796" s="24" customFormat="1" spans="2:2">
      <c r="B5796" s="121"/>
    </row>
    <row r="5797" s="24" customFormat="1" spans="2:2">
      <c r="B5797" s="121"/>
    </row>
    <row r="5798" s="24" customFormat="1" spans="2:2">
      <c r="B5798" s="121"/>
    </row>
    <row r="5799" s="24" customFormat="1" spans="2:2">
      <c r="B5799" s="121"/>
    </row>
    <row r="5800" s="24" customFormat="1" spans="2:2">
      <c r="B5800" s="121"/>
    </row>
    <row r="5801" s="24" customFormat="1" spans="2:2">
      <c r="B5801" s="121"/>
    </row>
    <row r="5802" s="24" customFormat="1" spans="2:2">
      <c r="B5802" s="121"/>
    </row>
    <row r="5803" s="24" customFormat="1" spans="2:2">
      <c r="B5803" s="121"/>
    </row>
    <row r="5804" s="24" customFormat="1" spans="2:2">
      <c r="B5804" s="121"/>
    </row>
    <row r="5805" s="24" customFormat="1" spans="2:2">
      <c r="B5805" s="121"/>
    </row>
    <row r="5806" s="24" customFormat="1" spans="2:2">
      <c r="B5806" s="121"/>
    </row>
    <row r="5807" s="24" customFormat="1" spans="2:2">
      <c r="B5807" s="121"/>
    </row>
    <row r="5808" s="24" customFormat="1" spans="2:2">
      <c r="B5808" s="121"/>
    </row>
    <row r="5809" s="24" customFormat="1" spans="2:2">
      <c r="B5809" s="121"/>
    </row>
    <row r="5810" s="24" customFormat="1" spans="2:2">
      <c r="B5810" s="121"/>
    </row>
    <row r="5811" s="24" customFormat="1" spans="2:2">
      <c r="B5811" s="121"/>
    </row>
    <row r="5812" s="24" customFormat="1" spans="2:2">
      <c r="B5812" s="121"/>
    </row>
    <row r="5813" s="24" customFormat="1" spans="2:2">
      <c r="B5813" s="121"/>
    </row>
    <row r="5814" s="24" customFormat="1" spans="2:2">
      <c r="B5814" s="121"/>
    </row>
    <row r="5815" s="24" customFormat="1" spans="2:2">
      <c r="B5815" s="121"/>
    </row>
    <row r="5816" s="24" customFormat="1" spans="2:2">
      <c r="B5816" s="121"/>
    </row>
    <row r="5817" s="24" customFormat="1" spans="2:2">
      <c r="B5817" s="121"/>
    </row>
    <row r="5818" s="24" customFormat="1" spans="2:2">
      <c r="B5818" s="121"/>
    </row>
    <row r="5819" s="24" customFormat="1" spans="2:2">
      <c r="B5819" s="121"/>
    </row>
    <row r="5820" s="24" customFormat="1" spans="2:2">
      <c r="B5820" s="121"/>
    </row>
    <row r="5821" s="24" customFormat="1" spans="2:2">
      <c r="B5821" s="121"/>
    </row>
    <row r="5822" s="24" customFormat="1" spans="2:2">
      <c r="B5822" s="121"/>
    </row>
    <row r="5823" s="24" customFormat="1" spans="2:2">
      <c r="B5823" s="121"/>
    </row>
    <row r="5824" s="24" customFormat="1" spans="2:2">
      <c r="B5824" s="121"/>
    </row>
    <row r="5825" s="24" customFormat="1" spans="2:2">
      <c r="B5825" s="121"/>
    </row>
    <row r="5826" s="24" customFormat="1" spans="2:2">
      <c r="B5826" s="121"/>
    </row>
    <row r="5827" s="24" customFormat="1" spans="2:2">
      <c r="B5827" s="121"/>
    </row>
    <row r="5828" s="24" customFormat="1" spans="2:2">
      <c r="B5828" s="121"/>
    </row>
    <row r="5829" s="24" customFormat="1" spans="2:2">
      <c r="B5829" s="121"/>
    </row>
    <row r="5830" s="24" customFormat="1" spans="2:2">
      <c r="B5830" s="121"/>
    </row>
    <row r="5831" s="24" customFormat="1" spans="2:2">
      <c r="B5831" s="121"/>
    </row>
    <row r="5832" s="24" customFormat="1" spans="2:2">
      <c r="B5832" s="121"/>
    </row>
    <row r="5833" s="24" customFormat="1" spans="2:2">
      <c r="B5833" s="121"/>
    </row>
    <row r="5834" s="24" customFormat="1" spans="2:2">
      <c r="B5834" s="121"/>
    </row>
    <row r="5835" s="24" customFormat="1" spans="2:2">
      <c r="B5835" s="121"/>
    </row>
    <row r="5836" s="24" customFormat="1" spans="2:2">
      <c r="B5836" s="121"/>
    </row>
    <row r="5837" s="24" customFormat="1" spans="2:2">
      <c r="B5837" s="121"/>
    </row>
    <row r="5838" s="24" customFormat="1" spans="2:2">
      <c r="B5838" s="121"/>
    </row>
    <row r="5839" s="24" customFormat="1" spans="2:2">
      <c r="B5839" s="121"/>
    </row>
    <row r="5840" s="24" customFormat="1" spans="2:2">
      <c r="B5840" s="121"/>
    </row>
    <row r="5841" s="24" customFormat="1" spans="2:2">
      <c r="B5841" s="121"/>
    </row>
    <row r="5842" s="24" customFormat="1" spans="2:2">
      <c r="B5842" s="121"/>
    </row>
    <row r="5843" s="24" customFormat="1" spans="2:2">
      <c r="B5843" s="121"/>
    </row>
    <row r="5844" s="24" customFormat="1" spans="2:2">
      <c r="B5844" s="121"/>
    </row>
    <row r="5845" s="24" customFormat="1" spans="2:2">
      <c r="B5845" s="121"/>
    </row>
    <row r="5846" s="24" customFormat="1" spans="2:2">
      <c r="B5846" s="121"/>
    </row>
    <row r="5847" s="24" customFormat="1" spans="2:2">
      <c r="B5847" s="121"/>
    </row>
    <row r="5848" s="24" customFormat="1" spans="2:2">
      <c r="B5848" s="121"/>
    </row>
    <row r="5849" s="24" customFormat="1" spans="2:2">
      <c r="B5849" s="121"/>
    </row>
    <row r="5850" s="24" customFormat="1" spans="2:2">
      <c r="B5850" s="121"/>
    </row>
    <row r="5851" s="24" customFormat="1" spans="2:2">
      <c r="B5851" s="121"/>
    </row>
    <row r="5852" s="24" customFormat="1" spans="2:2">
      <c r="B5852" s="121"/>
    </row>
    <row r="5853" s="24" customFormat="1" spans="2:2">
      <c r="B5853" s="121"/>
    </row>
    <row r="5854" s="24" customFormat="1" spans="2:2">
      <c r="B5854" s="121"/>
    </row>
    <row r="5855" s="24" customFormat="1" spans="2:2">
      <c r="B5855" s="121"/>
    </row>
    <row r="5856" s="24" customFormat="1" spans="2:2">
      <c r="B5856" s="121"/>
    </row>
    <row r="5857" s="24" customFormat="1" spans="2:2">
      <c r="B5857" s="121"/>
    </row>
    <row r="5858" s="24" customFormat="1" spans="2:2">
      <c r="B5858" s="121"/>
    </row>
    <row r="5859" s="24" customFormat="1" spans="2:2">
      <c r="B5859" s="121"/>
    </row>
    <row r="5860" s="24" customFormat="1" spans="2:2">
      <c r="B5860" s="121"/>
    </row>
    <row r="5861" s="24" customFormat="1" spans="2:2">
      <c r="B5861" s="121"/>
    </row>
    <row r="5862" s="24" customFormat="1" spans="2:2">
      <c r="B5862" s="121"/>
    </row>
    <row r="5863" s="24" customFormat="1" spans="2:2">
      <c r="B5863" s="121"/>
    </row>
    <row r="5864" s="24" customFormat="1" spans="2:2">
      <c r="B5864" s="121"/>
    </row>
    <row r="5865" s="24" customFormat="1" spans="2:2">
      <c r="B5865" s="121"/>
    </row>
    <row r="5866" s="24" customFormat="1" spans="2:2">
      <c r="B5866" s="121"/>
    </row>
    <row r="5867" s="24" customFormat="1" spans="2:2">
      <c r="B5867" s="121"/>
    </row>
    <row r="5868" s="24" customFormat="1" spans="2:2">
      <c r="B5868" s="121"/>
    </row>
    <row r="5869" s="24" customFormat="1" spans="2:2">
      <c r="B5869" s="121"/>
    </row>
    <row r="5870" s="24" customFormat="1" spans="2:2">
      <c r="B5870" s="121"/>
    </row>
    <row r="5871" s="24" customFormat="1" spans="2:2">
      <c r="B5871" s="121"/>
    </row>
    <row r="5872" s="24" customFormat="1" spans="2:2">
      <c r="B5872" s="121"/>
    </row>
    <row r="5873" s="24" customFormat="1" spans="2:2">
      <c r="B5873" s="121"/>
    </row>
    <row r="5874" s="24" customFormat="1" spans="2:2">
      <c r="B5874" s="121"/>
    </row>
    <row r="5875" s="24" customFormat="1" spans="2:2">
      <c r="B5875" s="121"/>
    </row>
    <row r="5876" s="24" customFormat="1" spans="2:2">
      <c r="B5876" s="121"/>
    </row>
    <row r="5877" s="24" customFormat="1" spans="2:2">
      <c r="B5877" s="121"/>
    </row>
    <row r="5878" s="24" customFormat="1" spans="2:2">
      <c r="B5878" s="121"/>
    </row>
    <row r="5879" s="24" customFormat="1" spans="2:2">
      <c r="B5879" s="121"/>
    </row>
    <row r="5880" s="24" customFormat="1" spans="2:2">
      <c r="B5880" s="121"/>
    </row>
    <row r="5881" s="24" customFormat="1" spans="2:2">
      <c r="B5881" s="121"/>
    </row>
    <row r="5882" s="24" customFormat="1" spans="2:2">
      <c r="B5882" s="121"/>
    </row>
    <row r="5883" s="24" customFormat="1" spans="2:2">
      <c r="B5883" s="121"/>
    </row>
    <row r="5884" s="24" customFormat="1" spans="2:2">
      <c r="B5884" s="121"/>
    </row>
    <row r="5885" s="24" customFormat="1" spans="2:2">
      <c r="B5885" s="121"/>
    </row>
    <row r="5886" s="24" customFormat="1" spans="2:2">
      <c r="B5886" s="121"/>
    </row>
    <row r="5887" s="24" customFormat="1" spans="2:2">
      <c r="B5887" s="121"/>
    </row>
    <row r="5888" s="24" customFormat="1" spans="2:2">
      <c r="B5888" s="121"/>
    </row>
    <row r="5889" s="24" customFormat="1" spans="2:2">
      <c r="B5889" s="121"/>
    </row>
    <row r="5890" s="24" customFormat="1" spans="2:2">
      <c r="B5890" s="121"/>
    </row>
    <row r="5891" s="24" customFormat="1" spans="2:2">
      <c r="B5891" s="121"/>
    </row>
    <row r="5892" s="24" customFormat="1" spans="2:2">
      <c r="B5892" s="121"/>
    </row>
    <row r="5893" s="24" customFormat="1" spans="2:2">
      <c r="B5893" s="121"/>
    </row>
    <row r="5894" s="24" customFormat="1" spans="2:2">
      <c r="B5894" s="121"/>
    </row>
    <row r="5895" s="24" customFormat="1" spans="2:2">
      <c r="B5895" s="121"/>
    </row>
    <row r="5896" s="24" customFormat="1" spans="2:2">
      <c r="B5896" s="121"/>
    </row>
    <row r="5897" s="24" customFormat="1" spans="2:2">
      <c r="B5897" s="121"/>
    </row>
    <row r="5898" s="24" customFormat="1" spans="2:2">
      <c r="B5898" s="121"/>
    </row>
    <row r="5899" s="24" customFormat="1" spans="2:2">
      <c r="B5899" s="121"/>
    </row>
    <row r="5900" s="24" customFormat="1" spans="2:2">
      <c r="B5900" s="121"/>
    </row>
    <row r="5901" s="24" customFormat="1" spans="2:2">
      <c r="B5901" s="121"/>
    </row>
    <row r="5902" s="24" customFormat="1" spans="2:2">
      <c r="B5902" s="121"/>
    </row>
    <row r="5903" s="24" customFormat="1" spans="2:2">
      <c r="B5903" s="121"/>
    </row>
    <row r="5904" s="24" customFormat="1" spans="2:2">
      <c r="B5904" s="121"/>
    </row>
    <row r="5905" s="24" customFormat="1" spans="2:2">
      <c r="B5905" s="121"/>
    </row>
    <row r="5906" s="24" customFormat="1" spans="2:2">
      <c r="B5906" s="121"/>
    </row>
    <row r="5907" s="24" customFormat="1" spans="2:2">
      <c r="B5907" s="121"/>
    </row>
    <row r="5908" s="24" customFormat="1" spans="2:2">
      <c r="B5908" s="121"/>
    </row>
    <row r="5909" s="24" customFormat="1" spans="2:2">
      <c r="B5909" s="121"/>
    </row>
    <row r="5910" s="24" customFormat="1" spans="2:2">
      <c r="B5910" s="121"/>
    </row>
    <row r="5911" s="24" customFormat="1" spans="2:2">
      <c r="B5911" s="121"/>
    </row>
    <row r="5912" s="24" customFormat="1" spans="2:2">
      <c r="B5912" s="121"/>
    </row>
    <row r="5913" s="24" customFormat="1" spans="2:2">
      <c r="B5913" s="121"/>
    </row>
    <row r="5914" s="24" customFormat="1" spans="2:2">
      <c r="B5914" s="121"/>
    </row>
    <row r="5915" s="24" customFormat="1" spans="2:2">
      <c r="B5915" s="121"/>
    </row>
    <row r="5916" s="24" customFormat="1" spans="2:2">
      <c r="B5916" s="121"/>
    </row>
    <row r="5917" s="24" customFormat="1" spans="2:2">
      <c r="B5917" s="121"/>
    </row>
    <row r="5918" s="24" customFormat="1" spans="2:2">
      <c r="B5918" s="121"/>
    </row>
    <row r="5919" s="24" customFormat="1" spans="2:2">
      <c r="B5919" s="121"/>
    </row>
    <row r="5920" s="24" customFormat="1" spans="2:2">
      <c r="B5920" s="121"/>
    </row>
    <row r="5921" s="24" customFormat="1" spans="2:2">
      <c r="B5921" s="121"/>
    </row>
    <row r="5922" s="24" customFormat="1" spans="2:2">
      <c r="B5922" s="121"/>
    </row>
    <row r="5923" s="24" customFormat="1" spans="2:2">
      <c r="B5923" s="121"/>
    </row>
    <row r="5924" s="24" customFormat="1" spans="2:2">
      <c r="B5924" s="121"/>
    </row>
    <row r="5925" s="24" customFormat="1" spans="2:2">
      <c r="B5925" s="121"/>
    </row>
    <row r="5926" s="24" customFormat="1" spans="2:2">
      <c r="B5926" s="121"/>
    </row>
    <row r="5927" s="24" customFormat="1" spans="2:2">
      <c r="B5927" s="121"/>
    </row>
    <row r="5928" s="24" customFormat="1" spans="2:2">
      <c r="B5928" s="121"/>
    </row>
    <row r="5929" s="24" customFormat="1" spans="2:2">
      <c r="B5929" s="121"/>
    </row>
    <row r="5930" s="24" customFormat="1" spans="2:2">
      <c r="B5930" s="121"/>
    </row>
    <row r="5931" s="24" customFormat="1" spans="2:2">
      <c r="B5931" s="121"/>
    </row>
    <row r="5932" s="24" customFormat="1" spans="2:2">
      <c r="B5932" s="121"/>
    </row>
    <row r="5933" s="24" customFormat="1" spans="2:2">
      <c r="B5933" s="121"/>
    </row>
    <row r="5934" s="24" customFormat="1" spans="2:2">
      <c r="B5934" s="121"/>
    </row>
    <row r="5935" s="24" customFormat="1" spans="2:2">
      <c r="B5935" s="121"/>
    </row>
    <row r="5936" s="24" customFormat="1" spans="2:2">
      <c r="B5936" s="121"/>
    </row>
    <row r="5937" s="24" customFormat="1" spans="2:2">
      <c r="B5937" s="121"/>
    </row>
    <row r="5938" s="24" customFormat="1" spans="2:2">
      <c r="B5938" s="121"/>
    </row>
    <row r="5939" s="24" customFormat="1" spans="2:2">
      <c r="B5939" s="121"/>
    </row>
    <row r="5940" s="24" customFormat="1" spans="2:2">
      <c r="B5940" s="121"/>
    </row>
    <row r="5941" s="24" customFormat="1" spans="2:2">
      <c r="B5941" s="121"/>
    </row>
    <row r="5942" s="24" customFormat="1" spans="2:2">
      <c r="B5942" s="121"/>
    </row>
    <row r="5943" s="24" customFormat="1" spans="2:2">
      <c r="B5943" s="121"/>
    </row>
    <row r="5944" s="24" customFormat="1" spans="2:2">
      <c r="B5944" s="121"/>
    </row>
    <row r="5945" s="24" customFormat="1" spans="2:2">
      <c r="B5945" s="121"/>
    </row>
    <row r="5946" s="24" customFormat="1" spans="2:2">
      <c r="B5946" s="121"/>
    </row>
    <row r="5947" s="24" customFormat="1" spans="2:2">
      <c r="B5947" s="121"/>
    </row>
    <row r="5948" s="24" customFormat="1" spans="2:2">
      <c r="B5948" s="121"/>
    </row>
    <row r="5949" s="24" customFormat="1" spans="2:2">
      <c r="B5949" s="121"/>
    </row>
    <row r="5950" s="24" customFormat="1" spans="2:2">
      <c r="B5950" s="121"/>
    </row>
    <row r="5951" s="24" customFormat="1" spans="2:2">
      <c r="B5951" s="121"/>
    </row>
    <row r="5952" s="24" customFormat="1" spans="2:2">
      <c r="B5952" s="121"/>
    </row>
    <row r="5953" s="24" customFormat="1" spans="2:2">
      <c r="B5953" s="121"/>
    </row>
    <row r="5954" s="24" customFormat="1" spans="2:2">
      <c r="B5954" s="121"/>
    </row>
    <row r="5955" s="24" customFormat="1" spans="2:2">
      <c r="B5955" s="121"/>
    </row>
    <row r="5956" s="24" customFormat="1" spans="2:2">
      <c r="B5956" s="121"/>
    </row>
    <row r="5957" s="24" customFormat="1" spans="2:2">
      <c r="B5957" s="121"/>
    </row>
    <row r="5958" s="24" customFormat="1" spans="2:2">
      <c r="B5958" s="121"/>
    </row>
    <row r="5959" s="24" customFormat="1" spans="2:2">
      <c r="B5959" s="121"/>
    </row>
    <row r="5960" s="24" customFormat="1" spans="2:2">
      <c r="B5960" s="121"/>
    </row>
    <row r="5961" s="24" customFormat="1" spans="2:2">
      <c r="B5961" s="121"/>
    </row>
    <row r="5962" s="24" customFormat="1" spans="2:2">
      <c r="B5962" s="121"/>
    </row>
    <row r="5963" s="24" customFormat="1" spans="2:2">
      <c r="B5963" s="121"/>
    </row>
    <row r="5964" s="24" customFormat="1" spans="2:2">
      <c r="B5964" s="121"/>
    </row>
    <row r="5965" s="24" customFormat="1" spans="2:2">
      <c r="B5965" s="121"/>
    </row>
    <row r="5966" s="24" customFormat="1" spans="2:2">
      <c r="B5966" s="121"/>
    </row>
    <row r="5967" s="24" customFormat="1" spans="2:2">
      <c r="B5967" s="121"/>
    </row>
    <row r="5968" s="24" customFormat="1" spans="2:2">
      <c r="B5968" s="121"/>
    </row>
    <row r="5969" s="24" customFormat="1" spans="2:2">
      <c r="B5969" s="121"/>
    </row>
    <row r="5970" s="24" customFormat="1" spans="2:2">
      <c r="B5970" s="121"/>
    </row>
    <row r="5971" s="24" customFormat="1" spans="2:2">
      <c r="B5971" s="121"/>
    </row>
    <row r="5972" s="24" customFormat="1" spans="2:2">
      <c r="B5972" s="121"/>
    </row>
    <row r="5973" s="24" customFormat="1" spans="2:2">
      <c r="B5973" s="121"/>
    </row>
    <row r="5974" s="24" customFormat="1" spans="2:2">
      <c r="B5974" s="121"/>
    </row>
    <row r="5975" s="24" customFormat="1" spans="2:2">
      <c r="B5975" s="121"/>
    </row>
    <row r="5976" s="24" customFormat="1" spans="2:2">
      <c r="B5976" s="121"/>
    </row>
    <row r="5977" s="24" customFormat="1" spans="2:2">
      <c r="B5977" s="121"/>
    </row>
    <row r="5978" s="24" customFormat="1" spans="2:2">
      <c r="B5978" s="121"/>
    </row>
    <row r="5979" s="24" customFormat="1" spans="2:2">
      <c r="B5979" s="121"/>
    </row>
    <row r="5980" s="24" customFormat="1" spans="2:2">
      <c r="B5980" s="121"/>
    </row>
    <row r="5981" s="24" customFormat="1" spans="2:2">
      <c r="B5981" s="121"/>
    </row>
    <row r="5982" s="24" customFormat="1" spans="2:2">
      <c r="B5982" s="121"/>
    </row>
    <row r="5983" s="24" customFormat="1" spans="2:2">
      <c r="B5983" s="121"/>
    </row>
    <row r="5984" s="24" customFormat="1" spans="2:2">
      <c r="B5984" s="121"/>
    </row>
    <row r="5985" s="24" customFormat="1" spans="2:2">
      <c r="B5985" s="121"/>
    </row>
    <row r="5986" s="24" customFormat="1" spans="2:2">
      <c r="B5986" s="121"/>
    </row>
    <row r="5987" s="24" customFormat="1" spans="2:2">
      <c r="B5987" s="121"/>
    </row>
    <row r="5988" s="24" customFormat="1" spans="2:2">
      <c r="B5988" s="121"/>
    </row>
    <row r="5989" s="24" customFormat="1" spans="2:2">
      <c r="B5989" s="121"/>
    </row>
    <row r="5990" s="24" customFormat="1" spans="2:2">
      <c r="B5990" s="121"/>
    </row>
    <row r="5991" s="24" customFormat="1" spans="2:2">
      <c r="B5991" s="121"/>
    </row>
    <row r="5992" s="24" customFormat="1" spans="2:2">
      <c r="B5992" s="121"/>
    </row>
    <row r="5993" s="24" customFormat="1" spans="2:2">
      <c r="B5993" s="121"/>
    </row>
    <row r="5994" s="24" customFormat="1" spans="2:2">
      <c r="B5994" s="121"/>
    </row>
    <row r="5995" s="24" customFormat="1" spans="2:2">
      <c r="B5995" s="121"/>
    </row>
    <row r="5996" s="24" customFormat="1" spans="2:2">
      <c r="B5996" s="121"/>
    </row>
    <row r="5997" s="24" customFormat="1" spans="2:2">
      <c r="B5997" s="121"/>
    </row>
    <row r="5998" s="24" customFormat="1" spans="2:2">
      <c r="B5998" s="121"/>
    </row>
    <row r="5999" s="24" customFormat="1" spans="2:2">
      <c r="B5999" s="121"/>
    </row>
    <row r="6000" s="24" customFormat="1" spans="2:2">
      <c r="B6000" s="121"/>
    </row>
    <row r="6001" s="24" customFormat="1" spans="2:2">
      <c r="B6001" s="121"/>
    </row>
    <row r="6002" s="24" customFormat="1" spans="2:2">
      <c r="B6002" s="121"/>
    </row>
    <row r="6003" s="24" customFormat="1" spans="2:2">
      <c r="B6003" s="121"/>
    </row>
    <row r="6004" s="24" customFormat="1" spans="2:2">
      <c r="B6004" s="121"/>
    </row>
    <row r="6005" s="24" customFormat="1" spans="2:2">
      <c r="B6005" s="121"/>
    </row>
    <row r="6006" s="24" customFormat="1" spans="2:2">
      <c r="B6006" s="121"/>
    </row>
    <row r="6007" s="24" customFormat="1" spans="2:2">
      <c r="B6007" s="121"/>
    </row>
    <row r="6008" s="24" customFormat="1" spans="2:2">
      <c r="B6008" s="121"/>
    </row>
    <row r="6009" s="24" customFormat="1" spans="2:2">
      <c r="B6009" s="121"/>
    </row>
    <row r="6010" s="24" customFormat="1" spans="2:2">
      <c r="B6010" s="121"/>
    </row>
    <row r="6011" s="24" customFormat="1" spans="2:2">
      <c r="B6011" s="121"/>
    </row>
    <row r="6012" s="24" customFormat="1" spans="2:2">
      <c r="B6012" s="121"/>
    </row>
    <row r="6013" s="24" customFormat="1" spans="2:2">
      <c r="B6013" s="121"/>
    </row>
    <row r="6014" s="24" customFormat="1" spans="2:2">
      <c r="B6014" s="121"/>
    </row>
    <row r="6015" s="24" customFormat="1" spans="2:2">
      <c r="B6015" s="121"/>
    </row>
    <row r="6016" s="24" customFormat="1" spans="2:2">
      <c r="B6016" s="121"/>
    </row>
    <row r="6017" s="24" customFormat="1" spans="2:2">
      <c r="B6017" s="121"/>
    </row>
    <row r="6018" s="24" customFormat="1" spans="2:2">
      <c r="B6018" s="121"/>
    </row>
    <row r="6019" s="24" customFormat="1" spans="2:2">
      <c r="B6019" s="121"/>
    </row>
    <row r="6020" s="24" customFormat="1" spans="2:2">
      <c r="B6020" s="121"/>
    </row>
    <row r="6021" s="24" customFormat="1" spans="2:2">
      <c r="B6021" s="121"/>
    </row>
    <row r="6022" s="24" customFormat="1" spans="2:2">
      <c r="B6022" s="121"/>
    </row>
    <row r="6023" s="24" customFormat="1" spans="2:2">
      <c r="B6023" s="121"/>
    </row>
    <row r="6024" s="24" customFormat="1" spans="2:2">
      <c r="B6024" s="121"/>
    </row>
    <row r="6025" s="24" customFormat="1" spans="2:2">
      <c r="B6025" s="121"/>
    </row>
    <row r="6026" s="24" customFormat="1" spans="2:2">
      <c r="B6026" s="121"/>
    </row>
    <row r="6027" s="24" customFormat="1" spans="2:2">
      <c r="B6027" s="121"/>
    </row>
    <row r="6028" s="24" customFormat="1" spans="2:2">
      <c r="B6028" s="121"/>
    </row>
    <row r="6029" s="24" customFormat="1" spans="2:2">
      <c r="B6029" s="121"/>
    </row>
    <row r="6030" s="24" customFormat="1" spans="2:2">
      <c r="B6030" s="121"/>
    </row>
    <row r="6031" s="24" customFormat="1" spans="2:2">
      <c r="B6031" s="121"/>
    </row>
    <row r="6032" s="24" customFormat="1" spans="2:2">
      <c r="B6032" s="121"/>
    </row>
    <row r="6033" s="24" customFormat="1" spans="2:2">
      <c r="B6033" s="121"/>
    </row>
    <row r="6034" s="24" customFormat="1" spans="2:2">
      <c r="B6034" s="121"/>
    </row>
    <row r="6035" s="24" customFormat="1" spans="2:2">
      <c r="B6035" s="121"/>
    </row>
    <row r="6036" s="24" customFormat="1" spans="2:2">
      <c r="B6036" s="121"/>
    </row>
    <row r="6037" s="24" customFormat="1" spans="2:2">
      <c r="B6037" s="121"/>
    </row>
    <row r="6038" s="24" customFormat="1" spans="2:2">
      <c r="B6038" s="121"/>
    </row>
    <row r="6039" s="24" customFormat="1" spans="2:2">
      <c r="B6039" s="121"/>
    </row>
    <row r="6040" s="24" customFormat="1" spans="2:2">
      <c r="B6040" s="121"/>
    </row>
    <row r="6041" s="24" customFormat="1" spans="2:2">
      <c r="B6041" s="121"/>
    </row>
    <row r="6042" s="24" customFormat="1" spans="2:2">
      <c r="B6042" s="121"/>
    </row>
    <row r="6043" s="24" customFormat="1" spans="2:2">
      <c r="B6043" s="121"/>
    </row>
    <row r="6044" s="24" customFormat="1" spans="2:2">
      <c r="B6044" s="121"/>
    </row>
    <row r="6045" s="24" customFormat="1" spans="2:2">
      <c r="B6045" s="121"/>
    </row>
    <row r="6046" s="24" customFormat="1" spans="2:2">
      <c r="B6046" s="121"/>
    </row>
    <row r="6047" s="24" customFormat="1" spans="2:2">
      <c r="B6047" s="121"/>
    </row>
    <row r="6048" s="24" customFormat="1" spans="2:2">
      <c r="B6048" s="121"/>
    </row>
    <row r="6049" s="24" customFormat="1" spans="2:2">
      <c r="B6049" s="121"/>
    </row>
    <row r="6050" s="24" customFormat="1" spans="2:2">
      <c r="B6050" s="121"/>
    </row>
    <row r="6051" s="24" customFormat="1" spans="2:2">
      <c r="B6051" s="121"/>
    </row>
    <row r="6052" s="24" customFormat="1" spans="2:2">
      <c r="B6052" s="121"/>
    </row>
    <row r="6053" s="24" customFormat="1" spans="2:2">
      <c r="B6053" s="121"/>
    </row>
    <row r="6054" s="24" customFormat="1" spans="2:2">
      <c r="B6054" s="121"/>
    </row>
    <row r="6055" s="24" customFormat="1" spans="2:2">
      <c r="B6055" s="121"/>
    </row>
    <row r="6056" s="24" customFormat="1" spans="2:2">
      <c r="B6056" s="121"/>
    </row>
    <row r="6057" s="24" customFormat="1" spans="2:2">
      <c r="B6057" s="121"/>
    </row>
    <row r="6058" s="24" customFormat="1" spans="2:2">
      <c r="B6058" s="121"/>
    </row>
    <row r="6059" s="24" customFormat="1" spans="2:2">
      <c r="B6059" s="121"/>
    </row>
    <row r="6060" s="24" customFormat="1" spans="2:2">
      <c r="B6060" s="121"/>
    </row>
    <row r="6061" s="24" customFormat="1" spans="2:2">
      <c r="B6061" s="121"/>
    </row>
    <row r="6062" s="24" customFormat="1" spans="2:2">
      <c r="B6062" s="121"/>
    </row>
    <row r="6063" s="24" customFormat="1" spans="2:2">
      <c r="B6063" s="121"/>
    </row>
    <row r="6064" s="24" customFormat="1" spans="2:2">
      <c r="B6064" s="121"/>
    </row>
    <row r="6065" s="24" customFormat="1" spans="2:2">
      <c r="B6065" s="121"/>
    </row>
    <row r="6066" s="24" customFormat="1" spans="2:2">
      <c r="B6066" s="121"/>
    </row>
    <row r="6067" s="24" customFormat="1" spans="2:2">
      <c r="B6067" s="121"/>
    </row>
    <row r="6068" s="24" customFormat="1" spans="2:2">
      <c r="B6068" s="121"/>
    </row>
    <row r="6069" s="24" customFormat="1" spans="2:2">
      <c r="B6069" s="121"/>
    </row>
    <row r="6070" s="24" customFormat="1" spans="2:2">
      <c r="B6070" s="121"/>
    </row>
    <row r="6071" s="24" customFormat="1" spans="2:2">
      <c r="B6071" s="121"/>
    </row>
    <row r="6072" s="24" customFormat="1" spans="2:2">
      <c r="B6072" s="121"/>
    </row>
    <row r="6073" s="24" customFormat="1" spans="2:2">
      <c r="B6073" s="121"/>
    </row>
    <row r="6074" s="24" customFormat="1" spans="2:2">
      <c r="B6074" s="121"/>
    </row>
    <row r="6075" s="24" customFormat="1" spans="2:2">
      <c r="B6075" s="121"/>
    </row>
    <row r="6076" s="24" customFormat="1" spans="2:2">
      <c r="B6076" s="121"/>
    </row>
    <row r="6077" s="24" customFormat="1" spans="2:2">
      <c r="B6077" s="121"/>
    </row>
    <row r="6078" s="24" customFormat="1" spans="2:2">
      <c r="B6078" s="121"/>
    </row>
    <row r="6079" s="24" customFormat="1" spans="2:2">
      <c r="B6079" s="121"/>
    </row>
    <row r="6080" s="24" customFormat="1" spans="2:2">
      <c r="B6080" s="121"/>
    </row>
    <row r="6081" s="24" customFormat="1" spans="2:2">
      <c r="B6081" s="121"/>
    </row>
    <row r="6082" s="24" customFormat="1" spans="2:2">
      <c r="B6082" s="121"/>
    </row>
    <row r="6083" s="24" customFormat="1" spans="2:2">
      <c r="B6083" s="121"/>
    </row>
    <row r="6084" s="24" customFormat="1" spans="2:2">
      <c r="B6084" s="121"/>
    </row>
    <row r="6085" s="24" customFormat="1" spans="2:2">
      <c r="B6085" s="121"/>
    </row>
    <row r="6086" s="24" customFormat="1" spans="2:2">
      <c r="B6086" s="121"/>
    </row>
    <row r="6087" s="24" customFormat="1" spans="2:2">
      <c r="B6087" s="121"/>
    </row>
    <row r="6088" s="24" customFormat="1" spans="2:2">
      <c r="B6088" s="121"/>
    </row>
    <row r="6089" s="24" customFormat="1" spans="2:2">
      <c r="B6089" s="121"/>
    </row>
    <row r="6090" s="24" customFormat="1" spans="2:2">
      <c r="B6090" s="121"/>
    </row>
    <row r="6091" s="24" customFormat="1" spans="2:2">
      <c r="B6091" s="121"/>
    </row>
    <row r="6092" s="24" customFormat="1" spans="2:2">
      <c r="B6092" s="121"/>
    </row>
    <row r="6093" s="24" customFormat="1" spans="2:2">
      <c r="B6093" s="121"/>
    </row>
    <row r="6094" s="24" customFormat="1" spans="2:2">
      <c r="B6094" s="121"/>
    </row>
    <row r="6095" s="24" customFormat="1" spans="2:2">
      <c r="B6095" s="121"/>
    </row>
    <row r="6096" s="24" customFormat="1" spans="2:2">
      <c r="B6096" s="121"/>
    </row>
    <row r="6097" s="24" customFormat="1" spans="2:2">
      <c r="B6097" s="121"/>
    </row>
    <row r="6098" s="24" customFormat="1" spans="2:2">
      <c r="B6098" s="121"/>
    </row>
    <row r="6099" s="24" customFormat="1" spans="2:2">
      <c r="B6099" s="121"/>
    </row>
    <row r="6100" s="24" customFormat="1" spans="2:2">
      <c r="B6100" s="121"/>
    </row>
    <row r="6101" s="24" customFormat="1" spans="2:2">
      <c r="B6101" s="121"/>
    </row>
    <row r="6102" s="24" customFormat="1" spans="2:2">
      <c r="B6102" s="121"/>
    </row>
    <row r="6103" s="24" customFormat="1" spans="2:2">
      <c r="B6103" s="121"/>
    </row>
    <row r="6104" s="24" customFormat="1" spans="2:2">
      <c r="B6104" s="121"/>
    </row>
    <row r="6105" s="24" customFormat="1" spans="2:2">
      <c r="B6105" s="121"/>
    </row>
    <row r="6106" s="24" customFormat="1" spans="2:2">
      <c r="B6106" s="121"/>
    </row>
    <row r="6107" s="24" customFormat="1" spans="2:2">
      <c r="B6107" s="121"/>
    </row>
    <row r="6108" s="24" customFormat="1" spans="2:2">
      <c r="B6108" s="121"/>
    </row>
    <row r="6109" s="24" customFormat="1" spans="2:2">
      <c r="B6109" s="121"/>
    </row>
    <row r="6110" s="24" customFormat="1" spans="2:2">
      <c r="B6110" s="121"/>
    </row>
    <row r="6111" s="24" customFormat="1" spans="2:2">
      <c r="B6111" s="121"/>
    </row>
    <row r="6112" s="24" customFormat="1" spans="2:2">
      <c r="B6112" s="121"/>
    </row>
    <row r="6113" s="24" customFormat="1" spans="2:2">
      <c r="B6113" s="121"/>
    </row>
    <row r="6114" s="24" customFormat="1" spans="2:2">
      <c r="B6114" s="121"/>
    </row>
    <row r="6115" s="24" customFormat="1" spans="2:2">
      <c r="B6115" s="121"/>
    </row>
    <row r="6116" s="24" customFormat="1" spans="2:2">
      <c r="B6116" s="121"/>
    </row>
    <row r="6117" s="24" customFormat="1" spans="2:2">
      <c r="B6117" s="121"/>
    </row>
    <row r="6118" s="24" customFormat="1" spans="2:2">
      <c r="B6118" s="121"/>
    </row>
    <row r="6119" s="24" customFormat="1" spans="2:2">
      <c r="B6119" s="121"/>
    </row>
    <row r="6120" s="24" customFormat="1" spans="2:2">
      <c r="B6120" s="121"/>
    </row>
    <row r="6121" s="24" customFormat="1" spans="2:2">
      <c r="B6121" s="121"/>
    </row>
    <row r="6122" s="24" customFormat="1" spans="2:2">
      <c r="B6122" s="121"/>
    </row>
    <row r="6123" s="24" customFormat="1" spans="2:2">
      <c r="B6123" s="121"/>
    </row>
    <row r="6124" s="24" customFormat="1" spans="2:2">
      <c r="B6124" s="121"/>
    </row>
    <row r="6125" s="24" customFormat="1" spans="2:2">
      <c r="B6125" s="121"/>
    </row>
    <row r="6126" s="24" customFormat="1" spans="2:2">
      <c r="B6126" s="121"/>
    </row>
    <row r="6127" s="24" customFormat="1" spans="2:2">
      <c r="B6127" s="121"/>
    </row>
    <row r="6128" s="24" customFormat="1" spans="2:2">
      <c r="B6128" s="121"/>
    </row>
    <row r="6129" s="24" customFormat="1" spans="2:2">
      <c r="B6129" s="121"/>
    </row>
    <row r="6130" s="24" customFormat="1" spans="2:2">
      <c r="B6130" s="121"/>
    </row>
    <row r="6131" s="24" customFormat="1" spans="2:2">
      <c r="B6131" s="121"/>
    </row>
    <row r="6132" s="24" customFormat="1" spans="2:2">
      <c r="B6132" s="121"/>
    </row>
    <row r="6133" s="24" customFormat="1" spans="2:2">
      <c r="B6133" s="121"/>
    </row>
    <row r="6134" s="24" customFormat="1" spans="2:2">
      <c r="B6134" s="121"/>
    </row>
    <row r="6135" s="24" customFormat="1" spans="2:2">
      <c r="B6135" s="121"/>
    </row>
    <row r="6136" s="24" customFormat="1" spans="2:2">
      <c r="B6136" s="121"/>
    </row>
    <row r="6137" s="24" customFormat="1" spans="2:2">
      <c r="B6137" s="121"/>
    </row>
    <row r="6138" s="24" customFormat="1" spans="2:2">
      <c r="B6138" s="121"/>
    </row>
    <row r="6139" s="24" customFormat="1" spans="2:2">
      <c r="B6139" s="121"/>
    </row>
    <row r="6140" s="24" customFormat="1" spans="2:2">
      <c r="B6140" s="121"/>
    </row>
    <row r="6141" s="24" customFormat="1" spans="2:2">
      <c r="B6141" s="121"/>
    </row>
    <row r="6142" s="24" customFormat="1" spans="2:2">
      <c r="B6142" s="121"/>
    </row>
    <row r="6143" s="24" customFormat="1" spans="2:2">
      <c r="B6143" s="121"/>
    </row>
    <row r="6144" s="24" customFormat="1" spans="2:2">
      <c r="B6144" s="121"/>
    </row>
    <row r="6145" s="24" customFormat="1" spans="2:2">
      <c r="B6145" s="121"/>
    </row>
    <row r="6146" s="24" customFormat="1" spans="2:2">
      <c r="B6146" s="121"/>
    </row>
    <row r="6147" s="24" customFormat="1" spans="2:2">
      <c r="B6147" s="121"/>
    </row>
    <row r="6148" s="24" customFormat="1" spans="2:2">
      <c r="B6148" s="121"/>
    </row>
    <row r="6149" s="24" customFormat="1" spans="2:2">
      <c r="B6149" s="121"/>
    </row>
    <row r="6150" s="24" customFormat="1" spans="2:2">
      <c r="B6150" s="121"/>
    </row>
    <row r="6151" s="24" customFormat="1" spans="2:2">
      <c r="B6151" s="121"/>
    </row>
    <row r="6152" s="24" customFormat="1" spans="2:2">
      <c r="B6152" s="121"/>
    </row>
    <row r="6153" s="24" customFormat="1" spans="2:2">
      <c r="B6153" s="121"/>
    </row>
    <row r="6154" s="24" customFormat="1" spans="2:2">
      <c r="B6154" s="121"/>
    </row>
    <row r="6155" s="24" customFormat="1" spans="2:2">
      <c r="B6155" s="121"/>
    </row>
    <row r="6156" s="24" customFormat="1" spans="2:2">
      <c r="B6156" s="121"/>
    </row>
    <row r="6157" s="24" customFormat="1" spans="2:2">
      <c r="B6157" s="121"/>
    </row>
    <row r="6158" s="24" customFormat="1" spans="2:2">
      <c r="B6158" s="121"/>
    </row>
    <row r="6159" s="24" customFormat="1" spans="2:2">
      <c r="B6159" s="121"/>
    </row>
    <row r="6160" s="24" customFormat="1" spans="2:2">
      <c r="B6160" s="121"/>
    </row>
    <row r="6161" s="24" customFormat="1" spans="2:2">
      <c r="B6161" s="121"/>
    </row>
    <row r="6162" s="24" customFormat="1" spans="2:2">
      <c r="B6162" s="121"/>
    </row>
    <row r="6163" s="24" customFormat="1" spans="2:2">
      <c r="B6163" s="121"/>
    </row>
    <row r="6164" s="24" customFormat="1" spans="2:2">
      <c r="B6164" s="121"/>
    </row>
    <row r="6165" s="24" customFormat="1" spans="2:2">
      <c r="B6165" s="121"/>
    </row>
    <row r="6166" s="24" customFormat="1" spans="2:2">
      <c r="B6166" s="121"/>
    </row>
    <row r="6167" s="24" customFormat="1" spans="2:2">
      <c r="B6167" s="121"/>
    </row>
    <row r="6168" s="24" customFormat="1" spans="2:2">
      <c r="B6168" s="121"/>
    </row>
    <row r="6169" s="24" customFormat="1" spans="2:2">
      <c r="B6169" s="121"/>
    </row>
    <row r="6170" s="24" customFormat="1" spans="2:2">
      <c r="B6170" s="121"/>
    </row>
    <row r="6171" s="24" customFormat="1" spans="2:2">
      <c r="B6171" s="121"/>
    </row>
    <row r="6172" s="24" customFormat="1" spans="2:2">
      <c r="B6172" s="121"/>
    </row>
    <row r="6173" s="24" customFormat="1" spans="2:2">
      <c r="B6173" s="121"/>
    </row>
    <row r="6174" s="24" customFormat="1" spans="2:2">
      <c r="B6174" s="121"/>
    </row>
    <row r="6175" s="24" customFormat="1" spans="2:2">
      <c r="B6175" s="121"/>
    </row>
    <row r="6176" s="24" customFormat="1" spans="2:2">
      <c r="B6176" s="121"/>
    </row>
    <row r="6177" s="24" customFormat="1" spans="2:2">
      <c r="B6177" s="121"/>
    </row>
    <row r="6178" s="24" customFormat="1" spans="2:2">
      <c r="B6178" s="121"/>
    </row>
    <row r="6179" s="24" customFormat="1" spans="2:2">
      <c r="B6179" s="121"/>
    </row>
    <row r="6180" s="24" customFormat="1" spans="2:2">
      <c r="B6180" s="121"/>
    </row>
    <row r="6181" s="24" customFormat="1" spans="2:2">
      <c r="B6181" s="121"/>
    </row>
    <row r="6182" s="24" customFormat="1" spans="2:2">
      <c r="B6182" s="121"/>
    </row>
    <row r="6183" s="24" customFormat="1" spans="2:2">
      <c r="B6183" s="121"/>
    </row>
    <row r="6184" s="24" customFormat="1" spans="2:2">
      <c r="B6184" s="121"/>
    </row>
    <row r="6185" s="24" customFormat="1" spans="2:2">
      <c r="B6185" s="121"/>
    </row>
    <row r="6186" s="24" customFormat="1" spans="2:2">
      <c r="B6186" s="121"/>
    </row>
    <row r="6187" s="24" customFormat="1" spans="2:2">
      <c r="B6187" s="121"/>
    </row>
    <row r="6188" s="24" customFormat="1" spans="2:2">
      <c r="B6188" s="121"/>
    </row>
    <row r="6189" s="24" customFormat="1" spans="2:2">
      <c r="B6189" s="121"/>
    </row>
    <row r="6190" s="24" customFormat="1" spans="2:2">
      <c r="B6190" s="121"/>
    </row>
    <row r="6191" s="24" customFormat="1" spans="2:2">
      <c r="B6191" s="121"/>
    </row>
    <row r="6192" s="24" customFormat="1" spans="2:2">
      <c r="B6192" s="121"/>
    </row>
    <row r="6193" s="24" customFormat="1" spans="2:2">
      <c r="B6193" s="121"/>
    </row>
    <row r="6194" s="24" customFormat="1" spans="2:2">
      <c r="B6194" s="121"/>
    </row>
    <row r="6195" s="24" customFormat="1" spans="2:2">
      <c r="B6195" s="121"/>
    </row>
    <row r="6196" s="24" customFormat="1" spans="2:2">
      <c r="B6196" s="121"/>
    </row>
    <row r="6197" s="24" customFormat="1" spans="2:2">
      <c r="B6197" s="121"/>
    </row>
    <row r="6198" s="24" customFormat="1" spans="2:2">
      <c r="B6198" s="121"/>
    </row>
    <row r="6199" s="24" customFormat="1" spans="2:2">
      <c r="B6199" s="121"/>
    </row>
    <row r="6200" s="24" customFormat="1" spans="2:2">
      <c r="B6200" s="121"/>
    </row>
    <row r="6201" s="24" customFormat="1" spans="2:2">
      <c r="B6201" s="121"/>
    </row>
    <row r="6202" s="24" customFormat="1" spans="2:2">
      <c r="B6202" s="121"/>
    </row>
    <row r="6203" s="24" customFormat="1" spans="2:2">
      <c r="B6203" s="121"/>
    </row>
    <row r="6204" s="24" customFormat="1" spans="2:2">
      <c r="B6204" s="121"/>
    </row>
    <row r="6205" s="24" customFormat="1" spans="2:2">
      <c r="B6205" s="121"/>
    </row>
    <row r="6206" s="24" customFormat="1" spans="2:2">
      <c r="B6206" s="121"/>
    </row>
    <row r="6207" s="24" customFormat="1" spans="2:2">
      <c r="B6207" s="121"/>
    </row>
    <row r="6208" s="24" customFormat="1" spans="2:2">
      <c r="B6208" s="121"/>
    </row>
    <row r="6209" s="24" customFormat="1" spans="2:2">
      <c r="B6209" s="121"/>
    </row>
    <row r="6210" s="24" customFormat="1" spans="2:2">
      <c r="B6210" s="121"/>
    </row>
    <row r="6211" s="24" customFormat="1" spans="2:2">
      <c r="B6211" s="121"/>
    </row>
    <row r="6212" s="24" customFormat="1" spans="2:2">
      <c r="B6212" s="121"/>
    </row>
    <row r="6213" s="24" customFormat="1" spans="2:2">
      <c r="B6213" s="121"/>
    </row>
    <row r="6214" s="24" customFormat="1" spans="2:2">
      <c r="B6214" s="121"/>
    </row>
    <row r="6215" s="24" customFormat="1" spans="2:2">
      <c r="B6215" s="121"/>
    </row>
    <row r="6216" s="24" customFormat="1" spans="2:2">
      <c r="B6216" s="121"/>
    </row>
    <row r="6217" s="24" customFormat="1" spans="2:2">
      <c r="B6217" s="121"/>
    </row>
    <row r="6218" s="24" customFormat="1" spans="2:2">
      <c r="B6218" s="121"/>
    </row>
    <row r="6219" s="24" customFormat="1" spans="2:2">
      <c r="B6219" s="121"/>
    </row>
    <row r="6220" s="24" customFormat="1" spans="2:2">
      <c r="B6220" s="121"/>
    </row>
    <row r="6221" s="24" customFormat="1" spans="2:2">
      <c r="B6221" s="121"/>
    </row>
    <row r="6222" s="24" customFormat="1" spans="2:2">
      <c r="B6222" s="121"/>
    </row>
    <row r="6223" s="24" customFormat="1" spans="2:2">
      <c r="B6223" s="121"/>
    </row>
    <row r="6224" s="24" customFormat="1" spans="2:2">
      <c r="B6224" s="121"/>
    </row>
    <row r="6225" s="24" customFormat="1" spans="2:2">
      <c r="B6225" s="121"/>
    </row>
    <row r="6226" s="24" customFormat="1" spans="2:2">
      <c r="B6226" s="121"/>
    </row>
    <row r="6227" s="24" customFormat="1" spans="2:2">
      <c r="B6227" s="121"/>
    </row>
    <row r="6228" s="24" customFormat="1" spans="2:2">
      <c r="B6228" s="121"/>
    </row>
    <row r="6229" s="24" customFormat="1" spans="2:2">
      <c r="B6229" s="121"/>
    </row>
    <row r="6230" s="24" customFormat="1" spans="2:2">
      <c r="B6230" s="121"/>
    </row>
    <row r="6231" s="24" customFormat="1" spans="2:2">
      <c r="B6231" s="121"/>
    </row>
    <row r="6232" s="24" customFormat="1" spans="2:2">
      <c r="B6232" s="121"/>
    </row>
    <row r="6233" s="24" customFormat="1" spans="2:2">
      <c r="B6233" s="121"/>
    </row>
    <row r="6234" s="24" customFormat="1" spans="2:2">
      <c r="B6234" s="121"/>
    </row>
    <row r="6235" s="24" customFormat="1" spans="2:2">
      <c r="B6235" s="121"/>
    </row>
    <row r="6236" s="24" customFormat="1" spans="2:2">
      <c r="B6236" s="121"/>
    </row>
    <row r="6237" s="24" customFormat="1" spans="2:2">
      <c r="B6237" s="121"/>
    </row>
    <row r="6238" s="24" customFormat="1" spans="2:2">
      <c r="B6238" s="121"/>
    </row>
    <row r="6239" s="24" customFormat="1" spans="2:2">
      <c r="B6239" s="121"/>
    </row>
    <row r="6240" s="24" customFormat="1" spans="2:2">
      <c r="B6240" s="121"/>
    </row>
    <row r="6241" s="24" customFormat="1" spans="2:2">
      <c r="B6241" s="121"/>
    </row>
    <row r="6242" s="24" customFormat="1" spans="2:2">
      <c r="B6242" s="121"/>
    </row>
    <row r="6243" s="24" customFormat="1" spans="2:2">
      <c r="B6243" s="121"/>
    </row>
    <row r="6244" s="24" customFormat="1" spans="2:2">
      <c r="B6244" s="121"/>
    </row>
    <row r="6245" s="24" customFormat="1" spans="2:2">
      <c r="B6245" s="121"/>
    </row>
    <row r="6246" s="24" customFormat="1" spans="2:2">
      <c r="B6246" s="121"/>
    </row>
    <row r="6247" s="24" customFormat="1" spans="2:2">
      <c r="B6247" s="121"/>
    </row>
    <row r="6248" s="24" customFormat="1" spans="2:2">
      <c r="B6248" s="121"/>
    </row>
    <row r="6249" s="24" customFormat="1" spans="2:2">
      <c r="B6249" s="121"/>
    </row>
    <row r="6250" s="24" customFormat="1" spans="2:2">
      <c r="B6250" s="121"/>
    </row>
    <row r="6251" s="24" customFormat="1" spans="2:2">
      <c r="B6251" s="121"/>
    </row>
    <row r="6252" s="24" customFormat="1" spans="2:2">
      <c r="B6252" s="121"/>
    </row>
    <row r="6253" s="24" customFormat="1" spans="2:2">
      <c r="B6253" s="121"/>
    </row>
    <row r="6254" s="24" customFormat="1" spans="2:2">
      <c r="B6254" s="121"/>
    </row>
    <row r="6255" s="24" customFormat="1" spans="2:2">
      <c r="B6255" s="121"/>
    </row>
    <row r="6256" s="24" customFormat="1" spans="2:2">
      <c r="B6256" s="121"/>
    </row>
    <row r="6257" s="24" customFormat="1" spans="2:2">
      <c r="B6257" s="121"/>
    </row>
    <row r="6258" s="24" customFormat="1" spans="2:2">
      <c r="B6258" s="121"/>
    </row>
    <row r="6259" s="24" customFormat="1" spans="2:2">
      <c r="B6259" s="121"/>
    </row>
    <row r="6260" s="24" customFormat="1" spans="2:2">
      <c r="B6260" s="121"/>
    </row>
    <row r="6261" s="24" customFormat="1" spans="2:2">
      <c r="B6261" s="121"/>
    </row>
    <row r="6262" s="24" customFormat="1" spans="2:2">
      <c r="B6262" s="121"/>
    </row>
    <row r="6263" s="24" customFormat="1" spans="2:2">
      <c r="B6263" s="121"/>
    </row>
    <row r="6264" s="24" customFormat="1" spans="2:2">
      <c r="B6264" s="121"/>
    </row>
    <row r="6265" s="24" customFormat="1" spans="2:2">
      <c r="B6265" s="121"/>
    </row>
    <row r="6266" s="24" customFormat="1" spans="2:2">
      <c r="B6266" s="121"/>
    </row>
    <row r="6267" s="24" customFormat="1" spans="2:2">
      <c r="B6267" s="121"/>
    </row>
    <row r="6268" s="24" customFormat="1" spans="2:2">
      <c r="B6268" s="121"/>
    </row>
    <row r="6269" s="24" customFormat="1" spans="2:2">
      <c r="B6269" s="121"/>
    </row>
    <row r="6270" s="24" customFormat="1" spans="2:2">
      <c r="B6270" s="121"/>
    </row>
    <row r="6271" s="24" customFormat="1" spans="2:2">
      <c r="B6271" s="121"/>
    </row>
    <row r="6272" s="24" customFormat="1" spans="2:2">
      <c r="B6272" s="121"/>
    </row>
    <row r="6273" s="24" customFormat="1" spans="2:2">
      <c r="B6273" s="121"/>
    </row>
    <row r="6274" s="24" customFormat="1" spans="2:2">
      <c r="B6274" s="121"/>
    </row>
    <row r="6275" s="24" customFormat="1" spans="2:2">
      <c r="B6275" s="121"/>
    </row>
    <row r="6276" s="24" customFormat="1" spans="2:2">
      <c r="B6276" s="121"/>
    </row>
    <row r="6277" s="24" customFormat="1" spans="2:2">
      <c r="B6277" s="121"/>
    </row>
    <row r="6278" s="24" customFormat="1" spans="2:2">
      <c r="B6278" s="121"/>
    </row>
    <row r="6279" s="24" customFormat="1" spans="2:2">
      <c r="B6279" s="121"/>
    </row>
    <row r="6280" s="24" customFormat="1" spans="2:2">
      <c r="B6280" s="121"/>
    </row>
    <row r="6281" s="24" customFormat="1" spans="2:2">
      <c r="B6281" s="121"/>
    </row>
    <row r="6282" s="24" customFormat="1" spans="2:2">
      <c r="B6282" s="121"/>
    </row>
    <row r="6283" s="24" customFormat="1" spans="2:2">
      <c r="B6283" s="121"/>
    </row>
    <row r="6284" s="24" customFormat="1" spans="2:2">
      <c r="B6284" s="121"/>
    </row>
    <row r="6285" s="24" customFormat="1" spans="2:2">
      <c r="B6285" s="121"/>
    </row>
    <row r="6286" s="24" customFormat="1" spans="2:2">
      <c r="B6286" s="121"/>
    </row>
    <row r="6287" s="24" customFormat="1" spans="2:2">
      <c r="B6287" s="121"/>
    </row>
    <row r="6288" s="24" customFormat="1" spans="2:2">
      <c r="B6288" s="121"/>
    </row>
    <row r="6289" s="24" customFormat="1" spans="2:2">
      <c r="B6289" s="121"/>
    </row>
    <row r="6290" s="24" customFormat="1" spans="2:2">
      <c r="B6290" s="121"/>
    </row>
    <row r="6291" s="24" customFormat="1" spans="2:2">
      <c r="B6291" s="121"/>
    </row>
    <row r="6292" s="24" customFormat="1" spans="2:2">
      <c r="B6292" s="121"/>
    </row>
    <row r="6293" s="24" customFormat="1" spans="2:2">
      <c r="B6293" s="121"/>
    </row>
    <row r="6294" s="24" customFormat="1" spans="2:2">
      <c r="B6294" s="121"/>
    </row>
    <row r="6295" s="24" customFormat="1" spans="2:2">
      <c r="B6295" s="121"/>
    </row>
    <row r="6296" s="24" customFormat="1" spans="2:2">
      <c r="B6296" s="121"/>
    </row>
    <row r="6297" s="24" customFormat="1" spans="2:2">
      <c r="B6297" s="121"/>
    </row>
    <row r="6298" s="24" customFormat="1" spans="2:2">
      <c r="B6298" s="121"/>
    </row>
    <row r="6299" s="24" customFormat="1" spans="2:2">
      <c r="B6299" s="121"/>
    </row>
    <row r="6300" s="24" customFormat="1" spans="2:2">
      <c r="B6300" s="121"/>
    </row>
    <row r="6301" s="24" customFormat="1" spans="2:2">
      <c r="B6301" s="121"/>
    </row>
    <row r="6302" s="24" customFormat="1" spans="2:2">
      <c r="B6302" s="121"/>
    </row>
    <row r="6303" s="24" customFormat="1" spans="2:2">
      <c r="B6303" s="121"/>
    </row>
    <row r="6304" s="24" customFormat="1" spans="2:2">
      <c r="B6304" s="121"/>
    </row>
    <row r="6305" s="24" customFormat="1" spans="2:2">
      <c r="B6305" s="121"/>
    </row>
    <row r="6306" s="24" customFormat="1" spans="2:2">
      <c r="B6306" s="121"/>
    </row>
    <row r="6307" s="24" customFormat="1" spans="2:2">
      <c r="B6307" s="121"/>
    </row>
    <row r="6308" s="24" customFormat="1" spans="2:2">
      <c r="B6308" s="121"/>
    </row>
    <row r="6309" s="24" customFormat="1" spans="2:2">
      <c r="B6309" s="121"/>
    </row>
    <row r="6310" s="24" customFormat="1" spans="2:2">
      <c r="B6310" s="121"/>
    </row>
    <row r="6311" s="24" customFormat="1" spans="2:2">
      <c r="B6311" s="121"/>
    </row>
    <row r="6312" s="24" customFormat="1" spans="2:2">
      <c r="B6312" s="121"/>
    </row>
    <row r="6313" s="24" customFormat="1" spans="2:2">
      <c r="B6313" s="121"/>
    </row>
    <row r="6314" s="24" customFormat="1" spans="2:2">
      <c r="B6314" s="121"/>
    </row>
    <row r="6315" s="24" customFormat="1" spans="2:2">
      <c r="B6315" s="121"/>
    </row>
    <row r="6316" s="24" customFormat="1" spans="2:2">
      <c r="B6316" s="121"/>
    </row>
    <row r="6317" s="24" customFormat="1" spans="2:2">
      <c r="B6317" s="121"/>
    </row>
    <row r="6318" s="24" customFormat="1" spans="2:2">
      <c r="B6318" s="121"/>
    </row>
    <row r="6319" s="24" customFormat="1" spans="2:2">
      <c r="B6319" s="121"/>
    </row>
    <row r="6320" s="24" customFormat="1" spans="2:2">
      <c r="B6320" s="121"/>
    </row>
    <row r="6321" s="24" customFormat="1" spans="2:2">
      <c r="B6321" s="121"/>
    </row>
    <row r="6322" s="24" customFormat="1" spans="2:2">
      <c r="B6322" s="121"/>
    </row>
    <row r="6323" s="24" customFormat="1" spans="2:2">
      <c r="B6323" s="121"/>
    </row>
    <row r="6324" s="24" customFormat="1" spans="2:2">
      <c r="B6324" s="121"/>
    </row>
    <row r="6325" s="24" customFormat="1" spans="2:2">
      <c r="B6325" s="121"/>
    </row>
    <row r="6326" s="24" customFormat="1" spans="2:2">
      <c r="B6326" s="121"/>
    </row>
    <row r="6327" s="24" customFormat="1" spans="2:2">
      <c r="B6327" s="121"/>
    </row>
    <row r="6328" s="24" customFormat="1" spans="2:2">
      <c r="B6328" s="121"/>
    </row>
    <row r="6329" s="24" customFormat="1" spans="2:2">
      <c r="B6329" s="121"/>
    </row>
    <row r="6330" s="24" customFormat="1" spans="2:2">
      <c r="B6330" s="121"/>
    </row>
    <row r="6331" s="24" customFormat="1" spans="2:2">
      <c r="B6331" s="121"/>
    </row>
    <row r="6332" s="24" customFormat="1" spans="2:2">
      <c r="B6332" s="121"/>
    </row>
    <row r="6333" s="24" customFormat="1" spans="2:2">
      <c r="B6333" s="121"/>
    </row>
    <row r="6334" s="24" customFormat="1" spans="2:2">
      <c r="B6334" s="121"/>
    </row>
    <row r="6335" s="24" customFormat="1" spans="2:2">
      <c r="B6335" s="121"/>
    </row>
    <row r="6336" s="24" customFormat="1" spans="2:2">
      <c r="B6336" s="121"/>
    </row>
    <row r="6337" s="24" customFormat="1" spans="2:2">
      <c r="B6337" s="121"/>
    </row>
    <row r="6338" s="24" customFormat="1" spans="2:2">
      <c r="B6338" s="121"/>
    </row>
    <row r="6339" s="24" customFormat="1" spans="2:2">
      <c r="B6339" s="121"/>
    </row>
    <row r="6340" s="24" customFormat="1" spans="2:2">
      <c r="B6340" s="121"/>
    </row>
    <row r="6341" s="24" customFormat="1" spans="2:2">
      <c r="B6341" s="121"/>
    </row>
    <row r="6342" s="24" customFormat="1" spans="2:2">
      <c r="B6342" s="121"/>
    </row>
    <row r="6343" s="24" customFormat="1" spans="2:2">
      <c r="B6343" s="121"/>
    </row>
    <row r="6344" s="24" customFormat="1" spans="2:2">
      <c r="B6344" s="121"/>
    </row>
    <row r="6345" s="24" customFormat="1" spans="2:2">
      <c r="B6345" s="121"/>
    </row>
    <row r="6346" s="24" customFormat="1" spans="2:2">
      <c r="B6346" s="121"/>
    </row>
    <row r="6347" s="24" customFormat="1" spans="2:2">
      <c r="B6347" s="121"/>
    </row>
    <row r="6348" s="24" customFormat="1" spans="2:2">
      <c r="B6348" s="121"/>
    </row>
    <row r="6349" s="24" customFormat="1" spans="2:2">
      <c r="B6349" s="121"/>
    </row>
    <row r="6350" s="24" customFormat="1" spans="2:2">
      <c r="B6350" s="121"/>
    </row>
    <row r="6351" s="24" customFormat="1" spans="2:2">
      <c r="B6351" s="121"/>
    </row>
    <row r="6352" s="24" customFormat="1" spans="2:2">
      <c r="B6352" s="121"/>
    </row>
    <row r="6353" s="24" customFormat="1" spans="2:2">
      <c r="B6353" s="121"/>
    </row>
    <row r="6354" s="24" customFormat="1" spans="2:2">
      <c r="B6354" s="121"/>
    </row>
    <row r="6355" s="24" customFormat="1" spans="2:2">
      <c r="B6355" s="121"/>
    </row>
    <row r="6356" s="24" customFormat="1" spans="2:2">
      <c r="B6356" s="121"/>
    </row>
    <row r="6357" s="24" customFormat="1" spans="2:2">
      <c r="B6357" s="121"/>
    </row>
    <row r="6358" s="24" customFormat="1" spans="2:2">
      <c r="B6358" s="121"/>
    </row>
    <row r="6359" s="24" customFormat="1" spans="2:2">
      <c r="B6359" s="121"/>
    </row>
    <row r="6360" s="24" customFormat="1" spans="2:2">
      <c r="B6360" s="121"/>
    </row>
    <row r="6361" s="24" customFormat="1" spans="2:2">
      <c r="B6361" s="121"/>
    </row>
    <row r="6362" s="24" customFormat="1" spans="2:2">
      <c r="B6362" s="121"/>
    </row>
    <row r="6363" s="24" customFormat="1" spans="2:2">
      <c r="B6363" s="121"/>
    </row>
    <row r="6364" s="24" customFormat="1" spans="2:2">
      <c r="B6364" s="121"/>
    </row>
    <row r="6365" s="24" customFormat="1" spans="2:2">
      <c r="B6365" s="121"/>
    </row>
    <row r="6366" s="24" customFormat="1" spans="2:2">
      <c r="B6366" s="121"/>
    </row>
    <row r="6367" s="24" customFormat="1" spans="2:2">
      <c r="B6367" s="121"/>
    </row>
    <row r="6368" s="24" customFormat="1" spans="2:2">
      <c r="B6368" s="121"/>
    </row>
    <row r="6369" s="24" customFormat="1" spans="2:2">
      <c r="B6369" s="121"/>
    </row>
    <row r="6370" s="24" customFormat="1" spans="2:2">
      <c r="B6370" s="121"/>
    </row>
    <row r="6371" s="24" customFormat="1" spans="2:2">
      <c r="B6371" s="121"/>
    </row>
    <row r="6372" s="24" customFormat="1" spans="2:2">
      <c r="B6372" s="121"/>
    </row>
    <row r="6373" s="24" customFormat="1" spans="2:2">
      <c r="B6373" s="121"/>
    </row>
    <row r="6374" s="24" customFormat="1" spans="2:2">
      <c r="B6374" s="121"/>
    </row>
    <row r="6375" s="24" customFormat="1" spans="2:2">
      <c r="B6375" s="121"/>
    </row>
    <row r="6376" s="24" customFormat="1" spans="2:2">
      <c r="B6376" s="121"/>
    </row>
    <row r="6377" s="24" customFormat="1" spans="2:2">
      <c r="B6377" s="121"/>
    </row>
    <row r="6378" s="24" customFormat="1" spans="2:2">
      <c r="B6378" s="121"/>
    </row>
    <row r="6379" s="24" customFormat="1" spans="2:2">
      <c r="B6379" s="121"/>
    </row>
    <row r="6380" s="24" customFormat="1" spans="2:2">
      <c r="B6380" s="121"/>
    </row>
    <row r="6381" s="24" customFormat="1" spans="2:2">
      <c r="B6381" s="121"/>
    </row>
    <row r="6382" s="24" customFormat="1" spans="2:2">
      <c r="B6382" s="121"/>
    </row>
    <row r="6383" s="24" customFormat="1" spans="2:2">
      <c r="B6383" s="121"/>
    </row>
    <row r="6384" s="24" customFormat="1" spans="2:2">
      <c r="B6384" s="121"/>
    </row>
    <row r="6385" s="24" customFormat="1" spans="2:2">
      <c r="B6385" s="121"/>
    </row>
    <row r="6386" s="24" customFormat="1" spans="2:2">
      <c r="B6386" s="121"/>
    </row>
    <row r="6387" s="24" customFormat="1" spans="2:2">
      <c r="B6387" s="121"/>
    </row>
    <row r="6388" s="24" customFormat="1" spans="2:2">
      <c r="B6388" s="121"/>
    </row>
    <row r="6389" s="24" customFormat="1" spans="2:2">
      <c r="B6389" s="121"/>
    </row>
    <row r="6390" s="24" customFormat="1" spans="2:2">
      <c r="B6390" s="121"/>
    </row>
    <row r="6391" s="24" customFormat="1" spans="2:2">
      <c r="B6391" s="121"/>
    </row>
    <row r="6392" s="24" customFormat="1" spans="2:2">
      <c r="B6392" s="121"/>
    </row>
    <row r="6393" s="24" customFormat="1" spans="2:2">
      <c r="B6393" s="121"/>
    </row>
    <row r="6394" s="24" customFormat="1" spans="2:2">
      <c r="B6394" s="121"/>
    </row>
    <row r="6395" s="24" customFormat="1" spans="2:2">
      <c r="B6395" s="121"/>
    </row>
    <row r="6396" s="24" customFormat="1" spans="2:2">
      <c r="B6396" s="121"/>
    </row>
    <row r="6397" s="24" customFormat="1" spans="2:2">
      <c r="B6397" s="121"/>
    </row>
    <row r="6398" s="24" customFormat="1" spans="2:2">
      <c r="B6398" s="121"/>
    </row>
    <row r="6399" s="24" customFormat="1" spans="2:2">
      <c r="B6399" s="121"/>
    </row>
    <row r="6400" s="24" customFormat="1" spans="2:2">
      <c r="B6400" s="121"/>
    </row>
    <row r="6401" s="24" customFormat="1" spans="2:2">
      <c r="B6401" s="121"/>
    </row>
    <row r="6402" s="24" customFormat="1" spans="2:2">
      <c r="B6402" s="121"/>
    </row>
    <row r="6403" s="24" customFormat="1" spans="2:2">
      <c r="B6403" s="121"/>
    </row>
    <row r="6404" s="24" customFormat="1" spans="2:2">
      <c r="B6404" s="121"/>
    </row>
    <row r="6405" s="24" customFormat="1" spans="2:2">
      <c r="B6405" s="121"/>
    </row>
    <row r="6406" s="24" customFormat="1" spans="2:2">
      <c r="B6406" s="121"/>
    </row>
    <row r="6407" s="24" customFormat="1" spans="2:2">
      <c r="B6407" s="121"/>
    </row>
    <row r="6408" s="24" customFormat="1" spans="2:2">
      <c r="B6408" s="121"/>
    </row>
    <row r="6409" s="24" customFormat="1" spans="2:2">
      <c r="B6409" s="121"/>
    </row>
    <row r="6410" s="24" customFormat="1" spans="2:2">
      <c r="B6410" s="121"/>
    </row>
    <row r="6411" s="24" customFormat="1" spans="2:2">
      <c r="B6411" s="121"/>
    </row>
    <row r="6412" s="24" customFormat="1" spans="2:2">
      <c r="B6412" s="121"/>
    </row>
    <row r="6413" s="24" customFormat="1" spans="2:2">
      <c r="B6413" s="121"/>
    </row>
    <row r="6414" s="24" customFormat="1" spans="2:2">
      <c r="B6414" s="121"/>
    </row>
    <row r="6415" s="24" customFormat="1" spans="2:2">
      <c r="B6415" s="121"/>
    </row>
    <row r="6416" s="24" customFormat="1" spans="2:2">
      <c r="B6416" s="121"/>
    </row>
    <row r="6417" s="24" customFormat="1" spans="2:2">
      <c r="B6417" s="121"/>
    </row>
    <row r="6418" s="24" customFormat="1" spans="2:2">
      <c r="B6418" s="121"/>
    </row>
    <row r="6419" s="24" customFormat="1" spans="2:2">
      <c r="B6419" s="121"/>
    </row>
    <row r="6420" s="24" customFormat="1" spans="2:2">
      <c r="B6420" s="121"/>
    </row>
    <row r="6421" s="24" customFormat="1" spans="2:2">
      <c r="B6421" s="121"/>
    </row>
    <row r="6422" s="24" customFormat="1" spans="2:2">
      <c r="B6422" s="121"/>
    </row>
    <row r="6423" s="24" customFormat="1" spans="2:2">
      <c r="B6423" s="121"/>
    </row>
    <row r="6424" s="24" customFormat="1" spans="2:2">
      <c r="B6424" s="121"/>
    </row>
    <row r="6425" s="24" customFormat="1" spans="2:2">
      <c r="B6425" s="121"/>
    </row>
    <row r="6426" s="24" customFormat="1" spans="2:2">
      <c r="B6426" s="121"/>
    </row>
    <row r="6427" s="24" customFormat="1" spans="2:2">
      <c r="B6427" s="121"/>
    </row>
    <row r="6428" s="24" customFormat="1" spans="2:2">
      <c r="B6428" s="121"/>
    </row>
    <row r="6429" s="24" customFormat="1" spans="2:2">
      <c r="B6429" s="121"/>
    </row>
    <row r="6430" s="24" customFormat="1" spans="2:2">
      <c r="B6430" s="121"/>
    </row>
    <row r="6431" s="24" customFormat="1" spans="2:2">
      <c r="B6431" s="121"/>
    </row>
    <row r="6432" s="24" customFormat="1" spans="2:2">
      <c r="B6432" s="121"/>
    </row>
    <row r="6433" s="24" customFormat="1" spans="2:2">
      <c r="B6433" s="121"/>
    </row>
    <row r="6434" s="24" customFormat="1" spans="2:2">
      <c r="B6434" s="121"/>
    </row>
    <row r="6435" s="24" customFormat="1" spans="2:2">
      <c r="B6435" s="121"/>
    </row>
    <row r="6436" s="24" customFormat="1" spans="2:2">
      <c r="B6436" s="121"/>
    </row>
    <row r="6437" s="24" customFormat="1" spans="2:2">
      <c r="B6437" s="121"/>
    </row>
    <row r="6438" s="24" customFormat="1" spans="2:2">
      <c r="B6438" s="121"/>
    </row>
    <row r="6439" s="24" customFormat="1" spans="2:2">
      <c r="B6439" s="121"/>
    </row>
    <row r="6440" s="24" customFormat="1" spans="2:2">
      <c r="B6440" s="121"/>
    </row>
    <row r="6441" s="24" customFormat="1" spans="2:2">
      <c r="B6441" s="121"/>
    </row>
    <row r="6442" s="24" customFormat="1" spans="2:2">
      <c r="B6442" s="121"/>
    </row>
    <row r="6443" s="24" customFormat="1" spans="2:2">
      <c r="B6443" s="121"/>
    </row>
    <row r="6444" s="24" customFormat="1" spans="2:2">
      <c r="B6444" s="121"/>
    </row>
    <row r="6445" s="24" customFormat="1" spans="2:2">
      <c r="B6445" s="121"/>
    </row>
    <row r="6446" s="24" customFormat="1" spans="2:2">
      <c r="B6446" s="121"/>
    </row>
    <row r="6447" s="24" customFormat="1" spans="2:2">
      <c r="B6447" s="121"/>
    </row>
    <row r="6448" s="24" customFormat="1" spans="2:2">
      <c r="B6448" s="121"/>
    </row>
    <row r="6449" s="24" customFormat="1" spans="2:2">
      <c r="B6449" s="121"/>
    </row>
    <row r="6450" s="24" customFormat="1" spans="2:2">
      <c r="B6450" s="121"/>
    </row>
    <row r="6451" s="24" customFormat="1" spans="2:2">
      <c r="B6451" s="121"/>
    </row>
    <row r="6452" s="24" customFormat="1" spans="2:2">
      <c r="B6452" s="121"/>
    </row>
    <row r="6453" s="24" customFormat="1" spans="2:2">
      <c r="B6453" s="121"/>
    </row>
    <row r="6454" s="24" customFormat="1" spans="2:2">
      <c r="B6454" s="121"/>
    </row>
    <row r="6455" s="24" customFormat="1" spans="2:2">
      <c r="B6455" s="121"/>
    </row>
    <row r="6456" s="24" customFormat="1" spans="2:2">
      <c r="B6456" s="121"/>
    </row>
    <row r="6457" s="24" customFormat="1" spans="2:2">
      <c r="B6457" s="121"/>
    </row>
    <row r="6458" s="24" customFormat="1" spans="2:2">
      <c r="B6458" s="121"/>
    </row>
    <row r="6459" s="24" customFormat="1" spans="2:2">
      <c r="B6459" s="121"/>
    </row>
    <row r="6460" s="24" customFormat="1" spans="2:2">
      <c r="B6460" s="121"/>
    </row>
    <row r="6461" s="24" customFormat="1" spans="2:2">
      <c r="B6461" s="121"/>
    </row>
    <row r="6462" s="24" customFormat="1" spans="2:2">
      <c r="B6462" s="121"/>
    </row>
    <row r="6463" s="24" customFormat="1" spans="2:2">
      <c r="B6463" s="121"/>
    </row>
    <row r="6464" s="24" customFormat="1" spans="2:2">
      <c r="B6464" s="121"/>
    </row>
    <row r="6465" s="24" customFormat="1" spans="2:2">
      <c r="B6465" s="121"/>
    </row>
    <row r="6466" s="24" customFormat="1" spans="2:2">
      <c r="B6466" s="121"/>
    </row>
    <row r="6467" s="24" customFormat="1" spans="2:2">
      <c r="B6467" s="121"/>
    </row>
    <row r="6468" s="24" customFormat="1" spans="2:2">
      <c r="B6468" s="121"/>
    </row>
    <row r="6469" s="24" customFormat="1" spans="2:2">
      <c r="B6469" s="121"/>
    </row>
    <row r="6470" s="24" customFormat="1" spans="2:2">
      <c r="B6470" s="121"/>
    </row>
    <row r="6471" s="24" customFormat="1" spans="2:2">
      <c r="B6471" s="121"/>
    </row>
    <row r="6472" s="24" customFormat="1" spans="2:2">
      <c r="B6472" s="121"/>
    </row>
    <row r="6473" s="24" customFormat="1" spans="2:2">
      <c r="B6473" s="121"/>
    </row>
    <row r="6474" s="24" customFormat="1" spans="2:2">
      <c r="B6474" s="121"/>
    </row>
    <row r="6475" s="24" customFormat="1" spans="2:2">
      <c r="B6475" s="121"/>
    </row>
    <row r="6476" s="24" customFormat="1" spans="2:2">
      <c r="B6476" s="121"/>
    </row>
    <row r="6477" s="24" customFormat="1" spans="2:2">
      <c r="B6477" s="121"/>
    </row>
    <row r="6478" s="24" customFormat="1" spans="2:2">
      <c r="B6478" s="121"/>
    </row>
    <row r="6479" s="24" customFormat="1" spans="2:2">
      <c r="B6479" s="121"/>
    </row>
    <row r="6480" s="24" customFormat="1" spans="2:2">
      <c r="B6480" s="121"/>
    </row>
    <row r="6481" s="24" customFormat="1" spans="2:2">
      <c r="B6481" s="121"/>
    </row>
    <row r="6482" s="24" customFormat="1" spans="2:2">
      <c r="B6482" s="121"/>
    </row>
    <row r="6483" s="24" customFormat="1" spans="2:2">
      <c r="B6483" s="121"/>
    </row>
    <row r="6484" s="24" customFormat="1" spans="2:2">
      <c r="B6484" s="121"/>
    </row>
    <row r="6485" s="24" customFormat="1" spans="2:2">
      <c r="B6485" s="121"/>
    </row>
    <row r="6486" s="24" customFormat="1" spans="2:2">
      <c r="B6486" s="121"/>
    </row>
    <row r="6487" s="24" customFormat="1" spans="2:2">
      <c r="B6487" s="121"/>
    </row>
    <row r="6488" s="24" customFormat="1" spans="2:2">
      <c r="B6488" s="121"/>
    </row>
    <row r="6489" s="24" customFormat="1" spans="2:2">
      <c r="B6489" s="121"/>
    </row>
    <row r="6490" s="24" customFormat="1" spans="2:2">
      <c r="B6490" s="121"/>
    </row>
    <row r="6491" s="24" customFormat="1" spans="2:2">
      <c r="B6491" s="121"/>
    </row>
    <row r="6492" s="24" customFormat="1" spans="2:2">
      <c r="B6492" s="121"/>
    </row>
    <row r="6493" s="24" customFormat="1" spans="2:2">
      <c r="B6493" s="121"/>
    </row>
    <row r="6494" s="24" customFormat="1" spans="2:2">
      <c r="B6494" s="121"/>
    </row>
    <row r="6495" s="24" customFormat="1" spans="2:2">
      <c r="B6495" s="121"/>
    </row>
    <row r="6496" s="24" customFormat="1" spans="2:2">
      <c r="B6496" s="121"/>
    </row>
    <row r="6497" s="24" customFormat="1" spans="2:2">
      <c r="B6497" s="121"/>
    </row>
    <row r="6498" s="24" customFormat="1" spans="2:2">
      <c r="B6498" s="121"/>
    </row>
    <row r="6499" s="24" customFormat="1" spans="2:2">
      <c r="B6499" s="121"/>
    </row>
    <row r="6500" s="24" customFormat="1" spans="2:2">
      <c r="B6500" s="121"/>
    </row>
    <row r="6501" s="24" customFormat="1" spans="2:2">
      <c r="B6501" s="121"/>
    </row>
    <row r="6502" s="24" customFormat="1" spans="2:2">
      <c r="B6502" s="121"/>
    </row>
    <row r="6503" s="24" customFormat="1" spans="2:2">
      <c r="B6503" s="121"/>
    </row>
    <row r="6504" s="24" customFormat="1" spans="2:2">
      <c r="B6504" s="121"/>
    </row>
    <row r="6505" s="24" customFormat="1" spans="2:2">
      <c r="B6505" s="121"/>
    </row>
    <row r="6506" s="24" customFormat="1" spans="2:2">
      <c r="B6506" s="121"/>
    </row>
    <row r="6507" s="24" customFormat="1" spans="2:2">
      <c r="B6507" s="121"/>
    </row>
    <row r="6508" s="24" customFormat="1" spans="2:2">
      <c r="B6508" s="121"/>
    </row>
    <row r="6509" s="24" customFormat="1" spans="2:2">
      <c r="B6509" s="121"/>
    </row>
    <row r="6510" s="24" customFormat="1" spans="2:2">
      <c r="B6510" s="121"/>
    </row>
    <row r="6511" s="24" customFormat="1" spans="2:2">
      <c r="B6511" s="121"/>
    </row>
    <row r="6512" s="24" customFormat="1" spans="2:2">
      <c r="B6512" s="121"/>
    </row>
    <row r="6513" s="24" customFormat="1" spans="2:2">
      <c r="B6513" s="121"/>
    </row>
    <row r="6514" s="24" customFormat="1" spans="2:2">
      <c r="B6514" s="121"/>
    </row>
    <row r="6515" s="24" customFormat="1" spans="2:2">
      <c r="B6515" s="121"/>
    </row>
    <row r="6516" s="24" customFormat="1" spans="2:2">
      <c r="B6516" s="121"/>
    </row>
    <row r="6517" s="24" customFormat="1" spans="2:2">
      <c r="B6517" s="121"/>
    </row>
    <row r="6518" s="24" customFormat="1" spans="2:2">
      <c r="B6518" s="121"/>
    </row>
    <row r="6519" s="24" customFormat="1" spans="2:2">
      <c r="B6519" s="121"/>
    </row>
    <row r="6520" s="24" customFormat="1" spans="2:2">
      <c r="B6520" s="121"/>
    </row>
    <row r="6521" s="24" customFormat="1" spans="2:2">
      <c r="B6521" s="121"/>
    </row>
    <row r="6522" s="24" customFormat="1" spans="2:2">
      <c r="B6522" s="121"/>
    </row>
    <row r="6523" s="24" customFormat="1" spans="2:2">
      <c r="B6523" s="121"/>
    </row>
    <row r="6524" s="24" customFormat="1" spans="2:2">
      <c r="B6524" s="121"/>
    </row>
    <row r="6525" s="24" customFormat="1" spans="2:2">
      <c r="B6525" s="121"/>
    </row>
    <row r="6526" s="24" customFormat="1" spans="2:2">
      <c r="B6526" s="121"/>
    </row>
    <row r="6527" s="24" customFormat="1" spans="2:2">
      <c r="B6527" s="121"/>
    </row>
    <row r="6528" s="24" customFormat="1" spans="2:2">
      <c r="B6528" s="121"/>
    </row>
    <row r="6529" s="24" customFormat="1" spans="2:2">
      <c r="B6529" s="121"/>
    </row>
    <row r="6530" s="24" customFormat="1" spans="2:2">
      <c r="B6530" s="121"/>
    </row>
    <row r="6531" s="24" customFormat="1" spans="2:2">
      <c r="B6531" s="121"/>
    </row>
    <row r="6532" s="24" customFormat="1" spans="2:2">
      <c r="B6532" s="121"/>
    </row>
    <row r="6533" s="24" customFormat="1" spans="2:2">
      <c r="B6533" s="121"/>
    </row>
    <row r="6534" s="24" customFormat="1" spans="2:2">
      <c r="B6534" s="121"/>
    </row>
    <row r="6535" s="24" customFormat="1" spans="2:2">
      <c r="B6535" s="121"/>
    </row>
    <row r="6536" s="24" customFormat="1" spans="2:2">
      <c r="B6536" s="121"/>
    </row>
    <row r="6537" s="24" customFormat="1" spans="2:2">
      <c r="B6537" s="121"/>
    </row>
    <row r="6538" s="24" customFormat="1" spans="2:2">
      <c r="B6538" s="121"/>
    </row>
    <row r="6539" s="24" customFormat="1" spans="2:2">
      <c r="B6539" s="121"/>
    </row>
    <row r="6540" s="24" customFormat="1" spans="2:2">
      <c r="B6540" s="121"/>
    </row>
    <row r="6541" s="24" customFormat="1" spans="2:2">
      <c r="B6541" s="121"/>
    </row>
    <row r="6542" s="24" customFormat="1" spans="2:2">
      <c r="B6542" s="121"/>
    </row>
    <row r="6543" s="24" customFormat="1" spans="2:2">
      <c r="B6543" s="121"/>
    </row>
    <row r="6544" s="24" customFormat="1" spans="2:2">
      <c r="B6544" s="121"/>
    </row>
    <row r="6545" s="24" customFormat="1" spans="2:2">
      <c r="B6545" s="121"/>
    </row>
    <row r="6546" s="24" customFormat="1" spans="2:2">
      <c r="B6546" s="121"/>
    </row>
    <row r="6547" s="24" customFormat="1" spans="2:2">
      <c r="B6547" s="121"/>
    </row>
    <row r="6548" s="24" customFormat="1" spans="2:2">
      <c r="B6548" s="121"/>
    </row>
    <row r="6549" s="24" customFormat="1" spans="2:2">
      <c r="B6549" s="121"/>
    </row>
    <row r="6550" s="24" customFormat="1" spans="2:2">
      <c r="B6550" s="121"/>
    </row>
    <row r="6551" s="24" customFormat="1" spans="2:2">
      <c r="B6551" s="121"/>
    </row>
    <row r="6552" s="24" customFormat="1" spans="2:2">
      <c r="B6552" s="121"/>
    </row>
    <row r="6553" s="24" customFormat="1" spans="2:2">
      <c r="B6553" s="121"/>
    </row>
    <row r="6554" s="24" customFormat="1" spans="2:2">
      <c r="B6554" s="121"/>
    </row>
    <row r="6555" s="24" customFormat="1" spans="2:2">
      <c r="B6555" s="121"/>
    </row>
    <row r="6556" s="24" customFormat="1" spans="2:2">
      <c r="B6556" s="121"/>
    </row>
    <row r="6557" s="24" customFormat="1" spans="2:2">
      <c r="B6557" s="121"/>
    </row>
    <row r="6558" s="24" customFormat="1" spans="2:2">
      <c r="B6558" s="121"/>
    </row>
    <row r="6559" s="24" customFormat="1" spans="2:2">
      <c r="B6559" s="121"/>
    </row>
    <row r="6560" s="24" customFormat="1" spans="2:2">
      <c r="B6560" s="121"/>
    </row>
    <row r="6561" s="24" customFormat="1" spans="2:2">
      <c r="B6561" s="121"/>
    </row>
    <row r="6562" s="24" customFormat="1" spans="2:2">
      <c r="B6562" s="121"/>
    </row>
    <row r="6563" s="24" customFormat="1" spans="2:2">
      <c r="B6563" s="121"/>
    </row>
    <row r="6564" s="24" customFormat="1" spans="2:2">
      <c r="B6564" s="121"/>
    </row>
    <row r="6565" s="24" customFormat="1" spans="2:2">
      <c r="B6565" s="121"/>
    </row>
    <row r="6566" s="24" customFormat="1" spans="2:2">
      <c r="B6566" s="121"/>
    </row>
    <row r="6567" s="24" customFormat="1" spans="2:2">
      <c r="B6567" s="121"/>
    </row>
    <row r="6568" s="24" customFormat="1" spans="2:2">
      <c r="B6568" s="121"/>
    </row>
    <row r="6569" s="24" customFormat="1" spans="2:2">
      <c r="B6569" s="121"/>
    </row>
    <row r="6570" s="24" customFormat="1" spans="2:2">
      <c r="B6570" s="121"/>
    </row>
    <row r="6571" s="24" customFormat="1" spans="2:2">
      <c r="B6571" s="121"/>
    </row>
    <row r="6572" s="24" customFormat="1" spans="2:2">
      <c r="B6572" s="121"/>
    </row>
    <row r="6573" s="24" customFormat="1" spans="2:2">
      <c r="B6573" s="121"/>
    </row>
    <row r="6574" s="24" customFormat="1" spans="2:2">
      <c r="B6574" s="121"/>
    </row>
    <row r="6575" s="24" customFormat="1" spans="2:2">
      <c r="B6575" s="121"/>
    </row>
    <row r="6576" s="24" customFormat="1" spans="2:2">
      <c r="B6576" s="121"/>
    </row>
    <row r="6577" s="24" customFormat="1" spans="2:2">
      <c r="B6577" s="121"/>
    </row>
    <row r="6578" s="24" customFormat="1" spans="2:2">
      <c r="B6578" s="121"/>
    </row>
    <row r="6579" s="24" customFormat="1" spans="2:2">
      <c r="B6579" s="121"/>
    </row>
    <row r="6580" s="24" customFormat="1" spans="2:2">
      <c r="B6580" s="121"/>
    </row>
    <row r="6581" s="24" customFormat="1" spans="2:2">
      <c r="B6581" s="121"/>
    </row>
    <row r="6582" s="24" customFormat="1" spans="2:2">
      <c r="B6582" s="121"/>
    </row>
    <row r="6583" s="24" customFormat="1" spans="2:2">
      <c r="B6583" s="121"/>
    </row>
    <row r="6584" s="24" customFormat="1" spans="2:2">
      <c r="B6584" s="121"/>
    </row>
    <row r="6585" s="24" customFormat="1" spans="2:2">
      <c r="B6585" s="121"/>
    </row>
    <row r="6586" s="24" customFormat="1" spans="2:2">
      <c r="B6586" s="121"/>
    </row>
    <row r="6587" s="24" customFormat="1" spans="2:2">
      <c r="B6587" s="121"/>
    </row>
    <row r="6588" s="24" customFormat="1" spans="2:2">
      <c r="B6588" s="121"/>
    </row>
    <row r="6589" s="24" customFormat="1" spans="2:2">
      <c r="B6589" s="121"/>
    </row>
    <row r="6590" s="24" customFormat="1" spans="2:2">
      <c r="B6590" s="121"/>
    </row>
    <row r="6591" s="24" customFormat="1" spans="2:2">
      <c r="B6591" s="121"/>
    </row>
    <row r="6592" s="24" customFormat="1" spans="2:2">
      <c r="B6592" s="121"/>
    </row>
    <row r="6593" s="24" customFormat="1" spans="2:2">
      <c r="B6593" s="121"/>
    </row>
    <row r="6594" s="24" customFormat="1" spans="2:2">
      <c r="B6594" s="121"/>
    </row>
    <row r="6595" s="24" customFormat="1" spans="2:2">
      <c r="B6595" s="121"/>
    </row>
    <row r="6596" s="24" customFormat="1" spans="2:2">
      <c r="B6596" s="121"/>
    </row>
    <row r="6597" s="24" customFormat="1" spans="2:2">
      <c r="B6597" s="121"/>
    </row>
    <row r="6598" s="24" customFormat="1" spans="2:2">
      <c r="B6598" s="121"/>
    </row>
    <row r="6599" s="24" customFormat="1" spans="2:2">
      <c r="B6599" s="121"/>
    </row>
    <row r="6600" s="24" customFormat="1" spans="2:2">
      <c r="B6600" s="121"/>
    </row>
    <row r="6601" s="24" customFormat="1" spans="2:2">
      <c r="B6601" s="121"/>
    </row>
    <row r="6602" s="24" customFormat="1" spans="2:2">
      <c r="B6602" s="121"/>
    </row>
    <row r="6603" s="24" customFormat="1" spans="2:2">
      <c r="B6603" s="121"/>
    </row>
    <row r="6604" s="24" customFormat="1" spans="2:2">
      <c r="B6604" s="121"/>
    </row>
    <row r="6605" s="24" customFormat="1" spans="2:2">
      <c r="B6605" s="121"/>
    </row>
    <row r="6606" s="24" customFormat="1" spans="2:2">
      <c r="B6606" s="121"/>
    </row>
    <row r="6607" s="24" customFormat="1" spans="2:2">
      <c r="B6607" s="121"/>
    </row>
    <row r="6608" s="24" customFormat="1" spans="2:2">
      <c r="B6608" s="121"/>
    </row>
    <row r="6609" s="24" customFormat="1" spans="2:2">
      <c r="B6609" s="121"/>
    </row>
    <row r="6610" s="24" customFormat="1" spans="2:2">
      <c r="B6610" s="121"/>
    </row>
    <row r="6611" s="24" customFormat="1" spans="2:2">
      <c r="B6611" s="121"/>
    </row>
    <row r="6612" s="24" customFormat="1" spans="2:2">
      <c r="B6612" s="121"/>
    </row>
    <row r="6613" s="24" customFormat="1" spans="2:2">
      <c r="B6613" s="121"/>
    </row>
    <row r="6614" s="24" customFormat="1" spans="2:2">
      <c r="B6614" s="121"/>
    </row>
    <row r="6615" s="24" customFormat="1" spans="2:2">
      <c r="B6615" s="121"/>
    </row>
    <row r="6616" s="24" customFormat="1" spans="2:2">
      <c r="B6616" s="121"/>
    </row>
    <row r="6617" s="24" customFormat="1" spans="2:2">
      <c r="B6617" s="121"/>
    </row>
    <row r="6618" s="24" customFormat="1" spans="2:2">
      <c r="B6618" s="121"/>
    </row>
    <row r="6619" s="24" customFormat="1" spans="2:2">
      <c r="B6619" s="121"/>
    </row>
    <row r="6620" s="24" customFormat="1" spans="2:2">
      <c r="B6620" s="121"/>
    </row>
    <row r="6621" s="24" customFormat="1" spans="2:2">
      <c r="B6621" s="121"/>
    </row>
    <row r="6622" s="24" customFormat="1" spans="2:2">
      <c r="B6622" s="121"/>
    </row>
    <row r="6623" s="24" customFormat="1" spans="2:2">
      <c r="B6623" s="121"/>
    </row>
    <row r="6624" s="24" customFormat="1" spans="2:2">
      <c r="B6624" s="121"/>
    </row>
    <row r="6625" s="24" customFormat="1" spans="2:2">
      <c r="B6625" s="121"/>
    </row>
    <row r="6626" s="24" customFormat="1" spans="2:2">
      <c r="B6626" s="121"/>
    </row>
    <row r="6627" s="24" customFormat="1" spans="2:2">
      <c r="B6627" s="121"/>
    </row>
    <row r="6628" s="24" customFormat="1" spans="2:2">
      <c r="B6628" s="121"/>
    </row>
    <row r="6629" s="24" customFormat="1" spans="2:2">
      <c r="B6629" s="121"/>
    </row>
    <row r="6630" s="24" customFormat="1" spans="2:2">
      <c r="B6630" s="121"/>
    </row>
    <row r="6631" s="24" customFormat="1" spans="2:2">
      <c r="B6631" s="121"/>
    </row>
    <row r="6632" s="24" customFormat="1" spans="2:2">
      <c r="B6632" s="121"/>
    </row>
    <row r="6633" s="24" customFormat="1" spans="2:2">
      <c r="B6633" s="121"/>
    </row>
    <row r="6634" s="24" customFormat="1" spans="2:2">
      <c r="B6634" s="121"/>
    </row>
    <row r="6635" s="24" customFormat="1" spans="2:2">
      <c r="B6635" s="121"/>
    </row>
    <row r="6636" s="24" customFormat="1" spans="2:2">
      <c r="B6636" s="121"/>
    </row>
    <row r="6637" s="24" customFormat="1" spans="2:2">
      <c r="B6637" s="121"/>
    </row>
    <row r="6638" s="24" customFormat="1" spans="2:2">
      <c r="B6638" s="121"/>
    </row>
    <row r="6639" s="24" customFormat="1" spans="2:2">
      <c r="B6639" s="121"/>
    </row>
    <row r="6640" s="24" customFormat="1" spans="2:2">
      <c r="B6640" s="121"/>
    </row>
    <row r="6641" s="24" customFormat="1" spans="2:2">
      <c r="B6641" s="121"/>
    </row>
    <row r="6642" s="24" customFormat="1" spans="2:2">
      <c r="B6642" s="121"/>
    </row>
    <row r="6643" s="24" customFormat="1" spans="2:2">
      <c r="B6643" s="121"/>
    </row>
    <row r="6644" s="24" customFormat="1" spans="2:2">
      <c r="B6644" s="121"/>
    </row>
    <row r="6645" s="24" customFormat="1" spans="2:2">
      <c r="B6645" s="121"/>
    </row>
    <row r="6646" s="24" customFormat="1" spans="2:2">
      <c r="B6646" s="121"/>
    </row>
    <row r="6647" s="24" customFormat="1" spans="2:2">
      <c r="B6647" s="121"/>
    </row>
    <row r="6648" s="24" customFormat="1" spans="2:2">
      <c r="B6648" s="121"/>
    </row>
    <row r="6649" s="24" customFormat="1" spans="2:2">
      <c r="B6649" s="121"/>
    </row>
    <row r="6650" s="24" customFormat="1" spans="2:2">
      <c r="B6650" s="121"/>
    </row>
    <row r="6651" s="24" customFormat="1" spans="2:2">
      <c r="B6651" s="121"/>
    </row>
    <row r="6652" s="24" customFormat="1" spans="2:2">
      <c r="B6652" s="121"/>
    </row>
    <row r="6653" s="24" customFormat="1" spans="2:2">
      <c r="B6653" s="121"/>
    </row>
    <row r="6654" s="24" customFormat="1" spans="2:2">
      <c r="B6654" s="121"/>
    </row>
    <row r="6655" s="24" customFormat="1" spans="2:2">
      <c r="B6655" s="121"/>
    </row>
    <row r="6656" s="24" customFormat="1" spans="2:2">
      <c r="B6656" s="121"/>
    </row>
    <row r="6657" s="24" customFormat="1" spans="2:2">
      <c r="B6657" s="121"/>
    </row>
    <row r="6658" s="24" customFormat="1" spans="2:2">
      <c r="B6658" s="121"/>
    </row>
    <row r="6659" s="24" customFormat="1" spans="2:2">
      <c r="B6659" s="121"/>
    </row>
    <row r="6660" s="24" customFormat="1" spans="2:2">
      <c r="B6660" s="121"/>
    </row>
    <row r="6661" s="24" customFormat="1" spans="2:2">
      <c r="B6661" s="121"/>
    </row>
    <row r="6662" s="24" customFormat="1" spans="2:2">
      <c r="B6662" s="121"/>
    </row>
    <row r="6663" s="24" customFormat="1" spans="2:2">
      <c r="B6663" s="121"/>
    </row>
    <row r="6664" s="24" customFormat="1" spans="2:2">
      <c r="B6664" s="121"/>
    </row>
    <row r="6665" s="24" customFormat="1" spans="2:2">
      <c r="B6665" s="121"/>
    </row>
    <row r="6666" s="24" customFormat="1" spans="2:2">
      <c r="B6666" s="121"/>
    </row>
    <row r="6667" s="24" customFormat="1" spans="2:2">
      <c r="B6667" s="121"/>
    </row>
    <row r="6668" s="24" customFormat="1" spans="2:2">
      <c r="B6668" s="121"/>
    </row>
    <row r="6669" s="24" customFormat="1" spans="2:2">
      <c r="B6669" s="121"/>
    </row>
    <row r="6670" s="24" customFormat="1" spans="2:2">
      <c r="B6670" s="121"/>
    </row>
    <row r="6671" s="24" customFormat="1" spans="2:2">
      <c r="B6671" s="121"/>
    </row>
    <row r="6672" s="24" customFormat="1" spans="2:2">
      <c r="B6672" s="121"/>
    </row>
    <row r="6673" s="24" customFormat="1" spans="2:2">
      <c r="B6673" s="121"/>
    </row>
    <row r="6674" s="24" customFormat="1" spans="2:2">
      <c r="B6674" s="121"/>
    </row>
    <row r="6675" s="24" customFormat="1" spans="2:2">
      <c r="B6675" s="121"/>
    </row>
    <row r="6676" s="24" customFormat="1" spans="2:2">
      <c r="B6676" s="121"/>
    </row>
    <row r="6677" s="24" customFormat="1" spans="2:2">
      <c r="B6677" s="121"/>
    </row>
    <row r="6678" s="24" customFormat="1" spans="2:2">
      <c r="B6678" s="121"/>
    </row>
    <row r="6679" s="24" customFormat="1" spans="2:2">
      <c r="B6679" s="121"/>
    </row>
    <row r="6680" s="24" customFormat="1" spans="2:2">
      <c r="B6680" s="121"/>
    </row>
    <row r="6681" s="24" customFormat="1" spans="2:2">
      <c r="B6681" s="121"/>
    </row>
    <row r="6682" s="24" customFormat="1" spans="2:2">
      <c r="B6682" s="121"/>
    </row>
    <row r="6683" s="24" customFormat="1" spans="2:2">
      <c r="B6683" s="121"/>
    </row>
    <row r="6684" s="24" customFormat="1" spans="2:2">
      <c r="B6684" s="121"/>
    </row>
    <row r="6685" s="24" customFormat="1" spans="2:2">
      <c r="B6685" s="121"/>
    </row>
    <row r="6686" s="24" customFormat="1" spans="2:2">
      <c r="B6686" s="121"/>
    </row>
    <row r="6687" s="24" customFormat="1" spans="2:2">
      <c r="B6687" s="121"/>
    </row>
    <row r="6688" s="24" customFormat="1" spans="2:2">
      <c r="B6688" s="121"/>
    </row>
    <row r="6689" s="24" customFormat="1" spans="2:2">
      <c r="B6689" s="121"/>
    </row>
    <row r="6690" s="24" customFormat="1" spans="2:2">
      <c r="B6690" s="121"/>
    </row>
    <row r="6691" s="24" customFormat="1" spans="2:2">
      <c r="B6691" s="121"/>
    </row>
    <row r="6692" s="24" customFormat="1" spans="2:2">
      <c r="B6692" s="121"/>
    </row>
    <row r="6693" s="24" customFormat="1" spans="2:2">
      <c r="B6693" s="121"/>
    </row>
    <row r="6694" s="24" customFormat="1" spans="2:2">
      <c r="B6694" s="121"/>
    </row>
    <row r="6695" s="24" customFormat="1" spans="2:2">
      <c r="B6695" s="121"/>
    </row>
    <row r="6696" s="24" customFormat="1" spans="2:2">
      <c r="B6696" s="121"/>
    </row>
    <row r="6697" s="24" customFormat="1" spans="2:2">
      <c r="B6697" s="121"/>
    </row>
    <row r="6698" s="24" customFormat="1" spans="2:2">
      <c r="B6698" s="121"/>
    </row>
    <row r="6699" s="24" customFormat="1" spans="2:2">
      <c r="B6699" s="121"/>
    </row>
    <row r="6700" s="24" customFormat="1" spans="2:2">
      <c r="B6700" s="121"/>
    </row>
    <row r="6701" s="24" customFormat="1" spans="2:2">
      <c r="B6701" s="121"/>
    </row>
    <row r="6702" s="24" customFormat="1" spans="2:2">
      <c r="B6702" s="121"/>
    </row>
    <row r="6703" s="24" customFormat="1" spans="2:2">
      <c r="B6703" s="121"/>
    </row>
    <row r="6704" s="24" customFormat="1" spans="2:2">
      <c r="B6704" s="121"/>
    </row>
    <row r="6705" s="24" customFormat="1" spans="2:2">
      <c r="B6705" s="121"/>
    </row>
    <row r="6706" s="24" customFormat="1" spans="2:2">
      <c r="B6706" s="121"/>
    </row>
    <row r="6707" s="24" customFormat="1" spans="2:2">
      <c r="B6707" s="121"/>
    </row>
    <row r="6708" s="24" customFormat="1" spans="2:2">
      <c r="B6708" s="121"/>
    </row>
    <row r="6709" s="24" customFormat="1" spans="2:2">
      <c r="B6709" s="121"/>
    </row>
    <row r="6710" s="24" customFormat="1" spans="2:2">
      <c r="B6710" s="121"/>
    </row>
    <row r="6711" s="24" customFormat="1" spans="2:2">
      <c r="B6711" s="121"/>
    </row>
    <row r="6712" s="24" customFormat="1" spans="2:2">
      <c r="B6712" s="121"/>
    </row>
    <row r="6713" s="24" customFormat="1" spans="2:2">
      <c r="B6713" s="121"/>
    </row>
    <row r="6714" s="24" customFormat="1" spans="2:2">
      <c r="B6714" s="121"/>
    </row>
    <row r="6715" s="24" customFormat="1" spans="2:2">
      <c r="B6715" s="121"/>
    </row>
    <row r="6716" s="24" customFormat="1" spans="2:2">
      <c r="B6716" s="121"/>
    </row>
    <row r="6717" s="24" customFormat="1" spans="2:2">
      <c r="B6717" s="121"/>
    </row>
    <row r="6718" s="24" customFormat="1" spans="2:2">
      <c r="B6718" s="121"/>
    </row>
    <row r="6719" s="24" customFormat="1" spans="2:2">
      <c r="B6719" s="121"/>
    </row>
    <row r="6720" s="24" customFormat="1" spans="2:2">
      <c r="B6720" s="121"/>
    </row>
    <row r="6721" s="24" customFormat="1" spans="2:2">
      <c r="B6721" s="121"/>
    </row>
    <row r="6722" s="24" customFormat="1" spans="2:2">
      <c r="B6722" s="121"/>
    </row>
    <row r="6723" s="24" customFormat="1" spans="2:2">
      <c r="B6723" s="121"/>
    </row>
    <row r="6724" s="24" customFormat="1" spans="2:2">
      <c r="B6724" s="121"/>
    </row>
    <row r="6725" s="24" customFormat="1" spans="2:2">
      <c r="B6725" s="121"/>
    </row>
    <row r="6726" s="24" customFormat="1" spans="2:2">
      <c r="B6726" s="121"/>
    </row>
    <row r="6727" s="24" customFormat="1" spans="2:2">
      <c r="B6727" s="121"/>
    </row>
    <row r="6728" s="24" customFormat="1" spans="2:2">
      <c r="B6728" s="121"/>
    </row>
    <row r="6729" s="24" customFormat="1" spans="2:2">
      <c r="B6729" s="121"/>
    </row>
    <row r="6730" s="24" customFormat="1" spans="2:2">
      <c r="B6730" s="121"/>
    </row>
    <row r="6731" s="24" customFormat="1" spans="2:2">
      <c r="B6731" s="121"/>
    </row>
    <row r="6732" s="24" customFormat="1" spans="2:2">
      <c r="B6732" s="121"/>
    </row>
    <row r="6733" s="24" customFormat="1" spans="2:2">
      <c r="B6733" s="121"/>
    </row>
    <row r="6734" s="24" customFormat="1" spans="2:2">
      <c r="B6734" s="121"/>
    </row>
    <row r="6735" s="24" customFormat="1" spans="2:2">
      <c r="B6735" s="121"/>
    </row>
    <row r="6736" s="24" customFormat="1" spans="2:2">
      <c r="B6736" s="121"/>
    </row>
    <row r="6737" s="24" customFormat="1" spans="2:2">
      <c r="B6737" s="121"/>
    </row>
    <row r="6738" s="24" customFormat="1" spans="2:2">
      <c r="B6738" s="121"/>
    </row>
    <row r="6739" s="24" customFormat="1" spans="2:2">
      <c r="B6739" s="121"/>
    </row>
    <row r="6740" s="24" customFormat="1" spans="2:2">
      <c r="B6740" s="121"/>
    </row>
    <row r="6741" s="24" customFormat="1" spans="2:2">
      <c r="B6741" s="121"/>
    </row>
    <row r="6742" s="24" customFormat="1" spans="2:2">
      <c r="B6742" s="121"/>
    </row>
    <row r="6743" s="24" customFormat="1" spans="2:2">
      <c r="B6743" s="121"/>
    </row>
    <row r="6744" s="24" customFormat="1" spans="2:2">
      <c r="B6744" s="121"/>
    </row>
    <row r="6745" s="24" customFormat="1" spans="2:2">
      <c r="B6745" s="121"/>
    </row>
    <row r="6746" s="24" customFormat="1" spans="2:2">
      <c r="B6746" s="121"/>
    </row>
    <row r="6747" s="24" customFormat="1" spans="2:2">
      <c r="B6747" s="121"/>
    </row>
    <row r="6748" s="24" customFormat="1" spans="2:2">
      <c r="B6748" s="121"/>
    </row>
    <row r="6749" s="24" customFormat="1" spans="2:2">
      <c r="B6749" s="121"/>
    </row>
    <row r="6750" s="24" customFormat="1" spans="2:2">
      <c r="B6750" s="121"/>
    </row>
    <row r="6751" s="24" customFormat="1" spans="2:2">
      <c r="B6751" s="121"/>
    </row>
    <row r="6752" s="24" customFormat="1" spans="2:2">
      <c r="B6752" s="121"/>
    </row>
    <row r="6753" s="24" customFormat="1" spans="2:2">
      <c r="B6753" s="121"/>
    </row>
    <row r="6754" s="24" customFormat="1" spans="2:2">
      <c r="B6754" s="121"/>
    </row>
    <row r="6755" s="24" customFormat="1" spans="2:2">
      <c r="B6755" s="121"/>
    </row>
    <row r="6756" s="24" customFormat="1" spans="2:2">
      <c r="B6756" s="121"/>
    </row>
    <row r="6757" s="24" customFormat="1" spans="2:2">
      <c r="B6757" s="121"/>
    </row>
    <row r="6758" s="24" customFormat="1" spans="2:2">
      <c r="B6758" s="121"/>
    </row>
    <row r="6759" s="24" customFormat="1" spans="2:2">
      <c r="B6759" s="121"/>
    </row>
    <row r="6760" s="24" customFormat="1" spans="2:2">
      <c r="B6760" s="121"/>
    </row>
    <row r="6761" s="24" customFormat="1" spans="2:2">
      <c r="B6761" s="121"/>
    </row>
    <row r="6762" s="24" customFormat="1" spans="2:2">
      <c r="B6762" s="121"/>
    </row>
    <row r="6763" s="24" customFormat="1" spans="2:2">
      <c r="B6763" s="121"/>
    </row>
    <row r="6764" s="24" customFormat="1" spans="2:2">
      <c r="B6764" s="121"/>
    </row>
    <row r="6765" s="24" customFormat="1" spans="2:2">
      <c r="B6765" s="121"/>
    </row>
    <row r="6766" s="24" customFormat="1" spans="2:2">
      <c r="B6766" s="121"/>
    </row>
    <row r="6767" s="24" customFormat="1" spans="2:2">
      <c r="B6767" s="121"/>
    </row>
    <row r="6768" s="24" customFormat="1" spans="2:2">
      <c r="B6768" s="121"/>
    </row>
    <row r="6769" s="24" customFormat="1" spans="2:2">
      <c r="B6769" s="121"/>
    </row>
    <row r="6770" s="24" customFormat="1" spans="2:2">
      <c r="B6770" s="121"/>
    </row>
    <row r="6771" s="24" customFormat="1" spans="2:2">
      <c r="B6771" s="121"/>
    </row>
    <row r="6772" s="24" customFormat="1" spans="2:2">
      <c r="B6772" s="121"/>
    </row>
    <row r="6773" s="24" customFormat="1" spans="2:2">
      <c r="B6773" s="121"/>
    </row>
    <row r="6774" s="24" customFormat="1" spans="2:2">
      <c r="B6774" s="121"/>
    </row>
    <row r="6775" s="24" customFormat="1" spans="2:2">
      <c r="B6775" s="121"/>
    </row>
    <row r="6776" s="24" customFormat="1" spans="2:2">
      <c r="B6776" s="121"/>
    </row>
    <row r="6777" s="24" customFormat="1" spans="2:2">
      <c r="B6777" s="121"/>
    </row>
    <row r="6778" s="24" customFormat="1" spans="2:2">
      <c r="B6778" s="121"/>
    </row>
    <row r="6779" s="24" customFormat="1" spans="2:2">
      <c r="B6779" s="121"/>
    </row>
    <row r="6780" s="24" customFormat="1" spans="2:2">
      <c r="B6780" s="121"/>
    </row>
    <row r="6781" s="24" customFormat="1" spans="2:2">
      <c r="B6781" s="121"/>
    </row>
    <row r="6782" s="24" customFormat="1" spans="2:2">
      <c r="B6782" s="121"/>
    </row>
    <row r="6783" s="24" customFormat="1" spans="2:2">
      <c r="B6783" s="121"/>
    </row>
    <row r="6784" s="24" customFormat="1" spans="2:2">
      <c r="B6784" s="121"/>
    </row>
    <row r="6785" s="24" customFormat="1" spans="2:2">
      <c r="B6785" s="121"/>
    </row>
    <row r="6786" s="24" customFormat="1" spans="2:2">
      <c r="B6786" s="121"/>
    </row>
    <row r="6787" s="24" customFormat="1" spans="2:2">
      <c r="B6787" s="121"/>
    </row>
    <row r="6788" s="24" customFormat="1" spans="2:2">
      <c r="B6788" s="121"/>
    </row>
    <row r="6789" s="24" customFormat="1" spans="2:2">
      <c r="B6789" s="121"/>
    </row>
    <row r="6790" s="24" customFormat="1" spans="2:2">
      <c r="B6790" s="121"/>
    </row>
    <row r="6791" s="24" customFormat="1" spans="2:2">
      <c r="B6791" s="121"/>
    </row>
    <row r="6792" s="24" customFormat="1" spans="2:2">
      <c r="B6792" s="121"/>
    </row>
    <row r="6793" s="24" customFormat="1" spans="2:2">
      <c r="B6793" s="121"/>
    </row>
    <row r="6794" s="24" customFormat="1" spans="2:2">
      <c r="B6794" s="121"/>
    </row>
    <row r="6795" s="24" customFormat="1" spans="2:2">
      <c r="B6795" s="121"/>
    </row>
    <row r="6796" s="24" customFormat="1" spans="2:2">
      <c r="B6796" s="121"/>
    </row>
    <row r="6797" s="24" customFormat="1" spans="2:2">
      <c r="B6797" s="121"/>
    </row>
    <row r="6798" s="24" customFormat="1" spans="2:2">
      <c r="B6798" s="121"/>
    </row>
    <row r="6799" s="24" customFormat="1" spans="2:2">
      <c r="B6799" s="121"/>
    </row>
    <row r="6800" s="24" customFormat="1" spans="2:2">
      <c r="B6800" s="121"/>
    </row>
    <row r="6801" s="24" customFormat="1" spans="2:2">
      <c r="B6801" s="121"/>
    </row>
    <row r="6802" s="24" customFormat="1" spans="2:2">
      <c r="B6802" s="121"/>
    </row>
    <row r="6803" s="24" customFormat="1" spans="2:2">
      <c r="B6803" s="121"/>
    </row>
    <row r="6804" s="24" customFormat="1" spans="2:2">
      <c r="B6804" s="121"/>
    </row>
    <row r="6805" s="24" customFormat="1" spans="2:2">
      <c r="B6805" s="121"/>
    </row>
    <row r="6806" s="24" customFormat="1" spans="2:2">
      <c r="B6806" s="121"/>
    </row>
    <row r="6807" s="24" customFormat="1" spans="2:2">
      <c r="B6807" s="121"/>
    </row>
    <row r="6808" s="24" customFormat="1" spans="2:2">
      <c r="B6808" s="121"/>
    </row>
    <row r="6809" s="24" customFormat="1" spans="2:2">
      <c r="B6809" s="121"/>
    </row>
    <row r="6810" s="24" customFormat="1" spans="2:2">
      <c r="B6810" s="121"/>
    </row>
    <row r="6811" s="24" customFormat="1" spans="2:2">
      <c r="B6811" s="121"/>
    </row>
    <row r="6812" s="24" customFormat="1" spans="2:2">
      <c r="B6812" s="121"/>
    </row>
    <row r="6813" s="24" customFormat="1" spans="2:2">
      <c r="B6813" s="121"/>
    </row>
    <row r="6814" s="24" customFormat="1" spans="2:2">
      <c r="B6814" s="121"/>
    </row>
    <row r="6815" s="24" customFormat="1" spans="2:2">
      <c r="B6815" s="121"/>
    </row>
    <row r="6816" s="24" customFormat="1" spans="2:2">
      <c r="B6816" s="121"/>
    </row>
    <row r="6817" s="24" customFormat="1" spans="2:2">
      <c r="B6817" s="121"/>
    </row>
    <row r="6818" s="24" customFormat="1" spans="2:2">
      <c r="B6818" s="121"/>
    </row>
    <row r="6819" s="24" customFormat="1" spans="2:2">
      <c r="B6819" s="121"/>
    </row>
    <row r="6820" s="24" customFormat="1" spans="2:2">
      <c r="B6820" s="121"/>
    </row>
    <row r="6821" s="24" customFormat="1" spans="2:2">
      <c r="B6821" s="121"/>
    </row>
    <row r="6822" s="24" customFormat="1" spans="2:2">
      <c r="B6822" s="121"/>
    </row>
    <row r="6823" s="24" customFormat="1" spans="2:2">
      <c r="B6823" s="121"/>
    </row>
    <row r="6824" s="24" customFormat="1" spans="2:2">
      <c r="B6824" s="121"/>
    </row>
    <row r="6825" s="24" customFormat="1" spans="2:2">
      <c r="B6825" s="121"/>
    </row>
    <row r="6826" s="24" customFormat="1" spans="2:2">
      <c r="B6826" s="121"/>
    </row>
    <row r="6827" s="24" customFormat="1" spans="2:2">
      <c r="B6827" s="121"/>
    </row>
    <row r="6828" s="24" customFormat="1" spans="2:2">
      <c r="B6828" s="121"/>
    </row>
    <row r="6829" s="24" customFormat="1" spans="2:2">
      <c r="B6829" s="121"/>
    </row>
    <row r="6830" s="24" customFormat="1" spans="2:2">
      <c r="B6830" s="121"/>
    </row>
    <row r="6831" s="24" customFormat="1" spans="2:2">
      <c r="B6831" s="121"/>
    </row>
    <row r="6832" s="24" customFormat="1" spans="2:2">
      <c r="B6832" s="121"/>
    </row>
    <row r="6833" s="24" customFormat="1" spans="2:2">
      <c r="B6833" s="121"/>
    </row>
    <row r="6834" s="24" customFormat="1" spans="2:2">
      <c r="B6834" s="121"/>
    </row>
    <row r="6835" s="24" customFormat="1" spans="2:2">
      <c r="B6835" s="121"/>
    </row>
    <row r="6836" s="24" customFormat="1" spans="2:2">
      <c r="B6836" s="121"/>
    </row>
    <row r="6837" s="24" customFormat="1" spans="2:2">
      <c r="B6837" s="121"/>
    </row>
    <row r="6838" s="24" customFormat="1" spans="2:2">
      <c r="B6838" s="121"/>
    </row>
    <row r="6839" s="24" customFormat="1" spans="2:2">
      <c r="B6839" s="121"/>
    </row>
    <row r="6840" s="24" customFormat="1" spans="2:2">
      <c r="B6840" s="121"/>
    </row>
    <row r="6841" s="24" customFormat="1" spans="2:2">
      <c r="B6841" s="121"/>
    </row>
    <row r="6842" s="24" customFormat="1" spans="2:2">
      <c r="B6842" s="121"/>
    </row>
    <row r="6843" s="24" customFormat="1" spans="2:2">
      <c r="B6843" s="121"/>
    </row>
    <row r="6844" s="24" customFormat="1" spans="2:2">
      <c r="B6844" s="121"/>
    </row>
    <row r="6845" s="24" customFormat="1" spans="2:2">
      <c r="B6845" s="121"/>
    </row>
    <row r="6846" s="24" customFormat="1" spans="2:2">
      <c r="B6846" s="121"/>
    </row>
    <row r="6847" s="24" customFormat="1" spans="2:2">
      <c r="B6847" s="121"/>
    </row>
    <row r="6848" s="24" customFormat="1" spans="2:2">
      <c r="B6848" s="121"/>
    </row>
    <row r="6849" s="24" customFormat="1" spans="2:2">
      <c r="B6849" s="121"/>
    </row>
    <row r="6850" s="24" customFormat="1" spans="2:2">
      <c r="B6850" s="121"/>
    </row>
    <row r="6851" s="24" customFormat="1" spans="2:2">
      <c r="B6851" s="121"/>
    </row>
    <row r="6852" s="24" customFormat="1" spans="2:2">
      <c r="B6852" s="121"/>
    </row>
    <row r="6853" s="24" customFormat="1" spans="2:2">
      <c r="B6853" s="121"/>
    </row>
    <row r="6854" s="24" customFormat="1" spans="2:2">
      <c r="B6854" s="121"/>
    </row>
    <row r="6855" s="24" customFormat="1" spans="2:2">
      <c r="B6855" s="121"/>
    </row>
    <row r="6856" s="24" customFormat="1" spans="2:2">
      <c r="B6856" s="121"/>
    </row>
    <row r="6857" s="24" customFormat="1" spans="2:2">
      <c r="B6857" s="121"/>
    </row>
    <row r="6858" s="24" customFormat="1" spans="2:2">
      <c r="B6858" s="121"/>
    </row>
    <row r="6859" s="24" customFormat="1" spans="2:2">
      <c r="B6859" s="121"/>
    </row>
    <row r="6860" s="24" customFormat="1" spans="2:2">
      <c r="B6860" s="121"/>
    </row>
    <row r="6861" s="24" customFormat="1" spans="2:2">
      <c r="B6861" s="121"/>
    </row>
    <row r="6862" s="24" customFormat="1" spans="2:2">
      <c r="B6862" s="121"/>
    </row>
    <row r="6863" s="24" customFormat="1" spans="2:2">
      <c r="B6863" s="121"/>
    </row>
    <row r="6864" s="24" customFormat="1" spans="2:2">
      <c r="B6864" s="121"/>
    </row>
    <row r="6865" s="24" customFormat="1" spans="2:2">
      <c r="B6865" s="121"/>
    </row>
    <row r="6866" s="24" customFormat="1" spans="2:2">
      <c r="B6866" s="121"/>
    </row>
    <row r="6867" s="24" customFormat="1" spans="2:2">
      <c r="B6867" s="121"/>
    </row>
    <row r="6868" s="24" customFormat="1" spans="2:2">
      <c r="B6868" s="121"/>
    </row>
    <row r="6869" s="24" customFormat="1" spans="2:2">
      <c r="B6869" s="121"/>
    </row>
    <row r="6870" s="24" customFormat="1" spans="2:2">
      <c r="B6870" s="121"/>
    </row>
    <row r="6871" s="24" customFormat="1" spans="2:2">
      <c r="B6871" s="121"/>
    </row>
    <row r="6872" s="24" customFormat="1" spans="2:2">
      <c r="B6872" s="121"/>
    </row>
    <row r="6873" s="24" customFormat="1" spans="2:2">
      <c r="B6873" s="121"/>
    </row>
    <row r="6874" s="24" customFormat="1" spans="2:2">
      <c r="B6874" s="121"/>
    </row>
    <row r="6875" s="24" customFormat="1" spans="2:2">
      <c r="B6875" s="121"/>
    </row>
    <row r="6876" s="24" customFormat="1" spans="2:2">
      <c r="B6876" s="121"/>
    </row>
    <row r="6877" s="24" customFormat="1" spans="2:2">
      <c r="B6877" s="121"/>
    </row>
    <row r="6878" s="24" customFormat="1" spans="2:2">
      <c r="B6878" s="121"/>
    </row>
    <row r="6879" s="24" customFormat="1" spans="2:2">
      <c r="B6879" s="121"/>
    </row>
    <row r="6880" s="24" customFormat="1" spans="2:2">
      <c r="B6880" s="121"/>
    </row>
    <row r="6881" s="24" customFormat="1" spans="2:2">
      <c r="B6881" s="121"/>
    </row>
    <row r="6882" s="24" customFormat="1" spans="2:2">
      <c r="B6882" s="121"/>
    </row>
    <row r="6883" s="24" customFormat="1" spans="2:2">
      <c r="B6883" s="121"/>
    </row>
    <row r="6884" s="24" customFormat="1" spans="2:2">
      <c r="B6884" s="121"/>
    </row>
    <row r="6885" s="24" customFormat="1" spans="2:2">
      <c r="B6885" s="121"/>
    </row>
    <row r="6886" s="24" customFormat="1" spans="2:2">
      <c r="B6886" s="121"/>
    </row>
    <row r="6887" s="24" customFormat="1" spans="2:2">
      <c r="B6887" s="121"/>
    </row>
    <row r="6888" s="24" customFormat="1" spans="2:2">
      <c r="B6888" s="121"/>
    </row>
    <row r="6889" s="24" customFormat="1" spans="2:2">
      <c r="B6889" s="121"/>
    </row>
    <row r="6890" s="24" customFormat="1" spans="2:2">
      <c r="B6890" s="121"/>
    </row>
    <row r="6891" s="24" customFormat="1" spans="2:2">
      <c r="B6891" s="121"/>
    </row>
    <row r="6892" s="24" customFormat="1" spans="2:2">
      <c r="B6892" s="121"/>
    </row>
    <row r="6893" s="24" customFormat="1" spans="2:2">
      <c r="B6893" s="121"/>
    </row>
    <row r="6894" s="24" customFormat="1" spans="2:2">
      <c r="B6894" s="121"/>
    </row>
    <row r="6895" s="24" customFormat="1" spans="2:2">
      <c r="B6895" s="121"/>
    </row>
    <row r="6896" s="24" customFormat="1" spans="2:2">
      <c r="B6896" s="121"/>
    </row>
    <row r="6897" s="24" customFormat="1" spans="2:2">
      <c r="B6897" s="121"/>
    </row>
    <row r="6898" s="24" customFormat="1" spans="2:2">
      <c r="B6898" s="121"/>
    </row>
    <row r="6899" s="24" customFormat="1" spans="2:2">
      <c r="B6899" s="121"/>
    </row>
    <row r="6900" s="24" customFormat="1" spans="2:2">
      <c r="B6900" s="121"/>
    </row>
    <row r="6901" s="24" customFormat="1" spans="2:2">
      <c r="B6901" s="121"/>
    </row>
    <row r="6902" s="24" customFormat="1" spans="2:2">
      <c r="B6902" s="121"/>
    </row>
    <row r="6903" s="24" customFormat="1" spans="2:2">
      <c r="B6903" s="121"/>
    </row>
    <row r="6904" s="24" customFormat="1" spans="2:2">
      <c r="B6904" s="121"/>
    </row>
    <row r="6905" s="24" customFormat="1" spans="2:2">
      <c r="B6905" s="121"/>
    </row>
    <row r="6906" s="24" customFormat="1" spans="2:2">
      <c r="B6906" s="121"/>
    </row>
    <row r="6907" s="24" customFormat="1" spans="2:2">
      <c r="B6907" s="121"/>
    </row>
    <row r="6908" s="24" customFormat="1" spans="2:2">
      <c r="B6908" s="121"/>
    </row>
    <row r="6909" s="24" customFormat="1" spans="2:2">
      <c r="B6909" s="121"/>
    </row>
    <row r="6910" s="24" customFormat="1" spans="2:2">
      <c r="B6910" s="121"/>
    </row>
    <row r="6911" s="24" customFormat="1" spans="2:2">
      <c r="B6911" s="121"/>
    </row>
    <row r="6912" s="24" customFormat="1" spans="2:2">
      <c r="B6912" s="121"/>
    </row>
    <row r="6913" s="24" customFormat="1" spans="2:2">
      <c r="B6913" s="121"/>
    </row>
    <row r="6914" s="24" customFormat="1" spans="2:2">
      <c r="B6914" s="121"/>
    </row>
    <row r="6915" s="24" customFormat="1" spans="2:2">
      <c r="B6915" s="121"/>
    </row>
    <row r="6916" s="24" customFormat="1" spans="2:2">
      <c r="B6916" s="121"/>
    </row>
    <row r="6917" s="24" customFormat="1" spans="2:2">
      <c r="B6917" s="121"/>
    </row>
    <row r="6918" s="24" customFormat="1" spans="2:2">
      <c r="B6918" s="121"/>
    </row>
    <row r="6919" s="24" customFormat="1" spans="2:2">
      <c r="B6919" s="121"/>
    </row>
    <row r="6920" s="24" customFormat="1" spans="2:2">
      <c r="B6920" s="121"/>
    </row>
    <row r="6921" s="24" customFormat="1" spans="2:2">
      <c r="B6921" s="121"/>
    </row>
    <row r="6922" s="24" customFormat="1" spans="2:2">
      <c r="B6922" s="121"/>
    </row>
    <row r="6923" s="24" customFormat="1" spans="2:2">
      <c r="B6923" s="121"/>
    </row>
    <row r="6924" s="24" customFormat="1" spans="2:2">
      <c r="B6924" s="121"/>
    </row>
    <row r="6925" s="24" customFormat="1" spans="2:2">
      <c r="B6925" s="121"/>
    </row>
    <row r="6926" s="24" customFormat="1" spans="2:2">
      <c r="B6926" s="121"/>
    </row>
    <row r="6927" s="24" customFormat="1" spans="2:2">
      <c r="B6927" s="121"/>
    </row>
    <row r="6928" s="24" customFormat="1" spans="2:2">
      <c r="B6928" s="121"/>
    </row>
    <row r="6929" s="24" customFormat="1" spans="2:2">
      <c r="B6929" s="121"/>
    </row>
    <row r="6930" s="24" customFormat="1" spans="2:2">
      <c r="B6930" s="121"/>
    </row>
    <row r="6931" s="24" customFormat="1" spans="2:2">
      <c r="B6931" s="121"/>
    </row>
    <row r="6932" s="24" customFormat="1" spans="2:2">
      <c r="B6932" s="121"/>
    </row>
    <row r="6933" s="24" customFormat="1" spans="2:2">
      <c r="B6933" s="121"/>
    </row>
    <row r="6934" s="24" customFormat="1" spans="2:2">
      <c r="B6934" s="121"/>
    </row>
    <row r="6935" s="24" customFormat="1" spans="2:2">
      <c r="B6935" s="121"/>
    </row>
    <row r="6936" s="24" customFormat="1" spans="2:2">
      <c r="B6936" s="121"/>
    </row>
    <row r="6937" s="24" customFormat="1" spans="2:2">
      <c r="B6937" s="121"/>
    </row>
    <row r="6938" s="24" customFormat="1" spans="2:2">
      <c r="B6938" s="121"/>
    </row>
    <row r="6939" s="24" customFormat="1" spans="2:2">
      <c r="B6939" s="121"/>
    </row>
    <row r="6940" s="24" customFormat="1" spans="2:2">
      <c r="B6940" s="121"/>
    </row>
    <row r="6941" s="24" customFormat="1" spans="2:2">
      <c r="B6941" s="121"/>
    </row>
    <row r="6942" s="24" customFormat="1" spans="2:2">
      <c r="B6942" s="121"/>
    </row>
    <row r="6943" s="24" customFormat="1" spans="2:2">
      <c r="B6943" s="121"/>
    </row>
    <row r="6944" s="24" customFormat="1" spans="2:2">
      <c r="B6944" s="121"/>
    </row>
    <row r="6945" s="24" customFormat="1" spans="2:2">
      <c r="B6945" s="121"/>
    </row>
    <row r="6946" s="24" customFormat="1" spans="2:2">
      <c r="B6946" s="121"/>
    </row>
    <row r="6947" s="24" customFormat="1" spans="2:2">
      <c r="B6947" s="121"/>
    </row>
    <row r="6948" s="24" customFormat="1" spans="2:2">
      <c r="B6948" s="121"/>
    </row>
    <row r="6949" s="24" customFormat="1" spans="2:2">
      <c r="B6949" s="121"/>
    </row>
    <row r="6950" s="24" customFormat="1" spans="2:2">
      <c r="B6950" s="121"/>
    </row>
    <row r="6951" s="24" customFormat="1" spans="2:2">
      <c r="B6951" s="121"/>
    </row>
    <row r="6952" s="24" customFormat="1" spans="2:2">
      <c r="B6952" s="121"/>
    </row>
    <row r="6953" s="24" customFormat="1" spans="2:2">
      <c r="B6953" s="121"/>
    </row>
    <row r="6954" s="24" customFormat="1" spans="2:2">
      <c r="B6954" s="121"/>
    </row>
    <row r="6955" s="24" customFormat="1" spans="2:2">
      <c r="B6955" s="121"/>
    </row>
    <row r="6956" s="24" customFormat="1" spans="2:2">
      <c r="B6956" s="121"/>
    </row>
    <row r="6957" s="24" customFormat="1" spans="2:2">
      <c r="B6957" s="121"/>
    </row>
    <row r="6958" s="24" customFormat="1" spans="2:2">
      <c r="B6958" s="121"/>
    </row>
    <row r="6959" s="24" customFormat="1" spans="2:2">
      <c r="B6959" s="121"/>
    </row>
    <row r="6960" s="24" customFormat="1" spans="2:2">
      <c r="B6960" s="121"/>
    </row>
    <row r="6961" s="24" customFormat="1" spans="2:2">
      <c r="B6961" s="121"/>
    </row>
    <row r="6962" s="24" customFormat="1" spans="2:2">
      <c r="B6962" s="121"/>
    </row>
    <row r="6963" s="24" customFormat="1" spans="2:2">
      <c r="B6963" s="121"/>
    </row>
    <row r="6964" s="24" customFormat="1" spans="2:2">
      <c r="B6964" s="121"/>
    </row>
    <row r="6965" s="24" customFormat="1" spans="2:2">
      <c r="B6965" s="121"/>
    </row>
    <row r="6966" s="24" customFormat="1" spans="2:2">
      <c r="B6966" s="121"/>
    </row>
    <row r="6967" s="24" customFormat="1" spans="2:2">
      <c r="B6967" s="121"/>
    </row>
    <row r="6968" s="24" customFormat="1" spans="2:2">
      <c r="B6968" s="121"/>
    </row>
    <row r="6969" s="24" customFormat="1" spans="2:2">
      <c r="B6969" s="121"/>
    </row>
    <row r="6970" s="24" customFormat="1" spans="2:2">
      <c r="B6970" s="121"/>
    </row>
    <row r="6971" s="24" customFormat="1" spans="2:2">
      <c r="B6971" s="121"/>
    </row>
    <row r="6972" s="24" customFormat="1" spans="2:2">
      <c r="B6972" s="121"/>
    </row>
    <row r="6973" s="24" customFormat="1" spans="2:2">
      <c r="B6973" s="121"/>
    </row>
    <row r="6974" s="24" customFormat="1" spans="2:2">
      <c r="B6974" s="121"/>
    </row>
    <row r="6975" s="24" customFormat="1" spans="2:2">
      <c r="B6975" s="121"/>
    </row>
    <row r="6976" s="24" customFormat="1" spans="2:2">
      <c r="B6976" s="121"/>
    </row>
    <row r="6977" s="24" customFormat="1" spans="2:2">
      <c r="B6977" s="121"/>
    </row>
    <row r="6978" s="24" customFormat="1" spans="2:2">
      <c r="B6978" s="121"/>
    </row>
    <row r="6979" s="24" customFormat="1" spans="2:2">
      <c r="B6979" s="121"/>
    </row>
    <row r="6980" s="24" customFormat="1" spans="2:2">
      <c r="B6980" s="121"/>
    </row>
    <row r="6981" s="24" customFormat="1" spans="2:2">
      <c r="B6981" s="121"/>
    </row>
    <row r="6982" s="24" customFormat="1" spans="2:2">
      <c r="B6982" s="121"/>
    </row>
    <row r="6983" s="24" customFormat="1" spans="2:2">
      <c r="B6983" s="121"/>
    </row>
    <row r="6984" s="24" customFormat="1" spans="2:2">
      <c r="B6984" s="121"/>
    </row>
    <row r="6985" s="24" customFormat="1" spans="2:2">
      <c r="B6985" s="121"/>
    </row>
    <row r="6986" s="24" customFormat="1" spans="2:2">
      <c r="B6986" s="121"/>
    </row>
    <row r="6987" s="24" customFormat="1" spans="2:2">
      <c r="B6987" s="121"/>
    </row>
    <row r="6988" s="24" customFormat="1" spans="2:2">
      <c r="B6988" s="121"/>
    </row>
    <row r="6989" s="24" customFormat="1" spans="2:2">
      <c r="B6989" s="121"/>
    </row>
    <row r="6990" s="24" customFormat="1" spans="2:2">
      <c r="B6990" s="121"/>
    </row>
    <row r="6991" s="24" customFormat="1" spans="2:2">
      <c r="B6991" s="121"/>
    </row>
    <row r="6992" s="24" customFormat="1" spans="2:2">
      <c r="B6992" s="121"/>
    </row>
    <row r="6993" s="24" customFormat="1" spans="2:2">
      <c r="B6993" s="121"/>
    </row>
    <row r="6994" s="24" customFormat="1" spans="2:2">
      <c r="B6994" s="121"/>
    </row>
    <row r="6995" s="24" customFormat="1" spans="2:2">
      <c r="B6995" s="121"/>
    </row>
    <row r="6996" s="24" customFormat="1" spans="2:2">
      <c r="B6996" s="121"/>
    </row>
    <row r="6997" s="24" customFormat="1" spans="2:2">
      <c r="B6997" s="121"/>
    </row>
    <row r="6998" s="24" customFormat="1" spans="2:2">
      <c r="B6998" s="121"/>
    </row>
    <row r="6999" s="24" customFormat="1" spans="2:2">
      <c r="B6999" s="121"/>
    </row>
    <row r="7000" s="24" customFormat="1" spans="2:2">
      <c r="B7000" s="121"/>
    </row>
    <row r="7001" s="24" customFormat="1" spans="2:2">
      <c r="B7001" s="121"/>
    </row>
    <row r="7002" s="24" customFormat="1" spans="2:2">
      <c r="B7002" s="121"/>
    </row>
    <row r="7003" s="24" customFormat="1" spans="2:2">
      <c r="B7003" s="121"/>
    </row>
    <row r="7004" s="24" customFormat="1" spans="2:2">
      <c r="B7004" s="121"/>
    </row>
    <row r="7005" s="24" customFormat="1" spans="2:2">
      <c r="B7005" s="121"/>
    </row>
    <row r="7006" s="24" customFormat="1" spans="2:2">
      <c r="B7006" s="121"/>
    </row>
    <row r="7007" s="24" customFormat="1" spans="2:2">
      <c r="B7007" s="121"/>
    </row>
    <row r="7008" s="24" customFormat="1" spans="2:2">
      <c r="B7008" s="121"/>
    </row>
    <row r="7009" s="24" customFormat="1" spans="2:2">
      <c r="B7009" s="121"/>
    </row>
    <row r="7010" s="24" customFormat="1" spans="2:2">
      <c r="B7010" s="121"/>
    </row>
    <row r="7011" s="24" customFormat="1" spans="2:2">
      <c r="B7011" s="121"/>
    </row>
    <row r="7012" s="24" customFormat="1" spans="2:2">
      <c r="B7012" s="121"/>
    </row>
    <row r="7013" s="24" customFormat="1" spans="2:2">
      <c r="B7013" s="121"/>
    </row>
    <row r="7014" s="24" customFormat="1" spans="2:2">
      <c r="B7014" s="121"/>
    </row>
    <row r="7015" s="24" customFormat="1" spans="2:2">
      <c r="B7015" s="121"/>
    </row>
    <row r="7016" s="24" customFormat="1" spans="2:2">
      <c r="B7016" s="121"/>
    </row>
    <row r="7017" s="24" customFormat="1" spans="2:2">
      <c r="B7017" s="121"/>
    </row>
    <row r="7018" s="24" customFormat="1" spans="2:2">
      <c r="B7018" s="121"/>
    </row>
    <row r="7019" s="24" customFormat="1" spans="2:2">
      <c r="B7019" s="121"/>
    </row>
    <row r="7020" s="24" customFormat="1" spans="2:2">
      <c r="B7020" s="121"/>
    </row>
    <row r="7021" s="24" customFormat="1" spans="2:2">
      <c r="B7021" s="121"/>
    </row>
    <row r="7022" s="24" customFormat="1" spans="2:2">
      <c r="B7022" s="121"/>
    </row>
    <row r="7023" s="24" customFormat="1" spans="2:2">
      <c r="B7023" s="121"/>
    </row>
    <row r="7024" s="24" customFormat="1" spans="2:2">
      <c r="B7024" s="121"/>
    </row>
    <row r="7025" s="24" customFormat="1" spans="2:2">
      <c r="B7025" s="121"/>
    </row>
    <row r="7026" s="24" customFormat="1" spans="2:2">
      <c r="B7026" s="121"/>
    </row>
    <row r="7027" s="24" customFormat="1" spans="2:2">
      <c r="B7027" s="121"/>
    </row>
    <row r="7028" s="24" customFormat="1" spans="2:2">
      <c r="B7028" s="121"/>
    </row>
    <row r="7029" s="24" customFormat="1" spans="2:2">
      <c r="B7029" s="121"/>
    </row>
    <row r="7030" s="24" customFormat="1" spans="2:2">
      <c r="B7030" s="121"/>
    </row>
    <row r="7031" s="24" customFormat="1" spans="2:2">
      <c r="B7031" s="121"/>
    </row>
    <row r="7032" s="24" customFormat="1" spans="2:2">
      <c r="B7032" s="121"/>
    </row>
    <row r="7033" s="24" customFormat="1" spans="2:2">
      <c r="B7033" s="121"/>
    </row>
    <row r="7034" s="24" customFormat="1" spans="2:2">
      <c r="B7034" s="121"/>
    </row>
    <row r="7035" s="24" customFormat="1" spans="2:2">
      <c r="B7035" s="121"/>
    </row>
    <row r="7036" s="24" customFormat="1" spans="2:2">
      <c r="B7036" s="121"/>
    </row>
    <row r="7037" s="24" customFormat="1" spans="2:2">
      <c r="B7037" s="121"/>
    </row>
    <row r="7038" s="24" customFormat="1" spans="2:2">
      <c r="B7038" s="121"/>
    </row>
    <row r="7039" s="24" customFormat="1" spans="2:2">
      <c r="B7039" s="121"/>
    </row>
    <row r="7040" s="24" customFormat="1" spans="2:2">
      <c r="B7040" s="121"/>
    </row>
    <row r="7041" s="24" customFormat="1" spans="2:2">
      <c r="B7041" s="121"/>
    </row>
    <row r="7042" s="24" customFormat="1" spans="2:2">
      <c r="B7042" s="121"/>
    </row>
    <row r="7043" s="24" customFormat="1" spans="2:2">
      <c r="B7043" s="121"/>
    </row>
    <row r="7044" s="24" customFormat="1" spans="2:2">
      <c r="B7044" s="121"/>
    </row>
    <row r="7045" s="24" customFormat="1" spans="2:2">
      <c r="B7045" s="121"/>
    </row>
    <row r="7046" s="24" customFormat="1" spans="2:2">
      <c r="B7046" s="121"/>
    </row>
    <row r="7047" s="24" customFormat="1" spans="2:2">
      <c r="B7047" s="121"/>
    </row>
    <row r="7048" s="24" customFormat="1" spans="2:2">
      <c r="B7048" s="121"/>
    </row>
    <row r="7049" s="24" customFormat="1" spans="2:2">
      <c r="B7049" s="121"/>
    </row>
    <row r="7050" s="24" customFormat="1" spans="2:2">
      <c r="B7050" s="121"/>
    </row>
    <row r="7051" s="24" customFormat="1" spans="2:2">
      <c r="B7051" s="121"/>
    </row>
    <row r="7052" s="24" customFormat="1" spans="2:2">
      <c r="B7052" s="121"/>
    </row>
    <row r="7053" s="24" customFormat="1" spans="2:2">
      <c r="B7053" s="121"/>
    </row>
    <row r="7054" s="24" customFormat="1" spans="2:2">
      <c r="B7054" s="121"/>
    </row>
    <row r="7055" s="24" customFormat="1" spans="2:2">
      <c r="B7055" s="121"/>
    </row>
    <row r="7056" s="24" customFormat="1" spans="2:2">
      <c r="B7056" s="121"/>
    </row>
    <row r="7057" s="24" customFormat="1" spans="2:2">
      <c r="B7057" s="121"/>
    </row>
    <row r="7058" s="24" customFormat="1" spans="2:2">
      <c r="B7058" s="121"/>
    </row>
    <row r="7059" s="24" customFormat="1" spans="2:2">
      <c r="B7059" s="121"/>
    </row>
    <row r="7060" s="24" customFormat="1" spans="2:2">
      <c r="B7060" s="121"/>
    </row>
    <row r="7061" s="24" customFormat="1" spans="2:2">
      <c r="B7061" s="121"/>
    </row>
    <row r="7062" s="24" customFormat="1" spans="2:2">
      <c r="B7062" s="121"/>
    </row>
    <row r="7063" s="24" customFormat="1" spans="2:2">
      <c r="B7063" s="121"/>
    </row>
    <row r="7064" s="24" customFormat="1" spans="2:2">
      <c r="B7064" s="121"/>
    </row>
    <row r="7065" s="24" customFormat="1" spans="2:2">
      <c r="B7065" s="121"/>
    </row>
    <row r="7066" s="24" customFormat="1" spans="2:2">
      <c r="B7066" s="121"/>
    </row>
    <row r="7067" s="24" customFormat="1" spans="2:2">
      <c r="B7067" s="121"/>
    </row>
    <row r="7068" s="24" customFormat="1" spans="2:2">
      <c r="B7068" s="121"/>
    </row>
    <row r="7069" s="24" customFormat="1" spans="2:2">
      <c r="B7069" s="121"/>
    </row>
    <row r="7070" s="24" customFormat="1" spans="2:2">
      <c r="B7070" s="121"/>
    </row>
    <row r="7071" s="24" customFormat="1" spans="2:2">
      <c r="B7071" s="121"/>
    </row>
    <row r="7072" s="24" customFormat="1" spans="2:2">
      <c r="B7072" s="121"/>
    </row>
    <row r="7073" s="24" customFormat="1" spans="2:2">
      <c r="B7073" s="121"/>
    </row>
    <row r="7074" s="24" customFormat="1" spans="2:2">
      <c r="B7074" s="121"/>
    </row>
    <row r="7075" s="24" customFormat="1" spans="2:2">
      <c r="B7075" s="121"/>
    </row>
    <row r="7076" s="24" customFormat="1" spans="2:2">
      <c r="B7076" s="121"/>
    </row>
    <row r="7077" s="24" customFormat="1" spans="2:2">
      <c r="B7077" s="121"/>
    </row>
    <row r="7078" s="24" customFormat="1" spans="2:2">
      <c r="B7078" s="121"/>
    </row>
    <row r="7079" s="24" customFormat="1" spans="2:2">
      <c r="B7079" s="121"/>
    </row>
    <row r="7080" s="24" customFormat="1" spans="2:2">
      <c r="B7080" s="121"/>
    </row>
    <row r="7081" s="24" customFormat="1" spans="2:2">
      <c r="B7081" s="121"/>
    </row>
    <row r="7082" s="24" customFormat="1" spans="2:2">
      <c r="B7082" s="121"/>
    </row>
    <row r="7083" s="24" customFormat="1" spans="2:2">
      <c r="B7083" s="121"/>
    </row>
    <row r="7084" s="24" customFormat="1" spans="2:2">
      <c r="B7084" s="121"/>
    </row>
    <row r="7085" s="24" customFormat="1" spans="2:2">
      <c r="B7085" s="121"/>
    </row>
    <row r="7086" s="24" customFormat="1" spans="2:2">
      <c r="B7086" s="121"/>
    </row>
    <row r="7087" s="24" customFormat="1" spans="2:2">
      <c r="B7087" s="121"/>
    </row>
    <row r="7088" s="24" customFormat="1" spans="2:2">
      <c r="B7088" s="121"/>
    </row>
    <row r="7089" s="24" customFormat="1" spans="2:2">
      <c r="B7089" s="121"/>
    </row>
    <row r="7090" s="24" customFormat="1" spans="2:2">
      <c r="B7090" s="121"/>
    </row>
    <row r="7091" s="24" customFormat="1" spans="2:2">
      <c r="B7091" s="121"/>
    </row>
    <row r="7092" s="24" customFormat="1" spans="2:2">
      <c r="B7092" s="121"/>
    </row>
    <row r="7093" s="24" customFormat="1" spans="2:2">
      <c r="B7093" s="121"/>
    </row>
    <row r="7094" s="24" customFormat="1" spans="2:2">
      <c r="B7094" s="121"/>
    </row>
    <row r="7095" s="24" customFormat="1" spans="2:2">
      <c r="B7095" s="121"/>
    </row>
    <row r="7096" s="24" customFormat="1" spans="2:2">
      <c r="B7096" s="121"/>
    </row>
    <row r="7097" s="24" customFormat="1" spans="2:2">
      <c r="B7097" s="121"/>
    </row>
    <row r="7098" s="24" customFormat="1" spans="2:2">
      <c r="B7098" s="121"/>
    </row>
    <row r="7099" s="24" customFormat="1" spans="2:2">
      <c r="B7099" s="121"/>
    </row>
    <row r="7100" s="24" customFormat="1" spans="2:2">
      <c r="B7100" s="121"/>
    </row>
    <row r="7101" s="24" customFormat="1" spans="2:2">
      <c r="B7101" s="121"/>
    </row>
    <row r="7102" s="24" customFormat="1" spans="2:2">
      <c r="B7102" s="121"/>
    </row>
    <row r="7103" s="24" customFormat="1" spans="2:2">
      <c r="B7103" s="121"/>
    </row>
    <row r="7104" s="24" customFormat="1" spans="2:2">
      <c r="B7104" s="121"/>
    </row>
    <row r="7105" s="24" customFormat="1" spans="2:2">
      <c r="B7105" s="121"/>
    </row>
    <row r="7106" s="24" customFormat="1" spans="2:2">
      <c r="B7106" s="121"/>
    </row>
    <row r="7107" s="24" customFormat="1" spans="2:2">
      <c r="B7107" s="121"/>
    </row>
    <row r="7108" s="24" customFormat="1" spans="2:2">
      <c r="B7108" s="121"/>
    </row>
    <row r="7109" s="24" customFormat="1" spans="2:2">
      <c r="B7109" s="121"/>
    </row>
    <row r="7110" s="24" customFormat="1" spans="2:2">
      <c r="B7110" s="121"/>
    </row>
    <row r="7111" s="24" customFormat="1" spans="2:2">
      <c r="B7111" s="121"/>
    </row>
    <row r="7112" s="24" customFormat="1" spans="2:2">
      <c r="B7112" s="121"/>
    </row>
    <row r="7113" s="24" customFormat="1" spans="2:2">
      <c r="B7113" s="121"/>
    </row>
    <row r="7114" s="24" customFormat="1" spans="2:2">
      <c r="B7114" s="121"/>
    </row>
    <row r="7115" s="24" customFormat="1" spans="2:2">
      <c r="B7115" s="121"/>
    </row>
    <row r="7116" s="24" customFormat="1" spans="2:2">
      <c r="B7116" s="121"/>
    </row>
    <row r="7117" s="24" customFormat="1" spans="2:2">
      <c r="B7117" s="121"/>
    </row>
    <row r="7118" s="24" customFormat="1" spans="2:2">
      <c r="B7118" s="121"/>
    </row>
    <row r="7119" s="24" customFormat="1" spans="2:2">
      <c r="B7119" s="121"/>
    </row>
    <row r="7120" s="24" customFormat="1" spans="2:2">
      <c r="B7120" s="121"/>
    </row>
    <row r="7121" s="24" customFormat="1" spans="2:2">
      <c r="B7121" s="121"/>
    </row>
    <row r="7122" s="24" customFormat="1" spans="2:2">
      <c r="B7122" s="121"/>
    </row>
    <row r="7123" s="24" customFormat="1" spans="2:2">
      <c r="B7123" s="121"/>
    </row>
    <row r="7124" s="24" customFormat="1" spans="2:2">
      <c r="B7124" s="121"/>
    </row>
    <row r="7125" s="24" customFormat="1" spans="2:2">
      <c r="B7125" s="121"/>
    </row>
    <row r="7126" s="24" customFormat="1" spans="2:2">
      <c r="B7126" s="121"/>
    </row>
    <row r="7127" s="24" customFormat="1" spans="2:2">
      <c r="B7127" s="121"/>
    </row>
    <row r="7128" s="24" customFormat="1" spans="2:2">
      <c r="B7128" s="121"/>
    </row>
    <row r="7129" s="24" customFormat="1" spans="2:2">
      <c r="B7129" s="121"/>
    </row>
    <row r="7130" s="24" customFormat="1" spans="2:2">
      <c r="B7130" s="121"/>
    </row>
    <row r="7131" s="24" customFormat="1" spans="2:2">
      <c r="B7131" s="121"/>
    </row>
    <row r="7132" s="24" customFormat="1" spans="2:2">
      <c r="B7132" s="121"/>
    </row>
    <row r="7133" s="24" customFormat="1" spans="2:2">
      <c r="B7133" s="121"/>
    </row>
    <row r="7134" s="24" customFormat="1" spans="2:2">
      <c r="B7134" s="121"/>
    </row>
    <row r="7135" s="24" customFormat="1" spans="2:2">
      <c r="B7135" s="121"/>
    </row>
    <row r="7136" s="24" customFormat="1" spans="2:2">
      <c r="B7136" s="121"/>
    </row>
    <row r="7137" s="24" customFormat="1" spans="2:2">
      <c r="B7137" s="121"/>
    </row>
    <row r="7138" s="24" customFormat="1" spans="2:2">
      <c r="B7138" s="121"/>
    </row>
    <row r="7139" s="24" customFormat="1" spans="2:2">
      <c r="B7139" s="121"/>
    </row>
    <row r="7140" s="24" customFormat="1" spans="2:2">
      <c r="B7140" s="121"/>
    </row>
    <row r="7141" s="24" customFormat="1" spans="2:2">
      <c r="B7141" s="121"/>
    </row>
    <row r="7142" s="24" customFormat="1" spans="2:2">
      <c r="B7142" s="121"/>
    </row>
    <row r="7143" s="24" customFormat="1" spans="2:2">
      <c r="B7143" s="121"/>
    </row>
    <row r="7144" s="24" customFormat="1" spans="2:2">
      <c r="B7144" s="121"/>
    </row>
    <row r="7145" s="24" customFormat="1" spans="2:2">
      <c r="B7145" s="121"/>
    </row>
    <row r="7146" s="24" customFormat="1" spans="2:2">
      <c r="B7146" s="121"/>
    </row>
    <row r="7147" s="24" customFormat="1" spans="2:2">
      <c r="B7147" s="121"/>
    </row>
    <row r="7148" s="24" customFormat="1" spans="2:2">
      <c r="B7148" s="121"/>
    </row>
    <row r="7149" s="24" customFormat="1" spans="2:2">
      <c r="B7149" s="121"/>
    </row>
    <row r="7150" s="24" customFormat="1" spans="2:2">
      <c r="B7150" s="121"/>
    </row>
    <row r="7151" s="24" customFormat="1" spans="2:2">
      <c r="B7151" s="121"/>
    </row>
    <row r="7152" s="24" customFormat="1" spans="2:2">
      <c r="B7152" s="121"/>
    </row>
    <row r="7153" s="24" customFormat="1" spans="2:2">
      <c r="B7153" s="121"/>
    </row>
    <row r="7154" s="24" customFormat="1" spans="2:2">
      <c r="B7154" s="121"/>
    </row>
    <row r="7155" s="24" customFormat="1" spans="2:2">
      <c r="B7155" s="121"/>
    </row>
    <row r="7156" s="24" customFormat="1" spans="2:2">
      <c r="B7156" s="121"/>
    </row>
    <row r="7157" s="24" customFormat="1" spans="2:2">
      <c r="B7157" s="121"/>
    </row>
    <row r="7158" s="24" customFormat="1" spans="2:2">
      <c r="B7158" s="121"/>
    </row>
    <row r="7159" s="24" customFormat="1" spans="2:2">
      <c r="B7159" s="121"/>
    </row>
    <row r="7160" s="24" customFormat="1" spans="2:2">
      <c r="B7160" s="121"/>
    </row>
    <row r="7161" s="24" customFormat="1" spans="2:2">
      <c r="B7161" s="121"/>
    </row>
    <row r="7162" s="24" customFormat="1" spans="2:2">
      <c r="B7162" s="121"/>
    </row>
    <row r="7163" s="24" customFormat="1" spans="2:2">
      <c r="B7163" s="121"/>
    </row>
    <row r="7164" s="24" customFormat="1" spans="2:2">
      <c r="B7164" s="121"/>
    </row>
    <row r="7165" s="24" customFormat="1" spans="2:2">
      <c r="B7165" s="121"/>
    </row>
    <row r="7166" s="24" customFormat="1" spans="2:2">
      <c r="B7166" s="121"/>
    </row>
    <row r="7167" s="24" customFormat="1" spans="2:2">
      <c r="B7167" s="121"/>
    </row>
    <row r="7168" s="24" customFormat="1" spans="2:2">
      <c r="B7168" s="121"/>
    </row>
    <row r="7169" s="24" customFormat="1" spans="2:2">
      <c r="B7169" s="121"/>
    </row>
    <row r="7170" s="24" customFormat="1" spans="2:2">
      <c r="B7170" s="121"/>
    </row>
    <row r="7171" s="24" customFormat="1" spans="2:2">
      <c r="B7171" s="121"/>
    </row>
    <row r="7172" s="24" customFormat="1" spans="2:2">
      <c r="B7172" s="121"/>
    </row>
    <row r="7173" s="24" customFormat="1" spans="2:2">
      <c r="B7173" s="121"/>
    </row>
    <row r="7174" s="24" customFormat="1" spans="2:2">
      <c r="B7174" s="121"/>
    </row>
    <row r="7175" s="24" customFormat="1" spans="2:2">
      <c r="B7175" s="121"/>
    </row>
    <row r="7176" s="24" customFormat="1" spans="2:2">
      <c r="B7176" s="121"/>
    </row>
    <row r="7177" s="24" customFormat="1" spans="2:2">
      <c r="B7177" s="121"/>
    </row>
    <row r="7178" s="24" customFormat="1" spans="2:2">
      <c r="B7178" s="121"/>
    </row>
    <row r="7179" s="24" customFormat="1" spans="2:2">
      <c r="B7179" s="121"/>
    </row>
    <row r="7180" s="24" customFormat="1" spans="2:2">
      <c r="B7180" s="121"/>
    </row>
    <row r="7181" s="24" customFormat="1" spans="2:2">
      <c r="B7181" s="121"/>
    </row>
    <row r="7182" s="24" customFormat="1" spans="2:2">
      <c r="B7182" s="121"/>
    </row>
    <row r="7183" s="24" customFormat="1" spans="2:2">
      <c r="B7183" s="121"/>
    </row>
    <row r="7184" s="24" customFormat="1" spans="2:2">
      <c r="B7184" s="121"/>
    </row>
    <row r="7185" s="24" customFormat="1" spans="2:2">
      <c r="B7185" s="121"/>
    </row>
    <row r="7186" s="24" customFormat="1" spans="2:2">
      <c r="B7186" s="121"/>
    </row>
    <row r="7187" s="24" customFormat="1" spans="2:2">
      <c r="B7187" s="121"/>
    </row>
    <row r="7188" s="24" customFormat="1" spans="2:2">
      <c r="B7188" s="121"/>
    </row>
    <row r="7189" s="24" customFormat="1" spans="2:2">
      <c r="B7189" s="121"/>
    </row>
    <row r="7190" s="24" customFormat="1" spans="2:2">
      <c r="B7190" s="121"/>
    </row>
    <row r="7191" s="24" customFormat="1" spans="2:2">
      <c r="B7191" s="121"/>
    </row>
    <row r="7192" s="24" customFormat="1" spans="2:2">
      <c r="B7192" s="121"/>
    </row>
    <row r="7193" s="24" customFormat="1" spans="2:2">
      <c r="B7193" s="121"/>
    </row>
    <row r="7194" s="24" customFormat="1" spans="2:2">
      <c r="B7194" s="121"/>
    </row>
    <row r="7195" s="24" customFormat="1" spans="2:2">
      <c r="B7195" s="121"/>
    </row>
    <row r="7196" s="24" customFormat="1" spans="2:2">
      <c r="B7196" s="121"/>
    </row>
    <row r="7197" s="24" customFormat="1" spans="2:2">
      <c r="B7197" s="121"/>
    </row>
    <row r="7198" s="24" customFormat="1" spans="2:2">
      <c r="B7198" s="121"/>
    </row>
    <row r="7199" s="24" customFormat="1" spans="2:2">
      <c r="B7199" s="121"/>
    </row>
    <row r="7200" s="24" customFormat="1" spans="2:2">
      <c r="B7200" s="121"/>
    </row>
    <row r="7201" s="24" customFormat="1" spans="2:2">
      <c r="B7201" s="121"/>
    </row>
    <row r="7202" s="24" customFormat="1" spans="2:2">
      <c r="B7202" s="121"/>
    </row>
    <row r="7203" s="24" customFormat="1" spans="2:2">
      <c r="B7203" s="121"/>
    </row>
    <row r="7204" s="24" customFormat="1" spans="2:2">
      <c r="B7204" s="121"/>
    </row>
    <row r="7205" s="24" customFormat="1" spans="2:2">
      <c r="B7205" s="121"/>
    </row>
    <row r="7206" s="24" customFormat="1" spans="2:2">
      <c r="B7206" s="121"/>
    </row>
    <row r="7207" s="24" customFormat="1" spans="2:2">
      <c r="B7207" s="121"/>
    </row>
    <row r="7208" s="24" customFormat="1" spans="2:2">
      <c r="B7208" s="121"/>
    </row>
    <row r="7209" s="24" customFormat="1" spans="2:2">
      <c r="B7209" s="121"/>
    </row>
    <row r="7210" s="24" customFormat="1" spans="2:2">
      <c r="B7210" s="121"/>
    </row>
    <row r="7211" s="24" customFormat="1" spans="2:2">
      <c r="B7211" s="121"/>
    </row>
    <row r="7212" s="24" customFormat="1" spans="2:2">
      <c r="B7212" s="121"/>
    </row>
    <row r="7213" s="24" customFormat="1" spans="2:2">
      <c r="B7213" s="121"/>
    </row>
    <row r="7214" s="24" customFormat="1" spans="2:2">
      <c r="B7214" s="121"/>
    </row>
    <row r="7215" s="24" customFormat="1" spans="2:2">
      <c r="B7215" s="121"/>
    </row>
    <row r="7216" s="24" customFormat="1" spans="2:2">
      <c r="B7216" s="121"/>
    </row>
    <row r="7217" s="24" customFormat="1" spans="2:2">
      <c r="B7217" s="121"/>
    </row>
    <row r="7218" s="24" customFormat="1" spans="2:2">
      <c r="B7218" s="121"/>
    </row>
    <row r="7219" s="24" customFormat="1" spans="2:2">
      <c r="B7219" s="121"/>
    </row>
    <row r="7220" s="24" customFormat="1" spans="2:2">
      <c r="B7220" s="121"/>
    </row>
    <row r="7221" s="24" customFormat="1" spans="2:2">
      <c r="B7221" s="121"/>
    </row>
    <row r="7222" s="24" customFormat="1" spans="2:2">
      <c r="B7222" s="121"/>
    </row>
    <row r="7223" s="24" customFormat="1" spans="2:2">
      <c r="B7223" s="121"/>
    </row>
    <row r="7224" s="24" customFormat="1" spans="2:2">
      <c r="B7224" s="121"/>
    </row>
    <row r="7225" s="24" customFormat="1" spans="2:2">
      <c r="B7225" s="121"/>
    </row>
    <row r="7226" s="24" customFormat="1" spans="2:2">
      <c r="B7226" s="121"/>
    </row>
    <row r="7227" s="24" customFormat="1" spans="2:2">
      <c r="B7227" s="121"/>
    </row>
    <row r="7228" s="24" customFormat="1" spans="2:2">
      <c r="B7228" s="121"/>
    </row>
    <row r="7229" s="24" customFormat="1" spans="2:2">
      <c r="B7229" s="121"/>
    </row>
    <row r="7230" s="24" customFormat="1" spans="2:2">
      <c r="B7230" s="121"/>
    </row>
    <row r="7231" s="24" customFormat="1" spans="2:2">
      <c r="B7231" s="121"/>
    </row>
    <row r="7232" s="24" customFormat="1" spans="2:2">
      <c r="B7232" s="121"/>
    </row>
    <row r="7233" s="24" customFormat="1" spans="2:2">
      <c r="B7233" s="121"/>
    </row>
    <row r="7234" s="24" customFormat="1" spans="2:2">
      <c r="B7234" s="121"/>
    </row>
    <row r="7235" s="24" customFormat="1" spans="2:2">
      <c r="B7235" s="121"/>
    </row>
    <row r="7236" s="24" customFormat="1" spans="2:2">
      <c r="B7236" s="121"/>
    </row>
    <row r="7237" s="24" customFormat="1" spans="2:2">
      <c r="B7237" s="121"/>
    </row>
    <row r="7238" s="24" customFormat="1" spans="2:2">
      <c r="B7238" s="121"/>
    </row>
    <row r="7239" s="24" customFormat="1" spans="2:2">
      <c r="B7239" s="121"/>
    </row>
    <row r="7240" s="24" customFormat="1" spans="2:2">
      <c r="B7240" s="121"/>
    </row>
    <row r="7241" s="24" customFormat="1" spans="2:2">
      <c r="B7241" s="121"/>
    </row>
    <row r="7242" s="24" customFormat="1" spans="2:2">
      <c r="B7242" s="121"/>
    </row>
    <row r="7243" s="24" customFormat="1" spans="2:2">
      <c r="B7243" s="121"/>
    </row>
    <row r="7244" s="24" customFormat="1" spans="2:2">
      <c r="B7244" s="121"/>
    </row>
    <row r="7245" s="24" customFormat="1" spans="2:2">
      <c r="B7245" s="121"/>
    </row>
    <row r="7246" s="24" customFormat="1" spans="2:2">
      <c r="B7246" s="121"/>
    </row>
    <row r="7247" s="24" customFormat="1" spans="2:2">
      <c r="B7247" s="121"/>
    </row>
    <row r="7248" s="24" customFormat="1" spans="2:2">
      <c r="B7248" s="121"/>
    </row>
    <row r="7249" s="24" customFormat="1" spans="2:2">
      <c r="B7249" s="121"/>
    </row>
    <row r="7250" s="24" customFormat="1" spans="2:2">
      <c r="B7250" s="121"/>
    </row>
    <row r="7251" s="24" customFormat="1" spans="2:2">
      <c r="B7251" s="121"/>
    </row>
    <row r="7252" s="24" customFormat="1" spans="2:2">
      <c r="B7252" s="121"/>
    </row>
    <row r="7253" s="24" customFormat="1" spans="2:2">
      <c r="B7253" s="121"/>
    </row>
    <row r="7254" s="24" customFormat="1" spans="2:2">
      <c r="B7254" s="121"/>
    </row>
    <row r="7255" s="24" customFormat="1" spans="2:2">
      <c r="B7255" s="121"/>
    </row>
    <row r="7256" s="24" customFormat="1" spans="2:2">
      <c r="B7256" s="121"/>
    </row>
    <row r="7257" s="24" customFormat="1" spans="2:2">
      <c r="B7257" s="121"/>
    </row>
    <row r="7258" s="24" customFormat="1" spans="2:2">
      <c r="B7258" s="121"/>
    </row>
    <row r="7259" s="24" customFormat="1" spans="2:2">
      <c r="B7259" s="121"/>
    </row>
    <row r="7260" s="24" customFormat="1" spans="2:2">
      <c r="B7260" s="121"/>
    </row>
    <row r="7261" s="24" customFormat="1" spans="2:2">
      <c r="B7261" s="121"/>
    </row>
    <row r="7262" s="24" customFormat="1" spans="2:2">
      <c r="B7262" s="121"/>
    </row>
    <row r="7263" s="24" customFormat="1" spans="2:2">
      <c r="B7263" s="121"/>
    </row>
    <row r="7264" s="24" customFormat="1" spans="2:2">
      <c r="B7264" s="121"/>
    </row>
    <row r="7265" s="24" customFormat="1" spans="2:2">
      <c r="B7265" s="121"/>
    </row>
    <row r="7266" s="24" customFormat="1" spans="2:2">
      <c r="B7266" s="121"/>
    </row>
    <row r="7267" s="24" customFormat="1" spans="2:2">
      <c r="B7267" s="121"/>
    </row>
    <row r="7268" s="24" customFormat="1" spans="2:2">
      <c r="B7268" s="121"/>
    </row>
    <row r="7269" s="24" customFormat="1" spans="2:2">
      <c r="B7269" s="121"/>
    </row>
    <row r="7270" s="24" customFormat="1" spans="2:2">
      <c r="B7270" s="121"/>
    </row>
    <row r="7271" s="24" customFormat="1" spans="2:2">
      <c r="B7271" s="121"/>
    </row>
    <row r="7272" s="24" customFormat="1" spans="2:2">
      <c r="B7272" s="121"/>
    </row>
    <row r="7273" s="24" customFormat="1" spans="2:2">
      <c r="B7273" s="121"/>
    </row>
    <row r="7274" s="24" customFormat="1" spans="2:2">
      <c r="B7274" s="121"/>
    </row>
    <row r="7275" s="24" customFormat="1" spans="2:2">
      <c r="B7275" s="121"/>
    </row>
    <row r="7276" s="24" customFormat="1" spans="2:2">
      <c r="B7276" s="121"/>
    </row>
    <row r="7277" s="24" customFormat="1" spans="2:2">
      <c r="B7277" s="121"/>
    </row>
    <row r="7278" s="24" customFormat="1" spans="2:2">
      <c r="B7278" s="121"/>
    </row>
    <row r="7279" s="24" customFormat="1" spans="2:2">
      <c r="B7279" s="121"/>
    </row>
    <row r="7280" s="24" customFormat="1" spans="2:2">
      <c r="B7280" s="121"/>
    </row>
    <row r="7281" s="24" customFormat="1" spans="2:2">
      <c r="B7281" s="121"/>
    </row>
    <row r="7282" s="24" customFormat="1" spans="2:2">
      <c r="B7282" s="121"/>
    </row>
    <row r="7283" s="24" customFormat="1" spans="2:2">
      <c r="B7283" s="121"/>
    </row>
    <row r="7284" s="24" customFormat="1" spans="2:2">
      <c r="B7284" s="121"/>
    </row>
    <row r="7285" s="24" customFormat="1" spans="2:2">
      <c r="B7285" s="121"/>
    </row>
    <row r="7286" s="24" customFormat="1" spans="2:2">
      <c r="B7286" s="121"/>
    </row>
    <row r="7287" s="24" customFormat="1" spans="2:2">
      <c r="B7287" s="121"/>
    </row>
    <row r="7288" s="24" customFormat="1" spans="2:2">
      <c r="B7288" s="121"/>
    </row>
    <row r="7289" s="24" customFormat="1" spans="2:2">
      <c r="B7289" s="121"/>
    </row>
    <row r="7290" s="24" customFormat="1" spans="2:2">
      <c r="B7290" s="121"/>
    </row>
    <row r="7291" s="24" customFormat="1" spans="2:2">
      <c r="B7291" s="121"/>
    </row>
    <row r="7292" s="24" customFormat="1" spans="2:2">
      <c r="B7292" s="121"/>
    </row>
    <row r="7293" s="24" customFormat="1" spans="2:2">
      <c r="B7293" s="121"/>
    </row>
    <row r="7294" s="24" customFormat="1" spans="2:2">
      <c r="B7294" s="121"/>
    </row>
    <row r="7295" s="24" customFormat="1" spans="2:2">
      <c r="B7295" s="121"/>
    </row>
    <row r="7296" s="24" customFormat="1" spans="2:2">
      <c r="B7296" s="121"/>
    </row>
    <row r="7297" s="24" customFormat="1" spans="2:2">
      <c r="B7297" s="121"/>
    </row>
    <row r="7298" s="24" customFormat="1" spans="2:2">
      <c r="B7298" s="121"/>
    </row>
    <row r="7299" s="24" customFormat="1" spans="2:2">
      <c r="B7299" s="121"/>
    </row>
    <row r="7300" s="24" customFormat="1" spans="2:2">
      <c r="B7300" s="121"/>
    </row>
    <row r="7301" s="24" customFormat="1" spans="2:2">
      <c r="B7301" s="121"/>
    </row>
    <row r="7302" s="24" customFormat="1" spans="2:2">
      <c r="B7302" s="121"/>
    </row>
    <row r="7303" s="24" customFormat="1" spans="2:2">
      <c r="B7303" s="121"/>
    </row>
    <row r="7304" s="24" customFormat="1" spans="2:2">
      <c r="B7304" s="121"/>
    </row>
    <row r="7305" s="24" customFormat="1" spans="2:2">
      <c r="B7305" s="121"/>
    </row>
    <row r="7306" s="24" customFormat="1" spans="2:2">
      <c r="B7306" s="121"/>
    </row>
    <row r="7307" s="24" customFormat="1" spans="2:2">
      <c r="B7307" s="121"/>
    </row>
    <row r="7308" s="24" customFormat="1" spans="2:2">
      <c r="B7308" s="121"/>
    </row>
    <row r="7309" s="24" customFormat="1" spans="2:2">
      <c r="B7309" s="121"/>
    </row>
    <row r="7310" s="24" customFormat="1" spans="2:2">
      <c r="B7310" s="121"/>
    </row>
    <row r="7311" s="24" customFormat="1" spans="2:2">
      <c r="B7311" s="121"/>
    </row>
    <row r="7312" s="24" customFormat="1" spans="2:2">
      <c r="B7312" s="121"/>
    </row>
    <row r="7313" s="24" customFormat="1" spans="2:2">
      <c r="B7313" s="121"/>
    </row>
    <row r="7314" s="24" customFormat="1" spans="2:2">
      <c r="B7314" s="121"/>
    </row>
    <row r="7315" s="24" customFormat="1" spans="2:2">
      <c r="B7315" s="121"/>
    </row>
    <row r="7316" s="24" customFormat="1" spans="2:2">
      <c r="B7316" s="121"/>
    </row>
    <row r="7317" s="24" customFormat="1" spans="2:2">
      <c r="B7317" s="121"/>
    </row>
    <row r="7318" s="24" customFormat="1" spans="2:2">
      <c r="B7318" s="121"/>
    </row>
    <row r="7319" s="24" customFormat="1" spans="2:2">
      <c r="B7319" s="121"/>
    </row>
    <row r="7320" s="24" customFormat="1" spans="2:2">
      <c r="B7320" s="121"/>
    </row>
    <row r="7321" s="24" customFormat="1" spans="2:2">
      <c r="B7321" s="121"/>
    </row>
    <row r="7322" s="24" customFormat="1" spans="2:2">
      <c r="B7322" s="121"/>
    </row>
    <row r="7323" s="24" customFormat="1" spans="2:2">
      <c r="B7323" s="121"/>
    </row>
    <row r="7324" s="24" customFormat="1" spans="2:2">
      <c r="B7324" s="121"/>
    </row>
    <row r="7325" s="24" customFormat="1" spans="2:2">
      <c r="B7325" s="121"/>
    </row>
    <row r="7326" s="24" customFormat="1" spans="2:2">
      <c r="B7326" s="121"/>
    </row>
    <row r="7327" s="24" customFormat="1" spans="2:2">
      <c r="B7327" s="121"/>
    </row>
    <row r="7328" s="24" customFormat="1" spans="2:2">
      <c r="B7328" s="121"/>
    </row>
    <row r="7329" s="24" customFormat="1" spans="2:2">
      <c r="B7329" s="121"/>
    </row>
    <row r="7330" s="24" customFormat="1" spans="2:2">
      <c r="B7330" s="121"/>
    </row>
    <row r="7331" s="24" customFormat="1" spans="2:2">
      <c r="B7331" s="121"/>
    </row>
    <row r="7332" s="24" customFormat="1" spans="2:2">
      <c r="B7332" s="121"/>
    </row>
    <row r="7333" s="24" customFormat="1" spans="2:2">
      <c r="B7333" s="121"/>
    </row>
    <row r="7334" s="24" customFormat="1" spans="2:2">
      <c r="B7334" s="121"/>
    </row>
    <row r="7335" s="24" customFormat="1" spans="2:2">
      <c r="B7335" s="121"/>
    </row>
    <row r="7336" s="24" customFormat="1" spans="2:2">
      <c r="B7336" s="121"/>
    </row>
    <row r="7337" s="24" customFormat="1" spans="2:2">
      <c r="B7337" s="121"/>
    </row>
    <row r="7338" s="24" customFormat="1" spans="2:2">
      <c r="B7338" s="121"/>
    </row>
    <row r="7339" s="24" customFormat="1" spans="2:2">
      <c r="B7339" s="121"/>
    </row>
    <row r="7340" s="24" customFormat="1" spans="2:2">
      <c r="B7340" s="121"/>
    </row>
    <row r="7341" s="24" customFormat="1" spans="2:2">
      <c r="B7341" s="121"/>
    </row>
    <row r="7342" s="24" customFormat="1" spans="2:2">
      <c r="B7342" s="121"/>
    </row>
    <row r="7343" s="24" customFormat="1" spans="2:2">
      <c r="B7343" s="121"/>
    </row>
    <row r="7344" s="24" customFormat="1" spans="2:2">
      <c r="B7344" s="121"/>
    </row>
    <row r="7345" s="24" customFormat="1" spans="2:2">
      <c r="B7345" s="121"/>
    </row>
    <row r="7346" s="24" customFormat="1" spans="2:2">
      <c r="B7346" s="121"/>
    </row>
    <row r="7347" s="24" customFormat="1" spans="2:2">
      <c r="B7347" s="121"/>
    </row>
    <row r="7348" s="24" customFormat="1" spans="2:2">
      <c r="B7348" s="121"/>
    </row>
    <row r="7349" s="24" customFormat="1" spans="2:2">
      <c r="B7349" s="121"/>
    </row>
    <row r="7350" s="24" customFormat="1" spans="2:2">
      <c r="B7350" s="121"/>
    </row>
    <row r="7351" s="24" customFormat="1" spans="2:2">
      <c r="B7351" s="121"/>
    </row>
    <row r="7352" s="24" customFormat="1" spans="2:2">
      <c r="B7352" s="121"/>
    </row>
    <row r="7353" s="24" customFormat="1" spans="2:2">
      <c r="B7353" s="121"/>
    </row>
    <row r="7354" s="24" customFormat="1" spans="2:2">
      <c r="B7354" s="121"/>
    </row>
    <row r="7355" s="24" customFormat="1" spans="2:2">
      <c r="B7355" s="121"/>
    </row>
    <row r="7356" s="24" customFormat="1" spans="2:2">
      <c r="B7356" s="121"/>
    </row>
    <row r="7357" s="24" customFormat="1" spans="2:2">
      <c r="B7357" s="121"/>
    </row>
    <row r="7358" s="24" customFormat="1" spans="2:2">
      <c r="B7358" s="121"/>
    </row>
    <row r="7359" s="24" customFormat="1" spans="2:2">
      <c r="B7359" s="121"/>
    </row>
    <row r="7360" s="24" customFormat="1" spans="2:2">
      <c r="B7360" s="121"/>
    </row>
    <row r="7361" s="24" customFormat="1" spans="2:2">
      <c r="B7361" s="121"/>
    </row>
    <row r="7362" s="24" customFormat="1" spans="2:2">
      <c r="B7362" s="121"/>
    </row>
    <row r="7363" s="24" customFormat="1" spans="2:2">
      <c r="B7363" s="121"/>
    </row>
    <row r="7364" s="24" customFormat="1" spans="2:2">
      <c r="B7364" s="121"/>
    </row>
    <row r="7365" s="24" customFormat="1" spans="2:2">
      <c r="B7365" s="121"/>
    </row>
    <row r="7366" s="24" customFormat="1" spans="2:2">
      <c r="B7366" s="121"/>
    </row>
    <row r="7367" s="24" customFormat="1" spans="2:2">
      <c r="B7367" s="121"/>
    </row>
    <row r="7368" s="24" customFormat="1" spans="2:2">
      <c r="B7368" s="121"/>
    </row>
    <row r="7369" s="24" customFormat="1" spans="2:2">
      <c r="B7369" s="121"/>
    </row>
    <row r="7370" s="24" customFormat="1" spans="2:2">
      <c r="B7370" s="121"/>
    </row>
    <row r="7371" s="24" customFormat="1" spans="2:2">
      <c r="B7371" s="121"/>
    </row>
    <row r="7372" s="24" customFormat="1" spans="2:2">
      <c r="B7372" s="121"/>
    </row>
    <row r="7373" s="24" customFormat="1" spans="2:2">
      <c r="B7373" s="121"/>
    </row>
    <row r="7374" s="24" customFormat="1" spans="2:2">
      <c r="B7374" s="121"/>
    </row>
    <row r="7375" s="24" customFormat="1" spans="2:2">
      <c r="B7375" s="121"/>
    </row>
    <row r="7376" s="24" customFormat="1" spans="2:2">
      <c r="B7376" s="121"/>
    </row>
    <row r="7377" s="24" customFormat="1" spans="2:2">
      <c r="B7377" s="121"/>
    </row>
    <row r="7378" s="24" customFormat="1" spans="2:2">
      <c r="B7378" s="121"/>
    </row>
    <row r="7379" s="24" customFormat="1" spans="2:2">
      <c r="B7379" s="121"/>
    </row>
    <row r="7380" s="24" customFormat="1" spans="2:2">
      <c r="B7380" s="121"/>
    </row>
    <row r="7381" s="24" customFormat="1" spans="2:2">
      <c r="B7381" s="121"/>
    </row>
    <row r="7382" s="24" customFormat="1" spans="2:2">
      <c r="B7382" s="121"/>
    </row>
    <row r="7383" s="24" customFormat="1" spans="2:2">
      <c r="B7383" s="121"/>
    </row>
    <row r="7384" s="24" customFormat="1" spans="2:2">
      <c r="B7384" s="121"/>
    </row>
    <row r="7385" s="24" customFormat="1" spans="2:2">
      <c r="B7385" s="121"/>
    </row>
    <row r="7386" s="24" customFormat="1" spans="2:2">
      <c r="B7386" s="121"/>
    </row>
    <row r="7387" s="24" customFormat="1" spans="2:2">
      <c r="B7387" s="121"/>
    </row>
    <row r="7388" s="24" customFormat="1" spans="2:2">
      <c r="B7388" s="121"/>
    </row>
    <row r="7389" s="24" customFormat="1" spans="2:2">
      <c r="B7389" s="121"/>
    </row>
    <row r="7390" s="24" customFormat="1" spans="2:2">
      <c r="B7390" s="121"/>
    </row>
    <row r="7391" s="24" customFormat="1" spans="2:2">
      <c r="B7391" s="121"/>
    </row>
    <row r="7392" s="24" customFormat="1" spans="2:2">
      <c r="B7392" s="121"/>
    </row>
    <row r="7393" s="24" customFormat="1" spans="2:2">
      <c r="B7393" s="121"/>
    </row>
    <row r="7394" s="24" customFormat="1" spans="2:2">
      <c r="B7394" s="121"/>
    </row>
    <row r="7395" s="24" customFormat="1" spans="2:2">
      <c r="B7395" s="121"/>
    </row>
    <row r="7396" s="24" customFormat="1" spans="2:2">
      <c r="B7396" s="121"/>
    </row>
    <row r="7397" s="24" customFormat="1" spans="2:2">
      <c r="B7397" s="121"/>
    </row>
    <row r="7398" s="24" customFormat="1" spans="2:2">
      <c r="B7398" s="121"/>
    </row>
    <row r="7399" s="24" customFormat="1" spans="2:2">
      <c r="B7399" s="121"/>
    </row>
    <row r="7400" s="24" customFormat="1" spans="2:2">
      <c r="B7400" s="121"/>
    </row>
    <row r="7401" s="24" customFormat="1" spans="2:2">
      <c r="B7401" s="121"/>
    </row>
    <row r="7402" s="24" customFormat="1" spans="2:2">
      <c r="B7402" s="121"/>
    </row>
    <row r="7403" s="24" customFormat="1" spans="2:2">
      <c r="B7403" s="121"/>
    </row>
    <row r="7404" s="24" customFormat="1" spans="2:2">
      <c r="B7404" s="121"/>
    </row>
    <row r="7405" s="24" customFormat="1" spans="2:2">
      <c r="B7405" s="121"/>
    </row>
    <row r="7406" s="24" customFormat="1" spans="2:2">
      <c r="B7406" s="121"/>
    </row>
    <row r="7407" s="24" customFormat="1" spans="2:2">
      <c r="B7407" s="121"/>
    </row>
    <row r="7408" s="24" customFormat="1" spans="2:2">
      <c r="B7408" s="121"/>
    </row>
    <row r="7409" s="24" customFormat="1" spans="2:2">
      <c r="B7409" s="121"/>
    </row>
    <row r="7410" s="24" customFormat="1" spans="2:2">
      <c r="B7410" s="121"/>
    </row>
    <row r="7411" s="24" customFormat="1" spans="2:2">
      <c r="B7411" s="121"/>
    </row>
    <row r="7412" s="24" customFormat="1" spans="2:2">
      <c r="B7412" s="121"/>
    </row>
    <row r="7413" s="24" customFormat="1" spans="2:2">
      <c r="B7413" s="121"/>
    </row>
    <row r="7414" s="24" customFormat="1" spans="2:2">
      <c r="B7414" s="121"/>
    </row>
    <row r="7415" s="24" customFormat="1" spans="2:2">
      <c r="B7415" s="121"/>
    </row>
    <row r="7416" s="24" customFormat="1" spans="2:2">
      <c r="B7416" s="121"/>
    </row>
    <row r="7417" s="24" customFormat="1" spans="2:2">
      <c r="B7417" s="121"/>
    </row>
    <row r="7418" s="24" customFormat="1" spans="2:2">
      <c r="B7418" s="121"/>
    </row>
    <row r="7419" s="24" customFormat="1" spans="2:2">
      <c r="B7419" s="121"/>
    </row>
    <row r="7420" s="24" customFormat="1" spans="2:2">
      <c r="B7420" s="121"/>
    </row>
    <row r="7421" s="24" customFormat="1" spans="2:2">
      <c r="B7421" s="121"/>
    </row>
    <row r="7422" s="24" customFormat="1" spans="2:2">
      <c r="B7422" s="121"/>
    </row>
    <row r="7423" s="24" customFormat="1" spans="2:2">
      <c r="B7423" s="121"/>
    </row>
    <row r="7424" s="24" customFormat="1" spans="2:2">
      <c r="B7424" s="121"/>
    </row>
    <row r="7425" s="24" customFormat="1" spans="2:2">
      <c r="B7425" s="121"/>
    </row>
    <row r="7426" s="24" customFormat="1" spans="2:2">
      <c r="B7426" s="121"/>
    </row>
    <row r="7427" s="24" customFormat="1" spans="2:2">
      <c r="B7427" s="121"/>
    </row>
    <row r="7428" s="24" customFormat="1" spans="2:2">
      <c r="B7428" s="121"/>
    </row>
    <row r="7429" s="24" customFormat="1" spans="2:2">
      <c r="B7429" s="121"/>
    </row>
    <row r="7430" s="24" customFormat="1" spans="2:2">
      <c r="B7430" s="121"/>
    </row>
    <row r="7431" s="24" customFormat="1" spans="2:2">
      <c r="B7431" s="121"/>
    </row>
    <row r="7432" s="24" customFormat="1" spans="2:2">
      <c r="B7432" s="121"/>
    </row>
    <row r="7433" s="24" customFormat="1" spans="2:2">
      <c r="B7433" s="121"/>
    </row>
    <row r="7434" s="24" customFormat="1" spans="2:2">
      <c r="B7434" s="121"/>
    </row>
    <row r="7435" s="24" customFormat="1" spans="2:2">
      <c r="B7435" s="121"/>
    </row>
    <row r="7436" s="24" customFormat="1" spans="2:2">
      <c r="B7436" s="121"/>
    </row>
    <row r="7437" s="24" customFormat="1" spans="2:2">
      <c r="B7437" s="121"/>
    </row>
    <row r="7438" s="24" customFormat="1" spans="2:2">
      <c r="B7438" s="121"/>
    </row>
    <row r="7439" s="24" customFormat="1" spans="2:2">
      <c r="B7439" s="121"/>
    </row>
    <row r="7440" s="24" customFormat="1" spans="2:2">
      <c r="B7440" s="121"/>
    </row>
    <row r="7441" s="24" customFormat="1" spans="2:2">
      <c r="B7441" s="121"/>
    </row>
    <row r="7442" s="24" customFormat="1" spans="2:2">
      <c r="B7442" s="121"/>
    </row>
    <row r="7443" s="24" customFormat="1" spans="2:2">
      <c r="B7443" s="121"/>
    </row>
    <row r="7444" s="24" customFormat="1" spans="2:2">
      <c r="B7444" s="121"/>
    </row>
    <row r="7445" s="24" customFormat="1" spans="2:2">
      <c r="B7445" s="121"/>
    </row>
    <row r="7446" s="24" customFormat="1" spans="2:2">
      <c r="B7446" s="121"/>
    </row>
    <row r="7447" s="24" customFormat="1" spans="2:2">
      <c r="B7447" s="121"/>
    </row>
    <row r="7448" s="24" customFormat="1" spans="2:2">
      <c r="B7448" s="121"/>
    </row>
    <row r="7449" s="24" customFormat="1" spans="2:2">
      <c r="B7449" s="121"/>
    </row>
    <row r="7450" s="24" customFormat="1" spans="2:2">
      <c r="B7450" s="121"/>
    </row>
    <row r="7451" s="24" customFormat="1" spans="2:2">
      <c r="B7451" s="121"/>
    </row>
    <row r="7452" s="24" customFormat="1" spans="2:2">
      <c r="B7452" s="121"/>
    </row>
    <row r="7453" s="24" customFormat="1" spans="2:2">
      <c r="B7453" s="121"/>
    </row>
    <row r="7454" s="24" customFormat="1" spans="2:2">
      <c r="B7454" s="121"/>
    </row>
    <row r="7455" s="24" customFormat="1" spans="2:2">
      <c r="B7455" s="121"/>
    </row>
    <row r="7456" s="24" customFormat="1" spans="2:2">
      <c r="B7456" s="121"/>
    </row>
    <row r="7457" s="24" customFormat="1" spans="2:2">
      <c r="B7457" s="121"/>
    </row>
    <row r="7458" s="24" customFormat="1" spans="2:2">
      <c r="B7458" s="121"/>
    </row>
    <row r="7459" s="24" customFormat="1" spans="2:2">
      <c r="B7459" s="121"/>
    </row>
    <row r="7460" s="24" customFormat="1" spans="2:2">
      <c r="B7460" s="121"/>
    </row>
    <row r="7461" s="24" customFormat="1" spans="2:2">
      <c r="B7461" s="121"/>
    </row>
    <row r="7462" s="24" customFormat="1" spans="2:2">
      <c r="B7462" s="121"/>
    </row>
    <row r="7463" s="24" customFormat="1" spans="2:2">
      <c r="B7463" s="121"/>
    </row>
    <row r="7464" s="24" customFormat="1" spans="2:2">
      <c r="B7464" s="121"/>
    </row>
    <row r="7465" s="24" customFormat="1" spans="2:2">
      <c r="B7465" s="121"/>
    </row>
    <row r="7466" s="24" customFormat="1" spans="2:2">
      <c r="B7466" s="121"/>
    </row>
    <row r="7467" s="24" customFormat="1" spans="2:2">
      <c r="B7467" s="121"/>
    </row>
    <row r="7468" s="24" customFormat="1" spans="2:2">
      <c r="B7468" s="121"/>
    </row>
    <row r="7469" s="24" customFormat="1" spans="2:2">
      <c r="B7469" s="121"/>
    </row>
    <row r="7470" s="24" customFormat="1" spans="2:2">
      <c r="B7470" s="121"/>
    </row>
    <row r="7471" s="24" customFormat="1" spans="2:2">
      <c r="B7471" s="121"/>
    </row>
    <row r="7472" s="24" customFormat="1" spans="2:2">
      <c r="B7472" s="121"/>
    </row>
    <row r="7473" s="24" customFormat="1" spans="2:2">
      <c r="B7473" s="121"/>
    </row>
    <row r="7474" s="24" customFormat="1" spans="2:2">
      <c r="B7474" s="121"/>
    </row>
    <row r="7475" s="24" customFormat="1" spans="2:2">
      <c r="B7475" s="121"/>
    </row>
    <row r="7476" s="24" customFormat="1" spans="2:2">
      <c r="B7476" s="121"/>
    </row>
    <row r="7477" s="24" customFormat="1" spans="2:2">
      <c r="B7477" s="121"/>
    </row>
    <row r="7478" s="24" customFormat="1" spans="2:2">
      <c r="B7478" s="121"/>
    </row>
    <row r="7479" s="24" customFormat="1" spans="2:2">
      <c r="B7479" s="121"/>
    </row>
    <row r="7480" s="24" customFormat="1" spans="2:2">
      <c r="B7480" s="121"/>
    </row>
    <row r="7481" s="24" customFormat="1" spans="2:2">
      <c r="B7481" s="121"/>
    </row>
    <row r="7482" s="24" customFormat="1" spans="2:2">
      <c r="B7482" s="121"/>
    </row>
    <row r="7483" s="24" customFormat="1" spans="2:2">
      <c r="B7483" s="121"/>
    </row>
    <row r="7484" s="24" customFormat="1" spans="2:2">
      <c r="B7484" s="121"/>
    </row>
    <row r="7485" s="24" customFormat="1" spans="2:2">
      <c r="B7485" s="121"/>
    </row>
    <row r="7486" s="24" customFormat="1" spans="2:2">
      <c r="B7486" s="121"/>
    </row>
    <row r="7487" s="24" customFormat="1" spans="2:2">
      <c r="B7487" s="121"/>
    </row>
    <row r="7488" s="24" customFormat="1" spans="2:2">
      <c r="B7488" s="121"/>
    </row>
    <row r="7489" s="24" customFormat="1" spans="2:2">
      <c r="B7489" s="121"/>
    </row>
    <row r="7490" s="24" customFormat="1" spans="2:2">
      <c r="B7490" s="121"/>
    </row>
    <row r="7491" s="24" customFormat="1" spans="2:2">
      <c r="B7491" s="121"/>
    </row>
    <row r="7492" s="24" customFormat="1" spans="2:2">
      <c r="B7492" s="121"/>
    </row>
    <row r="7493" s="24" customFormat="1" spans="2:2">
      <c r="B7493" s="121"/>
    </row>
    <row r="7494" s="24" customFormat="1" spans="2:2">
      <c r="B7494" s="121"/>
    </row>
    <row r="7495" s="24" customFormat="1" spans="2:2">
      <c r="B7495" s="121"/>
    </row>
    <row r="7496" s="24" customFormat="1" spans="2:2">
      <c r="B7496" s="121"/>
    </row>
    <row r="7497" s="24" customFormat="1" spans="2:2">
      <c r="B7497" s="121"/>
    </row>
    <row r="7498" s="24" customFormat="1" spans="2:2">
      <c r="B7498" s="121"/>
    </row>
    <row r="7499" s="24" customFormat="1" spans="2:2">
      <c r="B7499" s="121"/>
    </row>
    <row r="7500" s="24" customFormat="1" spans="2:2">
      <c r="B7500" s="121"/>
    </row>
    <row r="7501" s="24" customFormat="1" spans="2:2">
      <c r="B7501" s="121"/>
    </row>
    <row r="7502" s="24" customFormat="1" spans="2:2">
      <c r="B7502" s="121"/>
    </row>
    <row r="7503" s="24" customFormat="1" spans="2:2">
      <c r="B7503" s="121"/>
    </row>
    <row r="7504" s="24" customFormat="1" spans="2:2">
      <c r="B7504" s="121"/>
    </row>
    <row r="7505" s="24" customFormat="1" spans="2:2">
      <c r="B7505" s="121"/>
    </row>
    <row r="7506" s="24" customFormat="1" spans="2:2">
      <c r="B7506" s="121"/>
    </row>
    <row r="7507" s="24" customFormat="1" spans="2:2">
      <c r="B7507" s="121"/>
    </row>
    <row r="7508" s="24" customFormat="1" spans="2:2">
      <c r="B7508" s="121"/>
    </row>
    <row r="7509" s="24" customFormat="1" spans="2:2">
      <c r="B7509" s="121"/>
    </row>
    <row r="7510" s="24" customFormat="1" spans="2:2">
      <c r="B7510" s="121"/>
    </row>
    <row r="7511" s="24" customFormat="1" spans="2:2">
      <c r="B7511" s="121"/>
    </row>
    <row r="7512" s="24" customFormat="1" spans="2:2">
      <c r="B7512" s="121"/>
    </row>
    <row r="7513" s="24" customFormat="1" spans="2:2">
      <c r="B7513" s="121"/>
    </row>
    <row r="7514" s="24" customFormat="1" spans="2:2">
      <c r="B7514" s="121"/>
    </row>
    <row r="7515" s="24" customFormat="1" spans="2:2">
      <c r="B7515" s="121"/>
    </row>
    <row r="7516" s="24" customFormat="1" spans="2:2">
      <c r="B7516" s="121"/>
    </row>
    <row r="7517" s="24" customFormat="1" spans="2:2">
      <c r="B7517" s="121"/>
    </row>
    <row r="7518" s="24" customFormat="1" spans="2:2">
      <c r="B7518" s="121"/>
    </row>
    <row r="7519" s="24" customFormat="1" spans="2:2">
      <c r="B7519" s="121"/>
    </row>
    <row r="7520" s="24" customFormat="1" spans="2:2">
      <c r="B7520" s="121"/>
    </row>
    <row r="7521" s="24" customFormat="1" spans="2:2">
      <c r="B7521" s="121"/>
    </row>
    <row r="7522" s="24" customFormat="1" spans="2:2">
      <c r="B7522" s="121"/>
    </row>
    <row r="7523" s="24" customFormat="1" spans="2:2">
      <c r="B7523" s="121"/>
    </row>
    <row r="7524" s="24" customFormat="1" spans="2:2">
      <c r="B7524" s="121"/>
    </row>
    <row r="7525" s="24" customFormat="1" spans="2:2">
      <c r="B7525" s="121"/>
    </row>
    <row r="7526" s="24" customFormat="1" spans="2:2">
      <c r="B7526" s="121"/>
    </row>
    <row r="7527" s="24" customFormat="1" spans="2:2">
      <c r="B7527" s="121"/>
    </row>
    <row r="7528" s="24" customFormat="1" spans="2:2">
      <c r="B7528" s="121"/>
    </row>
    <row r="7529" s="24" customFormat="1" spans="2:2">
      <c r="B7529" s="121"/>
    </row>
    <row r="7530" s="24" customFormat="1" spans="2:2">
      <c r="B7530" s="121"/>
    </row>
    <row r="7531" s="24" customFormat="1" spans="2:2">
      <c r="B7531" s="121"/>
    </row>
    <row r="7532" s="24" customFormat="1" spans="2:2">
      <c r="B7532" s="121"/>
    </row>
    <row r="7533" s="24" customFormat="1" spans="2:2">
      <c r="B7533" s="121"/>
    </row>
    <row r="7534" s="24" customFormat="1" spans="2:2">
      <c r="B7534" s="121"/>
    </row>
    <row r="7535" s="24" customFormat="1" spans="2:2">
      <c r="B7535" s="121"/>
    </row>
    <row r="7536" s="24" customFormat="1" spans="2:2">
      <c r="B7536" s="121"/>
    </row>
    <row r="7537" s="24" customFormat="1" spans="2:2">
      <c r="B7537" s="121"/>
    </row>
    <row r="7538" s="24" customFormat="1" spans="2:2">
      <c r="B7538" s="121"/>
    </row>
    <row r="7539" s="24" customFormat="1" spans="2:2">
      <c r="B7539" s="121"/>
    </row>
    <row r="7540" s="24" customFormat="1" spans="2:2">
      <c r="B7540" s="121"/>
    </row>
    <row r="7541" s="24" customFormat="1" spans="2:2">
      <c r="B7541" s="121"/>
    </row>
    <row r="7542" s="24" customFormat="1" spans="2:2">
      <c r="B7542" s="121"/>
    </row>
    <row r="7543" s="24" customFormat="1" spans="2:2">
      <c r="B7543" s="121"/>
    </row>
    <row r="7544" s="24" customFormat="1" spans="2:2">
      <c r="B7544" s="121"/>
    </row>
    <row r="7545" s="24" customFormat="1" spans="2:2">
      <c r="B7545" s="121"/>
    </row>
    <row r="7546" s="24" customFormat="1" spans="2:2">
      <c r="B7546" s="121"/>
    </row>
    <row r="7547" s="24" customFormat="1" spans="2:2">
      <c r="B7547" s="121"/>
    </row>
    <row r="7548" s="24" customFormat="1" spans="2:2">
      <c r="B7548" s="121"/>
    </row>
    <row r="7549" s="24" customFormat="1" spans="2:2">
      <c r="B7549" s="121"/>
    </row>
    <row r="7550" s="24" customFormat="1" spans="2:2">
      <c r="B7550" s="121"/>
    </row>
    <row r="7551" s="24" customFormat="1" spans="2:2">
      <c r="B7551" s="121"/>
    </row>
    <row r="7552" s="24" customFormat="1" spans="2:2">
      <c r="B7552" s="121"/>
    </row>
    <row r="7553" s="24" customFormat="1" spans="2:2">
      <c r="B7553" s="121"/>
    </row>
    <row r="7554" s="24" customFormat="1" spans="2:2">
      <c r="B7554" s="121"/>
    </row>
    <row r="7555" s="24" customFormat="1" spans="2:2">
      <c r="B7555" s="121"/>
    </row>
    <row r="7556" s="24" customFormat="1" spans="2:2">
      <c r="B7556" s="121"/>
    </row>
    <row r="7557" s="24" customFormat="1" spans="2:2">
      <c r="B7557" s="121"/>
    </row>
    <row r="7558" s="24" customFormat="1" spans="2:2">
      <c r="B7558" s="121"/>
    </row>
    <row r="7559" s="24" customFormat="1" spans="2:2">
      <c r="B7559" s="121"/>
    </row>
    <row r="7560" s="24" customFormat="1" spans="2:2">
      <c r="B7560" s="121"/>
    </row>
    <row r="7561" s="24" customFormat="1" spans="2:2">
      <c r="B7561" s="121"/>
    </row>
    <row r="7562" s="24" customFormat="1" spans="2:2">
      <c r="B7562" s="121"/>
    </row>
    <row r="7563" s="24" customFormat="1" spans="2:2">
      <c r="B7563" s="121"/>
    </row>
    <row r="7564" s="24" customFormat="1" spans="2:2">
      <c r="B7564" s="121"/>
    </row>
    <row r="7565" s="24" customFormat="1" spans="2:2">
      <c r="B7565" s="121"/>
    </row>
    <row r="7566" s="24" customFormat="1" spans="2:2">
      <c r="B7566" s="121"/>
    </row>
    <row r="7567" s="24" customFormat="1" spans="2:2">
      <c r="B7567" s="121"/>
    </row>
    <row r="7568" s="24" customFormat="1" spans="2:2">
      <c r="B7568" s="121"/>
    </row>
    <row r="7569" s="24" customFormat="1" spans="2:2">
      <c r="B7569" s="121"/>
    </row>
    <row r="7570" s="24" customFormat="1" spans="2:2">
      <c r="B7570" s="121"/>
    </row>
    <row r="7571" s="24" customFormat="1" spans="2:2">
      <c r="B7571" s="121"/>
    </row>
    <row r="7572" s="24" customFormat="1" spans="2:2">
      <c r="B7572" s="121"/>
    </row>
    <row r="7573" s="24" customFormat="1" spans="2:2">
      <c r="B7573" s="121"/>
    </row>
    <row r="7574" s="24" customFormat="1" spans="2:2">
      <c r="B7574" s="121"/>
    </row>
    <row r="7575" s="24" customFormat="1" spans="2:2">
      <c r="B7575" s="121"/>
    </row>
    <row r="7576" s="24" customFormat="1" spans="2:2">
      <c r="B7576" s="121"/>
    </row>
    <row r="7577" s="24" customFormat="1" spans="2:2">
      <c r="B7577" s="121"/>
    </row>
    <row r="7578" s="24" customFormat="1" spans="2:2">
      <c r="B7578" s="121"/>
    </row>
    <row r="7579" s="24" customFormat="1" spans="2:2">
      <c r="B7579" s="121"/>
    </row>
    <row r="7580" s="24" customFormat="1" spans="2:2">
      <c r="B7580" s="121"/>
    </row>
    <row r="7581" s="24" customFormat="1" spans="2:2">
      <c r="B7581" s="121"/>
    </row>
    <row r="7582" s="24" customFormat="1" spans="2:2">
      <c r="B7582" s="121"/>
    </row>
    <row r="7583" s="24" customFormat="1" spans="2:2">
      <c r="B7583" s="121"/>
    </row>
    <row r="7584" s="24" customFormat="1" spans="2:2">
      <c r="B7584" s="121"/>
    </row>
    <row r="7585" s="24" customFormat="1" spans="2:2">
      <c r="B7585" s="121"/>
    </row>
    <row r="7586" s="24" customFormat="1" spans="2:2">
      <c r="B7586" s="121"/>
    </row>
    <row r="7587" s="24" customFormat="1" spans="2:2">
      <c r="B7587" s="121"/>
    </row>
    <row r="7588" s="24" customFormat="1" spans="2:2">
      <c r="B7588" s="121"/>
    </row>
    <row r="7589" s="24" customFormat="1" spans="2:2">
      <c r="B7589" s="121"/>
    </row>
    <row r="7590" s="24" customFormat="1" spans="2:2">
      <c r="B7590" s="121"/>
    </row>
    <row r="7591" s="24" customFormat="1" spans="2:2">
      <c r="B7591" s="121"/>
    </row>
    <row r="7592" s="24" customFormat="1" spans="2:2">
      <c r="B7592" s="121"/>
    </row>
    <row r="7593" s="24" customFormat="1" spans="2:2">
      <c r="B7593" s="121"/>
    </row>
    <row r="7594" s="24" customFormat="1" spans="2:2">
      <c r="B7594" s="121"/>
    </row>
    <row r="7595" s="24" customFormat="1" spans="2:2">
      <c r="B7595" s="121"/>
    </row>
    <row r="7596" s="24" customFormat="1" spans="2:2">
      <c r="B7596" s="121"/>
    </row>
    <row r="7597" s="24" customFormat="1" spans="2:2">
      <c r="B7597" s="121"/>
    </row>
    <row r="7598" s="24" customFormat="1" spans="2:2">
      <c r="B7598" s="121"/>
    </row>
    <row r="7599" s="24" customFormat="1" spans="2:2">
      <c r="B7599" s="121"/>
    </row>
    <row r="7600" s="24" customFormat="1" spans="2:2">
      <c r="B7600" s="121"/>
    </row>
    <row r="7601" s="24" customFormat="1" spans="2:2">
      <c r="B7601" s="121"/>
    </row>
    <row r="7602" s="24" customFormat="1" spans="2:2">
      <c r="B7602" s="121"/>
    </row>
    <row r="7603" s="24" customFormat="1" spans="2:2">
      <c r="B7603" s="121"/>
    </row>
    <row r="7604" s="24" customFormat="1" spans="2:2">
      <c r="B7604" s="121"/>
    </row>
    <row r="7605" s="24" customFormat="1" spans="2:2">
      <c r="B7605" s="121"/>
    </row>
    <row r="7606" s="24" customFormat="1" spans="2:2">
      <c r="B7606" s="121"/>
    </row>
    <row r="7607" s="24" customFormat="1" spans="2:2">
      <c r="B7607" s="121"/>
    </row>
    <row r="7608" s="24" customFormat="1" spans="2:2">
      <c r="B7608" s="121"/>
    </row>
    <row r="7609" s="24" customFormat="1" spans="2:2">
      <c r="B7609" s="121"/>
    </row>
    <row r="7610" s="24" customFormat="1" spans="2:2">
      <c r="B7610" s="121"/>
    </row>
    <row r="7611" s="24" customFormat="1" spans="2:2">
      <c r="B7611" s="121"/>
    </row>
    <row r="7612" s="24" customFormat="1" spans="2:2">
      <c r="B7612" s="121"/>
    </row>
    <row r="7613" s="24" customFormat="1" spans="2:2">
      <c r="B7613" s="121"/>
    </row>
    <row r="7614" s="24" customFormat="1" spans="2:2">
      <c r="B7614" s="121"/>
    </row>
    <row r="7615" s="24" customFormat="1" spans="2:2">
      <c r="B7615" s="121"/>
    </row>
    <row r="7616" s="24" customFormat="1" spans="2:2">
      <c r="B7616" s="121"/>
    </row>
    <row r="7617" s="24" customFormat="1" spans="2:2">
      <c r="B7617" s="121"/>
    </row>
    <row r="7618" s="24" customFormat="1" spans="2:2">
      <c r="B7618" s="121"/>
    </row>
    <row r="7619" s="24" customFormat="1" spans="2:2">
      <c r="B7619" s="121"/>
    </row>
    <row r="7620" s="24" customFormat="1" spans="2:2">
      <c r="B7620" s="121"/>
    </row>
    <row r="7621" s="24" customFormat="1" spans="2:2">
      <c r="B7621" s="121"/>
    </row>
    <row r="7622" s="24" customFormat="1" spans="2:2">
      <c r="B7622" s="121"/>
    </row>
    <row r="7623" s="24" customFormat="1" spans="2:2">
      <c r="B7623" s="121"/>
    </row>
    <row r="7624" s="24" customFormat="1" spans="2:2">
      <c r="B7624" s="121"/>
    </row>
    <row r="7625" s="24" customFormat="1" spans="2:2">
      <c r="B7625" s="121"/>
    </row>
    <row r="7626" s="24" customFormat="1" spans="2:2">
      <c r="B7626" s="121"/>
    </row>
    <row r="7627" s="24" customFormat="1" spans="2:2">
      <c r="B7627" s="121"/>
    </row>
    <row r="7628" s="24" customFormat="1" spans="2:2">
      <c r="B7628" s="121"/>
    </row>
    <row r="7629" s="24" customFormat="1" spans="2:2">
      <c r="B7629" s="121"/>
    </row>
    <row r="7630" s="24" customFormat="1" spans="2:2">
      <c r="B7630" s="121"/>
    </row>
    <row r="7631" s="24" customFormat="1" spans="2:2">
      <c r="B7631" s="121"/>
    </row>
    <row r="7632" s="24" customFormat="1" spans="2:2">
      <c r="B7632" s="121"/>
    </row>
    <row r="7633" s="24" customFormat="1" spans="2:2">
      <c r="B7633" s="121"/>
    </row>
    <row r="7634" s="24" customFormat="1" spans="2:2">
      <c r="B7634" s="121"/>
    </row>
    <row r="7635" s="24" customFormat="1" spans="2:2">
      <c r="B7635" s="121"/>
    </row>
    <row r="7636" s="24" customFormat="1" spans="2:2">
      <c r="B7636" s="121"/>
    </row>
    <row r="7637" s="24" customFormat="1" spans="2:2">
      <c r="B7637" s="121"/>
    </row>
    <row r="7638" s="24" customFormat="1" spans="2:2">
      <c r="B7638" s="121"/>
    </row>
    <row r="7639" s="24" customFormat="1" spans="2:2">
      <c r="B7639" s="121"/>
    </row>
    <row r="7640" s="24" customFormat="1" spans="2:2">
      <c r="B7640" s="121"/>
    </row>
    <row r="7641" s="24" customFormat="1" spans="2:2">
      <c r="B7641" s="121"/>
    </row>
    <row r="7642" s="24" customFormat="1" spans="2:2">
      <c r="B7642" s="121"/>
    </row>
    <row r="7643" s="24" customFormat="1" spans="2:2">
      <c r="B7643" s="121"/>
    </row>
    <row r="7644" s="24" customFormat="1" spans="2:2">
      <c r="B7644" s="121"/>
    </row>
    <row r="7645" s="24" customFormat="1" spans="2:2">
      <c r="B7645" s="121"/>
    </row>
    <row r="7646" s="24" customFormat="1" spans="2:2">
      <c r="B7646" s="121"/>
    </row>
    <row r="7647" s="24" customFormat="1" spans="2:2">
      <c r="B7647" s="121"/>
    </row>
    <row r="7648" s="24" customFormat="1" spans="2:2">
      <c r="B7648" s="121"/>
    </row>
    <row r="7649" s="24" customFormat="1" spans="2:2">
      <c r="B7649" s="121"/>
    </row>
    <row r="7650" s="24" customFormat="1" spans="2:2">
      <c r="B7650" s="121"/>
    </row>
    <row r="7651" s="24" customFormat="1" spans="2:2">
      <c r="B7651" s="121"/>
    </row>
    <row r="7652" s="24" customFormat="1" spans="2:2">
      <c r="B7652" s="121"/>
    </row>
    <row r="7653" s="24" customFormat="1" spans="2:2">
      <c r="B7653" s="121"/>
    </row>
    <row r="7654" s="24" customFormat="1" spans="2:2">
      <c r="B7654" s="121"/>
    </row>
    <row r="7655" s="24" customFormat="1" spans="2:2">
      <c r="B7655" s="121"/>
    </row>
    <row r="7656" s="24" customFormat="1" spans="2:2">
      <c r="B7656" s="121"/>
    </row>
    <row r="7657" s="24" customFormat="1" spans="2:2">
      <c r="B7657" s="121"/>
    </row>
    <row r="7658" s="24" customFormat="1" spans="2:2">
      <c r="B7658" s="121"/>
    </row>
    <row r="7659" s="24" customFormat="1" spans="2:2">
      <c r="B7659" s="121"/>
    </row>
    <row r="7660" s="24" customFormat="1" spans="2:2">
      <c r="B7660" s="121"/>
    </row>
    <row r="7661" s="24" customFormat="1" spans="2:2">
      <c r="B7661" s="121"/>
    </row>
    <row r="7662" s="24" customFormat="1" spans="2:2">
      <c r="B7662" s="121"/>
    </row>
    <row r="7663" s="24" customFormat="1" spans="2:2">
      <c r="B7663" s="121"/>
    </row>
    <row r="7664" s="24" customFormat="1" spans="2:2">
      <c r="B7664" s="121"/>
    </row>
    <row r="7665" s="24" customFormat="1" spans="2:2">
      <c r="B7665" s="121"/>
    </row>
    <row r="7666" s="24" customFormat="1" spans="2:2">
      <c r="B7666" s="121"/>
    </row>
    <row r="7667" s="24" customFormat="1" spans="2:2">
      <c r="B7667" s="121"/>
    </row>
    <row r="7668" s="24" customFormat="1" spans="2:2">
      <c r="B7668" s="121"/>
    </row>
    <row r="7669" s="24" customFormat="1" spans="2:2">
      <c r="B7669" s="121"/>
    </row>
    <row r="7670" s="24" customFormat="1" spans="2:2">
      <c r="B7670" s="121"/>
    </row>
    <row r="7671" s="24" customFormat="1" spans="2:2">
      <c r="B7671" s="121"/>
    </row>
    <row r="7672" s="24" customFormat="1" spans="2:2">
      <c r="B7672" s="121"/>
    </row>
    <row r="7673" s="24" customFormat="1" spans="2:2">
      <c r="B7673" s="121"/>
    </row>
    <row r="7674" s="24" customFormat="1" spans="2:2">
      <c r="B7674" s="121"/>
    </row>
    <row r="7675" s="24" customFormat="1" spans="2:2">
      <c r="B7675" s="121"/>
    </row>
    <row r="7676" s="24" customFormat="1" spans="2:2">
      <c r="B7676" s="121"/>
    </row>
    <row r="7677" s="24" customFormat="1" spans="2:2">
      <c r="B7677" s="121"/>
    </row>
    <row r="7678" s="24" customFormat="1" spans="2:2">
      <c r="B7678" s="121"/>
    </row>
    <row r="7679" s="24" customFormat="1" spans="2:2">
      <c r="B7679" s="121"/>
    </row>
    <row r="7680" s="24" customFormat="1" spans="2:2">
      <c r="B7680" s="121"/>
    </row>
    <row r="7681" s="24" customFormat="1" spans="2:2">
      <c r="B7681" s="121"/>
    </row>
    <row r="7682" s="24" customFormat="1" spans="2:2">
      <c r="B7682" s="121"/>
    </row>
    <row r="7683" s="24" customFormat="1" spans="2:2">
      <c r="B7683" s="121"/>
    </row>
    <row r="7684" s="24" customFormat="1" spans="2:2">
      <c r="B7684" s="121"/>
    </row>
    <row r="7685" s="24" customFormat="1" spans="2:2">
      <c r="B7685" s="121"/>
    </row>
    <row r="7686" s="24" customFormat="1" spans="2:2">
      <c r="B7686" s="121"/>
    </row>
    <row r="7687" s="24" customFormat="1" spans="2:2">
      <c r="B7687" s="121"/>
    </row>
    <row r="7688" s="24" customFormat="1" spans="2:2">
      <c r="B7688" s="121"/>
    </row>
    <row r="7689" s="24" customFormat="1" spans="2:2">
      <c r="B7689" s="121"/>
    </row>
    <row r="7690" s="24" customFormat="1" spans="2:2">
      <c r="B7690" s="121"/>
    </row>
    <row r="7691" s="24" customFormat="1" spans="2:2">
      <c r="B7691" s="121"/>
    </row>
    <row r="7692" s="24" customFormat="1" spans="2:2">
      <c r="B7692" s="121"/>
    </row>
    <row r="7693" s="24" customFormat="1" spans="2:2">
      <c r="B7693" s="121"/>
    </row>
    <row r="7694" s="24" customFormat="1" spans="2:2">
      <c r="B7694" s="121"/>
    </row>
    <row r="7695" s="24" customFormat="1" spans="2:2">
      <c r="B7695" s="121"/>
    </row>
    <row r="7696" s="24" customFormat="1" spans="2:2">
      <c r="B7696" s="121"/>
    </row>
    <row r="7697" s="24" customFormat="1" spans="2:2">
      <c r="B7697" s="121"/>
    </row>
    <row r="7698" s="24" customFormat="1" spans="2:2">
      <c r="B7698" s="121"/>
    </row>
    <row r="7699" s="24" customFormat="1" spans="2:2">
      <c r="B7699" s="121"/>
    </row>
    <row r="7700" s="24" customFormat="1" spans="2:2">
      <c r="B7700" s="121"/>
    </row>
    <row r="7701" s="24" customFormat="1" spans="2:2">
      <c r="B7701" s="121"/>
    </row>
    <row r="7702" s="24" customFormat="1" spans="2:2">
      <c r="B7702" s="121"/>
    </row>
    <row r="7703" s="24" customFormat="1" spans="2:2">
      <c r="B7703" s="121"/>
    </row>
    <row r="7704" s="24" customFormat="1" spans="2:2">
      <c r="B7704" s="121"/>
    </row>
    <row r="7705" s="24" customFormat="1" spans="2:2">
      <c r="B7705" s="121"/>
    </row>
    <row r="7706" s="24" customFormat="1" spans="2:2">
      <c r="B7706" s="121"/>
    </row>
    <row r="7707" s="24" customFormat="1" spans="2:2">
      <c r="B7707" s="121"/>
    </row>
    <row r="7708" s="24" customFormat="1" spans="2:2">
      <c r="B7708" s="121"/>
    </row>
    <row r="7709" s="24" customFormat="1" spans="2:2">
      <c r="B7709" s="121"/>
    </row>
    <row r="7710" s="24" customFormat="1" spans="2:2">
      <c r="B7710" s="121"/>
    </row>
    <row r="7711" s="24" customFormat="1" spans="2:2">
      <c r="B7711" s="121"/>
    </row>
    <row r="7712" s="24" customFormat="1" spans="2:2">
      <c r="B7712" s="121"/>
    </row>
    <row r="7713" s="24" customFormat="1" spans="2:2">
      <c r="B7713" s="121"/>
    </row>
    <row r="7714" s="24" customFormat="1" spans="2:2">
      <c r="B7714" s="121"/>
    </row>
    <row r="7715" s="24" customFormat="1" spans="2:2">
      <c r="B7715" s="121"/>
    </row>
    <row r="7716" s="24" customFormat="1" spans="2:2">
      <c r="B7716" s="121"/>
    </row>
    <row r="7717" s="24" customFormat="1" spans="2:2">
      <c r="B7717" s="121"/>
    </row>
    <row r="7718" s="24" customFormat="1" spans="2:2">
      <c r="B7718" s="121"/>
    </row>
    <row r="7719" s="24" customFormat="1" spans="2:2">
      <c r="B7719" s="121"/>
    </row>
    <row r="7720" s="24" customFormat="1" spans="2:2">
      <c r="B7720" s="121"/>
    </row>
    <row r="7721" s="24" customFormat="1" spans="2:2">
      <c r="B7721" s="121"/>
    </row>
    <row r="7722" s="24" customFormat="1" spans="2:2">
      <c r="B7722" s="121"/>
    </row>
    <row r="7723" s="24" customFormat="1" spans="2:2">
      <c r="B7723" s="121"/>
    </row>
    <row r="7724" s="24" customFormat="1" spans="2:2">
      <c r="B7724" s="121"/>
    </row>
    <row r="7725" s="24" customFormat="1" spans="2:2">
      <c r="B7725" s="121"/>
    </row>
    <row r="7726" s="24" customFormat="1" spans="2:2">
      <c r="B7726" s="121"/>
    </row>
    <row r="7727" s="24" customFormat="1" spans="2:2">
      <c r="B7727" s="121"/>
    </row>
    <row r="7728" s="24" customFormat="1" spans="2:2">
      <c r="B7728" s="121"/>
    </row>
    <row r="7729" s="24" customFormat="1" spans="2:2">
      <c r="B7729" s="121"/>
    </row>
    <row r="7730" s="24" customFormat="1" spans="2:2">
      <c r="B7730" s="121"/>
    </row>
    <row r="7731" s="24" customFormat="1" spans="2:2">
      <c r="B7731" s="121"/>
    </row>
    <row r="7732" s="24" customFormat="1" spans="2:2">
      <c r="B7732" s="121"/>
    </row>
    <row r="7733" s="24" customFormat="1" spans="2:2">
      <c r="B7733" s="121"/>
    </row>
    <row r="7734" s="24" customFormat="1" spans="2:2">
      <c r="B7734" s="121"/>
    </row>
    <row r="7735" s="24" customFormat="1" spans="2:2">
      <c r="B7735" s="121"/>
    </row>
    <row r="7736" s="24" customFormat="1" spans="2:2">
      <c r="B7736" s="121"/>
    </row>
    <row r="7737" s="24" customFormat="1" spans="2:2">
      <c r="B7737" s="121"/>
    </row>
    <row r="7738" s="24" customFormat="1" spans="2:2">
      <c r="B7738" s="121"/>
    </row>
    <row r="7739" s="24" customFormat="1" spans="2:2">
      <c r="B7739" s="121"/>
    </row>
    <row r="7740" s="24" customFormat="1" spans="2:2">
      <c r="B7740" s="121"/>
    </row>
    <row r="7741" s="24" customFormat="1" spans="2:2">
      <c r="B7741" s="121"/>
    </row>
    <row r="7742" s="24" customFormat="1" spans="2:2">
      <c r="B7742" s="121"/>
    </row>
    <row r="7743" s="24" customFormat="1" spans="2:2">
      <c r="B7743" s="121"/>
    </row>
    <row r="7744" s="24" customFormat="1" spans="2:2">
      <c r="B7744" s="121"/>
    </row>
    <row r="7745" s="24" customFormat="1" spans="2:2">
      <c r="B7745" s="121"/>
    </row>
    <row r="7746" s="24" customFormat="1" spans="2:2">
      <c r="B7746" s="121"/>
    </row>
    <row r="7747" s="24" customFormat="1" spans="2:2">
      <c r="B7747" s="121"/>
    </row>
    <row r="7748" s="24" customFormat="1" spans="2:2">
      <c r="B7748" s="121"/>
    </row>
    <row r="7749" s="24" customFormat="1" spans="2:2">
      <c r="B7749" s="121"/>
    </row>
    <row r="7750" s="24" customFormat="1" spans="2:2">
      <c r="B7750" s="121"/>
    </row>
    <row r="7751" s="24" customFormat="1" spans="2:2">
      <c r="B7751" s="121"/>
    </row>
    <row r="7752" s="24" customFormat="1" spans="2:2">
      <c r="B7752" s="121"/>
    </row>
    <row r="7753" s="24" customFormat="1" spans="2:2">
      <c r="B7753" s="121"/>
    </row>
    <row r="7754" s="24" customFormat="1" spans="2:2">
      <c r="B7754" s="121"/>
    </row>
    <row r="7755" s="24" customFormat="1" spans="2:2">
      <c r="B7755" s="121"/>
    </row>
    <row r="7756" s="24" customFormat="1" spans="2:2">
      <c r="B7756" s="121"/>
    </row>
    <row r="7757" s="24" customFormat="1" spans="2:2">
      <c r="B7757" s="121"/>
    </row>
    <row r="7758" s="24" customFormat="1" spans="2:2">
      <c r="B7758" s="121"/>
    </row>
    <row r="7759" s="24" customFormat="1" spans="2:2">
      <c r="B7759" s="121"/>
    </row>
    <row r="7760" s="24" customFormat="1" spans="2:2">
      <c r="B7760" s="121"/>
    </row>
    <row r="7761" s="24" customFormat="1" spans="2:2">
      <c r="B7761" s="121"/>
    </row>
    <row r="7762" s="24" customFormat="1" spans="2:2">
      <c r="B7762" s="121"/>
    </row>
    <row r="7763" s="24" customFormat="1" spans="2:2">
      <c r="B7763" s="121"/>
    </row>
    <row r="7764" s="24" customFormat="1" spans="2:2">
      <c r="B7764" s="121"/>
    </row>
    <row r="7765" s="24" customFormat="1" spans="2:2">
      <c r="B7765" s="121"/>
    </row>
    <row r="7766" s="24" customFormat="1" spans="2:2">
      <c r="B7766" s="121"/>
    </row>
    <row r="7767" s="24" customFormat="1" spans="2:2">
      <c r="B7767" s="121"/>
    </row>
    <row r="7768" s="24" customFormat="1" spans="2:2">
      <c r="B7768" s="121"/>
    </row>
    <row r="7769" s="24" customFormat="1" spans="2:2">
      <c r="B7769" s="121"/>
    </row>
    <row r="7770" s="24" customFormat="1" spans="2:2">
      <c r="B7770" s="121"/>
    </row>
    <row r="7771" s="24" customFormat="1" spans="2:2">
      <c r="B7771" s="121"/>
    </row>
    <row r="7772" s="24" customFormat="1" spans="2:2">
      <c r="B7772" s="121"/>
    </row>
    <row r="7773" s="24" customFormat="1" spans="2:2">
      <c r="B7773" s="121"/>
    </row>
    <row r="7774" s="24" customFormat="1" spans="2:2">
      <c r="B7774" s="121"/>
    </row>
    <row r="7775" s="24" customFormat="1" spans="2:2">
      <c r="B7775" s="121"/>
    </row>
    <row r="7776" s="24" customFormat="1" spans="2:2">
      <c r="B7776" s="121"/>
    </row>
    <row r="7777" s="24" customFormat="1" spans="2:2">
      <c r="B7777" s="121"/>
    </row>
    <row r="7778" s="24" customFormat="1" spans="2:2">
      <c r="B7778" s="121"/>
    </row>
    <row r="7779" s="24" customFormat="1" spans="2:2">
      <c r="B7779" s="121"/>
    </row>
    <row r="7780" s="24" customFormat="1" spans="2:2">
      <c r="B7780" s="121"/>
    </row>
    <row r="7781" s="24" customFormat="1" spans="2:2">
      <c r="B7781" s="121"/>
    </row>
    <row r="7782" s="24" customFormat="1" spans="2:2">
      <c r="B7782" s="121"/>
    </row>
    <row r="7783" s="24" customFormat="1" spans="2:2">
      <c r="B7783" s="121"/>
    </row>
    <row r="7784" s="24" customFormat="1" spans="2:2">
      <c r="B7784" s="121"/>
    </row>
    <row r="7785" s="24" customFormat="1" spans="2:2">
      <c r="B7785" s="121"/>
    </row>
    <row r="7786" s="24" customFormat="1" spans="2:2">
      <c r="B7786" s="121"/>
    </row>
    <row r="7787" s="24" customFormat="1" spans="2:2">
      <c r="B7787" s="121"/>
    </row>
    <row r="7788" s="24" customFormat="1" spans="2:2">
      <c r="B7788" s="121"/>
    </row>
    <row r="7789" s="24" customFormat="1" spans="2:2">
      <c r="B7789" s="121"/>
    </row>
    <row r="7790" s="24" customFormat="1" spans="2:2">
      <c r="B7790" s="121"/>
    </row>
    <row r="7791" s="24" customFormat="1" spans="2:2">
      <c r="B7791" s="121"/>
    </row>
    <row r="7792" s="24" customFormat="1" spans="2:2">
      <c r="B7792" s="121"/>
    </row>
    <row r="7793" s="24" customFormat="1" spans="2:2">
      <c r="B7793" s="121"/>
    </row>
    <row r="7794" s="24" customFormat="1" spans="2:2">
      <c r="B7794" s="121"/>
    </row>
    <row r="7795" s="24" customFormat="1" spans="2:2">
      <c r="B7795" s="121"/>
    </row>
    <row r="7796" s="24" customFormat="1" spans="2:2">
      <c r="B7796" s="121"/>
    </row>
    <row r="7797" s="24" customFormat="1" spans="2:2">
      <c r="B7797" s="121"/>
    </row>
    <row r="7798" s="24" customFormat="1" spans="2:2">
      <c r="B7798" s="121"/>
    </row>
    <row r="7799" s="24" customFormat="1" spans="2:2">
      <c r="B7799" s="121"/>
    </row>
    <row r="7800" s="24" customFormat="1" spans="2:2">
      <c r="B7800" s="121"/>
    </row>
    <row r="7801" s="24" customFormat="1" spans="2:2">
      <c r="B7801" s="121"/>
    </row>
    <row r="7802" s="24" customFormat="1" spans="2:2">
      <c r="B7802" s="121"/>
    </row>
    <row r="7803" s="24" customFormat="1" spans="2:2">
      <c r="B7803" s="121"/>
    </row>
    <row r="7804" s="24" customFormat="1" spans="2:2">
      <c r="B7804" s="121"/>
    </row>
    <row r="7805" s="24" customFormat="1" spans="2:2">
      <c r="B7805" s="121"/>
    </row>
    <row r="7806" s="24" customFormat="1" spans="2:2">
      <c r="B7806" s="121"/>
    </row>
    <row r="7807" s="24" customFormat="1" spans="2:2">
      <c r="B7807" s="121"/>
    </row>
    <row r="7808" s="24" customFormat="1" spans="2:2">
      <c r="B7808" s="121"/>
    </row>
    <row r="7809" s="24" customFormat="1" spans="2:2">
      <c r="B7809" s="121"/>
    </row>
    <row r="7810" s="24" customFormat="1" spans="2:2">
      <c r="B7810" s="121"/>
    </row>
    <row r="7811" s="24" customFormat="1" spans="2:2">
      <c r="B7811" s="121"/>
    </row>
    <row r="7812" s="24" customFormat="1" spans="2:2">
      <c r="B7812" s="121"/>
    </row>
    <row r="7813" s="24" customFormat="1" spans="2:2">
      <c r="B7813" s="121"/>
    </row>
    <row r="7814" s="24" customFormat="1" spans="2:2">
      <c r="B7814" s="121"/>
    </row>
    <row r="7815" s="24" customFormat="1" spans="2:2">
      <c r="B7815" s="121"/>
    </row>
    <row r="7816" s="24" customFormat="1" spans="2:2">
      <c r="B7816" s="121"/>
    </row>
    <row r="7817" s="24" customFormat="1" spans="2:2">
      <c r="B7817" s="121"/>
    </row>
    <row r="7818" s="24" customFormat="1" spans="2:2">
      <c r="B7818" s="121"/>
    </row>
    <row r="7819" s="24" customFormat="1" spans="2:2">
      <c r="B7819" s="121"/>
    </row>
    <row r="7820" s="24" customFormat="1" spans="2:2">
      <c r="B7820" s="121"/>
    </row>
    <row r="7821" s="24" customFormat="1" spans="2:2">
      <c r="B7821" s="121"/>
    </row>
    <row r="7822" s="24" customFormat="1" spans="2:2">
      <c r="B7822" s="121"/>
    </row>
    <row r="7823" s="24" customFormat="1" spans="2:2">
      <c r="B7823" s="121"/>
    </row>
    <row r="7824" s="24" customFormat="1" spans="2:2">
      <c r="B7824" s="121"/>
    </row>
    <row r="7825" s="24" customFormat="1" spans="2:2">
      <c r="B7825" s="121"/>
    </row>
    <row r="7826" s="24" customFormat="1" spans="2:2">
      <c r="B7826" s="121"/>
    </row>
    <row r="7827" s="24" customFormat="1" spans="2:2">
      <c r="B7827" s="121"/>
    </row>
    <row r="7828" s="24" customFormat="1" spans="2:2">
      <c r="B7828" s="121"/>
    </row>
    <row r="7829" s="24" customFormat="1" spans="2:2">
      <c r="B7829" s="121"/>
    </row>
    <row r="7830" s="24" customFormat="1" spans="2:2">
      <c r="B7830" s="121"/>
    </row>
    <row r="7831" s="24" customFormat="1" spans="2:2">
      <c r="B7831" s="121"/>
    </row>
    <row r="7832" s="24" customFormat="1" spans="2:2">
      <c r="B7832" s="121"/>
    </row>
    <row r="7833" s="24" customFormat="1" spans="2:2">
      <c r="B7833" s="121"/>
    </row>
    <row r="7834" s="24" customFormat="1" spans="2:2">
      <c r="B7834" s="121"/>
    </row>
    <row r="7835" s="24" customFormat="1" spans="2:2">
      <c r="B7835" s="121"/>
    </row>
    <row r="7836" s="24" customFormat="1" spans="2:2">
      <c r="B7836" s="121"/>
    </row>
    <row r="7837" s="24" customFormat="1" spans="2:2">
      <c r="B7837" s="121"/>
    </row>
    <row r="7838" s="24" customFormat="1" spans="2:2">
      <c r="B7838" s="121"/>
    </row>
    <row r="7839" s="24" customFormat="1" spans="2:2">
      <c r="B7839" s="121"/>
    </row>
    <row r="7840" s="24" customFormat="1" spans="2:2">
      <c r="B7840" s="121"/>
    </row>
    <row r="7841" s="24" customFormat="1" spans="2:2">
      <c r="B7841" s="121"/>
    </row>
    <row r="7842" s="24" customFormat="1" spans="2:2">
      <c r="B7842" s="121"/>
    </row>
    <row r="7843" s="24" customFormat="1" spans="2:2">
      <c r="B7843" s="121"/>
    </row>
    <row r="7844" s="24" customFormat="1" spans="2:2">
      <c r="B7844" s="121"/>
    </row>
    <row r="7845" s="24" customFormat="1" spans="2:2">
      <c r="B7845" s="121"/>
    </row>
    <row r="7846" s="24" customFormat="1" spans="2:2">
      <c r="B7846" s="121"/>
    </row>
    <row r="7847" s="24" customFormat="1" spans="2:2">
      <c r="B7847" s="121"/>
    </row>
    <row r="7848" s="24" customFormat="1" spans="2:2">
      <c r="B7848" s="121"/>
    </row>
    <row r="7849" s="24" customFormat="1" spans="2:2">
      <c r="B7849" s="121"/>
    </row>
    <row r="7850" s="24" customFormat="1" spans="2:2">
      <c r="B7850" s="121"/>
    </row>
    <row r="7851" s="24" customFormat="1" spans="2:2">
      <c r="B7851" s="121"/>
    </row>
    <row r="7852" s="24" customFormat="1" spans="2:2">
      <c r="B7852" s="121"/>
    </row>
    <row r="7853" s="24" customFormat="1" spans="2:2">
      <c r="B7853" s="121"/>
    </row>
    <row r="7854" s="24" customFormat="1" spans="2:2">
      <c r="B7854" s="121"/>
    </row>
    <row r="7855" s="24" customFormat="1" spans="2:2">
      <c r="B7855" s="121"/>
    </row>
    <row r="7856" s="24" customFormat="1" spans="2:2">
      <c r="B7856" s="121"/>
    </row>
    <row r="7857" s="24" customFormat="1" spans="2:2">
      <c r="B7857" s="121"/>
    </row>
    <row r="7858" s="24" customFormat="1" spans="2:2">
      <c r="B7858" s="121"/>
    </row>
    <row r="7859" s="24" customFormat="1" spans="2:2">
      <c r="B7859" s="121"/>
    </row>
    <row r="7860" s="24" customFormat="1" spans="2:2">
      <c r="B7860" s="121"/>
    </row>
    <row r="7861" s="24" customFormat="1" spans="2:2">
      <c r="B7861" s="121"/>
    </row>
    <row r="7862" s="24" customFormat="1" spans="2:2">
      <c r="B7862" s="121"/>
    </row>
    <row r="7863" s="24" customFormat="1" spans="2:2">
      <c r="B7863" s="121"/>
    </row>
    <row r="7864" s="24" customFormat="1" spans="2:2">
      <c r="B7864" s="121"/>
    </row>
    <row r="7865" s="24" customFormat="1" spans="2:2">
      <c r="B7865" s="121"/>
    </row>
    <row r="7866" s="24" customFormat="1" spans="2:2">
      <c r="B7866" s="121"/>
    </row>
    <row r="7867" s="24" customFormat="1" spans="2:2">
      <c r="B7867" s="121"/>
    </row>
    <row r="7868" s="24" customFormat="1" spans="2:2">
      <c r="B7868" s="121"/>
    </row>
    <row r="7869" s="24" customFormat="1" spans="2:2">
      <c r="B7869" s="121"/>
    </row>
    <row r="7870" s="24" customFormat="1" spans="2:2">
      <c r="B7870" s="121"/>
    </row>
    <row r="7871" s="24" customFormat="1" spans="2:2">
      <c r="B7871" s="121"/>
    </row>
    <row r="7872" s="24" customFormat="1" spans="2:2">
      <c r="B7872" s="121"/>
    </row>
    <row r="7873" s="24" customFormat="1" spans="2:2">
      <c r="B7873" s="121"/>
    </row>
    <row r="7874" s="24" customFormat="1" spans="2:2">
      <c r="B7874" s="121"/>
    </row>
    <row r="7875" s="24" customFormat="1" spans="2:2">
      <c r="B7875" s="121"/>
    </row>
    <row r="7876" s="24" customFormat="1" spans="2:2">
      <c r="B7876" s="121"/>
    </row>
    <row r="7877" s="24" customFormat="1" spans="2:2">
      <c r="B7877" s="121"/>
    </row>
    <row r="7878" s="24" customFormat="1" spans="2:2">
      <c r="B7878" s="121"/>
    </row>
    <row r="7879" s="24" customFormat="1" spans="2:2">
      <c r="B7879" s="121"/>
    </row>
    <row r="7880" s="24" customFormat="1" spans="2:2">
      <c r="B7880" s="121"/>
    </row>
    <row r="7881" s="24" customFormat="1" spans="2:2">
      <c r="B7881" s="121"/>
    </row>
    <row r="7882" s="24" customFormat="1" spans="2:2">
      <c r="B7882" s="121"/>
    </row>
    <row r="7883" s="24" customFormat="1" spans="2:2">
      <c r="B7883" s="121"/>
    </row>
    <row r="7884" s="24" customFormat="1" spans="2:2">
      <c r="B7884" s="121"/>
    </row>
    <row r="7885" s="24" customFormat="1" spans="2:2">
      <c r="B7885" s="121"/>
    </row>
    <row r="7886" s="24" customFormat="1" spans="2:2">
      <c r="B7886" s="121"/>
    </row>
    <row r="7887" s="24" customFormat="1" spans="2:2">
      <c r="B7887" s="121"/>
    </row>
    <row r="7888" s="24" customFormat="1" spans="2:2">
      <c r="B7888" s="121"/>
    </row>
    <row r="7889" s="24" customFormat="1" spans="2:2">
      <c r="B7889" s="121"/>
    </row>
    <row r="7890" s="24" customFormat="1" spans="2:2">
      <c r="B7890" s="121"/>
    </row>
    <row r="7891" s="24" customFormat="1" spans="2:2">
      <c r="B7891" s="121"/>
    </row>
    <row r="7892" s="24" customFormat="1" spans="2:2">
      <c r="B7892" s="121"/>
    </row>
    <row r="7893" s="24" customFormat="1" spans="2:2">
      <c r="B7893" s="121"/>
    </row>
    <row r="7894" s="24" customFormat="1" spans="2:2">
      <c r="B7894" s="121"/>
    </row>
    <row r="7895" s="24" customFormat="1" spans="2:2">
      <c r="B7895" s="121"/>
    </row>
    <row r="7896" s="24" customFormat="1" spans="2:2">
      <c r="B7896" s="121"/>
    </row>
    <row r="7897" s="24" customFormat="1" spans="2:2">
      <c r="B7897" s="121"/>
    </row>
    <row r="7898" s="24" customFormat="1" spans="2:2">
      <c r="B7898" s="121"/>
    </row>
    <row r="7899" s="24" customFormat="1" spans="2:2">
      <c r="B7899" s="121"/>
    </row>
    <row r="7900" s="24" customFormat="1" spans="2:2">
      <c r="B7900" s="121"/>
    </row>
    <row r="7901" s="24" customFormat="1" spans="2:2">
      <c r="B7901" s="121"/>
    </row>
    <row r="7902" s="24" customFormat="1" spans="2:2">
      <c r="B7902" s="121"/>
    </row>
    <row r="7903" s="24" customFormat="1" spans="2:2">
      <c r="B7903" s="121"/>
    </row>
    <row r="7904" s="24" customFormat="1" spans="2:2">
      <c r="B7904" s="121"/>
    </row>
    <row r="7905" s="24" customFormat="1" spans="2:2">
      <c r="B7905" s="121"/>
    </row>
    <row r="7906" s="24" customFormat="1" spans="2:2">
      <c r="B7906" s="121"/>
    </row>
    <row r="7907" s="24" customFormat="1" spans="2:2">
      <c r="B7907" s="121"/>
    </row>
    <row r="7908" s="24" customFormat="1" spans="2:2">
      <c r="B7908" s="121"/>
    </row>
    <row r="7909" s="24" customFormat="1" spans="2:2">
      <c r="B7909" s="121"/>
    </row>
    <row r="7910" s="24" customFormat="1" spans="2:2">
      <c r="B7910" s="121"/>
    </row>
    <row r="7911" s="24" customFormat="1" spans="2:2">
      <c r="B7911" s="121"/>
    </row>
    <row r="7912" s="24" customFormat="1" spans="2:2">
      <c r="B7912" s="121"/>
    </row>
    <row r="7913" s="24" customFormat="1" spans="2:2">
      <c r="B7913" s="121"/>
    </row>
    <row r="7914" s="24" customFormat="1" spans="2:2">
      <c r="B7914" s="121"/>
    </row>
    <row r="7915" s="24" customFormat="1" spans="2:2">
      <c r="B7915" s="121"/>
    </row>
    <row r="7916" s="24" customFormat="1" spans="2:2">
      <c r="B7916" s="121"/>
    </row>
    <row r="7917" s="24" customFormat="1" spans="2:2">
      <c r="B7917" s="121"/>
    </row>
    <row r="7918" s="24" customFormat="1" spans="2:2">
      <c r="B7918" s="121"/>
    </row>
    <row r="7919" s="24" customFormat="1" spans="2:2">
      <c r="B7919" s="121"/>
    </row>
    <row r="7920" s="24" customFormat="1" spans="2:2">
      <c r="B7920" s="121"/>
    </row>
    <row r="7921" s="24" customFormat="1" spans="2:2">
      <c r="B7921" s="121"/>
    </row>
    <row r="7922" s="24" customFormat="1" spans="2:2">
      <c r="B7922" s="121"/>
    </row>
    <row r="7923" s="24" customFormat="1" spans="2:2">
      <c r="B7923" s="121"/>
    </row>
    <row r="7924" s="24" customFormat="1" spans="2:2">
      <c r="B7924" s="121"/>
    </row>
    <row r="7925" s="24" customFormat="1" spans="2:2">
      <c r="B7925" s="121"/>
    </row>
    <row r="7926" s="24" customFormat="1" spans="2:2">
      <c r="B7926" s="121"/>
    </row>
    <row r="7927" s="24" customFormat="1" spans="2:2">
      <c r="B7927" s="121"/>
    </row>
    <row r="7928" s="24" customFormat="1" spans="2:2">
      <c r="B7928" s="121"/>
    </row>
    <row r="7929" s="24" customFormat="1" spans="2:2">
      <c r="B7929" s="121"/>
    </row>
    <row r="7930" s="24" customFormat="1" spans="2:2">
      <c r="B7930" s="121"/>
    </row>
    <row r="7931" s="24" customFormat="1" spans="2:2">
      <c r="B7931" s="121"/>
    </row>
    <row r="7932" s="24" customFormat="1" spans="2:2">
      <c r="B7932" s="121"/>
    </row>
    <row r="7933" s="24" customFormat="1" spans="2:2">
      <c r="B7933" s="121"/>
    </row>
    <row r="7934" s="24" customFormat="1" spans="2:2">
      <c r="B7934" s="121"/>
    </row>
    <row r="7935" s="24" customFormat="1" spans="2:2">
      <c r="B7935" s="121"/>
    </row>
    <row r="7936" s="24" customFormat="1" spans="2:2">
      <c r="B7936" s="121"/>
    </row>
    <row r="7937" s="24" customFormat="1" spans="2:2">
      <c r="B7937" s="121"/>
    </row>
    <row r="7938" s="24" customFormat="1" spans="2:2">
      <c r="B7938" s="121"/>
    </row>
    <row r="7939" s="24" customFormat="1" spans="2:2">
      <c r="B7939" s="121"/>
    </row>
    <row r="7940" s="24" customFormat="1" spans="2:2">
      <c r="B7940" s="121"/>
    </row>
    <row r="7941" s="24" customFormat="1" spans="2:2">
      <c r="B7941" s="121"/>
    </row>
    <row r="7942" s="24" customFormat="1" spans="2:2">
      <c r="B7942" s="121"/>
    </row>
    <row r="7943" s="24" customFormat="1" spans="2:2">
      <c r="B7943" s="121"/>
    </row>
    <row r="7944" s="24" customFormat="1" spans="2:2">
      <c r="B7944" s="121"/>
    </row>
    <row r="7945" s="24" customFormat="1" spans="2:2">
      <c r="B7945" s="121"/>
    </row>
    <row r="7946" s="24" customFormat="1" spans="2:2">
      <c r="B7946" s="121"/>
    </row>
    <row r="7947" s="24" customFormat="1" spans="2:2">
      <c r="B7947" s="121"/>
    </row>
    <row r="7948" s="24" customFormat="1" spans="2:2">
      <c r="B7948" s="121"/>
    </row>
    <row r="7949" s="24" customFormat="1" spans="2:2">
      <c r="B7949" s="121"/>
    </row>
    <row r="7950" s="24" customFormat="1" spans="2:2">
      <c r="B7950" s="121"/>
    </row>
    <row r="7951" s="24" customFormat="1" spans="2:2">
      <c r="B7951" s="121"/>
    </row>
    <row r="7952" s="24" customFormat="1" spans="2:2">
      <c r="B7952" s="121"/>
    </row>
    <row r="7953" s="24" customFormat="1" spans="2:2">
      <c r="B7953" s="121"/>
    </row>
    <row r="7954" s="24" customFormat="1" spans="2:2">
      <c r="B7954" s="121"/>
    </row>
    <row r="7955" s="24" customFormat="1" spans="2:2">
      <c r="B7955" s="121"/>
    </row>
    <row r="7956" s="24" customFormat="1" spans="2:2">
      <c r="B7956" s="121"/>
    </row>
    <row r="7957" s="24" customFormat="1" spans="2:2">
      <c r="B7957" s="121"/>
    </row>
    <row r="7958" s="24" customFormat="1" spans="2:2">
      <c r="B7958" s="121"/>
    </row>
    <row r="7959" s="24" customFormat="1" spans="2:2">
      <c r="B7959" s="121"/>
    </row>
    <row r="7960" s="24" customFormat="1" spans="2:2">
      <c r="B7960" s="121"/>
    </row>
    <row r="7961" s="24" customFormat="1" spans="2:2">
      <c r="B7961" s="121"/>
    </row>
    <row r="7962" s="24" customFormat="1" spans="2:2">
      <c r="B7962" s="121"/>
    </row>
    <row r="7963" s="24" customFormat="1" spans="2:2">
      <c r="B7963" s="121"/>
    </row>
    <row r="7964" s="24" customFormat="1" spans="2:2">
      <c r="B7964" s="121"/>
    </row>
    <row r="7965" s="24" customFormat="1" spans="2:2">
      <c r="B7965" s="121"/>
    </row>
    <row r="7966" s="24" customFormat="1" spans="2:2">
      <c r="B7966" s="121"/>
    </row>
    <row r="7967" s="24" customFormat="1" spans="2:2">
      <c r="B7967" s="121"/>
    </row>
    <row r="7968" s="24" customFormat="1" spans="2:2">
      <c r="B7968" s="121"/>
    </row>
    <row r="7969" s="24" customFormat="1" spans="2:2">
      <c r="B7969" s="121"/>
    </row>
    <row r="7970" s="24" customFormat="1" spans="2:2">
      <c r="B7970" s="121"/>
    </row>
    <row r="7971" s="24" customFormat="1" spans="2:2">
      <c r="B7971" s="121"/>
    </row>
    <row r="7972" s="24" customFormat="1" spans="2:2">
      <c r="B7972" s="121"/>
    </row>
    <row r="7973" s="24" customFormat="1" spans="2:2">
      <c r="B7973" s="121"/>
    </row>
    <row r="7974" s="24" customFormat="1" spans="2:2">
      <c r="B7974" s="121"/>
    </row>
    <row r="7975" s="24" customFormat="1" spans="2:2">
      <c r="B7975" s="121"/>
    </row>
    <row r="7976" s="24" customFormat="1" spans="2:2">
      <c r="B7976" s="121"/>
    </row>
    <row r="7977" s="24" customFormat="1" spans="2:2">
      <c r="B7977" s="121"/>
    </row>
    <row r="7978" s="24" customFormat="1" spans="2:2">
      <c r="B7978" s="121"/>
    </row>
    <row r="7979" s="24" customFormat="1" spans="2:2">
      <c r="B7979" s="121"/>
    </row>
    <row r="7980" s="24" customFormat="1" spans="2:2">
      <c r="B7980" s="121"/>
    </row>
    <row r="7981" s="24" customFormat="1" spans="2:2">
      <c r="B7981" s="121"/>
    </row>
    <row r="7982" s="24" customFormat="1" spans="2:2">
      <c r="B7982" s="121"/>
    </row>
    <row r="7983" s="24" customFormat="1" spans="2:2">
      <c r="B7983" s="121"/>
    </row>
    <row r="7984" s="24" customFormat="1" spans="2:2">
      <c r="B7984" s="121"/>
    </row>
    <row r="7985" s="24" customFormat="1" spans="2:2">
      <c r="B7985" s="121"/>
    </row>
    <row r="7986" s="24" customFormat="1" spans="2:2">
      <c r="B7986" s="121"/>
    </row>
    <row r="7987" s="24" customFormat="1" spans="2:2">
      <c r="B7987" s="121"/>
    </row>
    <row r="7988" s="24" customFormat="1" spans="2:2">
      <c r="B7988" s="121"/>
    </row>
    <row r="7989" s="24" customFormat="1" spans="2:2">
      <c r="B7989" s="121"/>
    </row>
    <row r="7990" s="24" customFormat="1" spans="2:2">
      <c r="B7990" s="121"/>
    </row>
    <row r="7991" s="24" customFormat="1" spans="2:2">
      <c r="B7991" s="121"/>
    </row>
    <row r="7992" s="24" customFormat="1" spans="2:2">
      <c r="B7992" s="121"/>
    </row>
    <row r="7993" s="24" customFormat="1" spans="2:2">
      <c r="B7993" s="121"/>
    </row>
    <row r="7994" s="24" customFormat="1" spans="2:2">
      <c r="B7994" s="121"/>
    </row>
    <row r="7995" s="24" customFormat="1" spans="2:2">
      <c r="B7995" s="121"/>
    </row>
    <row r="7996" s="24" customFormat="1" spans="2:2">
      <c r="B7996" s="121"/>
    </row>
    <row r="7997" s="24" customFormat="1" spans="2:2">
      <c r="B7997" s="121"/>
    </row>
    <row r="7998" s="24" customFormat="1" spans="2:2">
      <c r="B7998" s="121"/>
    </row>
    <row r="7999" s="24" customFormat="1" spans="2:2">
      <c r="B7999" s="121"/>
    </row>
    <row r="8000" s="24" customFormat="1" spans="2:2">
      <c r="B8000" s="121"/>
    </row>
    <row r="8001" s="24" customFormat="1" spans="2:2">
      <c r="B8001" s="121"/>
    </row>
    <row r="8002" s="24" customFormat="1" spans="2:2">
      <c r="B8002" s="121"/>
    </row>
    <row r="8003" s="24" customFormat="1" spans="2:2">
      <c r="B8003" s="121"/>
    </row>
    <row r="8004" s="24" customFormat="1" spans="2:2">
      <c r="B8004" s="121"/>
    </row>
    <row r="8005" s="24" customFormat="1" spans="2:2">
      <c r="B8005" s="121"/>
    </row>
    <row r="8006" s="24" customFormat="1" spans="2:2">
      <c r="B8006" s="121"/>
    </row>
    <row r="8007" s="24" customFormat="1" spans="2:2">
      <c r="B8007" s="121"/>
    </row>
    <row r="8008" s="24" customFormat="1" spans="2:2">
      <c r="B8008" s="121"/>
    </row>
    <row r="8009" s="24" customFormat="1" spans="2:2">
      <c r="B8009" s="121"/>
    </row>
    <row r="8010" s="24" customFormat="1" spans="2:2">
      <c r="B8010" s="121"/>
    </row>
    <row r="8011" s="24" customFormat="1" spans="2:2">
      <c r="B8011" s="121"/>
    </row>
    <row r="8012" s="24" customFormat="1" spans="2:2">
      <c r="B8012" s="121"/>
    </row>
    <row r="8013" s="24" customFormat="1" spans="2:2">
      <c r="B8013" s="121"/>
    </row>
    <row r="8014" s="24" customFormat="1" spans="2:2">
      <c r="B8014" s="121"/>
    </row>
    <row r="8015" s="24" customFormat="1" spans="2:2">
      <c r="B8015" s="121"/>
    </row>
    <row r="8016" s="24" customFormat="1" spans="2:2">
      <c r="B8016" s="121"/>
    </row>
    <row r="8017" s="24" customFormat="1" spans="2:2">
      <c r="B8017" s="121"/>
    </row>
    <row r="8018" s="24" customFormat="1" spans="2:2">
      <c r="B8018" s="121"/>
    </row>
    <row r="8019" s="24" customFormat="1" spans="2:2">
      <c r="B8019" s="121"/>
    </row>
    <row r="8020" s="24" customFormat="1" spans="2:2">
      <c r="B8020" s="121"/>
    </row>
    <row r="8021" s="24" customFormat="1" spans="2:2">
      <c r="B8021" s="121"/>
    </row>
    <row r="8022" s="24" customFormat="1" spans="2:2">
      <c r="B8022" s="121"/>
    </row>
    <row r="8023" s="24" customFormat="1" spans="2:2">
      <c r="B8023" s="121"/>
    </row>
    <row r="8024" s="24" customFormat="1" spans="2:2">
      <c r="B8024" s="121"/>
    </row>
    <row r="8025" s="24" customFormat="1" spans="2:2">
      <c r="B8025" s="121"/>
    </row>
    <row r="8026" s="24" customFormat="1" spans="2:2">
      <c r="B8026" s="121"/>
    </row>
    <row r="8027" s="24" customFormat="1" spans="2:2">
      <c r="B8027" s="121"/>
    </row>
    <row r="8028" s="24" customFormat="1" spans="2:2">
      <c r="B8028" s="121"/>
    </row>
    <row r="8029" s="24" customFormat="1" spans="2:2">
      <c r="B8029" s="121"/>
    </row>
    <row r="8030" s="24" customFormat="1" spans="2:2">
      <c r="B8030" s="121"/>
    </row>
    <row r="8031" s="24" customFormat="1" spans="2:2">
      <c r="B8031" s="121"/>
    </row>
    <row r="8032" s="24" customFormat="1" spans="2:2">
      <c r="B8032" s="121"/>
    </row>
    <row r="8033" s="24" customFormat="1" spans="2:2">
      <c r="B8033" s="121"/>
    </row>
    <row r="8034" s="24" customFormat="1" spans="2:2">
      <c r="B8034" s="121"/>
    </row>
    <row r="8035" s="24" customFormat="1" spans="2:2">
      <c r="B8035" s="121"/>
    </row>
    <row r="8036" s="24" customFormat="1" spans="2:2">
      <c r="B8036" s="121"/>
    </row>
    <row r="8037" s="24" customFormat="1" spans="2:2">
      <c r="B8037" s="121"/>
    </row>
    <row r="8038" s="24" customFormat="1" spans="2:2">
      <c r="B8038" s="121"/>
    </row>
    <row r="8039" s="24" customFormat="1" spans="2:2">
      <c r="B8039" s="121"/>
    </row>
    <row r="8040" s="24" customFormat="1" spans="2:2">
      <c r="B8040" s="121"/>
    </row>
    <row r="8041" s="24" customFormat="1" spans="2:2">
      <c r="B8041" s="121"/>
    </row>
    <row r="8042" s="24" customFormat="1" spans="2:2">
      <c r="B8042" s="121"/>
    </row>
    <row r="8043" s="24" customFormat="1" spans="2:2">
      <c r="B8043" s="121"/>
    </row>
    <row r="8044" s="24" customFormat="1" spans="2:2">
      <c r="B8044" s="121"/>
    </row>
    <row r="8045" s="24" customFormat="1" spans="2:2">
      <c r="B8045" s="121"/>
    </row>
    <row r="8046" s="24" customFormat="1" spans="2:2">
      <c r="B8046" s="121"/>
    </row>
    <row r="8047" s="24" customFormat="1" spans="2:2">
      <c r="B8047" s="121"/>
    </row>
    <row r="8048" s="24" customFormat="1" spans="2:2">
      <c r="B8048" s="121"/>
    </row>
    <row r="8049" s="24" customFormat="1" spans="2:2">
      <c r="B8049" s="121"/>
    </row>
    <row r="8050" s="24" customFormat="1" spans="2:2">
      <c r="B8050" s="121"/>
    </row>
    <row r="8051" s="24" customFormat="1" spans="2:2">
      <c r="B8051" s="121"/>
    </row>
    <row r="8052" s="24" customFormat="1" spans="2:2">
      <c r="B8052" s="121"/>
    </row>
    <row r="8053" s="24" customFormat="1" spans="2:2">
      <c r="B8053" s="121"/>
    </row>
    <row r="8054" s="24" customFormat="1" spans="2:2">
      <c r="B8054" s="121"/>
    </row>
    <row r="8055" s="24" customFormat="1" spans="2:2">
      <c r="B8055" s="121"/>
    </row>
    <row r="8056" s="24" customFormat="1" spans="2:2">
      <c r="B8056" s="121"/>
    </row>
    <row r="8057" s="24" customFormat="1" spans="2:2">
      <c r="B8057" s="121"/>
    </row>
    <row r="8058" s="24" customFormat="1" spans="2:2">
      <c r="B8058" s="121"/>
    </row>
    <row r="8059" s="24" customFormat="1" spans="2:2">
      <c r="B8059" s="121"/>
    </row>
    <row r="8060" s="24" customFormat="1" spans="2:2">
      <c r="B8060" s="121"/>
    </row>
    <row r="8061" s="24" customFormat="1" spans="2:2">
      <c r="B8061" s="121"/>
    </row>
    <row r="8062" s="24" customFormat="1" spans="2:2">
      <c r="B8062" s="121"/>
    </row>
    <row r="8063" s="24" customFormat="1" spans="2:2">
      <c r="B8063" s="121"/>
    </row>
    <row r="8064" s="24" customFormat="1" spans="2:2">
      <c r="B8064" s="121"/>
    </row>
    <row r="8065" s="24" customFormat="1" spans="2:2">
      <c r="B8065" s="121"/>
    </row>
    <row r="8066" s="24" customFormat="1" spans="2:2">
      <c r="B8066" s="121"/>
    </row>
    <row r="8067" s="24" customFormat="1" spans="2:2">
      <c r="B8067" s="121"/>
    </row>
    <row r="8068" s="24" customFormat="1" spans="2:2">
      <c r="B8068" s="121"/>
    </row>
    <row r="8069" s="24" customFormat="1" spans="2:2">
      <c r="B8069" s="121"/>
    </row>
    <row r="8070" s="24" customFormat="1" spans="2:2">
      <c r="B8070" s="121"/>
    </row>
    <row r="8071" s="24" customFormat="1" spans="2:2">
      <c r="B8071" s="121"/>
    </row>
    <row r="8072" s="24" customFormat="1" spans="2:2">
      <c r="B8072" s="121"/>
    </row>
    <row r="8073" s="24" customFormat="1" spans="2:2">
      <c r="B8073" s="121"/>
    </row>
    <row r="8074" s="24" customFormat="1" spans="2:2">
      <c r="B8074" s="121"/>
    </row>
    <row r="8075" s="24" customFormat="1" spans="2:2">
      <c r="B8075" s="121"/>
    </row>
    <row r="8076" s="24" customFormat="1" spans="2:2">
      <c r="B8076" s="121"/>
    </row>
    <row r="8077" s="24" customFormat="1" spans="2:2">
      <c r="B8077" s="121"/>
    </row>
    <row r="8078" s="24" customFormat="1" spans="2:2">
      <c r="B8078" s="121"/>
    </row>
    <row r="8079" s="24" customFormat="1" spans="2:2">
      <c r="B8079" s="121"/>
    </row>
    <row r="8080" s="24" customFormat="1" spans="2:2">
      <c r="B8080" s="121"/>
    </row>
    <row r="8081" s="24" customFormat="1" spans="2:2">
      <c r="B8081" s="121"/>
    </row>
    <row r="8082" s="24" customFormat="1" spans="2:2">
      <c r="B8082" s="121"/>
    </row>
    <row r="8083" s="24" customFormat="1" spans="2:2">
      <c r="B8083" s="121"/>
    </row>
    <row r="8084" s="24" customFormat="1" spans="2:2">
      <c r="B8084" s="121"/>
    </row>
    <row r="8085" s="24" customFormat="1" spans="2:2">
      <c r="B8085" s="121"/>
    </row>
    <row r="8086" s="24" customFormat="1" spans="2:2">
      <c r="B8086" s="121"/>
    </row>
    <row r="8087" s="24" customFormat="1" spans="2:2">
      <c r="B8087" s="121"/>
    </row>
    <row r="8088" s="24" customFormat="1" spans="2:2">
      <c r="B8088" s="121"/>
    </row>
    <row r="8089" s="24" customFormat="1" spans="2:2">
      <c r="B8089" s="121"/>
    </row>
    <row r="8090" s="24" customFormat="1" spans="2:2">
      <c r="B8090" s="121"/>
    </row>
    <row r="8091" s="24" customFormat="1" spans="2:2">
      <c r="B8091" s="121"/>
    </row>
    <row r="8092" s="24" customFormat="1" spans="2:2">
      <c r="B8092" s="121"/>
    </row>
    <row r="8093" s="24" customFormat="1" spans="2:2">
      <c r="B8093" s="121"/>
    </row>
    <row r="8094" s="24" customFormat="1" spans="2:2">
      <c r="B8094" s="121"/>
    </row>
    <row r="8095" s="24" customFormat="1" spans="2:2">
      <c r="B8095" s="121"/>
    </row>
    <row r="8096" s="24" customFormat="1" spans="2:2">
      <c r="B8096" s="121"/>
    </row>
    <row r="8097" s="24" customFormat="1" spans="2:2">
      <c r="B8097" s="121"/>
    </row>
    <row r="8098" s="24" customFormat="1" spans="2:2">
      <c r="B8098" s="121"/>
    </row>
    <row r="8099" s="24" customFormat="1" spans="2:2">
      <c r="B8099" s="121"/>
    </row>
    <row r="8100" s="24" customFormat="1" spans="2:2">
      <c r="B8100" s="121"/>
    </row>
    <row r="8101" s="24" customFormat="1" spans="2:2">
      <c r="B8101" s="121"/>
    </row>
    <row r="8102" s="24" customFormat="1" spans="2:2">
      <c r="B8102" s="121"/>
    </row>
    <row r="8103" s="24" customFormat="1" spans="2:2">
      <c r="B8103" s="121"/>
    </row>
    <row r="8104" s="24" customFormat="1" spans="2:2">
      <c r="B8104" s="121"/>
    </row>
    <row r="8105" s="24" customFormat="1" spans="2:2">
      <c r="B8105" s="121"/>
    </row>
    <row r="8106" s="24" customFormat="1" spans="2:2">
      <c r="B8106" s="121"/>
    </row>
    <row r="8107" s="24" customFormat="1" spans="2:2">
      <c r="B8107" s="121"/>
    </row>
    <row r="8108" s="24" customFormat="1" spans="2:2">
      <c r="B8108" s="121"/>
    </row>
    <row r="8109" s="24" customFormat="1" spans="2:2">
      <c r="B8109" s="121"/>
    </row>
    <row r="8110" s="24" customFormat="1" spans="2:2">
      <c r="B8110" s="121"/>
    </row>
    <row r="8111" s="24" customFormat="1" spans="2:2">
      <c r="B8111" s="121"/>
    </row>
    <row r="8112" s="24" customFormat="1" spans="2:2">
      <c r="B8112" s="121"/>
    </row>
    <row r="8113" s="24" customFormat="1" spans="2:2">
      <c r="B8113" s="121"/>
    </row>
    <row r="8114" s="24" customFormat="1" spans="2:2">
      <c r="B8114" s="121"/>
    </row>
    <row r="8115" s="24" customFormat="1" spans="2:2">
      <c r="B8115" s="121"/>
    </row>
    <row r="8116" s="24" customFormat="1" spans="2:2">
      <c r="B8116" s="121"/>
    </row>
    <row r="8117" s="24" customFormat="1" spans="2:2">
      <c r="B8117" s="121"/>
    </row>
    <row r="8118" s="24" customFormat="1" spans="2:2">
      <c r="B8118" s="121"/>
    </row>
    <row r="8119" s="24" customFormat="1" spans="2:2">
      <c r="B8119" s="121"/>
    </row>
    <row r="8120" s="24" customFormat="1" spans="2:2">
      <c r="B8120" s="121"/>
    </row>
    <row r="8121" s="24" customFormat="1" spans="2:2">
      <c r="B8121" s="121"/>
    </row>
    <row r="8122" s="24" customFormat="1" spans="2:2">
      <c r="B8122" s="121"/>
    </row>
    <row r="8123" s="24" customFormat="1" spans="2:2">
      <c r="B8123" s="121"/>
    </row>
    <row r="8124" s="24" customFormat="1" spans="2:2">
      <c r="B8124" s="121"/>
    </row>
    <row r="8125" s="24" customFormat="1" spans="2:2">
      <c r="B8125" s="121"/>
    </row>
    <row r="8126" s="24" customFormat="1" spans="2:2">
      <c r="B8126" s="121"/>
    </row>
    <row r="8127" s="24" customFormat="1" spans="2:2">
      <c r="B8127" s="121"/>
    </row>
    <row r="8128" s="24" customFormat="1" spans="2:2">
      <c r="B8128" s="121"/>
    </row>
    <row r="8129" s="24" customFormat="1" spans="2:2">
      <c r="B8129" s="121"/>
    </row>
    <row r="8130" s="24" customFormat="1" spans="2:2">
      <c r="B8130" s="121"/>
    </row>
    <row r="8131" s="24" customFormat="1" spans="2:2">
      <c r="B8131" s="121"/>
    </row>
    <row r="8132" s="24" customFormat="1" spans="2:2">
      <c r="B8132" s="121"/>
    </row>
    <row r="8133" s="24" customFormat="1" spans="2:2">
      <c r="B8133" s="121"/>
    </row>
    <row r="8134" s="24" customFormat="1" spans="2:2">
      <c r="B8134" s="121"/>
    </row>
    <row r="8135" s="24" customFormat="1" spans="2:2">
      <c r="B8135" s="121"/>
    </row>
    <row r="8136" s="24" customFormat="1" spans="2:2">
      <c r="B8136" s="121"/>
    </row>
    <row r="8137" s="24" customFormat="1" spans="2:2">
      <c r="B8137" s="121"/>
    </row>
    <row r="8138" s="24" customFormat="1" spans="2:2">
      <c r="B8138" s="121"/>
    </row>
    <row r="8139" s="24" customFormat="1" spans="2:2">
      <c r="B8139" s="121"/>
    </row>
    <row r="8140" s="24" customFormat="1" spans="2:2">
      <c r="B8140" s="121"/>
    </row>
    <row r="8141" s="24" customFormat="1" spans="2:2">
      <c r="B8141" s="121"/>
    </row>
    <row r="8142" s="24" customFormat="1" spans="2:2">
      <c r="B8142" s="121"/>
    </row>
    <row r="8143" s="24" customFormat="1" spans="2:2">
      <c r="B8143" s="121"/>
    </row>
    <row r="8144" s="24" customFormat="1" spans="2:2">
      <c r="B8144" s="121"/>
    </row>
    <row r="8145" s="24" customFormat="1" spans="2:2">
      <c r="B8145" s="121"/>
    </row>
    <row r="8146" s="24" customFormat="1" spans="2:2">
      <c r="B8146" s="121"/>
    </row>
    <row r="8147" s="24" customFormat="1" spans="2:2">
      <c r="B8147" s="121"/>
    </row>
    <row r="8148" s="24" customFormat="1" spans="2:2">
      <c r="B8148" s="121"/>
    </row>
    <row r="8149" s="24" customFormat="1" spans="2:2">
      <c r="B8149" s="121"/>
    </row>
    <row r="8150" s="24" customFormat="1" spans="2:2">
      <c r="B8150" s="121"/>
    </row>
    <row r="8151" s="24" customFormat="1" spans="2:2">
      <c r="B8151" s="121"/>
    </row>
    <row r="8152" s="24" customFormat="1" spans="2:2">
      <c r="B8152" s="121"/>
    </row>
    <row r="8153" s="24" customFormat="1" spans="2:2">
      <c r="B8153" s="121"/>
    </row>
    <row r="8154" s="24" customFormat="1" spans="2:2">
      <c r="B8154" s="121"/>
    </row>
    <row r="8155" s="24" customFormat="1" spans="2:2">
      <c r="B8155" s="121"/>
    </row>
    <row r="8156" s="24" customFormat="1" spans="2:2">
      <c r="B8156" s="121"/>
    </row>
    <row r="8157" s="24" customFormat="1" spans="2:2">
      <c r="B8157" s="121"/>
    </row>
    <row r="8158" s="24" customFormat="1" spans="2:2">
      <c r="B8158" s="121"/>
    </row>
    <row r="8159" s="24" customFormat="1" spans="2:2">
      <c r="B8159" s="121"/>
    </row>
    <row r="8160" s="24" customFormat="1" spans="2:2">
      <c r="B8160" s="121"/>
    </row>
    <row r="8161" s="24" customFormat="1" spans="2:2">
      <c r="B8161" s="121"/>
    </row>
    <row r="8162" s="24" customFormat="1" spans="2:2">
      <c r="B8162" s="121"/>
    </row>
    <row r="8163" s="24" customFormat="1" spans="2:2">
      <c r="B8163" s="121"/>
    </row>
    <row r="8164" s="24" customFormat="1" spans="2:2">
      <c r="B8164" s="121"/>
    </row>
    <row r="8165" s="24" customFormat="1" spans="2:2">
      <c r="B8165" s="121"/>
    </row>
    <row r="8166" s="24" customFormat="1" spans="2:2">
      <c r="B8166" s="121"/>
    </row>
    <row r="8167" s="24" customFormat="1" spans="2:2">
      <c r="B8167" s="121"/>
    </row>
    <row r="8168" s="24" customFormat="1" spans="2:2">
      <c r="B8168" s="121"/>
    </row>
    <row r="8169" s="24" customFormat="1" spans="2:2">
      <c r="B8169" s="121"/>
    </row>
    <row r="8170" s="24" customFormat="1" spans="2:2">
      <c r="B8170" s="121"/>
    </row>
    <row r="8171" s="24" customFormat="1" spans="2:2">
      <c r="B8171" s="121"/>
    </row>
    <row r="8172" s="24" customFormat="1" spans="2:2">
      <c r="B8172" s="121"/>
    </row>
    <row r="8173" s="24" customFormat="1" spans="2:2">
      <c r="B8173" s="121"/>
    </row>
    <row r="8174" s="24" customFormat="1" spans="2:2">
      <c r="B8174" s="121"/>
    </row>
    <row r="8175" s="24" customFormat="1" spans="2:2">
      <c r="B8175" s="121"/>
    </row>
    <row r="8176" s="24" customFormat="1" spans="2:2">
      <c r="B8176" s="121"/>
    </row>
    <row r="8177" s="24" customFormat="1" spans="2:2">
      <c r="B8177" s="121"/>
    </row>
    <row r="8178" s="24" customFormat="1" spans="2:2">
      <c r="B8178" s="121"/>
    </row>
    <row r="8179" s="24" customFormat="1" spans="2:2">
      <c r="B8179" s="121"/>
    </row>
    <row r="8180" s="24" customFormat="1" spans="2:2">
      <c r="B8180" s="121"/>
    </row>
    <row r="8181" s="24" customFormat="1" spans="2:2">
      <c r="B8181" s="121"/>
    </row>
    <row r="8182" s="24" customFormat="1" spans="2:2">
      <c r="B8182" s="121"/>
    </row>
    <row r="8183" s="24" customFormat="1" spans="2:2">
      <c r="B8183" s="121"/>
    </row>
    <row r="8184" s="24" customFormat="1" spans="2:2">
      <c r="B8184" s="121"/>
    </row>
    <row r="8185" s="24" customFormat="1" spans="2:2">
      <c r="B8185" s="121"/>
    </row>
    <row r="8186" s="24" customFormat="1" spans="2:2">
      <c r="B8186" s="121"/>
    </row>
    <row r="8187" s="24" customFormat="1" spans="2:2">
      <c r="B8187" s="121"/>
    </row>
    <row r="8188" s="24" customFormat="1" spans="2:2">
      <c r="B8188" s="121"/>
    </row>
    <row r="8189" s="24" customFormat="1" spans="2:2">
      <c r="B8189" s="121"/>
    </row>
    <row r="8190" s="24" customFormat="1" spans="2:2">
      <c r="B8190" s="121"/>
    </row>
    <row r="8191" s="24" customFormat="1" spans="2:2">
      <c r="B8191" s="121"/>
    </row>
    <row r="8192" s="24" customFormat="1" spans="2:2">
      <c r="B8192" s="121"/>
    </row>
    <row r="8193" s="24" customFormat="1" spans="2:2">
      <c r="B8193" s="121"/>
    </row>
    <row r="8194" s="24" customFormat="1" spans="2:2">
      <c r="B8194" s="121"/>
    </row>
    <row r="8195" s="24" customFormat="1" spans="2:2">
      <c r="B8195" s="121"/>
    </row>
    <row r="8196" s="24" customFormat="1" spans="2:2">
      <c r="B8196" s="121"/>
    </row>
    <row r="8197" s="24" customFormat="1" spans="2:2">
      <c r="B8197" s="121"/>
    </row>
    <row r="8198" s="24" customFormat="1" spans="2:2">
      <c r="B8198" s="121"/>
    </row>
    <row r="8199" s="24" customFormat="1" spans="2:2">
      <c r="B8199" s="121"/>
    </row>
    <row r="8200" s="24" customFormat="1" spans="2:2">
      <c r="B8200" s="121"/>
    </row>
    <row r="8201" s="24" customFormat="1" spans="2:2">
      <c r="B8201" s="121"/>
    </row>
    <row r="8202" s="24" customFormat="1" spans="2:2">
      <c r="B8202" s="121"/>
    </row>
    <row r="8203" s="24" customFormat="1" spans="2:2">
      <c r="B8203" s="121"/>
    </row>
    <row r="8204" s="24" customFormat="1" spans="2:2">
      <c r="B8204" s="121"/>
    </row>
    <row r="8205" s="24" customFormat="1" spans="2:2">
      <c r="B8205" s="121"/>
    </row>
    <row r="8206" s="24" customFormat="1" spans="2:2">
      <c r="B8206" s="121"/>
    </row>
    <row r="8207" s="24" customFormat="1" spans="2:2">
      <c r="B8207" s="121"/>
    </row>
    <row r="8208" s="24" customFormat="1" spans="2:2">
      <c r="B8208" s="121"/>
    </row>
    <row r="8209" s="24" customFormat="1" spans="2:2">
      <c r="B8209" s="121"/>
    </row>
    <row r="8210" s="24" customFormat="1" spans="2:2">
      <c r="B8210" s="121"/>
    </row>
    <row r="8211" s="24" customFormat="1" spans="2:2">
      <c r="B8211" s="121"/>
    </row>
    <row r="8212" s="24" customFormat="1" spans="2:2">
      <c r="B8212" s="121"/>
    </row>
    <row r="8213" s="24" customFormat="1" spans="2:2">
      <c r="B8213" s="121"/>
    </row>
    <row r="8214" s="24" customFormat="1" spans="2:2">
      <c r="B8214" s="121"/>
    </row>
    <row r="8215" s="24" customFormat="1" spans="2:2">
      <c r="B8215" s="121"/>
    </row>
    <row r="8216" s="24" customFormat="1" spans="2:2">
      <c r="B8216" s="121"/>
    </row>
    <row r="8217" s="24" customFormat="1" spans="2:2">
      <c r="B8217" s="121"/>
    </row>
    <row r="8218" s="24" customFormat="1" spans="2:2">
      <c r="B8218" s="121"/>
    </row>
    <row r="8219" s="24" customFormat="1" spans="2:2">
      <c r="B8219" s="121"/>
    </row>
    <row r="8220" s="24" customFormat="1" spans="2:2">
      <c r="B8220" s="121"/>
    </row>
    <row r="8221" s="24" customFormat="1" spans="2:2">
      <c r="B8221" s="121"/>
    </row>
    <row r="8222" s="24" customFormat="1" spans="2:2">
      <c r="B8222" s="121"/>
    </row>
    <row r="8223" s="24" customFormat="1" spans="2:2">
      <c r="B8223" s="121"/>
    </row>
    <row r="8224" s="24" customFormat="1" spans="2:2">
      <c r="B8224" s="121"/>
    </row>
    <row r="8225" s="24" customFormat="1" spans="2:2">
      <c r="B8225" s="121"/>
    </row>
    <row r="8226" s="24" customFormat="1" spans="2:2">
      <c r="B8226" s="121"/>
    </row>
    <row r="8227" s="24" customFormat="1" spans="2:2">
      <c r="B8227" s="121"/>
    </row>
    <row r="8228" s="24" customFormat="1" spans="2:2">
      <c r="B8228" s="121"/>
    </row>
    <row r="8229" s="24" customFormat="1" spans="2:2">
      <c r="B8229" s="121"/>
    </row>
    <row r="8230" s="24" customFormat="1" spans="2:2">
      <c r="B8230" s="121"/>
    </row>
    <row r="8231" s="24" customFormat="1" spans="2:2">
      <c r="B8231" s="121"/>
    </row>
    <row r="8232" s="24" customFormat="1" spans="2:2">
      <c r="B8232" s="121"/>
    </row>
    <row r="8233" s="24" customFormat="1" spans="2:2">
      <c r="B8233" s="121"/>
    </row>
    <row r="8234" s="24" customFormat="1" spans="2:2">
      <c r="B8234" s="121"/>
    </row>
    <row r="8235" s="24" customFormat="1" spans="2:2">
      <c r="B8235" s="121"/>
    </row>
    <row r="8236" s="24" customFormat="1" spans="2:2">
      <c r="B8236" s="121"/>
    </row>
    <row r="8237" s="24" customFormat="1" spans="2:2">
      <c r="B8237" s="121"/>
    </row>
    <row r="8238" s="24" customFormat="1" spans="2:2">
      <c r="B8238" s="121"/>
    </row>
    <row r="8239" s="24" customFormat="1" spans="2:2">
      <c r="B8239" s="121"/>
    </row>
    <row r="8240" s="24" customFormat="1" spans="2:2">
      <c r="B8240" s="121"/>
    </row>
    <row r="8241" s="24" customFormat="1" spans="2:2">
      <c r="B8241" s="121"/>
    </row>
    <row r="8242" s="24" customFormat="1" spans="2:2">
      <c r="B8242" s="121"/>
    </row>
    <row r="8243" s="24" customFormat="1" spans="2:2">
      <c r="B8243" s="121"/>
    </row>
    <row r="8244" s="24" customFormat="1" spans="2:2">
      <c r="B8244" s="121"/>
    </row>
    <row r="8245" s="24" customFormat="1" spans="2:2">
      <c r="B8245" s="121"/>
    </row>
    <row r="8246" s="24" customFormat="1" spans="2:2">
      <c r="B8246" s="121"/>
    </row>
    <row r="8247" s="24" customFormat="1" spans="2:2">
      <c r="B8247" s="121"/>
    </row>
    <row r="8248" s="24" customFormat="1" spans="2:2">
      <c r="B8248" s="121"/>
    </row>
    <row r="8249" s="24" customFormat="1" spans="2:2">
      <c r="B8249" s="121"/>
    </row>
    <row r="8250" s="24" customFormat="1" spans="2:2">
      <c r="B8250" s="121"/>
    </row>
    <row r="8251" s="24" customFormat="1" spans="2:2">
      <c r="B8251" s="121"/>
    </row>
    <row r="8252" s="24" customFormat="1" spans="2:2">
      <c r="B8252" s="121"/>
    </row>
    <row r="8253" s="24" customFormat="1" spans="2:2">
      <c r="B8253" s="121"/>
    </row>
    <row r="8254" s="24" customFormat="1" spans="2:2">
      <c r="B8254" s="121"/>
    </row>
    <row r="8255" s="24" customFormat="1" spans="2:2">
      <c r="B8255" s="121"/>
    </row>
    <row r="8256" s="24" customFormat="1" spans="2:2">
      <c r="B8256" s="121"/>
    </row>
    <row r="8257" s="24" customFormat="1" spans="2:2">
      <c r="B8257" s="121"/>
    </row>
    <row r="8258" s="24" customFormat="1" spans="2:2">
      <c r="B8258" s="121"/>
    </row>
    <row r="8259" s="24" customFormat="1" spans="2:2">
      <c r="B8259" s="121"/>
    </row>
    <row r="8260" s="24" customFormat="1" spans="2:2">
      <c r="B8260" s="121"/>
    </row>
    <row r="8261" s="24" customFormat="1" spans="2:2">
      <c r="B8261" s="121"/>
    </row>
    <row r="8262" s="24" customFormat="1" spans="2:2">
      <c r="B8262" s="121"/>
    </row>
    <row r="8263" s="24" customFormat="1" spans="2:2">
      <c r="B8263" s="121"/>
    </row>
    <row r="8264" s="24" customFormat="1" spans="2:2">
      <c r="B8264" s="121"/>
    </row>
    <row r="8265" s="24" customFormat="1" spans="2:2">
      <c r="B8265" s="121"/>
    </row>
    <row r="8266" s="24" customFormat="1" spans="2:2">
      <c r="B8266" s="121"/>
    </row>
    <row r="8267" s="24" customFormat="1" spans="2:2">
      <c r="B8267" s="121"/>
    </row>
    <row r="8268" s="24" customFormat="1" spans="2:2">
      <c r="B8268" s="121"/>
    </row>
    <row r="8269" s="24" customFormat="1" spans="2:2">
      <c r="B8269" s="121"/>
    </row>
    <row r="8270" s="24" customFormat="1" spans="2:2">
      <c r="B8270" s="121"/>
    </row>
    <row r="8271" s="24" customFormat="1" spans="2:2">
      <c r="B8271" s="121"/>
    </row>
    <row r="8272" s="24" customFormat="1" spans="2:2">
      <c r="B8272" s="121"/>
    </row>
    <row r="8273" s="24" customFormat="1" spans="2:2">
      <c r="B8273" s="121"/>
    </row>
    <row r="8274" s="24" customFormat="1" spans="2:2">
      <c r="B8274" s="121"/>
    </row>
    <row r="8275" s="24" customFormat="1" spans="2:2">
      <c r="B8275" s="121"/>
    </row>
    <row r="8276" s="24" customFormat="1" spans="2:2">
      <c r="B8276" s="121"/>
    </row>
    <row r="8277" s="24" customFormat="1" spans="2:2">
      <c r="B8277" s="121"/>
    </row>
    <row r="8278" s="24" customFormat="1" spans="2:2">
      <c r="B8278" s="121"/>
    </row>
    <row r="8279" s="24" customFormat="1" spans="2:2">
      <c r="B8279" s="121"/>
    </row>
    <row r="8280" s="24" customFormat="1" spans="2:2">
      <c r="B8280" s="121"/>
    </row>
    <row r="8281" s="24" customFormat="1" spans="2:2">
      <c r="B8281" s="121"/>
    </row>
    <row r="8282" s="24" customFormat="1" spans="2:2">
      <c r="B8282" s="121"/>
    </row>
    <row r="8283" s="24" customFormat="1" spans="2:2">
      <c r="B8283" s="121"/>
    </row>
    <row r="8284" s="24" customFormat="1" spans="2:2">
      <c r="B8284" s="121"/>
    </row>
    <row r="8285" s="24" customFormat="1" spans="2:2">
      <c r="B8285" s="121"/>
    </row>
    <row r="8286" s="24" customFormat="1" spans="2:2">
      <c r="B8286" s="121"/>
    </row>
    <row r="8287" s="24" customFormat="1" spans="2:2">
      <c r="B8287" s="121"/>
    </row>
    <row r="8288" s="24" customFormat="1" spans="2:2">
      <c r="B8288" s="121"/>
    </row>
    <row r="8289" s="24" customFormat="1" spans="2:2">
      <c r="B8289" s="121"/>
    </row>
    <row r="8290" s="24" customFormat="1" spans="2:2">
      <c r="B8290" s="121"/>
    </row>
    <row r="8291" s="24" customFormat="1" spans="2:2">
      <c r="B8291" s="121"/>
    </row>
    <row r="8292" s="24" customFormat="1" spans="2:2">
      <c r="B8292" s="121"/>
    </row>
    <row r="8293" s="24" customFormat="1" spans="2:2">
      <c r="B8293" s="121"/>
    </row>
    <row r="8294" s="24" customFormat="1" spans="2:2">
      <c r="B8294" s="121"/>
    </row>
    <row r="8295" s="24" customFormat="1" spans="2:2">
      <c r="B8295" s="121"/>
    </row>
    <row r="8296" s="24" customFormat="1" spans="2:2">
      <c r="B8296" s="121"/>
    </row>
    <row r="8297" s="24" customFormat="1" spans="2:2">
      <c r="B8297" s="121"/>
    </row>
    <row r="8298" s="24" customFormat="1" spans="2:2">
      <c r="B8298" s="121"/>
    </row>
    <row r="8299" s="24" customFormat="1" spans="2:2">
      <c r="B8299" s="121"/>
    </row>
    <row r="8300" s="24" customFormat="1" spans="2:2">
      <c r="B8300" s="121"/>
    </row>
    <row r="8301" s="24" customFormat="1" spans="2:2">
      <c r="B8301" s="121"/>
    </row>
    <row r="8302" s="24" customFormat="1" spans="2:2">
      <c r="B8302" s="121"/>
    </row>
    <row r="8303" s="24" customFormat="1" spans="2:2">
      <c r="B8303" s="121"/>
    </row>
    <row r="8304" s="24" customFormat="1" spans="2:2">
      <c r="B8304" s="121"/>
    </row>
    <row r="8305" s="24" customFormat="1" spans="2:2">
      <c r="B8305" s="121"/>
    </row>
    <row r="8306" s="24" customFormat="1" spans="2:2">
      <c r="B8306" s="121"/>
    </row>
    <row r="8307" s="24" customFormat="1" spans="2:2">
      <c r="B8307" s="121"/>
    </row>
    <row r="8308" s="24" customFormat="1" spans="2:2">
      <c r="B8308" s="121"/>
    </row>
    <row r="8309" s="24" customFormat="1" spans="2:2">
      <c r="B8309" s="121"/>
    </row>
    <row r="8310" s="24" customFormat="1" spans="2:2">
      <c r="B8310" s="121"/>
    </row>
    <row r="8311" s="24" customFormat="1" spans="2:2">
      <c r="B8311" s="121"/>
    </row>
    <row r="8312" s="24" customFormat="1" spans="2:2">
      <c r="B8312" s="121"/>
    </row>
    <row r="8313" s="24" customFormat="1" spans="2:2">
      <c r="B8313" s="121"/>
    </row>
    <row r="8314" s="24" customFormat="1" spans="2:2">
      <c r="B8314" s="121"/>
    </row>
    <row r="8315" s="24" customFormat="1" spans="2:2">
      <c r="B8315" s="121"/>
    </row>
    <row r="8316" s="24" customFormat="1" spans="2:2">
      <c r="B8316" s="121"/>
    </row>
    <row r="8317" s="24" customFormat="1" spans="2:2">
      <c r="B8317" s="121"/>
    </row>
    <row r="8318" s="24" customFormat="1" spans="2:2">
      <c r="B8318" s="121"/>
    </row>
    <row r="8319" s="24" customFormat="1" spans="2:2">
      <c r="B8319" s="121"/>
    </row>
    <row r="8320" s="24" customFormat="1" spans="2:2">
      <c r="B8320" s="121"/>
    </row>
    <row r="8321" s="24" customFormat="1" spans="2:2">
      <c r="B8321" s="121"/>
    </row>
    <row r="8322" s="24" customFormat="1" spans="2:2">
      <c r="B8322" s="121"/>
    </row>
    <row r="8323" s="24" customFormat="1" spans="2:2">
      <c r="B8323" s="121"/>
    </row>
    <row r="8324" s="24" customFormat="1" spans="2:2">
      <c r="B8324" s="121"/>
    </row>
    <row r="8325" s="24" customFormat="1" spans="2:2">
      <c r="B8325" s="121"/>
    </row>
    <row r="8326" s="24" customFormat="1" spans="2:2">
      <c r="B8326" s="121"/>
    </row>
    <row r="8327" s="24" customFormat="1" spans="2:2">
      <c r="B8327" s="121"/>
    </row>
    <row r="8328" s="24" customFormat="1" spans="2:2">
      <c r="B8328" s="121"/>
    </row>
    <row r="8329" s="24" customFormat="1" spans="2:2">
      <c r="B8329" s="121"/>
    </row>
    <row r="8330" s="24" customFormat="1" spans="2:2">
      <c r="B8330" s="121"/>
    </row>
    <row r="8331" s="24" customFormat="1" spans="2:2">
      <c r="B8331" s="121"/>
    </row>
    <row r="8332" s="24" customFormat="1" spans="2:2">
      <c r="B8332" s="121"/>
    </row>
    <row r="8333" s="24" customFormat="1" spans="2:2">
      <c r="B8333" s="121"/>
    </row>
    <row r="8334" s="24" customFormat="1" spans="2:2">
      <c r="B8334" s="121"/>
    </row>
    <row r="8335" s="24" customFormat="1" spans="2:2">
      <c r="B8335" s="121"/>
    </row>
    <row r="8336" s="24" customFormat="1" spans="2:2">
      <c r="B8336" s="121"/>
    </row>
    <row r="8337" s="24" customFormat="1" spans="2:2">
      <c r="B8337" s="121"/>
    </row>
    <row r="8338" s="24" customFormat="1" spans="2:2">
      <c r="B8338" s="121"/>
    </row>
    <row r="8339" s="24" customFormat="1" spans="2:2">
      <c r="B8339" s="121"/>
    </row>
    <row r="8340" s="24" customFormat="1" spans="2:2">
      <c r="B8340" s="121"/>
    </row>
    <row r="8341" s="24" customFormat="1" spans="2:2">
      <c r="B8341" s="121"/>
    </row>
    <row r="8342" s="24" customFormat="1" spans="2:2">
      <c r="B8342" s="121"/>
    </row>
    <row r="8343" s="24" customFormat="1" spans="2:2">
      <c r="B8343" s="121"/>
    </row>
    <row r="8344" s="24" customFormat="1" spans="2:2">
      <c r="B8344" s="121"/>
    </row>
    <row r="8345" s="24" customFormat="1" spans="2:2">
      <c r="B8345" s="121"/>
    </row>
    <row r="8346" s="24" customFormat="1" spans="2:2">
      <c r="B8346" s="121"/>
    </row>
    <row r="8347" s="24" customFormat="1" spans="2:2">
      <c r="B8347" s="121"/>
    </row>
    <row r="8348" s="24" customFormat="1" spans="2:2">
      <c r="B8348" s="121"/>
    </row>
    <row r="8349" s="24" customFormat="1" spans="2:2">
      <c r="B8349" s="121"/>
    </row>
    <row r="8350" s="24" customFormat="1" spans="2:2">
      <c r="B8350" s="121"/>
    </row>
    <row r="8351" s="24" customFormat="1" spans="2:2">
      <c r="B8351" s="121"/>
    </row>
    <row r="8352" s="24" customFormat="1" spans="2:2">
      <c r="B8352" s="121"/>
    </row>
    <row r="8353" s="24" customFormat="1" spans="2:2">
      <c r="B8353" s="121"/>
    </row>
    <row r="8354" s="24" customFormat="1" spans="2:2">
      <c r="B8354" s="121"/>
    </row>
    <row r="8355" s="24" customFormat="1" spans="2:2">
      <c r="B8355" s="121"/>
    </row>
    <row r="8356" s="24" customFormat="1" spans="2:2">
      <c r="B8356" s="121"/>
    </row>
    <row r="8357" s="24" customFormat="1" spans="2:2">
      <c r="B8357" s="121"/>
    </row>
    <row r="8358" s="24" customFormat="1" spans="2:2">
      <c r="B8358" s="121"/>
    </row>
    <row r="8359" s="24" customFormat="1" spans="2:2">
      <c r="B8359" s="121"/>
    </row>
    <row r="8360" s="24" customFormat="1" spans="2:2">
      <c r="B8360" s="121"/>
    </row>
    <row r="8361" s="24" customFormat="1" spans="2:2">
      <c r="B8361" s="121"/>
    </row>
    <row r="8362" s="24" customFormat="1" spans="2:2">
      <c r="B8362" s="121"/>
    </row>
    <row r="8363" s="24" customFormat="1" spans="2:2">
      <c r="B8363" s="121"/>
    </row>
    <row r="8364" s="24" customFormat="1" spans="2:2">
      <c r="B8364" s="121"/>
    </row>
    <row r="8365" s="24" customFormat="1" spans="2:2">
      <c r="B8365" s="121"/>
    </row>
    <row r="8366" s="24" customFormat="1" spans="2:2">
      <c r="B8366" s="121"/>
    </row>
    <row r="8367" s="24" customFormat="1" spans="2:2">
      <c r="B8367" s="121"/>
    </row>
    <row r="8368" s="24" customFormat="1" spans="2:2">
      <c r="B8368" s="121"/>
    </row>
    <row r="8369" s="24" customFormat="1" spans="2:2">
      <c r="B8369" s="121"/>
    </row>
    <row r="8370" s="24" customFormat="1" spans="2:2">
      <c r="B8370" s="121"/>
    </row>
    <row r="8371" s="24" customFormat="1" spans="2:2">
      <c r="B8371" s="121"/>
    </row>
    <row r="8372" s="24" customFormat="1" spans="2:2">
      <c r="B8372" s="121"/>
    </row>
    <row r="8373" s="24" customFormat="1" spans="2:2">
      <c r="B8373" s="121"/>
    </row>
    <row r="8374" s="24" customFormat="1" spans="2:2">
      <c r="B8374" s="121"/>
    </row>
    <row r="8375" s="24" customFormat="1" spans="2:2">
      <c r="B8375" s="121"/>
    </row>
    <row r="8376" s="24" customFormat="1" spans="2:2">
      <c r="B8376" s="121"/>
    </row>
    <row r="8377" s="24" customFormat="1" spans="2:2">
      <c r="B8377" s="121"/>
    </row>
    <row r="8378" s="24" customFormat="1" spans="2:2">
      <c r="B8378" s="121"/>
    </row>
    <row r="8379" s="24" customFormat="1" spans="2:2">
      <c r="B8379" s="121"/>
    </row>
    <row r="8380" s="24" customFormat="1" spans="2:2">
      <c r="B8380" s="121"/>
    </row>
    <row r="8381" s="24" customFormat="1" spans="2:2">
      <c r="B8381" s="121"/>
    </row>
    <row r="8382" s="24" customFormat="1" spans="2:2">
      <c r="B8382" s="121"/>
    </row>
    <row r="8383" s="24" customFormat="1" spans="2:2">
      <c r="B8383" s="121"/>
    </row>
    <row r="8384" s="24" customFormat="1" spans="2:2">
      <c r="B8384" s="121"/>
    </row>
    <row r="8385" s="24" customFormat="1" spans="2:2">
      <c r="B8385" s="121"/>
    </row>
    <row r="8386" s="24" customFormat="1" spans="2:2">
      <c r="B8386" s="121"/>
    </row>
    <row r="8387" s="24" customFormat="1" spans="2:2">
      <c r="B8387" s="121"/>
    </row>
    <row r="8388" s="24" customFormat="1" spans="2:2">
      <c r="B8388" s="121"/>
    </row>
    <row r="8389" s="24" customFormat="1" spans="2:2">
      <c r="B8389" s="121"/>
    </row>
    <row r="8390" s="24" customFormat="1" spans="2:2">
      <c r="B8390" s="121"/>
    </row>
    <row r="8391" s="24" customFormat="1" spans="2:2">
      <c r="B8391" s="121"/>
    </row>
    <row r="8392" s="24" customFormat="1" spans="2:2">
      <c r="B8392" s="121"/>
    </row>
    <row r="8393" s="24" customFormat="1" spans="2:2">
      <c r="B8393" s="121"/>
    </row>
    <row r="8394" s="24" customFormat="1" spans="2:2">
      <c r="B8394" s="121"/>
    </row>
    <row r="8395" s="24" customFormat="1" spans="2:2">
      <c r="B8395" s="121"/>
    </row>
    <row r="8396" s="24" customFormat="1" spans="2:2">
      <c r="B8396" s="121"/>
    </row>
    <row r="8397" s="24" customFormat="1" spans="2:2">
      <c r="B8397" s="121"/>
    </row>
    <row r="8398" s="24" customFormat="1" spans="2:2">
      <c r="B8398" s="121"/>
    </row>
    <row r="8399" s="24" customFormat="1" spans="2:2">
      <c r="B8399" s="121"/>
    </row>
    <row r="8400" s="24" customFormat="1" spans="2:2">
      <c r="B8400" s="121"/>
    </row>
    <row r="8401" s="24" customFormat="1" spans="2:2">
      <c r="B8401" s="121"/>
    </row>
    <row r="8402" s="24" customFormat="1" spans="2:2">
      <c r="B8402" s="121"/>
    </row>
    <row r="8403" s="24" customFormat="1" spans="2:2">
      <c r="B8403" s="121"/>
    </row>
    <row r="8404" s="24" customFormat="1" spans="2:2">
      <c r="B8404" s="121"/>
    </row>
    <row r="8405" s="24" customFormat="1" spans="2:2">
      <c r="B8405" s="121"/>
    </row>
    <row r="8406" s="24" customFormat="1" spans="2:2">
      <c r="B8406" s="121"/>
    </row>
    <row r="8407" s="24" customFormat="1" spans="2:2">
      <c r="B8407" s="121"/>
    </row>
    <row r="8408" s="24" customFormat="1" spans="2:2">
      <c r="B8408" s="121"/>
    </row>
    <row r="8409" s="24" customFormat="1" spans="2:2">
      <c r="B8409" s="121"/>
    </row>
    <row r="8410" s="24" customFormat="1" spans="2:2">
      <c r="B8410" s="121"/>
    </row>
    <row r="8411" s="24" customFormat="1" spans="2:2">
      <c r="B8411" s="121"/>
    </row>
    <row r="8412" s="24" customFormat="1" spans="2:2">
      <c r="B8412" s="121"/>
    </row>
    <row r="8413" s="24" customFormat="1" spans="2:2">
      <c r="B8413" s="121"/>
    </row>
    <row r="8414" s="24" customFormat="1" spans="2:2">
      <c r="B8414" s="121"/>
    </row>
    <row r="8415" s="24" customFormat="1" spans="2:2">
      <c r="B8415" s="121"/>
    </row>
    <row r="8416" s="24" customFormat="1" spans="2:2">
      <c r="B8416" s="121"/>
    </row>
    <row r="8417" s="24" customFormat="1" spans="2:2">
      <c r="B8417" s="121"/>
    </row>
    <row r="8418" s="24" customFormat="1" spans="2:2">
      <c r="B8418" s="121"/>
    </row>
    <row r="8419" s="24" customFormat="1" spans="2:2">
      <c r="B8419" s="121"/>
    </row>
    <row r="8420" s="24" customFormat="1" spans="2:2">
      <c r="B8420" s="121"/>
    </row>
    <row r="8421" s="24" customFormat="1" spans="2:2">
      <c r="B8421" s="121"/>
    </row>
    <row r="8422" s="24" customFormat="1" spans="2:2">
      <c r="B8422" s="121"/>
    </row>
    <row r="8423" s="24" customFormat="1" spans="2:2">
      <c r="B8423" s="121"/>
    </row>
    <row r="8424" s="24" customFormat="1" spans="2:2">
      <c r="B8424" s="121"/>
    </row>
    <row r="8425" s="24" customFormat="1" spans="2:2">
      <c r="B8425" s="121"/>
    </row>
    <row r="8426" s="24" customFormat="1" spans="2:2">
      <c r="B8426" s="121"/>
    </row>
    <row r="8427" s="24" customFormat="1" spans="2:2">
      <c r="B8427" s="121"/>
    </row>
    <row r="8428" s="24" customFormat="1" spans="2:2">
      <c r="B8428" s="121"/>
    </row>
    <row r="8429" s="24" customFormat="1" spans="2:2">
      <c r="B8429" s="121"/>
    </row>
    <row r="8430" s="24" customFormat="1" spans="2:2">
      <c r="B8430" s="121"/>
    </row>
    <row r="8431" s="24" customFormat="1" spans="2:2">
      <c r="B8431" s="121"/>
    </row>
    <row r="8432" s="24" customFormat="1" spans="2:2">
      <c r="B8432" s="121"/>
    </row>
    <row r="8433" s="24" customFormat="1" spans="2:2">
      <c r="B8433" s="121"/>
    </row>
    <row r="8434" s="24" customFormat="1" spans="2:2">
      <c r="B8434" s="121"/>
    </row>
    <row r="8435" s="24" customFormat="1" spans="2:2">
      <c r="B8435" s="121"/>
    </row>
    <row r="8436" s="24" customFormat="1" spans="2:2">
      <c r="B8436" s="121"/>
    </row>
    <row r="8437" s="24" customFormat="1" spans="2:2">
      <c r="B8437" s="121"/>
    </row>
    <row r="8438" s="24" customFormat="1" spans="2:2">
      <c r="B8438" s="121"/>
    </row>
    <row r="8439" s="24" customFormat="1" spans="2:2">
      <c r="B8439" s="121"/>
    </row>
    <row r="8440" s="24" customFormat="1" spans="2:2">
      <c r="B8440" s="121"/>
    </row>
    <row r="8441" s="24" customFormat="1" spans="2:2">
      <c r="B8441" s="121"/>
    </row>
    <row r="8442" s="24" customFormat="1" spans="2:2">
      <c r="B8442" s="121"/>
    </row>
    <row r="8443" s="24" customFormat="1" spans="2:2">
      <c r="B8443" s="121"/>
    </row>
    <row r="8444" s="24" customFormat="1" spans="2:2">
      <c r="B8444" s="121"/>
    </row>
    <row r="8445" s="24" customFormat="1" spans="2:2">
      <c r="B8445" s="121"/>
    </row>
    <row r="8446" s="24" customFormat="1" spans="2:2">
      <c r="B8446" s="121"/>
    </row>
    <row r="8447" s="24" customFormat="1" spans="2:2">
      <c r="B8447" s="121"/>
    </row>
    <row r="8448" s="24" customFormat="1" spans="2:2">
      <c r="B8448" s="121"/>
    </row>
    <row r="8449" s="24" customFormat="1" spans="2:2">
      <c r="B8449" s="121"/>
    </row>
    <row r="8450" s="24" customFormat="1" spans="2:2">
      <c r="B8450" s="121"/>
    </row>
    <row r="8451" s="24" customFormat="1" spans="2:2">
      <c r="B8451" s="121"/>
    </row>
    <row r="8452" s="24" customFormat="1" spans="2:2">
      <c r="B8452" s="121"/>
    </row>
    <row r="8453" s="24" customFormat="1" spans="2:2">
      <c r="B8453" s="121"/>
    </row>
    <row r="8454" s="24" customFormat="1" spans="2:2">
      <c r="B8454" s="121"/>
    </row>
    <row r="8455" s="24" customFormat="1" spans="2:2">
      <c r="B8455" s="121"/>
    </row>
    <row r="8456" s="24" customFormat="1" spans="2:2">
      <c r="B8456" s="121"/>
    </row>
    <row r="8457" s="24" customFormat="1" spans="2:2">
      <c r="B8457" s="121"/>
    </row>
    <row r="8458" s="24" customFormat="1" spans="2:2">
      <c r="B8458" s="121"/>
    </row>
    <row r="8459" s="24" customFormat="1" spans="2:2">
      <c r="B8459" s="121"/>
    </row>
    <row r="8460" s="24" customFormat="1" spans="2:2">
      <c r="B8460" s="121"/>
    </row>
    <row r="8461" s="24" customFormat="1" spans="2:2">
      <c r="B8461" s="121"/>
    </row>
    <row r="8462" s="24" customFormat="1" spans="2:2">
      <c r="B8462" s="121"/>
    </row>
    <row r="8463" s="24" customFormat="1" spans="2:2">
      <c r="B8463" s="121"/>
    </row>
    <row r="8464" s="24" customFormat="1" spans="2:2">
      <c r="B8464" s="121"/>
    </row>
    <row r="8465" s="24" customFormat="1" spans="2:2">
      <c r="B8465" s="121"/>
    </row>
    <row r="8466" s="24" customFormat="1" spans="2:2">
      <c r="B8466" s="121"/>
    </row>
    <row r="8467" s="24" customFormat="1" spans="2:2">
      <c r="B8467" s="121"/>
    </row>
    <row r="8468" s="24" customFormat="1" spans="2:2">
      <c r="B8468" s="121"/>
    </row>
    <row r="8469" s="24" customFormat="1" spans="2:2">
      <c r="B8469" s="121"/>
    </row>
    <row r="8470" s="24" customFormat="1" spans="2:2">
      <c r="B8470" s="121"/>
    </row>
    <row r="8471" s="24" customFormat="1" spans="2:2">
      <c r="B8471" s="121"/>
    </row>
    <row r="8472" s="24" customFormat="1" spans="2:2">
      <c r="B8472" s="121"/>
    </row>
    <row r="8473" s="24" customFormat="1" spans="2:2">
      <c r="B8473" s="121"/>
    </row>
    <row r="8474" s="24" customFormat="1" spans="2:2">
      <c r="B8474" s="121"/>
    </row>
    <row r="8475" s="24" customFormat="1" spans="2:2">
      <c r="B8475" s="121"/>
    </row>
    <row r="8476" s="24" customFormat="1" spans="2:2">
      <c r="B8476" s="121"/>
    </row>
    <row r="8477" s="24" customFormat="1" spans="2:2">
      <c r="B8477" s="121"/>
    </row>
    <row r="8478" s="24" customFormat="1" spans="2:2">
      <c r="B8478" s="121"/>
    </row>
    <row r="8479" s="24" customFormat="1" spans="2:2">
      <c r="B8479" s="121"/>
    </row>
    <row r="8480" s="24" customFormat="1" spans="2:2">
      <c r="B8480" s="121"/>
    </row>
    <row r="8481" s="24" customFormat="1" spans="2:2">
      <c r="B8481" s="121"/>
    </row>
    <row r="8482" s="24" customFormat="1" spans="2:2">
      <c r="B8482" s="121"/>
    </row>
    <row r="8483" s="24" customFormat="1" spans="2:2">
      <c r="B8483" s="121"/>
    </row>
    <row r="8484" s="24" customFormat="1" spans="2:2">
      <c r="B8484" s="121"/>
    </row>
    <row r="8485" s="24" customFormat="1" spans="2:2">
      <c r="B8485" s="121"/>
    </row>
    <row r="8486" s="24" customFormat="1" spans="2:2">
      <c r="B8486" s="121"/>
    </row>
    <row r="8487" s="24" customFormat="1" spans="2:2">
      <c r="B8487" s="121"/>
    </row>
    <row r="8488" s="24" customFormat="1" spans="2:2">
      <c r="B8488" s="121"/>
    </row>
    <row r="8489" s="24" customFormat="1" spans="2:2">
      <c r="B8489" s="121"/>
    </row>
    <row r="8490" s="24" customFormat="1" spans="2:2">
      <c r="B8490" s="121"/>
    </row>
    <row r="8491" s="24" customFormat="1" spans="2:2">
      <c r="B8491" s="121"/>
    </row>
    <row r="8492" s="24" customFormat="1" spans="2:2">
      <c r="B8492" s="121"/>
    </row>
    <row r="8493" s="24" customFormat="1" spans="2:2">
      <c r="B8493" s="121"/>
    </row>
    <row r="8494" s="24" customFormat="1" spans="2:2">
      <c r="B8494" s="121"/>
    </row>
    <row r="8495" s="24" customFormat="1" spans="2:2">
      <c r="B8495" s="121"/>
    </row>
    <row r="8496" s="24" customFormat="1" spans="2:2">
      <c r="B8496" s="121"/>
    </row>
    <row r="8497" s="24" customFormat="1" spans="2:2">
      <c r="B8497" s="121"/>
    </row>
    <row r="8498" s="24" customFormat="1" spans="2:2">
      <c r="B8498" s="121"/>
    </row>
    <row r="8499" s="24" customFormat="1" spans="2:2">
      <c r="B8499" s="121"/>
    </row>
    <row r="8500" s="24" customFormat="1" spans="2:2">
      <c r="B8500" s="121"/>
    </row>
    <row r="8501" s="24" customFormat="1" spans="2:2">
      <c r="B8501" s="121"/>
    </row>
    <row r="8502" s="24" customFormat="1" spans="2:2">
      <c r="B8502" s="121"/>
    </row>
    <row r="8503" s="24" customFormat="1" spans="2:2">
      <c r="B8503" s="121"/>
    </row>
    <row r="8504" s="24" customFormat="1" spans="2:2">
      <c r="B8504" s="121"/>
    </row>
    <row r="8505" s="24" customFormat="1" spans="2:2">
      <c r="B8505" s="121"/>
    </row>
    <row r="8506" s="24" customFormat="1" spans="2:2">
      <c r="B8506" s="121"/>
    </row>
    <row r="8507" s="24" customFormat="1" spans="2:2">
      <c r="B8507" s="121"/>
    </row>
    <row r="8508" s="24" customFormat="1" spans="2:2">
      <c r="B8508" s="121"/>
    </row>
    <row r="8509" s="24" customFormat="1" spans="2:2">
      <c r="B8509" s="121"/>
    </row>
    <row r="8510" s="24" customFormat="1" spans="2:2">
      <c r="B8510" s="121"/>
    </row>
    <row r="8511" s="24" customFormat="1" spans="2:2">
      <c r="B8511" s="121"/>
    </row>
    <row r="8512" s="24" customFormat="1" spans="2:2">
      <c r="B8512" s="121"/>
    </row>
    <row r="8513" s="24" customFormat="1" spans="2:2">
      <c r="B8513" s="121"/>
    </row>
    <row r="8514" s="24" customFormat="1" spans="2:2">
      <c r="B8514" s="121"/>
    </row>
    <row r="8515" s="24" customFormat="1" spans="2:2">
      <c r="B8515" s="121"/>
    </row>
    <row r="8516" s="24" customFormat="1" spans="2:2">
      <c r="B8516" s="121"/>
    </row>
    <row r="8517" s="24" customFormat="1" spans="2:2">
      <c r="B8517" s="121"/>
    </row>
    <row r="8518" s="24" customFormat="1" spans="2:2">
      <c r="B8518" s="121"/>
    </row>
    <row r="8519" s="24" customFormat="1" spans="2:2">
      <c r="B8519" s="121"/>
    </row>
    <row r="8520" s="24" customFormat="1" spans="2:2">
      <c r="B8520" s="121"/>
    </row>
    <row r="8521" s="24" customFormat="1" spans="2:2">
      <c r="B8521" s="121"/>
    </row>
    <row r="8522" s="24" customFormat="1" spans="2:2">
      <c r="B8522" s="121"/>
    </row>
    <row r="8523" s="24" customFormat="1" spans="2:2">
      <c r="B8523" s="121"/>
    </row>
    <row r="8524" s="24" customFormat="1" spans="2:2">
      <c r="B8524" s="121"/>
    </row>
    <row r="8525" s="24" customFormat="1" spans="2:2">
      <c r="B8525" s="121"/>
    </row>
    <row r="8526" s="24" customFormat="1" spans="2:2">
      <c r="B8526" s="121"/>
    </row>
    <row r="8527" s="24" customFormat="1" spans="2:2">
      <c r="B8527" s="121"/>
    </row>
    <row r="8528" s="24" customFormat="1" spans="2:2">
      <c r="B8528" s="121"/>
    </row>
    <row r="8529" s="24" customFormat="1" spans="2:2">
      <c r="B8529" s="121"/>
    </row>
    <row r="8530" s="24" customFormat="1" spans="2:2">
      <c r="B8530" s="121"/>
    </row>
    <row r="8531" s="24" customFormat="1" spans="2:2">
      <c r="B8531" s="121"/>
    </row>
    <row r="8532" s="24" customFormat="1" spans="2:2">
      <c r="B8532" s="121"/>
    </row>
    <row r="8533" s="24" customFormat="1" spans="2:2">
      <c r="B8533" s="121"/>
    </row>
    <row r="8534" s="24" customFormat="1" spans="2:2">
      <c r="B8534" s="121"/>
    </row>
    <row r="8535" s="24" customFormat="1" spans="2:2">
      <c r="B8535" s="121"/>
    </row>
    <row r="8536" s="24" customFormat="1" spans="2:2">
      <c r="B8536" s="121"/>
    </row>
    <row r="8537" s="24" customFormat="1" spans="2:2">
      <c r="B8537" s="121"/>
    </row>
    <row r="8538" s="24" customFormat="1" spans="2:2">
      <c r="B8538" s="121"/>
    </row>
    <row r="8539" s="24" customFormat="1" spans="2:2">
      <c r="B8539" s="121"/>
    </row>
    <row r="8540" s="24" customFormat="1" spans="2:2">
      <c r="B8540" s="121"/>
    </row>
    <row r="8541" s="24" customFormat="1" spans="2:2">
      <c r="B8541" s="121"/>
    </row>
    <row r="8542" s="24" customFormat="1" spans="2:2">
      <c r="B8542" s="121"/>
    </row>
    <row r="8543" s="24" customFormat="1" spans="2:2">
      <c r="B8543" s="121"/>
    </row>
    <row r="8544" s="24" customFormat="1" spans="2:2">
      <c r="B8544" s="121"/>
    </row>
    <row r="8545" s="24" customFormat="1" spans="2:2">
      <c r="B8545" s="121"/>
    </row>
    <row r="8546" s="24" customFormat="1" spans="2:2">
      <c r="B8546" s="121"/>
    </row>
    <row r="8547" s="24" customFormat="1" spans="2:2">
      <c r="B8547" s="121"/>
    </row>
    <row r="8548" s="24" customFormat="1" spans="2:2">
      <c r="B8548" s="121"/>
    </row>
    <row r="8549" s="24" customFormat="1" spans="2:2">
      <c r="B8549" s="121"/>
    </row>
    <row r="8550" s="24" customFormat="1" spans="2:2">
      <c r="B8550" s="121"/>
    </row>
    <row r="8551" s="24" customFormat="1" spans="2:2">
      <c r="B8551" s="121"/>
    </row>
    <row r="8552" s="24" customFormat="1" spans="2:2">
      <c r="B8552" s="121"/>
    </row>
    <row r="8553" s="24" customFormat="1" spans="2:2">
      <c r="B8553" s="121"/>
    </row>
    <row r="8554" s="24" customFormat="1" spans="2:2">
      <c r="B8554" s="121"/>
    </row>
    <row r="8555" s="24" customFormat="1" spans="2:2">
      <c r="B8555" s="121"/>
    </row>
    <row r="8556" s="24" customFormat="1" spans="2:2">
      <c r="B8556" s="121"/>
    </row>
    <row r="8557" s="24" customFormat="1" spans="2:2">
      <c r="B8557" s="121"/>
    </row>
    <row r="8558" s="24" customFormat="1" spans="2:2">
      <c r="B8558" s="121"/>
    </row>
    <row r="8559" s="24" customFormat="1" spans="2:2">
      <c r="B8559" s="121"/>
    </row>
    <row r="8560" s="24" customFormat="1" spans="2:2">
      <c r="B8560" s="121"/>
    </row>
    <row r="8561" s="24" customFormat="1" spans="2:2">
      <c r="B8561" s="121"/>
    </row>
    <row r="8562" s="24" customFormat="1" spans="2:2">
      <c r="B8562" s="121"/>
    </row>
    <row r="8563" s="24" customFormat="1" spans="2:2">
      <c r="B8563" s="121"/>
    </row>
    <row r="8564" s="24" customFormat="1" spans="2:2">
      <c r="B8564" s="121"/>
    </row>
    <row r="8565" s="24" customFormat="1" spans="2:2">
      <c r="B8565" s="121"/>
    </row>
    <row r="8566" s="24" customFormat="1" spans="2:2">
      <c r="B8566" s="121"/>
    </row>
    <row r="8567" s="24" customFormat="1" spans="2:2">
      <c r="B8567" s="121"/>
    </row>
    <row r="8568" s="24" customFormat="1" spans="2:2">
      <c r="B8568" s="121"/>
    </row>
    <row r="8569" s="24" customFormat="1" spans="2:2">
      <c r="B8569" s="121"/>
    </row>
    <row r="8570" s="24" customFormat="1" spans="2:2">
      <c r="B8570" s="121"/>
    </row>
    <row r="8571" s="24" customFormat="1" spans="2:2">
      <c r="B8571" s="121"/>
    </row>
    <row r="8572" s="24" customFormat="1" spans="2:2">
      <c r="B8572" s="121"/>
    </row>
    <row r="8573" s="24" customFormat="1" spans="2:2">
      <c r="B8573" s="121"/>
    </row>
    <row r="8574" s="24" customFormat="1" spans="2:2">
      <c r="B8574" s="121"/>
    </row>
    <row r="8575" s="24" customFormat="1" spans="2:2">
      <c r="B8575" s="121"/>
    </row>
    <row r="8576" s="24" customFormat="1" spans="2:2">
      <c r="B8576" s="121"/>
    </row>
    <row r="8577" s="24" customFormat="1" spans="2:2">
      <c r="B8577" s="121"/>
    </row>
    <row r="8578" s="24" customFormat="1" spans="2:2">
      <c r="B8578" s="121"/>
    </row>
    <row r="8579" s="24" customFormat="1" spans="2:2">
      <c r="B8579" s="121"/>
    </row>
    <row r="8580" s="24" customFormat="1" spans="2:2">
      <c r="B8580" s="121"/>
    </row>
    <row r="8581" s="24" customFormat="1" spans="2:2">
      <c r="B8581" s="121"/>
    </row>
    <row r="8582" s="24" customFormat="1" spans="2:2">
      <c r="B8582" s="121"/>
    </row>
    <row r="8583" s="24" customFormat="1" spans="2:2">
      <c r="B8583" s="121"/>
    </row>
    <row r="8584" s="24" customFormat="1" spans="2:2">
      <c r="B8584" s="121"/>
    </row>
    <row r="8585" s="24" customFormat="1" spans="2:2">
      <c r="B8585" s="121"/>
    </row>
    <row r="8586" s="24" customFormat="1" spans="2:2">
      <c r="B8586" s="121"/>
    </row>
    <row r="8587" s="24" customFormat="1" spans="2:2">
      <c r="B8587" s="121"/>
    </row>
    <row r="8588" s="24" customFormat="1" spans="2:2">
      <c r="B8588" s="121"/>
    </row>
    <row r="8589" s="24" customFormat="1" spans="2:2">
      <c r="B8589" s="121"/>
    </row>
    <row r="8590" s="24" customFormat="1" spans="2:2">
      <c r="B8590" s="121"/>
    </row>
    <row r="8591" s="24" customFormat="1" spans="2:2">
      <c r="B8591" s="121"/>
    </row>
    <row r="8592" s="24" customFormat="1" spans="2:2">
      <c r="B8592" s="121"/>
    </row>
    <row r="8593" s="24" customFormat="1" spans="2:2">
      <c r="B8593" s="121"/>
    </row>
    <row r="8594" s="24" customFormat="1" spans="2:2">
      <c r="B8594" s="121"/>
    </row>
    <row r="8595" s="24" customFormat="1" spans="2:2">
      <c r="B8595" s="121"/>
    </row>
    <row r="8596" s="24" customFormat="1" spans="2:2">
      <c r="B8596" s="121"/>
    </row>
    <row r="8597" s="24" customFormat="1" spans="2:2">
      <c r="B8597" s="121"/>
    </row>
    <row r="8598" s="24" customFormat="1" spans="2:2">
      <c r="B8598" s="121"/>
    </row>
    <row r="8599" s="24" customFormat="1" spans="2:2">
      <c r="B8599" s="121"/>
    </row>
    <row r="8600" s="24" customFormat="1" spans="2:2">
      <c r="B8600" s="121"/>
    </row>
    <row r="8601" s="24" customFormat="1" spans="2:2">
      <c r="B8601" s="121"/>
    </row>
    <row r="8602" s="24" customFormat="1" spans="2:2">
      <c r="B8602" s="121"/>
    </row>
    <row r="8603" s="24" customFormat="1" spans="2:2">
      <c r="B8603" s="121"/>
    </row>
    <row r="8604" s="24" customFormat="1" spans="2:2">
      <c r="B8604" s="121"/>
    </row>
    <row r="8605" s="24" customFormat="1" spans="2:2">
      <c r="B8605" s="121"/>
    </row>
    <row r="8606" s="24" customFormat="1" spans="2:2">
      <c r="B8606" s="121"/>
    </row>
    <row r="8607" s="24" customFormat="1" spans="2:2">
      <c r="B8607" s="121"/>
    </row>
    <row r="8608" s="24" customFormat="1" spans="2:2">
      <c r="B8608" s="121"/>
    </row>
    <row r="8609" s="24" customFormat="1" spans="2:2">
      <c r="B8609" s="121"/>
    </row>
    <row r="8610" s="24" customFormat="1" spans="2:2">
      <c r="B8610" s="121"/>
    </row>
    <row r="8611" s="24" customFormat="1" spans="2:2">
      <c r="B8611" s="121"/>
    </row>
    <row r="8612" s="24" customFormat="1" spans="2:2">
      <c r="B8612" s="121"/>
    </row>
    <row r="8613" s="24" customFormat="1" spans="2:2">
      <c r="B8613" s="121"/>
    </row>
    <row r="8614" s="24" customFormat="1" spans="2:2">
      <c r="B8614" s="121"/>
    </row>
    <row r="8615" s="24" customFormat="1" spans="2:2">
      <c r="B8615" s="121"/>
    </row>
    <row r="8616" s="24" customFormat="1" spans="2:2">
      <c r="B8616" s="121"/>
    </row>
    <row r="8617" s="24" customFormat="1" spans="2:2">
      <c r="B8617" s="121"/>
    </row>
    <row r="8618" s="24" customFormat="1" spans="2:2">
      <c r="B8618" s="121"/>
    </row>
    <row r="8619" s="24" customFormat="1" spans="2:2">
      <c r="B8619" s="121"/>
    </row>
    <row r="8620" s="24" customFormat="1" spans="2:2">
      <c r="B8620" s="121"/>
    </row>
    <row r="8621" s="24" customFormat="1" spans="2:2">
      <c r="B8621" s="121"/>
    </row>
    <row r="8622" s="24" customFormat="1" spans="2:2">
      <c r="B8622" s="121"/>
    </row>
    <row r="8623" s="24" customFormat="1" spans="2:2">
      <c r="B8623" s="121"/>
    </row>
    <row r="8624" s="24" customFormat="1" spans="2:2">
      <c r="B8624" s="121"/>
    </row>
    <row r="8625" s="24" customFormat="1" spans="2:2">
      <c r="B8625" s="121"/>
    </row>
    <row r="8626" s="24" customFormat="1" spans="2:2">
      <c r="B8626" s="121"/>
    </row>
    <row r="8627" s="24" customFormat="1" spans="2:2">
      <c r="B8627" s="121"/>
    </row>
    <row r="8628" s="24" customFormat="1" spans="2:2">
      <c r="B8628" s="121"/>
    </row>
    <row r="8629" s="24" customFormat="1" spans="2:2">
      <c r="B8629" s="121"/>
    </row>
    <row r="8630" s="24" customFormat="1" spans="2:2">
      <c r="B8630" s="121"/>
    </row>
    <row r="8631" s="24" customFormat="1" spans="2:2">
      <c r="B8631" s="121"/>
    </row>
    <row r="8632" s="24" customFormat="1" spans="2:2">
      <c r="B8632" s="121"/>
    </row>
    <row r="8633" s="24" customFormat="1" spans="2:2">
      <c r="B8633" s="121"/>
    </row>
    <row r="8634" s="24" customFormat="1" spans="2:2">
      <c r="B8634" s="121"/>
    </row>
    <row r="8635" s="24" customFormat="1" spans="2:2">
      <c r="B8635" s="121"/>
    </row>
    <row r="8636" s="24" customFormat="1" spans="2:2">
      <c r="B8636" s="121"/>
    </row>
    <row r="8637" s="24" customFormat="1" spans="2:2">
      <c r="B8637" s="121"/>
    </row>
    <row r="8638" s="24" customFormat="1" spans="2:2">
      <c r="B8638" s="121"/>
    </row>
    <row r="8639" s="24" customFormat="1" spans="2:2">
      <c r="B8639" s="121"/>
    </row>
    <row r="8640" s="24" customFormat="1" spans="2:2">
      <c r="B8640" s="121"/>
    </row>
    <row r="8641" s="24" customFormat="1" spans="2:2">
      <c r="B8641" s="121"/>
    </row>
    <row r="8642" s="24" customFormat="1" spans="2:2">
      <c r="B8642" s="121"/>
    </row>
    <row r="8643" s="24" customFormat="1" spans="2:2">
      <c r="B8643" s="121"/>
    </row>
    <row r="8644" s="24" customFormat="1" spans="2:2">
      <c r="B8644" s="121"/>
    </row>
    <row r="8645" s="24" customFormat="1" spans="2:2">
      <c r="B8645" s="121"/>
    </row>
    <row r="8646" s="24" customFormat="1" spans="2:2">
      <c r="B8646" s="121"/>
    </row>
    <row r="8647" s="24" customFormat="1" spans="2:2">
      <c r="B8647" s="121"/>
    </row>
    <row r="8648" s="24" customFormat="1" spans="2:2">
      <c r="B8648" s="121"/>
    </row>
    <row r="8649" s="24" customFormat="1" spans="2:2">
      <c r="B8649" s="121"/>
    </row>
    <row r="8650" s="24" customFormat="1" spans="2:2">
      <c r="B8650" s="121"/>
    </row>
    <row r="8651" s="24" customFormat="1" spans="2:2">
      <c r="B8651" s="121"/>
    </row>
    <row r="8652" s="24" customFormat="1" spans="2:2">
      <c r="B8652" s="121"/>
    </row>
    <row r="8653" s="24" customFormat="1" spans="2:2">
      <c r="B8653" s="121"/>
    </row>
    <row r="8654" s="24" customFormat="1" spans="2:2">
      <c r="B8654" s="121"/>
    </row>
    <row r="8655" s="24" customFormat="1" spans="2:2">
      <c r="B8655" s="121"/>
    </row>
    <row r="8656" s="24" customFormat="1" spans="2:2">
      <c r="B8656" s="121"/>
    </row>
    <row r="8657" s="24" customFormat="1" spans="2:2">
      <c r="B8657" s="121"/>
    </row>
    <row r="8658" s="24" customFormat="1" spans="2:2">
      <c r="B8658" s="121"/>
    </row>
    <row r="8659" s="24" customFormat="1" spans="2:2">
      <c r="B8659" s="121"/>
    </row>
    <row r="8660" s="24" customFormat="1" spans="2:2">
      <c r="B8660" s="121"/>
    </row>
    <row r="8661" s="24" customFormat="1" spans="2:2">
      <c r="B8661" s="121"/>
    </row>
    <row r="8662" s="24" customFormat="1" spans="2:2">
      <c r="B8662" s="121"/>
    </row>
    <row r="8663" s="24" customFormat="1" spans="2:2">
      <c r="B8663" s="121"/>
    </row>
    <row r="8664" s="24" customFormat="1" spans="2:2">
      <c r="B8664" s="121"/>
    </row>
    <row r="8665" s="24" customFormat="1" spans="2:2">
      <c r="B8665" s="121"/>
    </row>
    <row r="8666" s="24" customFormat="1" spans="2:2">
      <c r="B8666" s="121"/>
    </row>
    <row r="8667" s="24" customFormat="1" spans="2:2">
      <c r="B8667" s="121"/>
    </row>
    <row r="8668" s="24" customFormat="1" spans="2:2">
      <c r="B8668" s="121"/>
    </row>
    <row r="8669" s="24" customFormat="1" spans="2:2">
      <c r="B8669" s="121"/>
    </row>
    <row r="8670" s="24" customFormat="1" spans="2:2">
      <c r="B8670" s="121"/>
    </row>
    <row r="8671" s="24" customFormat="1" spans="2:2">
      <c r="B8671" s="121"/>
    </row>
    <row r="8672" s="24" customFormat="1" spans="2:2">
      <c r="B8672" s="121"/>
    </row>
    <row r="8673" s="24" customFormat="1" spans="2:2">
      <c r="B8673" s="121"/>
    </row>
    <row r="8674" s="24" customFormat="1" spans="2:2">
      <c r="B8674" s="121"/>
    </row>
    <row r="8675" s="24" customFormat="1" spans="2:2">
      <c r="B8675" s="121"/>
    </row>
    <row r="8676" s="24" customFormat="1" spans="2:2">
      <c r="B8676" s="121"/>
    </row>
    <row r="8677" s="24" customFormat="1" spans="2:2">
      <c r="B8677" s="121"/>
    </row>
    <row r="8678" s="24" customFormat="1" spans="2:2">
      <c r="B8678" s="121"/>
    </row>
    <row r="8679" s="24" customFormat="1" spans="2:2">
      <c r="B8679" s="121"/>
    </row>
    <row r="8680" s="24" customFormat="1" spans="2:2">
      <c r="B8680" s="121"/>
    </row>
    <row r="8681" s="24" customFormat="1" spans="2:2">
      <c r="B8681" s="121"/>
    </row>
    <row r="8682" s="24" customFormat="1" spans="2:2">
      <c r="B8682" s="121"/>
    </row>
    <row r="8683" s="24" customFormat="1" spans="2:2">
      <c r="B8683" s="121"/>
    </row>
    <row r="8684" s="24" customFormat="1" spans="2:2">
      <c r="B8684" s="121"/>
    </row>
    <row r="8685" s="24" customFormat="1" spans="2:2">
      <c r="B8685" s="121"/>
    </row>
    <row r="8686" s="24" customFormat="1" spans="2:2">
      <c r="B8686" s="121"/>
    </row>
    <row r="8687" s="24" customFormat="1" spans="2:2">
      <c r="B8687" s="121"/>
    </row>
    <row r="8688" s="24" customFormat="1" spans="2:2">
      <c r="B8688" s="121"/>
    </row>
    <row r="8689" s="24" customFormat="1" spans="2:2">
      <c r="B8689" s="121"/>
    </row>
    <row r="8690" s="24" customFormat="1" spans="2:2">
      <c r="B8690" s="121"/>
    </row>
    <row r="8691" s="24" customFormat="1" spans="2:2">
      <c r="B8691" s="121"/>
    </row>
    <row r="8692" s="24" customFormat="1" spans="2:2">
      <c r="B8692" s="121"/>
    </row>
    <row r="8693" s="24" customFormat="1" spans="2:2">
      <c r="B8693" s="121"/>
    </row>
    <row r="8694" s="24" customFormat="1" spans="2:2">
      <c r="B8694" s="121"/>
    </row>
    <row r="8695" s="24" customFormat="1" spans="2:2">
      <c r="B8695" s="121"/>
    </row>
    <row r="8696" s="24" customFormat="1" spans="2:2">
      <c r="B8696" s="121"/>
    </row>
    <row r="8697" s="24" customFormat="1" spans="2:2">
      <c r="B8697" s="121"/>
    </row>
    <row r="8698" s="24" customFormat="1" spans="2:2">
      <c r="B8698" s="121"/>
    </row>
    <row r="8699" s="24" customFormat="1" spans="2:2">
      <c r="B8699" s="121"/>
    </row>
    <row r="8700" s="24" customFormat="1" spans="2:2">
      <c r="B8700" s="121"/>
    </row>
    <row r="8701" s="24" customFormat="1" spans="2:2">
      <c r="B8701" s="121"/>
    </row>
    <row r="8702" s="24" customFormat="1" spans="2:2">
      <c r="B8702" s="121"/>
    </row>
    <row r="8703" s="24" customFormat="1" spans="2:2">
      <c r="B8703" s="121"/>
    </row>
    <row r="8704" s="24" customFormat="1" spans="2:2">
      <c r="B8704" s="121"/>
    </row>
    <row r="8705" s="24" customFormat="1" spans="2:2">
      <c r="B8705" s="121"/>
    </row>
    <row r="8706" s="24" customFormat="1" spans="2:2">
      <c r="B8706" s="121"/>
    </row>
    <row r="8707" s="24" customFormat="1" spans="2:2">
      <c r="B8707" s="121"/>
    </row>
    <row r="8708" s="24" customFormat="1" spans="2:2">
      <c r="B8708" s="121"/>
    </row>
    <row r="8709" s="24" customFormat="1" spans="2:2">
      <c r="B8709" s="121"/>
    </row>
    <row r="8710" s="24" customFormat="1" spans="2:2">
      <c r="B8710" s="121"/>
    </row>
    <row r="8711" s="24" customFormat="1" spans="2:2">
      <c r="B8711" s="121"/>
    </row>
    <row r="8712" s="24" customFormat="1" spans="2:2">
      <c r="B8712" s="121"/>
    </row>
    <row r="8713" s="24" customFormat="1" spans="2:2">
      <c r="B8713" s="121"/>
    </row>
    <row r="8714" s="24" customFormat="1" spans="2:2">
      <c r="B8714" s="121"/>
    </row>
    <row r="8715" s="24" customFormat="1" spans="2:2">
      <c r="B8715" s="121"/>
    </row>
    <row r="8716" s="24" customFormat="1" spans="2:2">
      <c r="B8716" s="121"/>
    </row>
    <row r="8717" s="24" customFormat="1" spans="2:2">
      <c r="B8717" s="121"/>
    </row>
    <row r="8718" s="24" customFormat="1" spans="2:2">
      <c r="B8718" s="121"/>
    </row>
    <row r="8719" s="24" customFormat="1" spans="2:2">
      <c r="B8719" s="121"/>
    </row>
    <row r="8720" s="24" customFormat="1" spans="2:2">
      <c r="B8720" s="121"/>
    </row>
    <row r="8721" s="24" customFormat="1" spans="2:2">
      <c r="B8721" s="121"/>
    </row>
    <row r="8722" s="24" customFormat="1" spans="2:2">
      <c r="B8722" s="121"/>
    </row>
    <row r="8723" s="24" customFormat="1" spans="2:2">
      <c r="B8723" s="121"/>
    </row>
    <row r="8724" s="24" customFormat="1" spans="2:2">
      <c r="B8724" s="121"/>
    </row>
    <row r="8725" s="24" customFormat="1" spans="2:2">
      <c r="B8725" s="121"/>
    </row>
    <row r="8726" s="24" customFormat="1" spans="2:2">
      <c r="B8726" s="121"/>
    </row>
    <row r="8727" s="24" customFormat="1" spans="2:2">
      <c r="B8727" s="121"/>
    </row>
    <row r="8728" s="24" customFormat="1" spans="2:2">
      <c r="B8728" s="121"/>
    </row>
    <row r="8729" s="24" customFormat="1" spans="2:2">
      <c r="B8729" s="121"/>
    </row>
    <row r="8730" s="24" customFormat="1" spans="2:2">
      <c r="B8730" s="121"/>
    </row>
    <row r="8731" s="24" customFormat="1" spans="2:2">
      <c r="B8731" s="121"/>
    </row>
    <row r="8732" s="24" customFormat="1" spans="2:2">
      <c r="B8732" s="121"/>
    </row>
    <row r="8733" s="24" customFormat="1" spans="2:2">
      <c r="B8733" s="121"/>
    </row>
    <row r="8734" s="24" customFormat="1" spans="2:2">
      <c r="B8734" s="121"/>
    </row>
    <row r="8735" s="24" customFormat="1" spans="2:2">
      <c r="B8735" s="121"/>
    </row>
    <row r="8736" s="24" customFormat="1" spans="2:2">
      <c r="B8736" s="121"/>
    </row>
    <row r="8737" s="24" customFormat="1" spans="2:2">
      <c r="B8737" s="121"/>
    </row>
    <row r="8738" s="24" customFormat="1" spans="2:2">
      <c r="B8738" s="121"/>
    </row>
    <row r="8739" s="24" customFormat="1" spans="2:2">
      <c r="B8739" s="121"/>
    </row>
    <row r="8740" s="24" customFormat="1" spans="2:2">
      <c r="B8740" s="121"/>
    </row>
    <row r="8741" s="24" customFormat="1" spans="2:2">
      <c r="B8741" s="121"/>
    </row>
    <row r="8742" s="24" customFormat="1" spans="2:2">
      <c r="B8742" s="121"/>
    </row>
    <row r="8743" s="24" customFormat="1" spans="2:2">
      <c r="B8743" s="121"/>
    </row>
    <row r="8744" s="24" customFormat="1" spans="2:2">
      <c r="B8744" s="121"/>
    </row>
    <row r="8745" s="24" customFormat="1" spans="2:2">
      <c r="B8745" s="121"/>
    </row>
    <row r="8746" s="24" customFormat="1" spans="2:2">
      <c r="B8746" s="121"/>
    </row>
    <row r="8747" s="24" customFormat="1" spans="2:2">
      <c r="B8747" s="121"/>
    </row>
    <row r="8748" s="24" customFormat="1" spans="2:2">
      <c r="B8748" s="121"/>
    </row>
    <row r="8749" s="24" customFormat="1" spans="2:2">
      <c r="B8749" s="121"/>
    </row>
    <row r="8750" s="24" customFormat="1" spans="2:2">
      <c r="B8750" s="121"/>
    </row>
    <row r="8751" s="24" customFormat="1" spans="2:2">
      <c r="B8751" s="121"/>
    </row>
    <row r="8752" s="24" customFormat="1" spans="2:2">
      <c r="B8752" s="121"/>
    </row>
    <row r="8753" s="24" customFormat="1" spans="2:2">
      <c r="B8753" s="121"/>
    </row>
    <row r="8754" s="24" customFormat="1" spans="2:2">
      <c r="B8754" s="121"/>
    </row>
    <row r="8755" s="24" customFormat="1" spans="2:2">
      <c r="B8755" s="121"/>
    </row>
    <row r="8756" s="24" customFormat="1" spans="2:2">
      <c r="B8756" s="121"/>
    </row>
    <row r="8757" s="24" customFormat="1" spans="2:2">
      <c r="B8757" s="121"/>
    </row>
    <row r="8758" s="24" customFormat="1" spans="2:2">
      <c r="B8758" s="121"/>
    </row>
    <row r="8759" s="24" customFormat="1" spans="2:2">
      <c r="B8759" s="121"/>
    </row>
    <row r="8760" s="24" customFormat="1" spans="2:2">
      <c r="B8760" s="121"/>
    </row>
    <row r="8761" s="24" customFormat="1" spans="2:2">
      <c r="B8761" s="121"/>
    </row>
    <row r="8762" s="24" customFormat="1" spans="2:2">
      <c r="B8762" s="121"/>
    </row>
    <row r="8763" s="24" customFormat="1" spans="2:2">
      <c r="B8763" s="121"/>
    </row>
    <row r="8764" s="24" customFormat="1" spans="2:2">
      <c r="B8764" s="121"/>
    </row>
    <row r="8765" s="24" customFormat="1" spans="2:2">
      <c r="B8765" s="121"/>
    </row>
    <row r="8766" s="24" customFormat="1" spans="2:2">
      <c r="B8766" s="121"/>
    </row>
    <row r="8767" s="24" customFormat="1" spans="2:2">
      <c r="B8767" s="121"/>
    </row>
    <row r="8768" s="24" customFormat="1" spans="2:2">
      <c r="B8768" s="121"/>
    </row>
    <row r="8769" s="24" customFormat="1" spans="2:2">
      <c r="B8769" s="121"/>
    </row>
    <row r="8770" s="24" customFormat="1" spans="2:2">
      <c r="B8770" s="121"/>
    </row>
    <row r="8771" s="24" customFormat="1" spans="2:2">
      <c r="B8771" s="121"/>
    </row>
    <row r="8772" s="24" customFormat="1" spans="2:2">
      <c r="B8772" s="121"/>
    </row>
    <row r="8773" s="24" customFormat="1" spans="2:2">
      <c r="B8773" s="121"/>
    </row>
    <row r="8774" s="24" customFormat="1" spans="2:2">
      <c r="B8774" s="121"/>
    </row>
    <row r="8775" s="24" customFormat="1" spans="2:2">
      <c r="B8775" s="121"/>
    </row>
    <row r="8776" s="24" customFormat="1" spans="2:2">
      <c r="B8776" s="121"/>
    </row>
    <row r="8777" s="24" customFormat="1" spans="2:2">
      <c r="B8777" s="121"/>
    </row>
    <row r="8778" s="24" customFormat="1" spans="2:2">
      <c r="B8778" s="121"/>
    </row>
    <row r="8779" s="24" customFormat="1" spans="2:2">
      <c r="B8779" s="121"/>
    </row>
    <row r="8780" s="24" customFormat="1" spans="2:2">
      <c r="B8780" s="121"/>
    </row>
    <row r="8781" s="24" customFormat="1" spans="2:2">
      <c r="B8781" s="121"/>
    </row>
    <row r="8782" s="24" customFormat="1" spans="2:2">
      <c r="B8782" s="121"/>
    </row>
    <row r="8783" s="24" customFormat="1" spans="2:2">
      <c r="B8783" s="121"/>
    </row>
    <row r="8784" s="24" customFormat="1" spans="2:2">
      <c r="B8784" s="121"/>
    </row>
    <row r="8785" s="24" customFormat="1" spans="2:2">
      <c r="B8785" s="121"/>
    </row>
    <row r="8786" s="24" customFormat="1" spans="2:2">
      <c r="B8786" s="121"/>
    </row>
    <row r="8787" s="24" customFormat="1" spans="2:2">
      <c r="B8787" s="121"/>
    </row>
    <row r="8788" s="24" customFormat="1" spans="2:2">
      <c r="B8788" s="121"/>
    </row>
    <row r="8789" s="24" customFormat="1" spans="2:2">
      <c r="B8789" s="121"/>
    </row>
    <row r="8790" s="24" customFormat="1" spans="2:2">
      <c r="B8790" s="121"/>
    </row>
    <row r="8791" s="24" customFormat="1" spans="2:2">
      <c r="B8791" s="121"/>
    </row>
    <row r="8792" s="24" customFormat="1" spans="2:2">
      <c r="B8792" s="121"/>
    </row>
    <row r="8793" s="24" customFormat="1" spans="2:2">
      <c r="B8793" s="121"/>
    </row>
    <row r="8794" s="24" customFormat="1" spans="2:2">
      <c r="B8794" s="121"/>
    </row>
    <row r="8795" s="24" customFormat="1" spans="2:2">
      <c r="B8795" s="121"/>
    </row>
    <row r="8796" s="24" customFormat="1" spans="2:2">
      <c r="B8796" s="121"/>
    </row>
    <row r="8797" s="24" customFormat="1" spans="2:2">
      <c r="B8797" s="121"/>
    </row>
    <row r="8798" s="24" customFormat="1" spans="2:2">
      <c r="B8798" s="121"/>
    </row>
    <row r="8799" s="24" customFormat="1" spans="2:2">
      <c r="B8799" s="121"/>
    </row>
    <row r="8800" s="24" customFormat="1" spans="2:2">
      <c r="B8800" s="121"/>
    </row>
    <row r="8801" s="24" customFormat="1" spans="2:2">
      <c r="B8801" s="121"/>
    </row>
    <row r="8802" s="24" customFormat="1" spans="2:2">
      <c r="B8802" s="121"/>
    </row>
    <row r="8803" s="24" customFormat="1" spans="2:2">
      <c r="B8803" s="121"/>
    </row>
    <row r="8804" s="24" customFormat="1" spans="2:2">
      <c r="B8804" s="121"/>
    </row>
    <row r="8805" s="24" customFormat="1" spans="2:2">
      <c r="B8805" s="121"/>
    </row>
    <row r="8806" s="24" customFormat="1" spans="2:2">
      <c r="B8806" s="121"/>
    </row>
    <row r="8807" s="24" customFormat="1" spans="2:2">
      <c r="B8807" s="121"/>
    </row>
    <row r="8808" s="24" customFormat="1" spans="2:2">
      <c r="B8808" s="121"/>
    </row>
    <row r="8809" s="24" customFormat="1" spans="2:2">
      <c r="B8809" s="121"/>
    </row>
    <row r="8810" s="24" customFormat="1" spans="2:2">
      <c r="B8810" s="121"/>
    </row>
    <row r="8811" s="24" customFormat="1" spans="2:2">
      <c r="B8811" s="121"/>
    </row>
    <row r="8812" s="24" customFormat="1" spans="2:2">
      <c r="B8812" s="121"/>
    </row>
    <row r="8813" s="24" customFormat="1" spans="2:2">
      <c r="B8813" s="121"/>
    </row>
    <row r="8814" s="24" customFormat="1" spans="2:2">
      <c r="B8814" s="121"/>
    </row>
    <row r="8815" s="24" customFormat="1" spans="2:2">
      <c r="B8815" s="121"/>
    </row>
    <row r="8816" s="24" customFormat="1" spans="2:2">
      <c r="B8816" s="121"/>
    </row>
    <row r="8817" s="24" customFormat="1" spans="2:2">
      <c r="B8817" s="121"/>
    </row>
    <row r="8818" s="24" customFormat="1" spans="2:2">
      <c r="B8818" s="121"/>
    </row>
    <row r="8819" s="24" customFormat="1" spans="2:2">
      <c r="B8819" s="121"/>
    </row>
    <row r="8820" s="24" customFormat="1" spans="2:2">
      <c r="B8820" s="121"/>
    </row>
    <row r="8821" s="24" customFormat="1" spans="2:2">
      <c r="B8821" s="121"/>
    </row>
    <row r="8822" s="24" customFormat="1" spans="2:2">
      <c r="B8822" s="121"/>
    </row>
    <row r="8823" s="24" customFormat="1" spans="2:2">
      <c r="B8823" s="121"/>
    </row>
    <row r="8824" s="24" customFormat="1" spans="2:2">
      <c r="B8824" s="121"/>
    </row>
    <row r="8825" s="24" customFormat="1" spans="2:2">
      <c r="B8825" s="121"/>
    </row>
    <row r="8826" s="24" customFormat="1" spans="2:2">
      <c r="B8826" s="121"/>
    </row>
    <row r="8827" s="24" customFormat="1" spans="2:2">
      <c r="B8827" s="121"/>
    </row>
    <row r="8828" s="24" customFormat="1" spans="2:2">
      <c r="B8828" s="121"/>
    </row>
    <row r="8829" s="24" customFormat="1" spans="2:2">
      <c r="B8829" s="121"/>
    </row>
    <row r="8830" s="24" customFormat="1" spans="2:2">
      <c r="B8830" s="121"/>
    </row>
    <row r="8831" s="24" customFormat="1" spans="2:2">
      <c r="B8831" s="121"/>
    </row>
    <row r="8832" s="24" customFormat="1" spans="2:2">
      <c r="B8832" s="121"/>
    </row>
    <row r="8833" s="24" customFormat="1" spans="2:2">
      <c r="B8833" s="121"/>
    </row>
    <row r="8834" s="24" customFormat="1" spans="2:2">
      <c r="B8834" s="121"/>
    </row>
    <row r="8835" s="24" customFormat="1" spans="2:2">
      <c r="B8835" s="121"/>
    </row>
    <row r="8836" s="24" customFormat="1" spans="2:2">
      <c r="B8836" s="121"/>
    </row>
    <row r="8837" s="24" customFormat="1" spans="2:2">
      <c r="B8837" s="121"/>
    </row>
    <row r="8838" s="24" customFormat="1" spans="2:2">
      <c r="B8838" s="121"/>
    </row>
    <row r="8839" s="24" customFormat="1" spans="2:2">
      <c r="B8839" s="121"/>
    </row>
    <row r="8840" s="24" customFormat="1" spans="2:2">
      <c r="B8840" s="121"/>
    </row>
    <row r="8841" s="24" customFormat="1" spans="2:2">
      <c r="B8841" s="121"/>
    </row>
    <row r="8842" s="24" customFormat="1" spans="2:2">
      <c r="B8842" s="121"/>
    </row>
    <row r="8843" s="24" customFormat="1" spans="2:2">
      <c r="B8843" s="121"/>
    </row>
    <row r="8844" s="24" customFormat="1" spans="2:2">
      <c r="B8844" s="121"/>
    </row>
    <row r="8845" s="24" customFormat="1" spans="2:2">
      <c r="B8845" s="121"/>
    </row>
    <row r="8846" s="24" customFormat="1" spans="2:2">
      <c r="B8846" s="121"/>
    </row>
    <row r="8847" s="24" customFormat="1" spans="2:2">
      <c r="B8847" s="121"/>
    </row>
    <row r="8848" s="24" customFormat="1" spans="2:2">
      <c r="B8848" s="121"/>
    </row>
    <row r="8849" s="24" customFormat="1" spans="2:2">
      <c r="B8849" s="121"/>
    </row>
    <row r="8850" s="24" customFormat="1" spans="2:2">
      <c r="B8850" s="121"/>
    </row>
    <row r="8851" s="24" customFormat="1" spans="2:2">
      <c r="B8851" s="121"/>
    </row>
    <row r="8852" s="24" customFormat="1" spans="2:2">
      <c r="B8852" s="121"/>
    </row>
    <row r="8853" s="24" customFormat="1" spans="2:2">
      <c r="B8853" s="121"/>
    </row>
    <row r="8854" s="24" customFormat="1" spans="2:2">
      <c r="B8854" s="121"/>
    </row>
    <row r="8855" s="24" customFormat="1" spans="2:2">
      <c r="B8855" s="121"/>
    </row>
    <row r="8856" s="24" customFormat="1" spans="2:2">
      <c r="B8856" s="121"/>
    </row>
    <row r="8857" s="24" customFormat="1" spans="2:2">
      <c r="B8857" s="121"/>
    </row>
    <row r="8858" s="24" customFormat="1" spans="2:2">
      <c r="B8858" s="121"/>
    </row>
    <row r="8859" s="24" customFormat="1" spans="2:2">
      <c r="B8859" s="121"/>
    </row>
    <row r="8860" s="24" customFormat="1" spans="2:2">
      <c r="B8860" s="121"/>
    </row>
    <row r="8861" s="24" customFormat="1" spans="2:2">
      <c r="B8861" s="121"/>
    </row>
    <row r="8862" s="24" customFormat="1" spans="2:2">
      <c r="B8862" s="121"/>
    </row>
    <row r="8863" s="24" customFormat="1" spans="2:2">
      <c r="B8863" s="121"/>
    </row>
    <row r="8864" s="24" customFormat="1" spans="2:2">
      <c r="B8864" s="121"/>
    </row>
    <row r="8865" s="24" customFormat="1" spans="2:2">
      <c r="B8865" s="121"/>
    </row>
    <row r="8866" s="24" customFormat="1" spans="2:2">
      <c r="B8866" s="121"/>
    </row>
    <row r="8867" s="24" customFormat="1" spans="2:2">
      <c r="B8867" s="121"/>
    </row>
    <row r="8868" s="24" customFormat="1" spans="2:2">
      <c r="B8868" s="121"/>
    </row>
    <row r="8869" s="24" customFormat="1" spans="2:2">
      <c r="B8869" s="121"/>
    </row>
    <row r="8870" s="24" customFormat="1" spans="2:2">
      <c r="B8870" s="121"/>
    </row>
    <row r="8871" s="24" customFormat="1" spans="2:2">
      <c r="B8871" s="121"/>
    </row>
    <row r="8872" s="24" customFormat="1" spans="2:2">
      <c r="B8872" s="121"/>
    </row>
    <row r="8873" s="24" customFormat="1" spans="2:2">
      <c r="B8873" s="121"/>
    </row>
    <row r="8874" s="24" customFormat="1" spans="2:2">
      <c r="B8874" s="121"/>
    </row>
    <row r="8875" s="24" customFormat="1" spans="2:2">
      <c r="B8875" s="121"/>
    </row>
    <row r="8876" s="24" customFormat="1" spans="2:2">
      <c r="B8876" s="121"/>
    </row>
    <row r="8877" s="24" customFormat="1" spans="2:2">
      <c r="B8877" s="121"/>
    </row>
    <row r="8878" s="24" customFormat="1" spans="2:2">
      <c r="B8878" s="121"/>
    </row>
    <row r="8879" s="24" customFormat="1" spans="2:2">
      <c r="B8879" s="121"/>
    </row>
    <row r="8880" s="24" customFormat="1" spans="2:2">
      <c r="B8880" s="121"/>
    </row>
    <row r="8881" s="24" customFormat="1" spans="2:2">
      <c r="B8881" s="121"/>
    </row>
    <row r="8882" s="24" customFormat="1" spans="2:2">
      <c r="B8882" s="121"/>
    </row>
    <row r="8883" s="24" customFormat="1" spans="2:2">
      <c r="B8883" s="121"/>
    </row>
    <row r="8884" s="24" customFormat="1" spans="2:2">
      <c r="B8884" s="121"/>
    </row>
    <row r="8885" s="24" customFormat="1" spans="2:2">
      <c r="B8885" s="121"/>
    </row>
    <row r="8886" s="24" customFormat="1" spans="2:2">
      <c r="B8886" s="121"/>
    </row>
    <row r="8887" s="24" customFormat="1" spans="2:2">
      <c r="B8887" s="121"/>
    </row>
    <row r="8888" s="24" customFormat="1" spans="2:2">
      <c r="B8888" s="121"/>
    </row>
    <row r="8889" s="24" customFormat="1" spans="2:2">
      <c r="B8889" s="121"/>
    </row>
    <row r="8890" s="24" customFormat="1" spans="2:2">
      <c r="B8890" s="121"/>
    </row>
    <row r="8891" s="24" customFormat="1" spans="2:2">
      <c r="B8891" s="121"/>
    </row>
    <row r="8892" s="24" customFormat="1" spans="2:2">
      <c r="B8892" s="121"/>
    </row>
    <row r="8893" s="24" customFormat="1" spans="2:2">
      <c r="B8893" s="121"/>
    </row>
    <row r="8894" s="24" customFormat="1" spans="2:2">
      <c r="B8894" s="121"/>
    </row>
    <row r="8895" s="24" customFormat="1" spans="2:2">
      <c r="B8895" s="121"/>
    </row>
    <row r="8896" s="24" customFormat="1" spans="2:2">
      <c r="B8896" s="121"/>
    </row>
    <row r="8897" s="24" customFormat="1" spans="2:2">
      <c r="B8897" s="121"/>
    </row>
    <row r="8898" s="24" customFormat="1" spans="2:2">
      <c r="B8898" s="121"/>
    </row>
    <row r="8899" s="24" customFormat="1" spans="2:2">
      <c r="B8899" s="121"/>
    </row>
    <row r="8900" s="24" customFormat="1" spans="2:2">
      <c r="B8900" s="121"/>
    </row>
    <row r="8901" s="24" customFormat="1" spans="2:2">
      <c r="B8901" s="121"/>
    </row>
    <row r="8902" s="24" customFormat="1" spans="2:2">
      <c r="B8902" s="121"/>
    </row>
    <row r="8903" s="24" customFormat="1" spans="2:2">
      <c r="B8903" s="121"/>
    </row>
    <row r="8904" s="24" customFormat="1" spans="2:2">
      <c r="B8904" s="121"/>
    </row>
    <row r="8905" s="24" customFormat="1" spans="2:2">
      <c r="B8905" s="121"/>
    </row>
    <row r="8906" s="24" customFormat="1" spans="2:2">
      <c r="B8906" s="121"/>
    </row>
    <row r="8907" s="24" customFormat="1" spans="2:2">
      <c r="B8907" s="121"/>
    </row>
    <row r="8908" s="24" customFormat="1" spans="2:2">
      <c r="B8908" s="121"/>
    </row>
    <row r="8909" s="24" customFormat="1" spans="2:2">
      <c r="B8909" s="121"/>
    </row>
    <row r="8910" s="24" customFormat="1" spans="2:2">
      <c r="B8910" s="121"/>
    </row>
    <row r="8911" s="24" customFormat="1" spans="2:2">
      <c r="B8911" s="121"/>
    </row>
    <row r="8912" s="24" customFormat="1" spans="2:2">
      <c r="B8912" s="121"/>
    </row>
    <row r="8913" s="24" customFormat="1" spans="2:2">
      <c r="B8913" s="121"/>
    </row>
    <row r="8914" s="24" customFormat="1" spans="2:2">
      <c r="B8914" s="121"/>
    </row>
    <row r="8915" s="24" customFormat="1" spans="2:2">
      <c r="B8915" s="121"/>
    </row>
    <row r="8916" s="24" customFormat="1" spans="2:2">
      <c r="B8916" s="121"/>
    </row>
    <row r="8917" s="24" customFormat="1" spans="2:2">
      <c r="B8917" s="121"/>
    </row>
    <row r="8918" s="24" customFormat="1" spans="2:2">
      <c r="B8918" s="121"/>
    </row>
    <row r="8919" s="24" customFormat="1" spans="2:2">
      <c r="B8919" s="121"/>
    </row>
    <row r="8920" s="24" customFormat="1" spans="2:2">
      <c r="B8920" s="121"/>
    </row>
    <row r="8921" s="24" customFormat="1" spans="2:2">
      <c r="B8921" s="121"/>
    </row>
    <row r="8922" s="24" customFormat="1" spans="2:2">
      <c r="B8922" s="121"/>
    </row>
    <row r="8923" s="24" customFormat="1" spans="2:2">
      <c r="B8923" s="121"/>
    </row>
    <row r="8924" s="24" customFormat="1" spans="2:2">
      <c r="B8924" s="121"/>
    </row>
    <row r="8925" s="24" customFormat="1" spans="2:2">
      <c r="B8925" s="121"/>
    </row>
    <row r="8926" s="24" customFormat="1" spans="2:2">
      <c r="B8926" s="121"/>
    </row>
    <row r="8927" s="24" customFormat="1" spans="2:2">
      <c r="B8927" s="121"/>
    </row>
    <row r="8928" s="24" customFormat="1" spans="2:2">
      <c r="B8928" s="121"/>
    </row>
    <row r="8929" s="24" customFormat="1" spans="2:2">
      <c r="B8929" s="121"/>
    </row>
    <row r="8930" s="24" customFormat="1" spans="2:2">
      <c r="B8930" s="121"/>
    </row>
    <row r="8931" s="24" customFormat="1" spans="2:2">
      <c r="B8931" s="121"/>
    </row>
    <row r="8932" s="24" customFormat="1" spans="2:2">
      <c r="B8932" s="121"/>
    </row>
    <row r="8933" s="24" customFormat="1" spans="2:2">
      <c r="B8933" s="121"/>
    </row>
    <row r="8934" s="24" customFormat="1" spans="2:2">
      <c r="B8934" s="121"/>
    </row>
    <row r="8935" s="24" customFormat="1" spans="2:2">
      <c r="B8935" s="121"/>
    </row>
    <row r="8936" s="24" customFormat="1" spans="2:2">
      <c r="B8936" s="121"/>
    </row>
    <row r="8937" s="24" customFormat="1" spans="2:2">
      <c r="B8937" s="121"/>
    </row>
    <row r="8938" s="24" customFormat="1" spans="2:2">
      <c r="B8938" s="121"/>
    </row>
    <row r="8939" s="24" customFormat="1" spans="2:2">
      <c r="B8939" s="121"/>
    </row>
    <row r="8940" s="24" customFormat="1" spans="2:2">
      <c r="B8940" s="121"/>
    </row>
    <row r="8941" s="24" customFormat="1" spans="2:2">
      <c r="B8941" s="121"/>
    </row>
    <row r="8942" s="24" customFormat="1" spans="2:2">
      <c r="B8942" s="121"/>
    </row>
    <row r="8943" s="24" customFormat="1" spans="2:2">
      <c r="B8943" s="121"/>
    </row>
    <row r="8944" s="24" customFormat="1" spans="2:2">
      <c r="B8944" s="121"/>
    </row>
    <row r="8945" s="24" customFormat="1" spans="2:2">
      <c r="B8945" s="121"/>
    </row>
    <row r="8946" s="24" customFormat="1" spans="2:2">
      <c r="B8946" s="121"/>
    </row>
    <row r="8947" s="24" customFormat="1" spans="2:2">
      <c r="B8947" s="121"/>
    </row>
    <row r="8948" s="24" customFormat="1" spans="2:2">
      <c r="B8948" s="121"/>
    </row>
    <row r="8949" s="24" customFormat="1" spans="2:2">
      <c r="B8949" s="121"/>
    </row>
    <row r="8950" s="24" customFormat="1" spans="2:2">
      <c r="B8950" s="121"/>
    </row>
    <row r="8951" s="24" customFormat="1" spans="2:2">
      <c r="B8951" s="121"/>
    </row>
    <row r="8952" s="24" customFormat="1" spans="2:2">
      <c r="B8952" s="121"/>
    </row>
    <row r="8953" s="24" customFormat="1" spans="2:2">
      <c r="B8953" s="121"/>
    </row>
    <row r="8954" s="24" customFormat="1" spans="2:2">
      <c r="B8954" s="121"/>
    </row>
    <row r="8955" s="24" customFormat="1" spans="2:2">
      <c r="B8955" s="121"/>
    </row>
    <row r="8956" s="24" customFormat="1" spans="2:2">
      <c r="B8956" s="121"/>
    </row>
    <row r="8957" s="24" customFormat="1" spans="2:2">
      <c r="B8957" s="121"/>
    </row>
    <row r="8958" s="24" customFormat="1" spans="2:2">
      <c r="B8958" s="121"/>
    </row>
    <row r="8959" s="24" customFormat="1" spans="2:2">
      <c r="B8959" s="121"/>
    </row>
    <row r="8960" s="24" customFormat="1" spans="2:2">
      <c r="B8960" s="121"/>
    </row>
    <row r="8961" s="24" customFormat="1" spans="2:2">
      <c r="B8961" s="121"/>
    </row>
    <row r="8962" s="24" customFormat="1" spans="2:2">
      <c r="B8962" s="121"/>
    </row>
    <row r="8963" s="24" customFormat="1" spans="2:2">
      <c r="B8963" s="121"/>
    </row>
    <row r="8964" s="24" customFormat="1" spans="2:2">
      <c r="B8964" s="121"/>
    </row>
    <row r="8965" s="24" customFormat="1" spans="2:2">
      <c r="B8965" s="121"/>
    </row>
    <row r="8966" s="24" customFormat="1" spans="2:2">
      <c r="B8966" s="121"/>
    </row>
    <row r="8967" s="24" customFormat="1" spans="2:2">
      <c r="B8967" s="121"/>
    </row>
    <row r="8968" s="24" customFormat="1" spans="2:2">
      <c r="B8968" s="121"/>
    </row>
    <row r="8969" s="24" customFormat="1" spans="2:2">
      <c r="B8969" s="121"/>
    </row>
    <row r="8970" s="24" customFormat="1" spans="2:2">
      <c r="B8970" s="121"/>
    </row>
    <row r="8971" s="24" customFormat="1" spans="2:2">
      <c r="B8971" s="121"/>
    </row>
    <row r="8972" s="24" customFormat="1" spans="2:2">
      <c r="B8972" s="121"/>
    </row>
    <row r="8973" s="24" customFormat="1" spans="2:2">
      <c r="B8973" s="121"/>
    </row>
    <row r="8974" s="24" customFormat="1" spans="2:2">
      <c r="B8974" s="121"/>
    </row>
    <row r="8975" s="24" customFormat="1" spans="2:2">
      <c r="B8975" s="121"/>
    </row>
    <row r="8976" s="24" customFormat="1" spans="2:2">
      <c r="B8976" s="121"/>
    </row>
    <row r="8977" s="24" customFormat="1" spans="2:2">
      <c r="B8977" s="121"/>
    </row>
    <row r="8978" s="24" customFormat="1" spans="2:2">
      <c r="B8978" s="121"/>
    </row>
    <row r="8979" s="24" customFormat="1" spans="2:2">
      <c r="B8979" s="121"/>
    </row>
    <row r="8980" s="24" customFormat="1" spans="2:2">
      <c r="B8980" s="121"/>
    </row>
    <row r="8981" s="24" customFormat="1" spans="2:2">
      <c r="B8981" s="121"/>
    </row>
    <row r="8982" s="24" customFormat="1" spans="2:2">
      <c r="B8982" s="121"/>
    </row>
    <row r="8983" s="24" customFormat="1" spans="2:2">
      <c r="B8983" s="121"/>
    </row>
    <row r="8984" s="24" customFormat="1" spans="2:2">
      <c r="B8984" s="121"/>
    </row>
    <row r="8985" s="24" customFormat="1" spans="2:2">
      <c r="B8985" s="121"/>
    </row>
    <row r="8986" s="24" customFormat="1" spans="2:2">
      <c r="B8986" s="121"/>
    </row>
    <row r="8987" s="24" customFormat="1" spans="2:2">
      <c r="B8987" s="121"/>
    </row>
    <row r="8988" s="24" customFormat="1" spans="2:2">
      <c r="B8988" s="121"/>
    </row>
    <row r="8989" s="24" customFormat="1" spans="2:2">
      <c r="B8989" s="121"/>
    </row>
    <row r="8990" s="24" customFormat="1" spans="2:2">
      <c r="B8990" s="121"/>
    </row>
    <row r="8991" s="24" customFormat="1" spans="2:2">
      <c r="B8991" s="121"/>
    </row>
    <row r="8992" s="24" customFormat="1" spans="2:2">
      <c r="B8992" s="121"/>
    </row>
    <row r="8993" s="24" customFormat="1" spans="2:2">
      <c r="B8993" s="121"/>
    </row>
    <row r="8994" s="24" customFormat="1" spans="2:2">
      <c r="B8994" s="121"/>
    </row>
    <row r="8995" s="24" customFormat="1" spans="2:2">
      <c r="B8995" s="121"/>
    </row>
    <row r="8996" s="24" customFormat="1" spans="2:2">
      <c r="B8996" s="121"/>
    </row>
    <row r="8997" s="24" customFormat="1" spans="2:2">
      <c r="B8997" s="121"/>
    </row>
    <row r="8998" s="24" customFormat="1" spans="2:2">
      <c r="B8998" s="121"/>
    </row>
    <row r="8999" s="24" customFormat="1" spans="2:2">
      <c r="B8999" s="121"/>
    </row>
    <row r="9000" s="24" customFormat="1" spans="2:2">
      <c r="B9000" s="121"/>
    </row>
    <row r="9001" s="24" customFormat="1" spans="2:2">
      <c r="B9001" s="121"/>
    </row>
    <row r="9002" s="24" customFormat="1" spans="2:2">
      <c r="B9002" s="121"/>
    </row>
    <row r="9003" s="24" customFormat="1" spans="2:2">
      <c r="B9003" s="121"/>
    </row>
    <row r="9004" s="24" customFormat="1" spans="2:2">
      <c r="B9004" s="121"/>
    </row>
    <row r="9005" s="24" customFormat="1" spans="2:2">
      <c r="B9005" s="121"/>
    </row>
    <row r="9006" s="24" customFormat="1" spans="2:2">
      <c r="B9006" s="121"/>
    </row>
    <row r="9007" s="24" customFormat="1" spans="2:2">
      <c r="B9007" s="121"/>
    </row>
    <row r="9008" s="24" customFormat="1" spans="2:2">
      <c r="B9008" s="121"/>
    </row>
    <row r="9009" s="24" customFormat="1" spans="2:2">
      <c r="B9009" s="121"/>
    </row>
    <row r="9010" s="24" customFormat="1" spans="2:2">
      <c r="B9010" s="121"/>
    </row>
    <row r="9011" s="24" customFormat="1" spans="2:2">
      <c r="B9011" s="121"/>
    </row>
    <row r="9012" s="24" customFormat="1" spans="2:2">
      <c r="B9012" s="121"/>
    </row>
    <row r="9013" s="24" customFormat="1" spans="2:2">
      <c r="B9013" s="121"/>
    </row>
    <row r="9014" s="24" customFormat="1" spans="2:2">
      <c r="B9014" s="121"/>
    </row>
    <row r="9015" s="24" customFormat="1" spans="2:2">
      <c r="B9015" s="121"/>
    </row>
    <row r="9016" s="24" customFormat="1" spans="2:2">
      <c r="B9016" s="121"/>
    </row>
    <row r="9017" s="24" customFormat="1" spans="2:2">
      <c r="B9017" s="121"/>
    </row>
    <row r="9018" s="24" customFormat="1" spans="2:2">
      <c r="B9018" s="121"/>
    </row>
    <row r="9019" s="24" customFormat="1" spans="2:2">
      <c r="B9019" s="121"/>
    </row>
    <row r="9020" s="24" customFormat="1" spans="2:2">
      <c r="B9020" s="121"/>
    </row>
    <row r="9021" s="24" customFormat="1" spans="2:2">
      <c r="B9021" s="121"/>
    </row>
    <row r="9022" s="24" customFormat="1" spans="2:2">
      <c r="B9022" s="121"/>
    </row>
    <row r="9023" s="24" customFormat="1" spans="2:2">
      <c r="B9023" s="121"/>
    </row>
    <row r="9024" s="24" customFormat="1" spans="2:2">
      <c r="B9024" s="121"/>
    </row>
    <row r="9025" s="24" customFormat="1" spans="2:2">
      <c r="B9025" s="121"/>
    </row>
    <row r="9026" s="24" customFormat="1" spans="2:2">
      <c r="B9026" s="121"/>
    </row>
    <row r="9027" s="24" customFormat="1" spans="2:2">
      <c r="B9027" s="121"/>
    </row>
    <row r="9028" s="24" customFormat="1" spans="2:2">
      <c r="B9028" s="121"/>
    </row>
    <row r="9029" s="24" customFormat="1" spans="2:2">
      <c r="B9029" s="121"/>
    </row>
    <row r="9030" s="24" customFormat="1" spans="2:2">
      <c r="B9030" s="121"/>
    </row>
    <row r="9031" s="24" customFormat="1" spans="2:2">
      <c r="B9031" s="121"/>
    </row>
    <row r="9032" s="24" customFormat="1" spans="2:2">
      <c r="B9032" s="121"/>
    </row>
    <row r="9033" s="24" customFormat="1" spans="2:2">
      <c r="B9033" s="121"/>
    </row>
    <row r="9034" s="24" customFormat="1" spans="2:2">
      <c r="B9034" s="121"/>
    </row>
    <row r="9035" s="24" customFormat="1" spans="2:2">
      <c r="B9035" s="121"/>
    </row>
    <row r="9036" s="24" customFormat="1" spans="2:2">
      <c r="B9036" s="121"/>
    </row>
    <row r="9037" s="24" customFormat="1" spans="2:2">
      <c r="B9037" s="121"/>
    </row>
    <row r="9038" s="24" customFormat="1" spans="2:2">
      <c r="B9038" s="121"/>
    </row>
    <row r="9039" s="24" customFormat="1" spans="2:2">
      <c r="B9039" s="121"/>
    </row>
    <row r="9040" s="24" customFormat="1" spans="2:2">
      <c r="B9040" s="121"/>
    </row>
    <row r="9041" s="24" customFormat="1" spans="2:2">
      <c r="B9041" s="121"/>
    </row>
    <row r="9042" s="24" customFormat="1" spans="2:2">
      <c r="B9042" s="121"/>
    </row>
    <row r="9043" s="24" customFormat="1" spans="2:2">
      <c r="B9043" s="121"/>
    </row>
    <row r="9044" s="24" customFormat="1" spans="2:2">
      <c r="B9044" s="121"/>
    </row>
    <row r="9045" s="24" customFormat="1" spans="2:2">
      <c r="B9045" s="121"/>
    </row>
    <row r="9046" s="24" customFormat="1" spans="2:2">
      <c r="B9046" s="121"/>
    </row>
    <row r="9047" s="24" customFormat="1" spans="2:2">
      <c r="B9047" s="121"/>
    </row>
    <row r="9048" s="24" customFormat="1" spans="2:2">
      <c r="B9048" s="121"/>
    </row>
    <row r="9049" s="24" customFormat="1" spans="2:2">
      <c r="B9049" s="121"/>
    </row>
    <row r="9050" s="24" customFormat="1" spans="2:2">
      <c r="B9050" s="121"/>
    </row>
    <row r="9051" s="24" customFormat="1" spans="2:2">
      <c r="B9051" s="121"/>
    </row>
    <row r="9052" s="24" customFormat="1" spans="2:2">
      <c r="B9052" s="121"/>
    </row>
    <row r="9053" s="24" customFormat="1" spans="2:2">
      <c r="B9053" s="121"/>
    </row>
    <row r="9054" s="24" customFormat="1" spans="2:2">
      <c r="B9054" s="121"/>
    </row>
    <row r="9055" s="24" customFormat="1" spans="2:2">
      <c r="B9055" s="121"/>
    </row>
    <row r="9056" s="24" customFormat="1" spans="2:2">
      <c r="B9056" s="121"/>
    </row>
    <row r="9057" s="24" customFormat="1" spans="2:2">
      <c r="B9057" s="121"/>
    </row>
    <row r="9058" s="24" customFormat="1" spans="2:2">
      <c r="B9058" s="121"/>
    </row>
    <row r="9059" s="24" customFormat="1" spans="2:2">
      <c r="B9059" s="121"/>
    </row>
    <row r="9060" s="24" customFormat="1" spans="2:2">
      <c r="B9060" s="121"/>
    </row>
    <row r="9061" s="24" customFormat="1" spans="2:2">
      <c r="B9061" s="121"/>
    </row>
    <row r="9062" s="24" customFormat="1" spans="2:2">
      <c r="B9062" s="121"/>
    </row>
    <row r="9063" s="24" customFormat="1" spans="2:2">
      <c r="B9063" s="121"/>
    </row>
    <row r="9064" s="24" customFormat="1" spans="2:2">
      <c r="B9064" s="121"/>
    </row>
    <row r="9065" s="24" customFormat="1" spans="2:2">
      <c r="B9065" s="121"/>
    </row>
    <row r="9066" s="24" customFormat="1" spans="2:2">
      <c r="B9066" s="121"/>
    </row>
    <row r="9067" s="24" customFormat="1" spans="2:2">
      <c r="B9067" s="121"/>
    </row>
    <row r="9068" s="24" customFormat="1" spans="2:2">
      <c r="B9068" s="121"/>
    </row>
    <row r="9069" s="24" customFormat="1" spans="2:2">
      <c r="B9069" s="121"/>
    </row>
    <row r="9070" s="24" customFormat="1" spans="2:2">
      <c r="B9070" s="121"/>
    </row>
    <row r="9071" s="24" customFormat="1" spans="2:2">
      <c r="B9071" s="121"/>
    </row>
    <row r="9072" s="24" customFormat="1" spans="2:2">
      <c r="B9072" s="121"/>
    </row>
    <row r="9073" s="24" customFormat="1" spans="2:2">
      <c r="B9073" s="121"/>
    </row>
    <row r="9074" s="24" customFormat="1" spans="2:2">
      <c r="B9074" s="121"/>
    </row>
    <row r="9075" s="24" customFormat="1" spans="2:2">
      <c r="B9075" s="121"/>
    </row>
    <row r="9076" s="24" customFormat="1" spans="2:2">
      <c r="B9076" s="121"/>
    </row>
    <row r="9077" s="24" customFormat="1" spans="2:2">
      <c r="B9077" s="121"/>
    </row>
    <row r="9078" s="24" customFormat="1" spans="2:2">
      <c r="B9078" s="121"/>
    </row>
    <row r="9079" s="24" customFormat="1" spans="2:2">
      <c r="B9079" s="121"/>
    </row>
    <row r="9080" s="24" customFormat="1" spans="2:2">
      <c r="B9080" s="121"/>
    </row>
    <row r="9081" s="24" customFormat="1" spans="2:2">
      <c r="B9081" s="121"/>
    </row>
    <row r="9082" s="24" customFormat="1" spans="2:2">
      <c r="B9082" s="121"/>
    </row>
    <row r="9083" s="24" customFormat="1" spans="2:2">
      <c r="B9083" s="121"/>
    </row>
    <row r="9084" s="24" customFormat="1" spans="2:2">
      <c r="B9084" s="121"/>
    </row>
    <row r="9085" s="24" customFormat="1" spans="2:2">
      <c r="B9085" s="121"/>
    </row>
    <row r="9086" s="24" customFormat="1" spans="2:2">
      <c r="B9086" s="121"/>
    </row>
    <row r="9087" s="24" customFormat="1" spans="2:2">
      <c r="B9087" s="121"/>
    </row>
    <row r="9088" s="24" customFormat="1" spans="2:2">
      <c r="B9088" s="121"/>
    </row>
    <row r="9089" s="24" customFormat="1" spans="2:2">
      <c r="B9089" s="121"/>
    </row>
    <row r="9090" s="24" customFormat="1" spans="2:2">
      <c r="B9090" s="121"/>
    </row>
    <row r="9091" s="24" customFormat="1" spans="2:2">
      <c r="B9091" s="121"/>
    </row>
    <row r="9092" s="24" customFormat="1" spans="2:2">
      <c r="B9092" s="121"/>
    </row>
    <row r="9093" s="24" customFormat="1" spans="2:2">
      <c r="B9093" s="121"/>
    </row>
    <row r="9094" s="24" customFormat="1" spans="2:2">
      <c r="B9094" s="121"/>
    </row>
    <row r="9095" s="24" customFormat="1" spans="2:2">
      <c r="B9095" s="121"/>
    </row>
    <row r="9096" s="24" customFormat="1" spans="2:2">
      <c r="B9096" s="121"/>
    </row>
    <row r="9097" s="24" customFormat="1" spans="2:2">
      <c r="B9097" s="121"/>
    </row>
    <row r="9098" s="24" customFormat="1" spans="2:2">
      <c r="B9098" s="121"/>
    </row>
    <row r="9099" s="24" customFormat="1" spans="2:2">
      <c r="B9099" s="121"/>
    </row>
    <row r="9100" s="24" customFormat="1" spans="2:2">
      <c r="B9100" s="121"/>
    </row>
    <row r="9101" s="24" customFormat="1" spans="2:2">
      <c r="B9101" s="121"/>
    </row>
    <row r="9102" s="24" customFormat="1" spans="2:2">
      <c r="B9102" s="121"/>
    </row>
    <row r="9103" s="24" customFormat="1" spans="2:2">
      <c r="B9103" s="121"/>
    </row>
    <row r="9104" s="24" customFormat="1" spans="2:2">
      <c r="B9104" s="121"/>
    </row>
    <row r="9105" s="24" customFormat="1" spans="2:2">
      <c r="B9105" s="121"/>
    </row>
    <row r="9106" s="24" customFormat="1" spans="2:2">
      <c r="B9106" s="121"/>
    </row>
    <row r="9107" s="24" customFormat="1" spans="2:2">
      <c r="B9107" s="121"/>
    </row>
    <row r="9108" s="24" customFormat="1" spans="2:2">
      <c r="B9108" s="121"/>
    </row>
    <row r="9109" s="24" customFormat="1" spans="2:2">
      <c r="B9109" s="121"/>
    </row>
    <row r="9110" s="24" customFormat="1" spans="2:2">
      <c r="B9110" s="121"/>
    </row>
    <row r="9111" s="24" customFormat="1" spans="2:2">
      <c r="B9111" s="121"/>
    </row>
    <row r="9112" s="24" customFormat="1" spans="2:2">
      <c r="B9112" s="121"/>
    </row>
    <row r="9113" s="24" customFormat="1" spans="2:2">
      <c r="B9113" s="121"/>
    </row>
    <row r="9114" s="24" customFormat="1" spans="2:2">
      <c r="B9114" s="121"/>
    </row>
    <row r="9115" s="24" customFormat="1" spans="2:2">
      <c r="B9115" s="121"/>
    </row>
    <row r="9116" s="24" customFormat="1" spans="2:2">
      <c r="B9116" s="121"/>
    </row>
    <row r="9117" s="24" customFormat="1" spans="2:2">
      <c r="B9117" s="121"/>
    </row>
    <row r="9118" s="24" customFormat="1" spans="2:2">
      <c r="B9118" s="121"/>
    </row>
    <row r="9119" s="24" customFormat="1" spans="2:2">
      <c r="B9119" s="121"/>
    </row>
    <row r="9120" s="24" customFormat="1" spans="2:2">
      <c r="B9120" s="121"/>
    </row>
    <row r="9121" s="24" customFormat="1" spans="2:2">
      <c r="B9121" s="121"/>
    </row>
    <row r="9122" s="24" customFormat="1" spans="2:2">
      <c r="B9122" s="121"/>
    </row>
    <row r="9123" s="24" customFormat="1" spans="2:2">
      <c r="B9123" s="121"/>
    </row>
    <row r="9124" s="24" customFormat="1" spans="2:2">
      <c r="B9124" s="121"/>
    </row>
    <row r="9125" s="24" customFormat="1" spans="2:2">
      <c r="B9125" s="121"/>
    </row>
    <row r="9126" s="24" customFormat="1" spans="2:2">
      <c r="B9126" s="121"/>
    </row>
    <row r="9127" s="24" customFormat="1" spans="2:2">
      <c r="B9127" s="121"/>
    </row>
    <row r="9128" s="24" customFormat="1" spans="2:2">
      <c r="B9128" s="121"/>
    </row>
    <row r="9129" s="24" customFormat="1" spans="2:2">
      <c r="B9129" s="121"/>
    </row>
    <row r="9130" s="24" customFormat="1" spans="2:2">
      <c r="B9130" s="121"/>
    </row>
    <row r="9131" s="24" customFormat="1" spans="2:2">
      <c r="B9131" s="121"/>
    </row>
    <row r="9132" s="24" customFormat="1" spans="2:2">
      <c r="B9132" s="121"/>
    </row>
    <row r="9133" s="24" customFormat="1" spans="2:2">
      <c r="B9133" s="121"/>
    </row>
    <row r="9134" s="24" customFormat="1" spans="2:2">
      <c r="B9134" s="121"/>
    </row>
    <row r="9135" s="24" customFormat="1" spans="2:2">
      <c r="B9135" s="121"/>
    </row>
    <row r="9136" s="24" customFormat="1" spans="2:2">
      <c r="B9136" s="121"/>
    </row>
    <row r="9137" s="24" customFormat="1" spans="2:2">
      <c r="B9137" s="121"/>
    </row>
    <row r="9138" s="24" customFormat="1" spans="2:2">
      <c r="B9138" s="121"/>
    </row>
    <row r="9139" s="24" customFormat="1" spans="2:2">
      <c r="B9139" s="121"/>
    </row>
    <row r="9140" s="24" customFormat="1" spans="2:2">
      <c r="B9140" s="121"/>
    </row>
    <row r="9141" s="24" customFormat="1" spans="2:2">
      <c r="B9141" s="121"/>
    </row>
    <row r="9142" s="24" customFormat="1" spans="2:2">
      <c r="B9142" s="121"/>
    </row>
    <row r="9143" s="24" customFormat="1" spans="2:2">
      <c r="B9143" s="121"/>
    </row>
    <row r="9144" s="24" customFormat="1" spans="2:2">
      <c r="B9144" s="121"/>
    </row>
    <row r="9145" s="24" customFormat="1" spans="2:2">
      <c r="B9145" s="121"/>
    </row>
    <row r="9146" s="24" customFormat="1" spans="2:2">
      <c r="B9146" s="121"/>
    </row>
    <row r="9147" s="24" customFormat="1" spans="2:2">
      <c r="B9147" s="121"/>
    </row>
    <row r="9148" s="24" customFormat="1" spans="2:2">
      <c r="B9148" s="121"/>
    </row>
    <row r="9149" s="24" customFormat="1" spans="2:2">
      <c r="B9149" s="121"/>
    </row>
    <row r="9150" s="24" customFormat="1" spans="2:2">
      <c r="B9150" s="121"/>
    </row>
    <row r="9151" s="24" customFormat="1" spans="2:2">
      <c r="B9151" s="121"/>
    </row>
    <row r="9152" s="24" customFormat="1" spans="2:2">
      <c r="B9152" s="121"/>
    </row>
    <row r="9153" s="24" customFormat="1" spans="2:2">
      <c r="B9153" s="121"/>
    </row>
    <row r="9154" s="24" customFormat="1" spans="2:2">
      <c r="B9154" s="121"/>
    </row>
    <row r="9155" s="24" customFormat="1" spans="2:2">
      <c r="B9155" s="121"/>
    </row>
    <row r="9156" s="24" customFormat="1" spans="2:2">
      <c r="B9156" s="121"/>
    </row>
    <row r="9157" s="24" customFormat="1" spans="2:2">
      <c r="B9157" s="121"/>
    </row>
    <row r="9158" s="24" customFormat="1" spans="2:2">
      <c r="B9158" s="121"/>
    </row>
    <row r="9159" s="24" customFormat="1" spans="2:2">
      <c r="B9159" s="121"/>
    </row>
    <row r="9160" s="24" customFormat="1" spans="2:2">
      <c r="B9160" s="121"/>
    </row>
    <row r="9161" s="24" customFormat="1" spans="2:2">
      <c r="B9161" s="121"/>
    </row>
    <row r="9162" s="24" customFormat="1" spans="2:2">
      <c r="B9162" s="121"/>
    </row>
    <row r="9163" s="24" customFormat="1" spans="2:2">
      <c r="B9163" s="121"/>
    </row>
    <row r="9164" s="24" customFormat="1" spans="2:2">
      <c r="B9164" s="121"/>
    </row>
    <row r="9165" s="24" customFormat="1" spans="2:2">
      <c r="B9165" s="121"/>
    </row>
    <row r="9166" s="24" customFormat="1" spans="2:2">
      <c r="B9166" s="121"/>
    </row>
    <row r="9167" s="24" customFormat="1" spans="2:2">
      <c r="B9167" s="121"/>
    </row>
    <row r="9168" s="24" customFormat="1" spans="2:2">
      <c r="B9168" s="121"/>
    </row>
    <row r="9169" s="24" customFormat="1" spans="2:2">
      <c r="B9169" s="121"/>
    </row>
    <row r="9170" s="24" customFormat="1" spans="2:2">
      <c r="B9170" s="121"/>
    </row>
    <row r="9171" s="24" customFormat="1" spans="2:2">
      <c r="B9171" s="121"/>
    </row>
    <row r="9172" s="24" customFormat="1" spans="2:2">
      <c r="B9172" s="121"/>
    </row>
    <row r="9173" s="24" customFormat="1" spans="2:2">
      <c r="B9173" s="121"/>
    </row>
    <row r="9174" s="24" customFormat="1" spans="2:2">
      <c r="B9174" s="121"/>
    </row>
    <row r="9175" s="24" customFormat="1" spans="2:2">
      <c r="B9175" s="121"/>
    </row>
    <row r="9176" s="24" customFormat="1" spans="2:2">
      <c r="B9176" s="121"/>
    </row>
    <row r="9177" s="24" customFormat="1" spans="2:2">
      <c r="B9177" s="121"/>
    </row>
    <row r="9178" s="24" customFormat="1" spans="2:2">
      <c r="B9178" s="121"/>
    </row>
    <row r="9179" s="24" customFormat="1" spans="2:2">
      <c r="B9179" s="121"/>
    </row>
    <row r="9180" s="24" customFormat="1" spans="2:2">
      <c r="B9180" s="121"/>
    </row>
    <row r="9181" s="24" customFormat="1" spans="2:2">
      <c r="B9181" s="121"/>
    </row>
    <row r="9182" s="24" customFormat="1" spans="2:2">
      <c r="B9182" s="121"/>
    </row>
    <row r="9183" s="24" customFormat="1" spans="2:2">
      <c r="B9183" s="121"/>
    </row>
    <row r="9184" s="24" customFormat="1" spans="2:2">
      <c r="B9184" s="121"/>
    </row>
    <row r="9185" s="24" customFormat="1" spans="2:2">
      <c r="B9185" s="121"/>
    </row>
    <row r="9186" s="24" customFormat="1" spans="2:2">
      <c r="B9186" s="121"/>
    </row>
    <row r="9187" s="24" customFormat="1" spans="2:2">
      <c r="B9187" s="121"/>
    </row>
    <row r="9188" s="24" customFormat="1" spans="2:2">
      <c r="B9188" s="121"/>
    </row>
    <row r="9189" s="24" customFormat="1" spans="2:2">
      <c r="B9189" s="121"/>
    </row>
    <row r="9190" s="24" customFormat="1" spans="2:2">
      <c r="B9190" s="121"/>
    </row>
    <row r="9191" s="24" customFormat="1" spans="2:2">
      <c r="B9191" s="121"/>
    </row>
    <row r="9192" s="24" customFormat="1" spans="2:2">
      <c r="B9192" s="121"/>
    </row>
    <row r="9193" s="24" customFormat="1" spans="2:2">
      <c r="B9193" s="121"/>
    </row>
    <row r="9194" s="24" customFormat="1" spans="2:2">
      <c r="B9194" s="121"/>
    </row>
    <row r="9195" s="24" customFormat="1" spans="2:2">
      <c r="B9195" s="121"/>
    </row>
    <row r="9196" s="24" customFormat="1" spans="2:2">
      <c r="B9196" s="121"/>
    </row>
    <row r="9197" s="24" customFormat="1" spans="2:2">
      <c r="B9197" s="121"/>
    </row>
    <row r="9198" s="24" customFormat="1" spans="2:2">
      <c r="B9198" s="121"/>
    </row>
    <row r="9199" s="24" customFormat="1" spans="2:2">
      <c r="B9199" s="121"/>
    </row>
    <row r="9200" s="24" customFormat="1" spans="2:2">
      <c r="B9200" s="121"/>
    </row>
    <row r="9201" s="24" customFormat="1" spans="2:2">
      <c r="B9201" s="121"/>
    </row>
    <row r="9202" s="24" customFormat="1" spans="2:2">
      <c r="B9202" s="121"/>
    </row>
    <row r="9203" s="24" customFormat="1" spans="2:2">
      <c r="B9203" s="121"/>
    </row>
    <row r="9204" s="24" customFormat="1" spans="2:2">
      <c r="B9204" s="121"/>
    </row>
    <row r="9205" s="24" customFormat="1" spans="2:2">
      <c r="B9205" s="121"/>
    </row>
    <row r="9206" s="24" customFormat="1" spans="2:2">
      <c r="B9206" s="121"/>
    </row>
    <row r="9207" s="24" customFormat="1" spans="2:2">
      <c r="B9207" s="121"/>
    </row>
    <row r="9208" s="24" customFormat="1" spans="2:2">
      <c r="B9208" s="121"/>
    </row>
    <row r="9209" s="24" customFormat="1" spans="2:2">
      <c r="B9209" s="121"/>
    </row>
    <row r="9210" s="24" customFormat="1" spans="2:2">
      <c r="B9210" s="121"/>
    </row>
    <row r="9211" s="24" customFormat="1" spans="2:2">
      <c r="B9211" s="121"/>
    </row>
    <row r="9212" s="24" customFormat="1" spans="2:2">
      <c r="B9212" s="121"/>
    </row>
    <row r="9213" s="24" customFormat="1" spans="2:2">
      <c r="B9213" s="121"/>
    </row>
    <row r="9214" s="24" customFormat="1" spans="2:2">
      <c r="B9214" s="121"/>
    </row>
    <row r="9215" s="24" customFormat="1" spans="2:2">
      <c r="B9215" s="121"/>
    </row>
    <row r="9216" s="24" customFormat="1" spans="2:2">
      <c r="B9216" s="121"/>
    </row>
    <row r="9217" s="24" customFormat="1" spans="2:2">
      <c r="B9217" s="121"/>
    </row>
    <row r="9218" s="24" customFormat="1" spans="2:2">
      <c r="B9218" s="121"/>
    </row>
    <row r="9219" s="24" customFormat="1" spans="2:2">
      <c r="B9219" s="121"/>
    </row>
    <row r="9220" s="24" customFormat="1" spans="2:2">
      <c r="B9220" s="121"/>
    </row>
    <row r="9221" s="24" customFormat="1" spans="2:2">
      <c r="B9221" s="121"/>
    </row>
    <row r="9222" s="24" customFormat="1" spans="2:2">
      <c r="B9222" s="121"/>
    </row>
    <row r="9223" s="24" customFormat="1" spans="2:2">
      <c r="B9223" s="121"/>
    </row>
    <row r="9224" s="24" customFormat="1" spans="2:2">
      <c r="B9224" s="121"/>
    </row>
    <row r="9225" s="24" customFormat="1" spans="2:2">
      <c r="B9225" s="121"/>
    </row>
    <row r="9226" s="24" customFormat="1" spans="2:2">
      <c r="B9226" s="121"/>
    </row>
    <row r="9227" s="24" customFormat="1" spans="2:2">
      <c r="B9227" s="121"/>
    </row>
    <row r="9228" s="24" customFormat="1" spans="2:2">
      <c r="B9228" s="121"/>
    </row>
    <row r="9229" s="24" customFormat="1" spans="2:2">
      <c r="B9229" s="121"/>
    </row>
    <row r="9230" s="24" customFormat="1" spans="2:2">
      <c r="B9230" s="121"/>
    </row>
    <row r="9231" s="24" customFormat="1" spans="2:2">
      <c r="B9231" s="121"/>
    </row>
    <row r="9232" s="24" customFormat="1" spans="2:2">
      <c r="B9232" s="121"/>
    </row>
    <row r="9233" s="24" customFormat="1" spans="2:2">
      <c r="B9233" s="121"/>
    </row>
    <row r="9234" s="24" customFormat="1" spans="2:2">
      <c r="B9234" s="121"/>
    </row>
    <row r="9235" s="24" customFormat="1" spans="2:2">
      <c r="B9235" s="121"/>
    </row>
    <row r="9236" s="24" customFormat="1" spans="2:2">
      <c r="B9236" s="121"/>
    </row>
    <row r="9237" s="24" customFormat="1" spans="2:2">
      <c r="B9237" s="121"/>
    </row>
    <row r="9238" s="24" customFormat="1" spans="2:2">
      <c r="B9238" s="121"/>
    </row>
    <row r="9239" s="24" customFormat="1" spans="2:2">
      <c r="B9239" s="121"/>
    </row>
    <row r="9240" s="24" customFormat="1" spans="2:2">
      <c r="B9240" s="121"/>
    </row>
    <row r="9241" s="24" customFormat="1" spans="2:2">
      <c r="B9241" s="121"/>
    </row>
    <row r="9242" s="24" customFormat="1" spans="2:2">
      <c r="B9242" s="121"/>
    </row>
    <row r="9243" s="24" customFormat="1" spans="2:2">
      <c r="B9243" s="121"/>
    </row>
    <row r="9244" s="24" customFormat="1" spans="2:2">
      <c r="B9244" s="121"/>
    </row>
    <row r="9245" s="24" customFormat="1" spans="2:2">
      <c r="B9245" s="121"/>
    </row>
    <row r="9246" s="24" customFormat="1" spans="2:2">
      <c r="B9246" s="121"/>
    </row>
    <row r="9247" s="24" customFormat="1" spans="2:2">
      <c r="B9247" s="121"/>
    </row>
    <row r="9248" s="24" customFormat="1" spans="2:2">
      <c r="B9248" s="121"/>
    </row>
    <row r="9249" s="24" customFormat="1" spans="2:2">
      <c r="B9249" s="121"/>
    </row>
    <row r="9250" s="24" customFormat="1" spans="2:2">
      <c r="B9250" s="121"/>
    </row>
    <row r="9251" s="24" customFormat="1" spans="2:2">
      <c r="B9251" s="121"/>
    </row>
    <row r="9252" s="24" customFormat="1" spans="2:2">
      <c r="B9252" s="121"/>
    </row>
    <row r="9253" s="24" customFormat="1" spans="2:2">
      <c r="B9253" s="121"/>
    </row>
    <row r="9254" s="24" customFormat="1" spans="2:2">
      <c r="B9254" s="121"/>
    </row>
    <row r="9255" s="24" customFormat="1" spans="2:2">
      <c r="B9255" s="121"/>
    </row>
    <row r="9256" s="24" customFormat="1" spans="2:2">
      <c r="B9256" s="121"/>
    </row>
    <row r="9257" s="24" customFormat="1" spans="2:2">
      <c r="B9257" s="121"/>
    </row>
    <row r="9258" s="24" customFormat="1" spans="2:2">
      <c r="B9258" s="121"/>
    </row>
    <row r="9259" s="24" customFormat="1" spans="2:2">
      <c r="B9259" s="121"/>
    </row>
    <row r="9260" s="24" customFormat="1" spans="2:2">
      <c r="B9260" s="121"/>
    </row>
    <row r="9261" s="24" customFormat="1" spans="2:2">
      <c r="B9261" s="121"/>
    </row>
    <row r="9262" s="24" customFormat="1" spans="2:2">
      <c r="B9262" s="121"/>
    </row>
    <row r="9263" s="24" customFormat="1" spans="2:2">
      <c r="B9263" s="121"/>
    </row>
    <row r="9264" s="24" customFormat="1" spans="2:2">
      <c r="B9264" s="121"/>
    </row>
    <row r="9265" s="24" customFormat="1" spans="2:2">
      <c r="B9265" s="121"/>
    </row>
    <row r="9266" s="24" customFormat="1" spans="2:2">
      <c r="B9266" s="121"/>
    </row>
    <row r="9267" s="24" customFormat="1" spans="2:2">
      <c r="B9267" s="121"/>
    </row>
    <row r="9268" s="24" customFormat="1" spans="2:2">
      <c r="B9268" s="121"/>
    </row>
    <row r="9269" s="24" customFormat="1" spans="2:2">
      <c r="B9269" s="121"/>
    </row>
    <row r="9270" s="24" customFormat="1" spans="2:2">
      <c r="B9270" s="121"/>
    </row>
    <row r="9271" s="24" customFormat="1" spans="2:2">
      <c r="B9271" s="121"/>
    </row>
    <row r="9272" s="24" customFormat="1" spans="2:2">
      <c r="B9272" s="121"/>
    </row>
    <row r="9273" s="24" customFormat="1" spans="2:2">
      <c r="B9273" s="121"/>
    </row>
    <row r="9274" s="24" customFormat="1" spans="2:2">
      <c r="B9274" s="121"/>
    </row>
    <row r="9275" s="24" customFormat="1" spans="2:2">
      <c r="B9275" s="121"/>
    </row>
    <row r="9276" s="24" customFormat="1" spans="2:2">
      <c r="B9276" s="121"/>
    </row>
    <row r="9277" s="24" customFormat="1" spans="2:2">
      <c r="B9277" s="121"/>
    </row>
    <row r="9278" s="24" customFormat="1" spans="2:2">
      <c r="B9278" s="121"/>
    </row>
    <row r="9279" s="24" customFormat="1" spans="2:2">
      <c r="B9279" s="121"/>
    </row>
    <row r="9280" s="24" customFormat="1" spans="2:2">
      <c r="B9280" s="121"/>
    </row>
    <row r="9281" s="24" customFormat="1" spans="2:2">
      <c r="B9281" s="121"/>
    </row>
    <row r="9282" s="24" customFormat="1" spans="2:2">
      <c r="B9282" s="121"/>
    </row>
    <row r="9283" s="24" customFormat="1" spans="2:2">
      <c r="B9283" s="121"/>
    </row>
    <row r="9284" s="24" customFormat="1" spans="2:2">
      <c r="B9284" s="121"/>
    </row>
    <row r="9285" s="24" customFormat="1" spans="2:2">
      <c r="B9285" s="121"/>
    </row>
    <row r="9286" s="24" customFormat="1" spans="2:2">
      <c r="B9286" s="121"/>
    </row>
    <row r="9287" s="24" customFormat="1" spans="2:2">
      <c r="B9287" s="121"/>
    </row>
    <row r="9288" s="24" customFormat="1" spans="2:2">
      <c r="B9288" s="121"/>
    </row>
    <row r="9289" s="24" customFormat="1" spans="2:2">
      <c r="B9289" s="121"/>
    </row>
    <row r="9290" s="24" customFormat="1" spans="2:2">
      <c r="B9290" s="121"/>
    </row>
    <row r="9291" s="24" customFormat="1" spans="2:2">
      <c r="B9291" s="121"/>
    </row>
    <row r="9292" s="24" customFormat="1" spans="2:2">
      <c r="B9292" s="121"/>
    </row>
    <row r="9293" s="24" customFormat="1" spans="2:2">
      <c r="B9293" s="121"/>
    </row>
    <row r="9294" s="24" customFormat="1" spans="2:2">
      <c r="B9294" s="121"/>
    </row>
    <row r="9295" s="24" customFormat="1" spans="2:2">
      <c r="B9295" s="121"/>
    </row>
    <row r="9296" s="24" customFormat="1" spans="2:2">
      <c r="B9296" s="121"/>
    </row>
    <row r="9297" s="24" customFormat="1" spans="2:2">
      <c r="B9297" s="121"/>
    </row>
    <row r="9298" s="24" customFormat="1" spans="2:2">
      <c r="B9298" s="121"/>
    </row>
    <row r="9299" s="24" customFormat="1" spans="2:2">
      <c r="B9299" s="121"/>
    </row>
    <row r="9300" s="24" customFormat="1" spans="2:2">
      <c r="B9300" s="121"/>
    </row>
    <row r="9301" s="24" customFormat="1" spans="2:2">
      <c r="B9301" s="121"/>
    </row>
    <row r="9302" s="24" customFormat="1" spans="2:2">
      <c r="B9302" s="121"/>
    </row>
    <row r="9303" s="24" customFormat="1" spans="2:2">
      <c r="B9303" s="121"/>
    </row>
    <row r="9304" s="24" customFormat="1" spans="2:2">
      <c r="B9304" s="121"/>
    </row>
    <row r="9305" s="24" customFormat="1" spans="2:2">
      <c r="B9305" s="121"/>
    </row>
    <row r="9306" s="24" customFormat="1" spans="2:2">
      <c r="B9306" s="121"/>
    </row>
    <row r="9307" s="24" customFormat="1" spans="2:2">
      <c r="B9307" s="121"/>
    </row>
    <row r="9308" s="24" customFormat="1" spans="2:2">
      <c r="B9308" s="121"/>
    </row>
    <row r="9309" s="24" customFormat="1" spans="2:2">
      <c r="B9309" s="121"/>
    </row>
    <row r="9310" s="24" customFormat="1" spans="2:2">
      <c r="B9310" s="121"/>
    </row>
    <row r="9311" s="24" customFormat="1" spans="2:2">
      <c r="B9311" s="121"/>
    </row>
    <row r="9312" s="24" customFormat="1" spans="2:2">
      <c r="B9312" s="121"/>
    </row>
    <row r="9313" s="24" customFormat="1" spans="2:2">
      <c r="B9313" s="121"/>
    </row>
    <row r="9314" s="24" customFormat="1" spans="2:2">
      <c r="B9314" s="121"/>
    </row>
    <row r="9315" s="24" customFormat="1" spans="2:2">
      <c r="B9315" s="121"/>
    </row>
    <row r="9316" s="24" customFormat="1" spans="2:2">
      <c r="B9316" s="121"/>
    </row>
    <row r="9317" s="24" customFormat="1" spans="2:2">
      <c r="B9317" s="121"/>
    </row>
    <row r="9318" s="24" customFormat="1" spans="2:2">
      <c r="B9318" s="121"/>
    </row>
    <row r="9319" s="24" customFormat="1" spans="2:2">
      <c r="B9319" s="121"/>
    </row>
    <row r="9320" s="24" customFormat="1" spans="2:2">
      <c r="B9320" s="121"/>
    </row>
    <row r="9321" s="24" customFormat="1" spans="2:2">
      <c r="B9321" s="121"/>
    </row>
    <row r="9322" s="24" customFormat="1" spans="2:2">
      <c r="B9322" s="121"/>
    </row>
    <row r="9323" s="24" customFormat="1" spans="2:2">
      <c r="B9323" s="121"/>
    </row>
    <row r="9324" s="24" customFormat="1" spans="2:2">
      <c r="B9324" s="121"/>
    </row>
    <row r="9325" s="24" customFormat="1" spans="2:2">
      <c r="B9325" s="121"/>
    </row>
    <row r="9326" s="24" customFormat="1" spans="2:2">
      <c r="B9326" s="121"/>
    </row>
    <row r="9327" s="24" customFormat="1" spans="2:2">
      <c r="B9327" s="121"/>
    </row>
    <row r="9328" s="24" customFormat="1" spans="2:2">
      <c r="B9328" s="121"/>
    </row>
    <row r="9329" s="24" customFormat="1" spans="2:2">
      <c r="B9329" s="121"/>
    </row>
    <row r="9330" s="24" customFormat="1" spans="2:2">
      <c r="B9330" s="121"/>
    </row>
    <row r="9331" s="24" customFormat="1" spans="2:2">
      <c r="B9331" s="121"/>
    </row>
    <row r="9332" s="24" customFormat="1" spans="2:2">
      <c r="B9332" s="121"/>
    </row>
    <row r="9333" s="24" customFormat="1" spans="2:2">
      <c r="B9333" s="121"/>
    </row>
    <row r="9334" s="24" customFormat="1" spans="2:2">
      <c r="B9334" s="121"/>
    </row>
    <row r="9335" s="24" customFormat="1" spans="2:2">
      <c r="B9335" s="121"/>
    </row>
    <row r="9336" s="24" customFormat="1" spans="2:2">
      <c r="B9336" s="121"/>
    </row>
    <row r="9337" s="24" customFormat="1" spans="2:2">
      <c r="B9337" s="121"/>
    </row>
    <row r="9338" s="24" customFormat="1" spans="2:2">
      <c r="B9338" s="121"/>
    </row>
    <row r="9339" s="24" customFormat="1" spans="2:2">
      <c r="B9339" s="121"/>
    </row>
    <row r="9340" s="24" customFormat="1" spans="2:2">
      <c r="B9340" s="121"/>
    </row>
    <row r="9341" s="24" customFormat="1" spans="2:2">
      <c r="B9341" s="121"/>
    </row>
    <row r="9342" s="24" customFormat="1" spans="2:2">
      <c r="B9342" s="121"/>
    </row>
    <row r="9343" s="24" customFormat="1" spans="2:2">
      <c r="B9343" s="121"/>
    </row>
    <row r="9344" s="24" customFormat="1" spans="2:2">
      <c r="B9344" s="121"/>
    </row>
    <row r="9345" s="24" customFormat="1" spans="2:2">
      <c r="B9345" s="121"/>
    </row>
    <row r="9346" s="24" customFormat="1" spans="2:2">
      <c r="B9346" s="121"/>
    </row>
    <row r="9347" s="24" customFormat="1" spans="2:2">
      <c r="B9347" s="121"/>
    </row>
    <row r="9348" s="24" customFormat="1" spans="2:2">
      <c r="B9348" s="121"/>
    </row>
    <row r="9349" s="24" customFormat="1" spans="2:2">
      <c r="B9349" s="121"/>
    </row>
    <row r="9350" s="24" customFormat="1" spans="2:2">
      <c r="B9350" s="121"/>
    </row>
    <row r="9351" s="24" customFormat="1" spans="2:2">
      <c r="B9351" s="121"/>
    </row>
    <row r="9352" s="24" customFormat="1" spans="2:2">
      <c r="B9352" s="121"/>
    </row>
    <row r="9353" s="24" customFormat="1" spans="2:2">
      <c r="B9353" s="121"/>
    </row>
    <row r="9354" s="24" customFormat="1" spans="2:2">
      <c r="B9354" s="121"/>
    </row>
    <row r="9355" s="24" customFormat="1" spans="2:2">
      <c r="B9355" s="121"/>
    </row>
    <row r="9356" s="24" customFormat="1" spans="2:2">
      <c r="B9356" s="121"/>
    </row>
    <row r="9357" s="24" customFormat="1" spans="2:2">
      <c r="B9357" s="121"/>
    </row>
    <row r="9358" s="24" customFormat="1" spans="2:2">
      <c r="B9358" s="121"/>
    </row>
    <row r="9359" s="24" customFormat="1" spans="2:2">
      <c r="B9359" s="121"/>
    </row>
    <row r="9360" s="24" customFormat="1" spans="2:2">
      <c r="B9360" s="121"/>
    </row>
    <row r="9361" s="24" customFormat="1" spans="2:2">
      <c r="B9361" s="121"/>
    </row>
    <row r="9362" s="24" customFormat="1" spans="2:2">
      <c r="B9362" s="121"/>
    </row>
    <row r="9363" s="24" customFormat="1" spans="2:2">
      <c r="B9363" s="121"/>
    </row>
    <row r="9364" s="24" customFormat="1" spans="2:2">
      <c r="B9364" s="121"/>
    </row>
    <row r="9365" s="24" customFormat="1" spans="2:2">
      <c r="B9365" s="121"/>
    </row>
    <row r="9366" s="24" customFormat="1" spans="2:2">
      <c r="B9366" s="121"/>
    </row>
    <row r="9367" s="24" customFormat="1" spans="2:2">
      <c r="B9367" s="121"/>
    </row>
    <row r="9368" s="24" customFormat="1" spans="2:2">
      <c r="B9368" s="121"/>
    </row>
    <row r="9369" s="24" customFormat="1" spans="2:2">
      <c r="B9369" s="121"/>
    </row>
    <row r="9370" s="24" customFormat="1" spans="2:2">
      <c r="B9370" s="121"/>
    </row>
    <row r="9371" s="24" customFormat="1" spans="2:2">
      <c r="B9371" s="121"/>
    </row>
    <row r="9372" s="24" customFormat="1" spans="2:2">
      <c r="B9372" s="121"/>
    </row>
    <row r="9373" s="24" customFormat="1" spans="2:2">
      <c r="B9373" s="121"/>
    </row>
    <row r="9374" s="24" customFormat="1" spans="2:2">
      <c r="B9374" s="121"/>
    </row>
    <row r="9375" s="24" customFormat="1" spans="2:2">
      <c r="B9375" s="121"/>
    </row>
    <row r="9376" s="24" customFormat="1" spans="2:2">
      <c r="B9376" s="121"/>
    </row>
    <row r="9377" s="24" customFormat="1" spans="2:2">
      <c r="B9377" s="121"/>
    </row>
    <row r="9378" s="24" customFormat="1" spans="2:2">
      <c r="B9378" s="121"/>
    </row>
    <row r="9379" s="24" customFormat="1" spans="2:2">
      <c r="B9379" s="121"/>
    </row>
    <row r="9380" s="24" customFormat="1" spans="2:2">
      <c r="B9380" s="121"/>
    </row>
    <row r="9381" s="24" customFormat="1" spans="2:2">
      <c r="B9381" s="121"/>
    </row>
    <row r="9382" s="24" customFormat="1" spans="2:2">
      <c r="B9382" s="121"/>
    </row>
    <row r="9383" s="24" customFormat="1" spans="2:2">
      <c r="B9383" s="121"/>
    </row>
    <row r="9384" s="24" customFormat="1" spans="2:2">
      <c r="B9384" s="121"/>
    </row>
    <row r="9385" s="24" customFormat="1" spans="2:2">
      <c r="B9385" s="121"/>
    </row>
    <row r="9386" s="24" customFormat="1" spans="2:2">
      <c r="B9386" s="121"/>
    </row>
    <row r="9387" s="24" customFormat="1" spans="2:2">
      <c r="B9387" s="121"/>
    </row>
    <row r="9388" s="24" customFormat="1" spans="2:2">
      <c r="B9388" s="121"/>
    </row>
    <row r="9389" s="24" customFormat="1" spans="2:2">
      <c r="B9389" s="121"/>
    </row>
    <row r="9390" s="24" customFormat="1" spans="2:2">
      <c r="B9390" s="121"/>
    </row>
    <row r="9391" s="24" customFormat="1" spans="2:2">
      <c r="B9391" s="121"/>
    </row>
    <row r="9392" s="24" customFormat="1" spans="2:2">
      <c r="B9392" s="121"/>
    </row>
    <row r="9393" s="24" customFormat="1" spans="2:2">
      <c r="B9393" s="121"/>
    </row>
    <row r="9394" s="24" customFormat="1" spans="2:2">
      <c r="B9394" s="121"/>
    </row>
    <row r="9395" s="24" customFormat="1" spans="2:2">
      <c r="B9395" s="121"/>
    </row>
    <row r="9396" s="24" customFormat="1" spans="2:2">
      <c r="B9396" s="121"/>
    </row>
    <row r="9397" s="24" customFormat="1" spans="2:2">
      <c r="B9397" s="121"/>
    </row>
    <row r="9398" s="24" customFormat="1" spans="2:2">
      <c r="B9398" s="121"/>
    </row>
    <row r="9399" s="24" customFormat="1" spans="2:2">
      <c r="B9399" s="121"/>
    </row>
    <row r="9400" s="24" customFormat="1" spans="2:2">
      <c r="B9400" s="121"/>
    </row>
    <row r="9401" s="24" customFormat="1" spans="2:2">
      <c r="B9401" s="121"/>
    </row>
    <row r="9402" s="24" customFormat="1" spans="2:2">
      <c r="B9402" s="121"/>
    </row>
    <row r="9403" s="24" customFormat="1" spans="2:2">
      <c r="B9403" s="121"/>
    </row>
    <row r="9404" s="24" customFormat="1" spans="2:2">
      <c r="B9404" s="121"/>
    </row>
    <row r="9405" s="24" customFormat="1" spans="2:2">
      <c r="B9405" s="121"/>
    </row>
    <row r="9406" s="24" customFormat="1" spans="2:2">
      <c r="B9406" s="121"/>
    </row>
    <row r="9407" s="24" customFormat="1" spans="2:2">
      <c r="B9407" s="121"/>
    </row>
    <row r="9408" s="24" customFormat="1" spans="2:2">
      <c r="B9408" s="121"/>
    </row>
    <row r="9409" s="24" customFormat="1" spans="2:2">
      <c r="B9409" s="121"/>
    </row>
    <row r="9410" s="24" customFormat="1" spans="2:2">
      <c r="B9410" s="121"/>
    </row>
    <row r="9411" s="24" customFormat="1" spans="2:2">
      <c r="B9411" s="121"/>
    </row>
    <row r="9412" s="24" customFormat="1" spans="2:2">
      <c r="B9412" s="121"/>
    </row>
    <row r="9413" s="24" customFormat="1" spans="2:2">
      <c r="B9413" s="121"/>
    </row>
    <row r="9414" s="24" customFormat="1" spans="2:2">
      <c r="B9414" s="121"/>
    </row>
    <row r="9415" s="24" customFormat="1" spans="2:2">
      <c r="B9415" s="121"/>
    </row>
    <row r="9416" s="24" customFormat="1" spans="2:2">
      <c r="B9416" s="121"/>
    </row>
    <row r="9417" s="24" customFormat="1" spans="2:2">
      <c r="B9417" s="121"/>
    </row>
    <row r="9418" s="24" customFormat="1" spans="2:2">
      <c r="B9418" s="121"/>
    </row>
    <row r="9419" s="24" customFormat="1" spans="2:2">
      <c r="B9419" s="121"/>
    </row>
    <row r="9420" s="24" customFormat="1" spans="2:2">
      <c r="B9420" s="121"/>
    </row>
    <row r="9421" s="24" customFormat="1" spans="2:2">
      <c r="B9421" s="121"/>
    </row>
    <row r="9422" s="24" customFormat="1" spans="2:2">
      <c r="B9422" s="121"/>
    </row>
    <row r="9423" s="24" customFormat="1" spans="2:2">
      <c r="B9423" s="121"/>
    </row>
    <row r="9424" s="24" customFormat="1" spans="2:2">
      <c r="B9424" s="121"/>
    </row>
    <row r="9425" s="24" customFormat="1" spans="2:2">
      <c r="B9425" s="121"/>
    </row>
    <row r="9426" s="24" customFormat="1" spans="2:2">
      <c r="B9426" s="121"/>
    </row>
    <row r="9427" s="24" customFormat="1" spans="2:2">
      <c r="B9427" s="121"/>
    </row>
    <row r="9428" s="24" customFormat="1" spans="2:2">
      <c r="B9428" s="121"/>
    </row>
    <row r="9429" s="24" customFormat="1" spans="2:2">
      <c r="B9429" s="121"/>
    </row>
    <row r="9430" s="24" customFormat="1" spans="2:2">
      <c r="B9430" s="121"/>
    </row>
    <row r="9431" s="24" customFormat="1" spans="2:2">
      <c r="B9431" s="121"/>
    </row>
    <row r="9432" s="24" customFormat="1" spans="2:2">
      <c r="B9432" s="121"/>
    </row>
    <row r="9433" s="24" customFormat="1" spans="2:2">
      <c r="B9433" s="121"/>
    </row>
    <row r="9434" s="24" customFormat="1" spans="2:2">
      <c r="B9434" s="121"/>
    </row>
    <row r="9435" s="24" customFormat="1" spans="2:2">
      <c r="B9435" s="121"/>
    </row>
    <row r="9436" s="24" customFormat="1" spans="2:2">
      <c r="B9436" s="121"/>
    </row>
    <row r="9437" s="24" customFormat="1" spans="2:2">
      <c r="B9437" s="121"/>
    </row>
    <row r="9438" s="24" customFormat="1" spans="2:2">
      <c r="B9438" s="121"/>
    </row>
    <row r="9439" s="24" customFormat="1" spans="2:2">
      <c r="B9439" s="121"/>
    </row>
    <row r="9440" s="24" customFormat="1" spans="2:2">
      <c r="B9440" s="121"/>
    </row>
    <row r="9441" s="24" customFormat="1" spans="2:2">
      <c r="B9441" s="121"/>
    </row>
    <row r="9442" s="24" customFormat="1" spans="2:2">
      <c r="B9442" s="121"/>
    </row>
    <row r="9443" s="24" customFormat="1" spans="2:2">
      <c r="B9443" s="121"/>
    </row>
    <row r="9444" s="24" customFormat="1" spans="2:2">
      <c r="B9444" s="121"/>
    </row>
    <row r="9445" s="24" customFormat="1" spans="2:2">
      <c r="B9445" s="121"/>
    </row>
    <row r="9446" s="24" customFormat="1" spans="2:2">
      <c r="B9446" s="121"/>
    </row>
    <row r="9447" s="24" customFormat="1" spans="2:2">
      <c r="B9447" s="121"/>
    </row>
    <row r="9448" s="24" customFormat="1" spans="2:2">
      <c r="B9448" s="121"/>
    </row>
    <row r="9449" s="24" customFormat="1" spans="2:2">
      <c r="B9449" s="121"/>
    </row>
    <row r="9450" s="24" customFormat="1" spans="2:2">
      <c r="B9450" s="121"/>
    </row>
    <row r="9451" s="24" customFormat="1" spans="2:2">
      <c r="B9451" s="121"/>
    </row>
    <row r="9452" s="24" customFormat="1" spans="2:2">
      <c r="B9452" s="121"/>
    </row>
    <row r="9453" s="24" customFormat="1" spans="2:2">
      <c r="B9453" s="121"/>
    </row>
    <row r="9454" s="24" customFormat="1" spans="2:2">
      <c r="B9454" s="121"/>
    </row>
    <row r="9455" s="24" customFormat="1" spans="2:2">
      <c r="B9455" s="121"/>
    </row>
    <row r="9456" s="24" customFormat="1" spans="2:2">
      <c r="B9456" s="121"/>
    </row>
    <row r="9457" s="24" customFormat="1" spans="2:2">
      <c r="B9457" s="121"/>
    </row>
    <row r="9458" s="24" customFormat="1" spans="2:2">
      <c r="B9458" s="121"/>
    </row>
    <row r="9459" s="24" customFormat="1" spans="2:2">
      <c r="B9459" s="121"/>
    </row>
    <row r="9460" s="24" customFormat="1" spans="2:2">
      <c r="B9460" s="121"/>
    </row>
    <row r="9461" s="24" customFormat="1" spans="2:2">
      <c r="B9461" s="121"/>
    </row>
    <row r="9462" s="24" customFormat="1" spans="2:2">
      <c r="B9462" s="121"/>
    </row>
    <row r="9463" s="24" customFormat="1" spans="2:2">
      <c r="B9463" s="121"/>
    </row>
    <row r="9464" s="24" customFormat="1" spans="2:2">
      <c r="B9464" s="121"/>
    </row>
    <row r="9465" s="24" customFormat="1" spans="2:2">
      <c r="B9465" s="121"/>
    </row>
    <row r="9466" s="24" customFormat="1" spans="2:2">
      <c r="B9466" s="121"/>
    </row>
    <row r="9467" s="24" customFormat="1" spans="2:2">
      <c r="B9467" s="121"/>
    </row>
    <row r="9468" s="24" customFormat="1" spans="2:2">
      <c r="B9468" s="121"/>
    </row>
    <row r="9469" s="24" customFormat="1" spans="2:2">
      <c r="B9469" s="121"/>
    </row>
    <row r="9470" s="24" customFormat="1" spans="2:2">
      <c r="B9470" s="121"/>
    </row>
    <row r="9471" s="24" customFormat="1" spans="2:2">
      <c r="B9471" s="121"/>
    </row>
    <row r="9472" s="24" customFormat="1" spans="2:2">
      <c r="B9472" s="121"/>
    </row>
    <row r="9473" s="24" customFormat="1" spans="2:2">
      <c r="B9473" s="121"/>
    </row>
    <row r="9474" s="24" customFormat="1" spans="2:2">
      <c r="B9474" s="121"/>
    </row>
    <row r="9475" s="24" customFormat="1" spans="2:2">
      <c r="B9475" s="121"/>
    </row>
    <row r="9476" s="24" customFormat="1" spans="2:2">
      <c r="B9476" s="121"/>
    </row>
    <row r="9477" s="24" customFormat="1" spans="2:2">
      <c r="B9477" s="121"/>
    </row>
    <row r="9478" s="24" customFormat="1" spans="2:2">
      <c r="B9478" s="121"/>
    </row>
    <row r="9479" s="24" customFormat="1" spans="2:2">
      <c r="B9479" s="121"/>
    </row>
    <row r="9480" s="24" customFormat="1" spans="2:2">
      <c r="B9480" s="121"/>
    </row>
    <row r="9481" s="24" customFormat="1" spans="2:2">
      <c r="B9481" s="121"/>
    </row>
    <row r="9482" s="24" customFormat="1" spans="2:2">
      <c r="B9482" s="121"/>
    </row>
    <row r="9483" s="24" customFormat="1" spans="2:2">
      <c r="B9483" s="121"/>
    </row>
    <row r="9484" s="24" customFormat="1" spans="2:2">
      <c r="B9484" s="121"/>
    </row>
    <row r="9485" s="24" customFormat="1" spans="2:2">
      <c r="B9485" s="121"/>
    </row>
    <row r="9486" s="24" customFormat="1" spans="2:2">
      <c r="B9486" s="121"/>
    </row>
    <row r="9487" s="24" customFormat="1" spans="2:2">
      <c r="B9487" s="121"/>
    </row>
    <row r="9488" s="24" customFormat="1" spans="2:2">
      <c r="B9488" s="121"/>
    </row>
    <row r="9489" s="24" customFormat="1" spans="2:2">
      <c r="B9489" s="121"/>
    </row>
    <row r="9490" s="24" customFormat="1" spans="2:2">
      <c r="B9490" s="121"/>
    </row>
    <row r="9491" s="24" customFormat="1" spans="2:2">
      <c r="B9491" s="121"/>
    </row>
    <row r="9492" s="24" customFormat="1" spans="2:2">
      <c r="B9492" s="121"/>
    </row>
    <row r="9493" s="24" customFormat="1" spans="2:2">
      <c r="B9493" s="121"/>
    </row>
    <row r="9494" s="24" customFormat="1" spans="2:2">
      <c r="B9494" s="121"/>
    </row>
    <row r="9495" s="24" customFormat="1" spans="2:2">
      <c r="B9495" s="121"/>
    </row>
    <row r="9496" s="24" customFormat="1" spans="2:2">
      <c r="B9496" s="121"/>
    </row>
    <row r="9497" s="24" customFormat="1" spans="2:2">
      <c r="B9497" s="121"/>
    </row>
    <row r="9498" s="24" customFormat="1" spans="2:2">
      <c r="B9498" s="121"/>
    </row>
    <row r="9499" s="24" customFormat="1" spans="2:2">
      <c r="B9499" s="121"/>
    </row>
    <row r="9500" s="24" customFormat="1" spans="2:2">
      <c r="B9500" s="121"/>
    </row>
    <row r="9501" s="24" customFormat="1" spans="2:2">
      <c r="B9501" s="121"/>
    </row>
    <row r="9502" s="24" customFormat="1" spans="2:2">
      <c r="B9502" s="121"/>
    </row>
    <row r="9503" s="24" customFormat="1" spans="2:2">
      <c r="B9503" s="121"/>
    </row>
    <row r="9504" s="24" customFormat="1" spans="2:2">
      <c r="B9504" s="121"/>
    </row>
    <row r="9505" s="24" customFormat="1" spans="2:2">
      <c r="B9505" s="121"/>
    </row>
    <row r="9506" s="24" customFormat="1" spans="2:2">
      <c r="B9506" s="121"/>
    </row>
    <row r="9507" s="24" customFormat="1" spans="2:2">
      <c r="B9507" s="121"/>
    </row>
    <row r="9508" s="24" customFormat="1" spans="2:2">
      <c r="B9508" s="121"/>
    </row>
    <row r="9509" s="24" customFormat="1" spans="2:2">
      <c r="B9509" s="121"/>
    </row>
    <row r="9510" s="24" customFormat="1" spans="2:2">
      <c r="B9510" s="121"/>
    </row>
    <row r="9511" s="24" customFormat="1" spans="2:2">
      <c r="B9511" s="121"/>
    </row>
    <row r="9512" s="24" customFormat="1" spans="2:2">
      <c r="B9512" s="121"/>
    </row>
    <row r="9513" s="24" customFormat="1" spans="2:2">
      <c r="B9513" s="121"/>
    </row>
    <row r="9514" s="24" customFormat="1" spans="2:2">
      <c r="B9514" s="121"/>
    </row>
    <row r="9515" s="24" customFormat="1" spans="2:2">
      <c r="B9515" s="121"/>
    </row>
    <row r="9516" s="24" customFormat="1" spans="2:2">
      <c r="B9516" s="121"/>
    </row>
    <row r="9517" s="24" customFormat="1" spans="2:2">
      <c r="B9517" s="121"/>
    </row>
    <row r="9518" s="24" customFormat="1" spans="2:2">
      <c r="B9518" s="121"/>
    </row>
    <row r="9519" s="24" customFormat="1" spans="2:2">
      <c r="B9519" s="121"/>
    </row>
    <row r="9520" s="24" customFormat="1" spans="2:2">
      <c r="B9520" s="121"/>
    </row>
    <row r="9521" s="24" customFormat="1" spans="2:2">
      <c r="B9521" s="121"/>
    </row>
    <row r="9522" s="24" customFormat="1" spans="2:2">
      <c r="B9522" s="121"/>
    </row>
    <row r="9523" s="24" customFormat="1" spans="2:2">
      <c r="B9523" s="121"/>
    </row>
    <row r="9524" s="24" customFormat="1" spans="2:2">
      <c r="B9524" s="121"/>
    </row>
    <row r="9525" s="24" customFormat="1" spans="2:2">
      <c r="B9525" s="121"/>
    </row>
    <row r="9526" s="24" customFormat="1" spans="2:2">
      <c r="B9526" s="121"/>
    </row>
    <row r="9527" s="24" customFormat="1" spans="2:2">
      <c r="B9527" s="121"/>
    </row>
    <row r="9528" s="24" customFormat="1" spans="2:2">
      <c r="B9528" s="121"/>
    </row>
    <row r="9529" s="24" customFormat="1" spans="2:2">
      <c r="B9529" s="121"/>
    </row>
    <row r="9530" s="24" customFormat="1" spans="2:2">
      <c r="B9530" s="121"/>
    </row>
    <row r="9531" s="24" customFormat="1" spans="2:2">
      <c r="B9531" s="121"/>
    </row>
    <row r="9532" s="24" customFormat="1" spans="2:2">
      <c r="B9532" s="121"/>
    </row>
    <row r="9533" s="24" customFormat="1" spans="2:2">
      <c r="B9533" s="121"/>
    </row>
    <row r="9534" s="24" customFormat="1" spans="2:2">
      <c r="B9534" s="121"/>
    </row>
    <row r="9535" s="24" customFormat="1" spans="2:2">
      <c r="B9535" s="121"/>
    </row>
    <row r="9536" s="24" customFormat="1" spans="2:2">
      <c r="B9536" s="121"/>
    </row>
    <row r="9537" s="24" customFormat="1" spans="2:2">
      <c r="B9537" s="121"/>
    </row>
    <row r="9538" s="24" customFormat="1" spans="2:2">
      <c r="B9538" s="121"/>
    </row>
    <row r="9539" s="24" customFormat="1" spans="2:2">
      <c r="B9539" s="121"/>
    </row>
    <row r="9540" s="24" customFormat="1" spans="2:2">
      <c r="B9540" s="121"/>
    </row>
    <row r="9541" s="24" customFormat="1" spans="2:2">
      <c r="B9541" s="121"/>
    </row>
    <row r="9542" s="24" customFormat="1" spans="2:2">
      <c r="B9542" s="121"/>
    </row>
    <row r="9543" s="24" customFormat="1" spans="2:2">
      <c r="B9543" s="121"/>
    </row>
    <row r="9544" s="24" customFormat="1" spans="2:2">
      <c r="B9544" s="121"/>
    </row>
    <row r="9545" s="24" customFormat="1" spans="2:2">
      <c r="B9545" s="121"/>
    </row>
    <row r="9546" s="24" customFormat="1" spans="2:2">
      <c r="B9546" s="121"/>
    </row>
    <row r="9547" s="24" customFormat="1" spans="2:2">
      <c r="B9547" s="121"/>
    </row>
    <row r="9548" s="24" customFormat="1" spans="2:2">
      <c r="B9548" s="121"/>
    </row>
    <row r="9549" s="24" customFormat="1" spans="2:2">
      <c r="B9549" s="121"/>
    </row>
    <row r="9550" s="24" customFormat="1" spans="2:2">
      <c r="B9550" s="121"/>
    </row>
    <row r="9551" s="24" customFormat="1" spans="2:2">
      <c r="B9551" s="121"/>
    </row>
    <row r="9552" s="24" customFormat="1" spans="2:2">
      <c r="B9552" s="121"/>
    </row>
    <row r="9553" s="24" customFormat="1" spans="2:2">
      <c r="B9553" s="121"/>
    </row>
    <row r="9554" s="24" customFormat="1" spans="2:2">
      <c r="B9554" s="121"/>
    </row>
    <row r="9555" s="24" customFormat="1" spans="2:2">
      <c r="B9555" s="121"/>
    </row>
    <row r="9556" s="24" customFormat="1" spans="2:2">
      <c r="B9556" s="121"/>
    </row>
    <row r="9557" s="24" customFormat="1" spans="2:2">
      <c r="B9557" s="121"/>
    </row>
    <row r="9558" s="24" customFormat="1" spans="2:2">
      <c r="B9558" s="121"/>
    </row>
    <row r="9559" s="24" customFormat="1" spans="2:2">
      <c r="B9559" s="121"/>
    </row>
    <row r="9560" s="24" customFormat="1" spans="2:2">
      <c r="B9560" s="121"/>
    </row>
    <row r="9561" s="24" customFormat="1" spans="2:2">
      <c r="B9561" s="121"/>
    </row>
    <row r="9562" s="24" customFormat="1" spans="2:2">
      <c r="B9562" s="121"/>
    </row>
    <row r="9563" s="24" customFormat="1" spans="2:2">
      <c r="B9563" s="121"/>
    </row>
    <row r="9564" s="24" customFormat="1" spans="2:2">
      <c r="B9564" s="121"/>
    </row>
    <row r="9565" s="24" customFormat="1" spans="2:2">
      <c r="B9565" s="121"/>
    </row>
    <row r="9566" s="24" customFormat="1" spans="2:2">
      <c r="B9566" s="121"/>
    </row>
    <row r="9567" s="24" customFormat="1" spans="2:2">
      <c r="B9567" s="121"/>
    </row>
    <row r="9568" s="24" customFormat="1" spans="2:2">
      <c r="B9568" s="121"/>
    </row>
    <row r="9569" s="24" customFormat="1" spans="2:2">
      <c r="B9569" s="121"/>
    </row>
    <row r="9570" s="24" customFormat="1" spans="2:2">
      <c r="B9570" s="121"/>
    </row>
    <row r="9571" s="24" customFormat="1" spans="2:2">
      <c r="B9571" s="121"/>
    </row>
    <row r="9572" s="24" customFormat="1" spans="2:2">
      <c r="B9572" s="121"/>
    </row>
    <row r="9573" s="24" customFormat="1" spans="2:2">
      <c r="B9573" s="121"/>
    </row>
    <row r="9574" s="24" customFormat="1" spans="2:2">
      <c r="B9574" s="121"/>
    </row>
    <row r="9575" s="24" customFormat="1" spans="2:2">
      <c r="B9575" s="121"/>
    </row>
    <row r="9576" s="24" customFormat="1" spans="2:2">
      <c r="B9576" s="121"/>
    </row>
    <row r="9577" s="24" customFormat="1" spans="2:2">
      <c r="B9577" s="121"/>
    </row>
    <row r="9578" s="24" customFormat="1" spans="2:2">
      <c r="B9578" s="121"/>
    </row>
    <row r="9579" s="24" customFormat="1" spans="2:2">
      <c r="B9579" s="121"/>
    </row>
    <row r="9580" s="24" customFormat="1" spans="2:2">
      <c r="B9580" s="121"/>
    </row>
    <row r="9581" s="24" customFormat="1" spans="2:2">
      <c r="B9581" s="121"/>
    </row>
    <row r="9582" s="24" customFormat="1" spans="2:2">
      <c r="B9582" s="121"/>
    </row>
    <row r="9583" s="24" customFormat="1" spans="2:2">
      <c r="B9583" s="121"/>
    </row>
    <row r="9584" s="24" customFormat="1" spans="2:2">
      <c r="B9584" s="121"/>
    </row>
    <row r="9585" s="24" customFormat="1" spans="2:2">
      <c r="B9585" s="121"/>
    </row>
    <row r="9586" s="24" customFormat="1" spans="2:2">
      <c r="B9586" s="121"/>
    </row>
    <row r="9587" s="24" customFormat="1" spans="2:2">
      <c r="B9587" s="121"/>
    </row>
    <row r="9588" s="24" customFormat="1" spans="2:2">
      <c r="B9588" s="121"/>
    </row>
    <row r="9589" s="24" customFormat="1" spans="2:2">
      <c r="B9589" s="121"/>
    </row>
    <row r="9590" s="24" customFormat="1" spans="2:2">
      <c r="B9590" s="121"/>
    </row>
    <row r="9591" s="24" customFormat="1" spans="2:2">
      <c r="B9591" s="121"/>
    </row>
    <row r="9592" s="24" customFormat="1" spans="2:2">
      <c r="B9592" s="121"/>
    </row>
    <row r="9593" s="24" customFormat="1" spans="2:2">
      <c r="B9593" s="121"/>
    </row>
    <row r="9594" s="24" customFormat="1" spans="2:2">
      <c r="B9594" s="121"/>
    </row>
    <row r="9595" s="24" customFormat="1" spans="2:2">
      <c r="B9595" s="121"/>
    </row>
    <row r="9596" s="24" customFormat="1" spans="2:2">
      <c r="B9596" s="121"/>
    </row>
    <row r="9597" s="24" customFormat="1" spans="2:2">
      <c r="B9597" s="121"/>
    </row>
    <row r="9598" s="24" customFormat="1" spans="2:2">
      <c r="B9598" s="121"/>
    </row>
    <row r="9599" s="24" customFormat="1" spans="2:2">
      <c r="B9599" s="121"/>
    </row>
    <row r="9600" s="24" customFormat="1" spans="2:2">
      <c r="B9600" s="121"/>
    </row>
    <row r="9601" s="24" customFormat="1" spans="2:2">
      <c r="B9601" s="121"/>
    </row>
    <row r="9602" s="24" customFormat="1" spans="2:2">
      <c r="B9602" s="121"/>
    </row>
    <row r="9603" s="24" customFormat="1" spans="2:2">
      <c r="B9603" s="121"/>
    </row>
    <row r="9604" s="24" customFormat="1" spans="2:2">
      <c r="B9604" s="121"/>
    </row>
    <row r="9605" s="24" customFormat="1" spans="2:2">
      <c r="B9605" s="121"/>
    </row>
    <row r="9606" s="24" customFormat="1" spans="2:2">
      <c r="B9606" s="121"/>
    </row>
    <row r="9607" s="24" customFormat="1" spans="2:2">
      <c r="B9607" s="121"/>
    </row>
    <row r="9608" s="24" customFormat="1" spans="2:2">
      <c r="B9608" s="121"/>
    </row>
    <row r="9609" s="24" customFormat="1" spans="2:2">
      <c r="B9609" s="121"/>
    </row>
    <row r="9610" s="24" customFormat="1" spans="2:2">
      <c r="B9610" s="121"/>
    </row>
    <row r="9611" s="24" customFormat="1" spans="2:2">
      <c r="B9611" s="121"/>
    </row>
    <row r="9612" s="24" customFormat="1" spans="2:2">
      <c r="B9612" s="121"/>
    </row>
    <row r="9613" s="24" customFormat="1" spans="2:2">
      <c r="B9613" s="121"/>
    </row>
    <row r="9614" s="24" customFormat="1" spans="2:2">
      <c r="B9614" s="121"/>
    </row>
    <row r="9615" s="24" customFormat="1" spans="2:2">
      <c r="B9615" s="121"/>
    </row>
    <row r="9616" s="24" customFormat="1" spans="2:2">
      <c r="B9616" s="121"/>
    </row>
    <row r="9617" s="24" customFormat="1" spans="2:2">
      <c r="B9617" s="121"/>
    </row>
    <row r="9618" s="24" customFormat="1" spans="2:2">
      <c r="B9618" s="121"/>
    </row>
    <row r="9619" s="24" customFormat="1" spans="2:2">
      <c r="B9619" s="121"/>
    </row>
    <row r="9620" s="24" customFormat="1" spans="2:2">
      <c r="B9620" s="121"/>
    </row>
    <row r="9621" s="24" customFormat="1" spans="2:2">
      <c r="B9621" s="121"/>
    </row>
    <row r="9622" s="24" customFormat="1" spans="2:2">
      <c r="B9622" s="121"/>
    </row>
    <row r="9623" s="24" customFormat="1" spans="2:2">
      <c r="B9623" s="121"/>
    </row>
    <row r="9624" s="24" customFormat="1" spans="2:2">
      <c r="B9624" s="121"/>
    </row>
    <row r="9625" s="24" customFormat="1" spans="2:2">
      <c r="B9625" s="121"/>
    </row>
    <row r="9626" s="24" customFormat="1" spans="2:2">
      <c r="B9626" s="121"/>
    </row>
    <row r="9627" s="24" customFormat="1" spans="2:2">
      <c r="B9627" s="121"/>
    </row>
    <row r="9628" s="24" customFormat="1" spans="2:2">
      <c r="B9628" s="121"/>
    </row>
    <row r="9629" s="24" customFormat="1" spans="2:2">
      <c r="B9629" s="121"/>
    </row>
    <row r="9630" s="24" customFormat="1" spans="2:2">
      <c r="B9630" s="121"/>
    </row>
    <row r="9631" s="24" customFormat="1" spans="2:2">
      <c r="B9631" s="121"/>
    </row>
    <row r="9632" s="24" customFormat="1" spans="2:2">
      <c r="B9632" s="121"/>
    </row>
    <row r="9633" s="24" customFormat="1" spans="2:2">
      <c r="B9633" s="121"/>
    </row>
    <row r="9634" s="24" customFormat="1" spans="2:2">
      <c r="B9634" s="121"/>
    </row>
    <row r="9635" s="24" customFormat="1" spans="2:2">
      <c r="B9635" s="121"/>
    </row>
    <row r="9636" s="24" customFormat="1" spans="2:2">
      <c r="B9636" s="121"/>
    </row>
    <row r="9637" s="24" customFormat="1" spans="2:2">
      <c r="B9637" s="121"/>
    </row>
    <row r="9638" s="24" customFormat="1" spans="2:2">
      <c r="B9638" s="121"/>
    </row>
    <row r="9639" s="24" customFormat="1" spans="2:2">
      <c r="B9639" s="121"/>
    </row>
    <row r="9640" s="24" customFormat="1" spans="2:2">
      <c r="B9640" s="121"/>
    </row>
    <row r="9641" s="24" customFormat="1" spans="2:2">
      <c r="B9641" s="121"/>
    </row>
    <row r="9642" s="24" customFormat="1" spans="2:2">
      <c r="B9642" s="121"/>
    </row>
    <row r="9643" s="24" customFormat="1" spans="2:2">
      <c r="B9643" s="121"/>
    </row>
    <row r="9644" s="24" customFormat="1" spans="2:2">
      <c r="B9644" s="121"/>
    </row>
    <row r="9645" s="24" customFormat="1" spans="2:2">
      <c r="B9645" s="121"/>
    </row>
    <row r="9646" s="24" customFormat="1" spans="2:2">
      <c r="B9646" s="121"/>
    </row>
    <row r="9647" s="24" customFormat="1" spans="2:2">
      <c r="B9647" s="121"/>
    </row>
    <row r="9648" s="24" customFormat="1" spans="2:2">
      <c r="B9648" s="121"/>
    </row>
    <row r="9649" s="24" customFormat="1" spans="2:2">
      <c r="B9649" s="121"/>
    </row>
    <row r="9650" s="24" customFormat="1" spans="2:2">
      <c r="B9650" s="121"/>
    </row>
    <row r="9651" s="24" customFormat="1" spans="2:2">
      <c r="B9651" s="121"/>
    </row>
    <row r="9652" s="24" customFormat="1" spans="2:2">
      <c r="B9652" s="121"/>
    </row>
    <row r="9653" s="24" customFormat="1" spans="2:2">
      <c r="B9653" s="121"/>
    </row>
    <row r="9654" s="24" customFormat="1" spans="2:2">
      <c r="B9654" s="121"/>
    </row>
    <row r="9655" s="24" customFormat="1" spans="2:2">
      <c r="B9655" s="121"/>
    </row>
    <row r="9656" s="24" customFormat="1" spans="2:2">
      <c r="B9656" s="121"/>
    </row>
    <row r="9657" s="24" customFormat="1" spans="2:2">
      <c r="B9657" s="121"/>
    </row>
    <row r="9658" s="24" customFormat="1" spans="2:2">
      <c r="B9658" s="121"/>
    </row>
    <row r="9659" s="24" customFormat="1" spans="2:2">
      <c r="B9659" s="121"/>
    </row>
    <row r="9660" s="24" customFormat="1" spans="2:2">
      <c r="B9660" s="121"/>
    </row>
    <row r="9661" s="24" customFormat="1" spans="2:2">
      <c r="B9661" s="121"/>
    </row>
    <row r="9662" s="24" customFormat="1" spans="2:2">
      <c r="B9662" s="121"/>
    </row>
    <row r="9663" s="24" customFormat="1" spans="2:2">
      <c r="B9663" s="121"/>
    </row>
    <row r="9664" s="24" customFormat="1" spans="2:2">
      <c r="B9664" s="121"/>
    </row>
    <row r="9665" s="24" customFormat="1" spans="2:2">
      <c r="B9665" s="121"/>
    </row>
    <row r="9666" s="24" customFormat="1" spans="2:2">
      <c r="B9666" s="121"/>
    </row>
    <row r="9667" s="24" customFormat="1" spans="2:2">
      <c r="B9667" s="121"/>
    </row>
    <row r="9668" s="24" customFormat="1" spans="2:2">
      <c r="B9668" s="121"/>
    </row>
    <row r="9669" s="24" customFormat="1" spans="2:2">
      <c r="B9669" s="121"/>
    </row>
    <row r="9670" s="24" customFormat="1" spans="2:2">
      <c r="B9670" s="121"/>
    </row>
    <row r="9671" s="24" customFormat="1" spans="2:2">
      <c r="B9671" s="121"/>
    </row>
    <row r="9672" s="24" customFormat="1" spans="2:2">
      <c r="B9672" s="121"/>
    </row>
    <row r="9673" s="24" customFormat="1" spans="2:2">
      <c r="B9673" s="121"/>
    </row>
    <row r="9674" s="24" customFormat="1" spans="2:2">
      <c r="B9674" s="121"/>
    </row>
    <row r="9675" s="24" customFormat="1" spans="2:2">
      <c r="B9675" s="121"/>
    </row>
    <row r="9676" s="24" customFormat="1" spans="2:2">
      <c r="B9676" s="121"/>
    </row>
    <row r="9677" s="24" customFormat="1" spans="2:2">
      <c r="B9677" s="121"/>
    </row>
    <row r="9678" s="24" customFormat="1" spans="2:2">
      <c r="B9678" s="121"/>
    </row>
    <row r="9679" s="24" customFormat="1" spans="2:2">
      <c r="B9679" s="121"/>
    </row>
    <row r="9680" s="24" customFormat="1" spans="2:2">
      <c r="B9680" s="121"/>
    </row>
    <row r="9681" s="24" customFormat="1" spans="2:2">
      <c r="B9681" s="121"/>
    </row>
    <row r="9682" s="24" customFormat="1" spans="2:2">
      <c r="B9682" s="121"/>
    </row>
    <row r="9683" s="24" customFormat="1" spans="2:2">
      <c r="B9683" s="121"/>
    </row>
    <row r="9684" s="24" customFormat="1" spans="2:2">
      <c r="B9684" s="121"/>
    </row>
    <row r="9685" s="24" customFormat="1" spans="2:2">
      <c r="B9685" s="121"/>
    </row>
    <row r="9686" s="24" customFormat="1" spans="2:2">
      <c r="B9686" s="121"/>
    </row>
    <row r="9687" s="24" customFormat="1" spans="2:2">
      <c r="B9687" s="121"/>
    </row>
    <row r="9688" s="24" customFormat="1" spans="2:2">
      <c r="B9688" s="121"/>
    </row>
    <row r="9689" s="24" customFormat="1" spans="2:2">
      <c r="B9689" s="121"/>
    </row>
    <row r="9690" s="24" customFormat="1" spans="2:2">
      <c r="B9690" s="121"/>
    </row>
    <row r="9691" s="24" customFormat="1" spans="2:2">
      <c r="B9691" s="121"/>
    </row>
    <row r="9692" s="24" customFormat="1" spans="2:2">
      <c r="B9692" s="121"/>
    </row>
    <row r="9693" s="24" customFormat="1" spans="2:2">
      <c r="B9693" s="121"/>
    </row>
    <row r="9694" s="24" customFormat="1" spans="2:2">
      <c r="B9694" s="121"/>
    </row>
    <row r="9695" s="24" customFormat="1" spans="2:2">
      <c r="B9695" s="121"/>
    </row>
    <row r="9696" s="24" customFormat="1" spans="2:2">
      <c r="B9696" s="121"/>
    </row>
    <row r="9697" s="24" customFormat="1" spans="2:2">
      <c r="B9697" s="121"/>
    </row>
    <row r="9698" s="24" customFormat="1" spans="2:2">
      <c r="B9698" s="121"/>
    </row>
    <row r="9699" s="24" customFormat="1" spans="2:2">
      <c r="B9699" s="121"/>
    </row>
    <row r="9700" s="24" customFormat="1" spans="2:2">
      <c r="B9700" s="121"/>
    </row>
    <row r="9701" s="24" customFormat="1" spans="2:2">
      <c r="B9701" s="121"/>
    </row>
    <row r="9702" s="24" customFormat="1" spans="2:2">
      <c r="B9702" s="121"/>
    </row>
    <row r="9703" s="24" customFormat="1" spans="2:2">
      <c r="B9703" s="121"/>
    </row>
    <row r="9704" s="24" customFormat="1" spans="2:2">
      <c r="B9704" s="121"/>
    </row>
    <row r="9705" s="24" customFormat="1" spans="2:2">
      <c r="B9705" s="121"/>
    </row>
    <row r="9706" s="24" customFormat="1" spans="2:2">
      <c r="B9706" s="121"/>
    </row>
    <row r="9707" s="24" customFormat="1" spans="2:2">
      <c r="B9707" s="121"/>
    </row>
    <row r="9708" s="24" customFormat="1" spans="2:2">
      <c r="B9708" s="121"/>
    </row>
    <row r="9709" s="24" customFormat="1" spans="2:2">
      <c r="B9709" s="121"/>
    </row>
    <row r="9710" s="24" customFormat="1" spans="2:2">
      <c r="B9710" s="121"/>
    </row>
    <row r="9711" s="24" customFormat="1" spans="2:2">
      <c r="B9711" s="121"/>
    </row>
    <row r="9712" s="24" customFormat="1" spans="2:2">
      <c r="B9712" s="121"/>
    </row>
    <row r="9713" s="24" customFormat="1" spans="2:2">
      <c r="B9713" s="121"/>
    </row>
    <row r="9714" s="24" customFormat="1" spans="2:2">
      <c r="B9714" s="121"/>
    </row>
    <row r="9715" s="24" customFormat="1" spans="2:2">
      <c r="B9715" s="121"/>
    </row>
    <row r="9716" s="24" customFormat="1" spans="2:2">
      <c r="B9716" s="121"/>
    </row>
    <row r="9717" s="24" customFormat="1" spans="2:2">
      <c r="B9717" s="121"/>
    </row>
    <row r="9718" s="24" customFormat="1" spans="2:2">
      <c r="B9718" s="121"/>
    </row>
    <row r="9719" s="24" customFormat="1" spans="2:2">
      <c r="B9719" s="121"/>
    </row>
    <row r="9720" s="24" customFormat="1" spans="2:2">
      <c r="B9720" s="121"/>
    </row>
    <row r="9721" s="24" customFormat="1" spans="2:2">
      <c r="B9721" s="121"/>
    </row>
    <row r="9722" s="24" customFormat="1" spans="2:2">
      <c r="B9722" s="121"/>
    </row>
    <row r="9723" s="24" customFormat="1" spans="2:2">
      <c r="B9723" s="121"/>
    </row>
    <row r="9724" s="24" customFormat="1" spans="2:2">
      <c r="B9724" s="121"/>
    </row>
    <row r="9725" s="24" customFormat="1" spans="2:2">
      <c r="B9725" s="121"/>
    </row>
    <row r="9726" s="24" customFormat="1" spans="2:2">
      <c r="B9726" s="121"/>
    </row>
    <row r="9727" s="24" customFormat="1" spans="2:2">
      <c r="B9727" s="121"/>
    </row>
    <row r="9728" s="24" customFormat="1" spans="2:2">
      <c r="B9728" s="121"/>
    </row>
    <row r="9729" s="24" customFormat="1" spans="2:2">
      <c r="B9729" s="121"/>
    </row>
    <row r="9730" s="24" customFormat="1" spans="2:2">
      <c r="B9730" s="121"/>
    </row>
    <row r="9731" s="24" customFormat="1" spans="2:2">
      <c r="B9731" s="121"/>
    </row>
    <row r="9732" s="24" customFormat="1" spans="2:2">
      <c r="B9732" s="121"/>
    </row>
    <row r="9733" s="24" customFormat="1" spans="2:2">
      <c r="B9733" s="121"/>
    </row>
    <row r="9734" s="24" customFormat="1" spans="2:2">
      <c r="B9734" s="121"/>
    </row>
    <row r="9735" s="24" customFormat="1" spans="2:2">
      <c r="B9735" s="121"/>
    </row>
    <row r="9736" s="24" customFormat="1" spans="2:2">
      <c r="B9736" s="121"/>
    </row>
    <row r="9737" s="24" customFormat="1" spans="2:2">
      <c r="B9737" s="121"/>
    </row>
    <row r="9738" s="24" customFormat="1" spans="2:2">
      <c r="B9738" s="121"/>
    </row>
    <row r="9739" s="24" customFormat="1" spans="2:2">
      <c r="B9739" s="121"/>
    </row>
    <row r="9740" s="24" customFormat="1" spans="2:2">
      <c r="B9740" s="121"/>
    </row>
    <row r="9741" s="24" customFormat="1" spans="2:2">
      <c r="B9741" s="121"/>
    </row>
    <row r="9742" s="24" customFormat="1" spans="2:2">
      <c r="B9742" s="121"/>
    </row>
    <row r="9743" s="24" customFormat="1" spans="2:2">
      <c r="B9743" s="121"/>
    </row>
    <row r="9744" s="24" customFormat="1" spans="2:2">
      <c r="B9744" s="121"/>
    </row>
    <row r="9745" s="24" customFormat="1" spans="2:2">
      <c r="B9745" s="121"/>
    </row>
    <row r="9746" s="24" customFormat="1" spans="2:2">
      <c r="B9746" s="121"/>
    </row>
    <row r="9747" s="24" customFormat="1" spans="2:2">
      <c r="B9747" s="121"/>
    </row>
    <row r="9748" s="24" customFormat="1" spans="2:2">
      <c r="B9748" s="121"/>
    </row>
    <row r="9749" s="24" customFormat="1" spans="2:2">
      <c r="B9749" s="121"/>
    </row>
    <row r="9750" s="24" customFormat="1" spans="2:2">
      <c r="B9750" s="121"/>
    </row>
    <row r="9751" s="24" customFormat="1" spans="2:2">
      <c r="B9751" s="121"/>
    </row>
    <row r="9752" s="24" customFormat="1" spans="2:2">
      <c r="B9752" s="121"/>
    </row>
    <row r="9753" s="24" customFormat="1" spans="2:2">
      <c r="B9753" s="121"/>
    </row>
    <row r="9754" s="24" customFormat="1" spans="2:2">
      <c r="B9754" s="121"/>
    </row>
    <row r="9755" s="24" customFormat="1" spans="2:2">
      <c r="B9755" s="121"/>
    </row>
    <row r="9756" s="24" customFormat="1" spans="2:2">
      <c r="B9756" s="121"/>
    </row>
    <row r="9757" s="24" customFormat="1" spans="2:2">
      <c r="B9757" s="121"/>
    </row>
    <row r="9758" s="24" customFormat="1" spans="2:2">
      <c r="B9758" s="121"/>
    </row>
    <row r="9759" s="24" customFormat="1" spans="2:2">
      <c r="B9759" s="121"/>
    </row>
    <row r="9760" s="24" customFormat="1" spans="2:2">
      <c r="B9760" s="121"/>
    </row>
    <row r="9761" s="24" customFormat="1" spans="2:2">
      <c r="B9761" s="121"/>
    </row>
    <row r="9762" s="24" customFormat="1" spans="2:2">
      <c r="B9762" s="121"/>
    </row>
    <row r="9763" s="24" customFormat="1" spans="2:2">
      <c r="B9763" s="121"/>
    </row>
    <row r="9764" s="24" customFormat="1" spans="2:2">
      <c r="B9764" s="121"/>
    </row>
    <row r="9765" s="24" customFormat="1" spans="2:2">
      <c r="B9765" s="121"/>
    </row>
    <row r="9766" s="24" customFormat="1" spans="2:2">
      <c r="B9766" s="121"/>
    </row>
    <row r="9767" s="24" customFormat="1" spans="2:2">
      <c r="B9767" s="121"/>
    </row>
    <row r="9768" s="24" customFormat="1" spans="2:2">
      <c r="B9768" s="121"/>
    </row>
    <row r="9769" s="24" customFormat="1" spans="2:2">
      <c r="B9769" s="121"/>
    </row>
    <row r="9770" s="24" customFormat="1" spans="2:2">
      <c r="B9770" s="121"/>
    </row>
    <row r="9771" s="24" customFormat="1" spans="2:2">
      <c r="B9771" s="121"/>
    </row>
    <row r="9772" s="24" customFormat="1" spans="2:2">
      <c r="B9772" s="121"/>
    </row>
    <row r="9773" s="24" customFormat="1" spans="2:2">
      <c r="B9773" s="121"/>
    </row>
    <row r="9774" s="24" customFormat="1" spans="2:2">
      <c r="B9774" s="121"/>
    </row>
    <row r="9775" s="24" customFormat="1" spans="2:2">
      <c r="B9775" s="121"/>
    </row>
    <row r="9776" s="24" customFormat="1" spans="2:2">
      <c r="B9776" s="121"/>
    </row>
    <row r="9777" s="24" customFormat="1" spans="2:2">
      <c r="B9777" s="121"/>
    </row>
    <row r="9778" s="24" customFormat="1" spans="2:2">
      <c r="B9778" s="121"/>
    </row>
    <row r="9779" s="24" customFormat="1" spans="2:2">
      <c r="B9779" s="121"/>
    </row>
    <row r="9780" s="24" customFormat="1" spans="2:2">
      <c r="B9780" s="121"/>
    </row>
    <row r="9781" s="24" customFormat="1" spans="2:2">
      <c r="B9781" s="121"/>
    </row>
    <row r="9782" s="24" customFormat="1" spans="2:2">
      <c r="B9782" s="121"/>
    </row>
    <row r="9783" s="24" customFormat="1" spans="2:2">
      <c r="B9783" s="121"/>
    </row>
    <row r="9784" s="24" customFormat="1" spans="2:2">
      <c r="B9784" s="121"/>
    </row>
    <row r="9785" s="24" customFormat="1" spans="2:2">
      <c r="B9785" s="121"/>
    </row>
    <row r="9786" s="24" customFormat="1" spans="2:2">
      <c r="B9786" s="121"/>
    </row>
    <row r="9787" s="24" customFormat="1" spans="2:2">
      <c r="B9787" s="121"/>
    </row>
    <row r="9788" s="24" customFormat="1" spans="2:2">
      <c r="B9788" s="121"/>
    </row>
    <row r="9789" s="24" customFormat="1" spans="2:2">
      <c r="B9789" s="121"/>
    </row>
    <row r="9790" s="24" customFormat="1" spans="2:2">
      <c r="B9790" s="121"/>
    </row>
    <row r="9791" s="24" customFormat="1" spans="2:2">
      <c r="B9791" s="121"/>
    </row>
    <row r="9792" s="24" customFormat="1" spans="2:2">
      <c r="B9792" s="121"/>
    </row>
    <row r="9793" s="24" customFormat="1" spans="2:2">
      <c r="B9793" s="121"/>
    </row>
    <row r="9794" s="24" customFormat="1" spans="2:2">
      <c r="B9794" s="121"/>
    </row>
    <row r="9795" s="24" customFormat="1" spans="2:2">
      <c r="B9795" s="121"/>
    </row>
    <row r="9796" s="24" customFormat="1" spans="2:2">
      <c r="B9796" s="121"/>
    </row>
    <row r="9797" s="24" customFormat="1" spans="2:2">
      <c r="B9797" s="121"/>
    </row>
    <row r="9798" s="24" customFormat="1" spans="2:2">
      <c r="B9798" s="121"/>
    </row>
    <row r="9799" s="24" customFormat="1" spans="2:2">
      <c r="B9799" s="121"/>
    </row>
    <row r="9800" s="24" customFormat="1" spans="2:2">
      <c r="B9800" s="121"/>
    </row>
    <row r="9801" s="24" customFormat="1" spans="2:2">
      <c r="B9801" s="121"/>
    </row>
    <row r="9802" s="24" customFormat="1" spans="2:2">
      <c r="B9802" s="121"/>
    </row>
    <row r="9803" s="24" customFormat="1" spans="2:2">
      <c r="B9803" s="121"/>
    </row>
    <row r="9804" s="24" customFormat="1" spans="2:2">
      <c r="B9804" s="121"/>
    </row>
    <row r="9805" s="24" customFormat="1" spans="2:2">
      <c r="B9805" s="121"/>
    </row>
    <row r="9806" s="24" customFormat="1" spans="2:2">
      <c r="B9806" s="121"/>
    </row>
    <row r="9807" s="24" customFormat="1" spans="2:2">
      <c r="B9807" s="121"/>
    </row>
    <row r="9808" s="24" customFormat="1" spans="2:2">
      <c r="B9808" s="121"/>
    </row>
    <row r="9809" s="24" customFormat="1" spans="2:2">
      <c r="B9809" s="121"/>
    </row>
    <row r="9810" s="24" customFormat="1" spans="2:2">
      <c r="B9810" s="121"/>
    </row>
    <row r="9811" s="24" customFormat="1" spans="2:2">
      <c r="B9811" s="121"/>
    </row>
    <row r="9812" s="24" customFormat="1" spans="2:2">
      <c r="B9812" s="121"/>
    </row>
    <row r="9813" s="24" customFormat="1" spans="2:2">
      <c r="B9813" s="121"/>
    </row>
    <row r="9814" s="24" customFormat="1" spans="2:2">
      <c r="B9814" s="121"/>
    </row>
    <row r="9815" s="24" customFormat="1" spans="2:2">
      <c r="B9815" s="121"/>
    </row>
    <row r="9816" s="24" customFormat="1" spans="2:2">
      <c r="B9816" s="121"/>
    </row>
    <row r="9817" s="24" customFormat="1" spans="2:2">
      <c r="B9817" s="121"/>
    </row>
    <row r="9818" s="24" customFormat="1" spans="2:2">
      <c r="B9818" s="121"/>
    </row>
    <row r="9819" s="24" customFormat="1" spans="2:2">
      <c r="B9819" s="121"/>
    </row>
    <row r="9820" s="24" customFormat="1" spans="2:2">
      <c r="B9820" s="121"/>
    </row>
    <row r="9821" s="24" customFormat="1" spans="2:2">
      <c r="B9821" s="121"/>
    </row>
    <row r="9822" s="24" customFormat="1" spans="2:2">
      <c r="B9822" s="121"/>
    </row>
    <row r="9823" s="24" customFormat="1" spans="2:2">
      <c r="B9823" s="121"/>
    </row>
    <row r="9824" s="24" customFormat="1" spans="2:2">
      <c r="B9824" s="121"/>
    </row>
    <row r="9825" s="24" customFormat="1" spans="2:2">
      <c r="B9825" s="121"/>
    </row>
    <row r="9826" s="24" customFormat="1" spans="2:2">
      <c r="B9826" s="121"/>
    </row>
    <row r="9827" s="24" customFormat="1" spans="2:2">
      <c r="B9827" s="121"/>
    </row>
    <row r="9828" s="24" customFormat="1" spans="2:2">
      <c r="B9828" s="121"/>
    </row>
    <row r="9829" s="24" customFormat="1" spans="2:2">
      <c r="B9829" s="121"/>
    </row>
    <row r="9830" s="24" customFormat="1" spans="2:2">
      <c r="B9830" s="121"/>
    </row>
    <row r="9831" s="24" customFormat="1" spans="2:2">
      <c r="B9831" s="121"/>
    </row>
    <row r="9832" s="24" customFormat="1" spans="2:2">
      <c r="B9832" s="121"/>
    </row>
    <row r="9833" s="24" customFormat="1" spans="2:2">
      <c r="B9833" s="121"/>
    </row>
    <row r="9834" s="24" customFormat="1" spans="2:2">
      <c r="B9834" s="121"/>
    </row>
    <row r="9835" s="24" customFormat="1" spans="2:2">
      <c r="B9835" s="121"/>
    </row>
    <row r="9836" s="24" customFormat="1" spans="2:2">
      <c r="B9836" s="121"/>
    </row>
    <row r="9837" s="24" customFormat="1" spans="2:2">
      <c r="B9837" s="121"/>
    </row>
    <row r="9838" s="24" customFormat="1" spans="2:2">
      <c r="B9838" s="121"/>
    </row>
    <row r="9839" s="24" customFormat="1" spans="2:2">
      <c r="B9839" s="121"/>
    </row>
    <row r="9840" s="24" customFormat="1" spans="2:2">
      <c r="B9840" s="121"/>
    </row>
    <row r="9841" s="24" customFormat="1" spans="2:2">
      <c r="B9841" s="121"/>
    </row>
    <row r="9842" s="24" customFormat="1" spans="2:2">
      <c r="B9842" s="121"/>
    </row>
    <row r="9843" s="24" customFormat="1" spans="2:2">
      <c r="B9843" s="121"/>
    </row>
    <row r="9844" s="24" customFormat="1" spans="2:2">
      <c r="B9844" s="121"/>
    </row>
    <row r="9845" s="24" customFormat="1" spans="2:2">
      <c r="B9845" s="121"/>
    </row>
    <row r="9846" s="24" customFormat="1" spans="2:2">
      <c r="B9846" s="121"/>
    </row>
    <row r="9847" s="24" customFormat="1" spans="2:2">
      <c r="B9847" s="121"/>
    </row>
    <row r="9848" s="24" customFormat="1" spans="2:2">
      <c r="B9848" s="121"/>
    </row>
    <row r="9849" s="24" customFormat="1" spans="2:2">
      <c r="B9849" s="121"/>
    </row>
    <row r="9850" s="24" customFormat="1" spans="2:2">
      <c r="B9850" s="121"/>
    </row>
    <row r="9851" s="24" customFormat="1" spans="2:2">
      <c r="B9851" s="121"/>
    </row>
    <row r="9852" s="24" customFormat="1" spans="2:2">
      <c r="B9852" s="121"/>
    </row>
    <row r="9853" s="24" customFormat="1" spans="2:2">
      <c r="B9853" s="121"/>
    </row>
    <row r="9854" s="24" customFormat="1" spans="2:2">
      <c r="B9854" s="121"/>
    </row>
    <row r="9855" s="24" customFormat="1" spans="2:2">
      <c r="B9855" s="121"/>
    </row>
    <row r="9856" s="24" customFormat="1" spans="2:2">
      <c r="B9856" s="121"/>
    </row>
    <row r="9857" s="24" customFormat="1" spans="2:2">
      <c r="B9857" s="121"/>
    </row>
    <row r="9858" s="24" customFormat="1" spans="2:2">
      <c r="B9858" s="121"/>
    </row>
    <row r="9859" s="24" customFormat="1" spans="2:2">
      <c r="B9859" s="121"/>
    </row>
    <row r="9860" s="24" customFormat="1" spans="2:2">
      <c r="B9860" s="121"/>
    </row>
    <row r="9861" s="24" customFormat="1" spans="2:2">
      <c r="B9861" s="121"/>
    </row>
    <row r="9862" s="24" customFormat="1" spans="2:2">
      <c r="B9862" s="121"/>
    </row>
    <row r="9863" s="24" customFormat="1" spans="2:2">
      <c r="B9863" s="121"/>
    </row>
    <row r="9864" s="24" customFormat="1" spans="2:2">
      <c r="B9864" s="121"/>
    </row>
    <row r="9865" s="24" customFormat="1" spans="2:2">
      <c r="B9865" s="121"/>
    </row>
    <row r="9866" s="24" customFormat="1" spans="2:2">
      <c r="B9866" s="121"/>
    </row>
    <row r="9867" s="24" customFormat="1" spans="2:2">
      <c r="B9867" s="121"/>
    </row>
    <row r="9868" s="24" customFormat="1" spans="2:2">
      <c r="B9868" s="121"/>
    </row>
    <row r="9869" s="24" customFormat="1" spans="2:2">
      <c r="B9869" s="121"/>
    </row>
    <row r="9870" s="24" customFormat="1" spans="2:2">
      <c r="B9870" s="121"/>
    </row>
    <row r="9871" s="24" customFormat="1" spans="2:2">
      <c r="B9871" s="121"/>
    </row>
    <row r="9872" s="24" customFormat="1" spans="2:2">
      <c r="B9872" s="121"/>
    </row>
    <row r="9873" s="24" customFormat="1" spans="2:2">
      <c r="B9873" s="121"/>
    </row>
    <row r="9874" s="24" customFormat="1" spans="2:2">
      <c r="B9874" s="121"/>
    </row>
    <row r="9875" s="24" customFormat="1" spans="2:2">
      <c r="B9875" s="121"/>
    </row>
    <row r="9876" s="24" customFormat="1" spans="2:2">
      <c r="B9876" s="121"/>
    </row>
    <row r="9877" s="24" customFormat="1" spans="2:2">
      <c r="B9877" s="121"/>
    </row>
    <row r="9878" s="24" customFormat="1" spans="2:2">
      <c r="B9878" s="121"/>
    </row>
    <row r="9879" s="24" customFormat="1" spans="2:2">
      <c r="B9879" s="121"/>
    </row>
    <row r="9880" s="24" customFormat="1" spans="2:2">
      <c r="B9880" s="121"/>
    </row>
    <row r="9881" s="24" customFormat="1" spans="2:2">
      <c r="B9881" s="121"/>
    </row>
    <row r="9882" s="24" customFormat="1" spans="2:2">
      <c r="B9882" s="121"/>
    </row>
    <row r="9883" s="24" customFormat="1" spans="2:2">
      <c r="B9883" s="121"/>
    </row>
    <row r="9884" s="24" customFormat="1" spans="2:2">
      <c r="B9884" s="121"/>
    </row>
    <row r="9885" s="24" customFormat="1" spans="2:2">
      <c r="B9885" s="121"/>
    </row>
    <row r="9886" s="24" customFormat="1" spans="2:2">
      <c r="B9886" s="121"/>
    </row>
    <row r="9887" s="24" customFormat="1" spans="2:2">
      <c r="B9887" s="121"/>
    </row>
    <row r="9888" s="24" customFormat="1" spans="2:2">
      <c r="B9888" s="121"/>
    </row>
    <row r="9889" s="24" customFormat="1" spans="2:2">
      <c r="B9889" s="121"/>
    </row>
    <row r="9890" s="24" customFormat="1" spans="2:2">
      <c r="B9890" s="121"/>
    </row>
    <row r="9891" s="24" customFormat="1" spans="2:2">
      <c r="B9891" s="121"/>
    </row>
    <row r="9892" s="24" customFormat="1" spans="2:2">
      <c r="B9892" s="121"/>
    </row>
    <row r="9893" s="24" customFormat="1" spans="2:2">
      <c r="B9893" s="121"/>
    </row>
    <row r="9894" s="24" customFormat="1" spans="2:2">
      <c r="B9894" s="121"/>
    </row>
    <row r="9895" s="24" customFormat="1" spans="2:2">
      <c r="B9895" s="121"/>
    </row>
    <row r="9896" s="24" customFormat="1" spans="2:2">
      <c r="B9896" s="121"/>
    </row>
    <row r="9897" s="24" customFormat="1" spans="2:2">
      <c r="B9897" s="121"/>
    </row>
    <row r="9898" s="24" customFormat="1" spans="2:2">
      <c r="B9898" s="121"/>
    </row>
    <row r="9899" s="24" customFormat="1" spans="2:2">
      <c r="B9899" s="121"/>
    </row>
    <row r="9900" s="24" customFormat="1" spans="2:2">
      <c r="B9900" s="121"/>
    </row>
    <row r="9901" s="24" customFormat="1" spans="2:2">
      <c r="B9901" s="121"/>
    </row>
    <row r="9902" s="24" customFormat="1" spans="2:2">
      <c r="B9902" s="121"/>
    </row>
    <row r="9903" s="24" customFormat="1" spans="2:2">
      <c r="B9903" s="121"/>
    </row>
    <row r="9904" s="24" customFormat="1" spans="2:2">
      <c r="B9904" s="121"/>
    </row>
    <row r="9905" s="24" customFormat="1" spans="2:2">
      <c r="B9905" s="121"/>
    </row>
    <row r="9906" s="24" customFormat="1" spans="2:2">
      <c r="B9906" s="121"/>
    </row>
    <row r="9907" s="24" customFormat="1" spans="2:2">
      <c r="B9907" s="121"/>
    </row>
    <row r="9908" s="24" customFormat="1" spans="2:2">
      <c r="B9908" s="121"/>
    </row>
    <row r="9909" s="24" customFormat="1" spans="2:2">
      <c r="B9909" s="121"/>
    </row>
    <row r="9910" s="24" customFormat="1" spans="2:2">
      <c r="B9910" s="121"/>
    </row>
    <row r="9911" s="24" customFormat="1" spans="2:2">
      <c r="B9911" s="121"/>
    </row>
    <row r="9912" s="24" customFormat="1" spans="2:2">
      <c r="B9912" s="121"/>
    </row>
    <row r="9913" s="24" customFormat="1" spans="2:2">
      <c r="B9913" s="121"/>
    </row>
    <row r="9914" s="24" customFormat="1" spans="2:2">
      <c r="B9914" s="121"/>
    </row>
    <row r="9915" s="24" customFormat="1" spans="2:2">
      <c r="B9915" s="121"/>
    </row>
    <row r="9916" s="24" customFormat="1" spans="2:2">
      <c r="B9916" s="121"/>
    </row>
    <row r="9917" s="24" customFormat="1" spans="2:2">
      <c r="B9917" s="121"/>
    </row>
    <row r="9918" s="24" customFormat="1" spans="2:2">
      <c r="B9918" s="121"/>
    </row>
    <row r="9919" s="24" customFormat="1" spans="2:2">
      <c r="B9919" s="121"/>
    </row>
    <row r="9920" s="24" customFormat="1" spans="2:2">
      <c r="B9920" s="121"/>
    </row>
    <row r="9921" s="24" customFormat="1" spans="2:2">
      <c r="B9921" s="121"/>
    </row>
    <row r="9922" s="24" customFormat="1" spans="2:2">
      <c r="B9922" s="121"/>
    </row>
    <row r="9923" s="24" customFormat="1" spans="2:2">
      <c r="B9923" s="121"/>
    </row>
    <row r="9924" s="24" customFormat="1" spans="2:2">
      <c r="B9924" s="121"/>
    </row>
    <row r="9925" s="24" customFormat="1" spans="2:2">
      <c r="B9925" s="121"/>
    </row>
    <row r="9926" s="24" customFormat="1" spans="2:2">
      <c r="B9926" s="121"/>
    </row>
    <row r="9927" s="24" customFormat="1" spans="2:2">
      <c r="B9927" s="121"/>
    </row>
    <row r="9928" s="24" customFormat="1" spans="2:2">
      <c r="B9928" s="121"/>
    </row>
    <row r="9929" s="24" customFormat="1" spans="2:2">
      <c r="B9929" s="121"/>
    </row>
    <row r="9930" s="24" customFormat="1" spans="2:2">
      <c r="B9930" s="121"/>
    </row>
    <row r="9931" s="24" customFormat="1" spans="2:2">
      <c r="B9931" s="121"/>
    </row>
    <row r="9932" s="24" customFormat="1" spans="2:2">
      <c r="B9932" s="121"/>
    </row>
    <row r="9933" s="24" customFormat="1" spans="2:2">
      <c r="B9933" s="121"/>
    </row>
    <row r="9934" s="24" customFormat="1" spans="2:2">
      <c r="B9934" s="121"/>
    </row>
    <row r="9935" s="24" customFormat="1" spans="2:2">
      <c r="B9935" s="121"/>
    </row>
    <row r="9936" s="24" customFormat="1" spans="2:2">
      <c r="B9936" s="121"/>
    </row>
    <row r="9937" s="24" customFormat="1" spans="2:2">
      <c r="B9937" s="121"/>
    </row>
    <row r="9938" s="24" customFormat="1" spans="2:2">
      <c r="B9938" s="121"/>
    </row>
    <row r="9939" s="24" customFormat="1" spans="2:2">
      <c r="B9939" s="121"/>
    </row>
    <row r="9940" s="24" customFormat="1" spans="2:2">
      <c r="B9940" s="121"/>
    </row>
    <row r="9941" s="24" customFormat="1" spans="2:2">
      <c r="B9941" s="121"/>
    </row>
    <row r="9942" s="24" customFormat="1" spans="2:2">
      <c r="B9942" s="121"/>
    </row>
    <row r="9943" s="24" customFormat="1" spans="2:2">
      <c r="B9943" s="121"/>
    </row>
    <row r="9944" s="24" customFormat="1" spans="2:2">
      <c r="B9944" s="121"/>
    </row>
    <row r="9945" s="24" customFormat="1" spans="2:2">
      <c r="B9945" s="121"/>
    </row>
    <row r="9946" s="24" customFormat="1" spans="2:2">
      <c r="B9946" s="121"/>
    </row>
    <row r="9947" s="24" customFormat="1" spans="2:2">
      <c r="B9947" s="121"/>
    </row>
    <row r="9948" s="24" customFormat="1" spans="2:2">
      <c r="B9948" s="121"/>
    </row>
    <row r="9949" s="24" customFormat="1" spans="2:2">
      <c r="B9949" s="121"/>
    </row>
    <row r="9950" s="24" customFormat="1" spans="2:2">
      <c r="B9950" s="121"/>
    </row>
    <row r="9951" s="24" customFormat="1" spans="2:2">
      <c r="B9951" s="121"/>
    </row>
    <row r="9952" s="24" customFormat="1" spans="2:2">
      <c r="B9952" s="121"/>
    </row>
    <row r="9953" s="24" customFormat="1" spans="2:2">
      <c r="B9953" s="121"/>
    </row>
    <row r="9954" s="24" customFormat="1" spans="2:2">
      <c r="B9954" s="121"/>
    </row>
    <row r="9955" s="24" customFormat="1" spans="2:2">
      <c r="B9955" s="121"/>
    </row>
    <row r="9956" s="24" customFormat="1" spans="2:2">
      <c r="B9956" s="121"/>
    </row>
    <row r="9957" s="24" customFormat="1" spans="2:2">
      <c r="B9957" s="121"/>
    </row>
    <row r="9958" s="24" customFormat="1" spans="2:2">
      <c r="B9958" s="121"/>
    </row>
    <row r="9959" s="24" customFormat="1" spans="2:2">
      <c r="B9959" s="121"/>
    </row>
    <row r="9960" s="24" customFormat="1" spans="2:2">
      <c r="B9960" s="121"/>
    </row>
    <row r="9961" s="24" customFormat="1" spans="2:2">
      <c r="B9961" s="121"/>
    </row>
    <row r="9962" s="24" customFormat="1" spans="2:2">
      <c r="B9962" s="121"/>
    </row>
    <row r="9963" s="24" customFormat="1" spans="2:2">
      <c r="B9963" s="121"/>
    </row>
    <row r="9964" s="24" customFormat="1" spans="2:2">
      <c r="B9964" s="121"/>
    </row>
    <row r="9965" s="24" customFormat="1" spans="2:2">
      <c r="B9965" s="121"/>
    </row>
    <row r="9966" s="24" customFormat="1" spans="2:2">
      <c r="B9966" s="121"/>
    </row>
    <row r="9967" s="24" customFormat="1" spans="2:2">
      <c r="B9967" s="121"/>
    </row>
    <row r="9968" s="24" customFormat="1" spans="2:2">
      <c r="B9968" s="121"/>
    </row>
    <row r="9969" s="24" customFormat="1" spans="2:2">
      <c r="B9969" s="121"/>
    </row>
    <row r="9970" s="24" customFormat="1" spans="2:2">
      <c r="B9970" s="121"/>
    </row>
    <row r="9971" s="24" customFormat="1" spans="2:2">
      <c r="B9971" s="121"/>
    </row>
    <row r="9972" s="24" customFormat="1" spans="2:2">
      <c r="B9972" s="121"/>
    </row>
    <row r="9973" s="24" customFormat="1" spans="2:2">
      <c r="B9973" s="121"/>
    </row>
    <row r="9974" s="24" customFormat="1" spans="2:2">
      <c r="B9974" s="121"/>
    </row>
    <row r="9975" s="24" customFormat="1" spans="2:2">
      <c r="B9975" s="121"/>
    </row>
    <row r="9976" s="24" customFormat="1" spans="2:2">
      <c r="B9976" s="121"/>
    </row>
    <row r="9977" s="24" customFormat="1" spans="2:2">
      <c r="B9977" s="121"/>
    </row>
    <row r="9978" s="24" customFormat="1" spans="2:2">
      <c r="B9978" s="121"/>
    </row>
    <row r="9979" s="24" customFormat="1" spans="2:2">
      <c r="B9979" s="121"/>
    </row>
    <row r="9980" s="24" customFormat="1" spans="2:2">
      <c r="B9980" s="121"/>
    </row>
    <row r="9981" s="24" customFormat="1" spans="2:2">
      <c r="B9981" s="121"/>
    </row>
    <row r="9982" s="24" customFormat="1" spans="2:2">
      <c r="B9982" s="121"/>
    </row>
    <row r="9983" s="24" customFormat="1" spans="2:2">
      <c r="B9983" s="121"/>
    </row>
    <row r="9984" s="24" customFormat="1" spans="2:2">
      <c r="B9984" s="121"/>
    </row>
    <row r="9985" s="24" customFormat="1" spans="2:2">
      <c r="B9985" s="121"/>
    </row>
    <row r="9986" s="24" customFormat="1" spans="2:2">
      <c r="B9986" s="121"/>
    </row>
    <row r="9987" s="24" customFormat="1" spans="2:2">
      <c r="B9987" s="121"/>
    </row>
    <row r="9988" s="24" customFormat="1" spans="2:2">
      <c r="B9988" s="121"/>
    </row>
    <row r="9989" s="24" customFormat="1" spans="2:2">
      <c r="B9989" s="121"/>
    </row>
    <row r="9990" s="24" customFormat="1" spans="2:2">
      <c r="B9990" s="121"/>
    </row>
    <row r="9991" s="24" customFormat="1" spans="2:2">
      <c r="B9991" s="121"/>
    </row>
    <row r="9992" s="24" customFormat="1" spans="2:2">
      <c r="B9992" s="121"/>
    </row>
    <row r="9993" s="24" customFormat="1" spans="2:2">
      <c r="B9993" s="121"/>
    </row>
    <row r="9994" s="24" customFormat="1" spans="2:2">
      <c r="B9994" s="121"/>
    </row>
    <row r="9995" s="24" customFormat="1" spans="2:2">
      <c r="B9995" s="121"/>
    </row>
    <row r="9996" s="24" customFormat="1" spans="2:2">
      <c r="B9996" s="121"/>
    </row>
    <row r="9997" s="24" customFormat="1" spans="2:2">
      <c r="B9997" s="121"/>
    </row>
    <row r="9998" s="24" customFormat="1" spans="2:2">
      <c r="B9998" s="121"/>
    </row>
    <row r="9999" s="24" customFormat="1" spans="2:2">
      <c r="B9999" s="121"/>
    </row>
    <row r="10000" s="24" customFormat="1" spans="2:2">
      <c r="B10000" s="121"/>
    </row>
    <row r="10001" s="24" customFormat="1" spans="2:2">
      <c r="B10001" s="121"/>
    </row>
    <row r="10002" s="24" customFormat="1" spans="2:2">
      <c r="B10002" s="121"/>
    </row>
    <row r="10003" s="24" customFormat="1" spans="2:2">
      <c r="B10003" s="121"/>
    </row>
    <row r="10004" s="24" customFormat="1" spans="2:2">
      <c r="B10004" s="121"/>
    </row>
    <row r="10005" s="24" customFormat="1" spans="2:2">
      <c r="B10005" s="121"/>
    </row>
    <row r="10006" s="24" customFormat="1" spans="2:2">
      <c r="B10006" s="121"/>
    </row>
    <row r="10007" s="24" customFormat="1" spans="2:2">
      <c r="B10007" s="121"/>
    </row>
    <row r="10008" s="24" customFormat="1" spans="2:2">
      <c r="B10008" s="121"/>
    </row>
    <row r="10009" s="24" customFormat="1" spans="2:2">
      <c r="B10009" s="121"/>
    </row>
    <row r="10010" s="24" customFormat="1" spans="2:2">
      <c r="B10010" s="121"/>
    </row>
    <row r="10011" s="24" customFormat="1" spans="2:2">
      <c r="B10011" s="121"/>
    </row>
    <row r="10012" s="24" customFormat="1" spans="2:2">
      <c r="B10012" s="121"/>
    </row>
    <row r="10013" s="24" customFormat="1" spans="2:2">
      <c r="B10013" s="121"/>
    </row>
    <row r="10014" s="24" customFormat="1" spans="2:2">
      <c r="B10014" s="121"/>
    </row>
    <row r="10015" s="24" customFormat="1" spans="2:2">
      <c r="B10015" s="121"/>
    </row>
    <row r="10016" s="24" customFormat="1" spans="2:2">
      <c r="B10016" s="121"/>
    </row>
    <row r="10017" s="24" customFormat="1" spans="2:2">
      <c r="B10017" s="121"/>
    </row>
    <row r="10018" s="24" customFormat="1" spans="2:2">
      <c r="B10018" s="121"/>
    </row>
    <row r="10019" s="24" customFormat="1" spans="2:2">
      <c r="B10019" s="121"/>
    </row>
    <row r="10020" s="24" customFormat="1" spans="2:2">
      <c r="B10020" s="121"/>
    </row>
    <row r="10021" s="24" customFormat="1" spans="2:2">
      <c r="B10021" s="121"/>
    </row>
    <row r="10022" s="24" customFormat="1" spans="2:2">
      <c r="B10022" s="121"/>
    </row>
    <row r="10023" s="24" customFormat="1" spans="2:2">
      <c r="B10023" s="121"/>
    </row>
    <row r="10024" s="24" customFormat="1" spans="2:2">
      <c r="B10024" s="121"/>
    </row>
    <row r="10025" s="24" customFormat="1" spans="2:2">
      <c r="B10025" s="121"/>
    </row>
    <row r="10026" s="24" customFormat="1" spans="2:2">
      <c r="B10026" s="121"/>
    </row>
    <row r="10027" s="24" customFormat="1" spans="2:2">
      <c r="B10027" s="121"/>
    </row>
    <row r="10028" s="24" customFormat="1" spans="2:2">
      <c r="B10028" s="121"/>
    </row>
    <row r="10029" s="24" customFormat="1" spans="2:2">
      <c r="B10029" s="121"/>
    </row>
    <row r="10030" s="24" customFormat="1" spans="2:2">
      <c r="B10030" s="121"/>
    </row>
    <row r="10031" s="24" customFormat="1" spans="2:2">
      <c r="B10031" s="121"/>
    </row>
    <row r="10032" s="24" customFormat="1" spans="2:2">
      <c r="B10032" s="121"/>
    </row>
    <row r="10033" s="24" customFormat="1" spans="2:2">
      <c r="B10033" s="121"/>
    </row>
    <row r="10034" s="24" customFormat="1" spans="2:2">
      <c r="B10034" s="121"/>
    </row>
    <row r="10035" s="24" customFormat="1" spans="2:2">
      <c r="B10035" s="121"/>
    </row>
    <row r="10036" s="24" customFormat="1" spans="2:2">
      <c r="B10036" s="121"/>
    </row>
    <row r="10037" s="24" customFormat="1" spans="2:2">
      <c r="B10037" s="121"/>
    </row>
    <row r="10038" s="24" customFormat="1" spans="2:2">
      <c r="B10038" s="121"/>
    </row>
    <row r="10039" s="24" customFormat="1" spans="2:2">
      <c r="B10039" s="121"/>
    </row>
    <row r="10040" s="24" customFormat="1" spans="2:2">
      <c r="B10040" s="121"/>
    </row>
    <row r="10041" s="24" customFormat="1" spans="2:2">
      <c r="B10041" s="121"/>
    </row>
    <row r="10042" s="24" customFormat="1" spans="2:2">
      <c r="B10042" s="121"/>
    </row>
    <row r="10043" s="24" customFormat="1" spans="2:2">
      <c r="B10043" s="121"/>
    </row>
    <row r="10044" s="24" customFormat="1" spans="2:2">
      <c r="B10044" s="121"/>
    </row>
    <row r="10045" s="24" customFormat="1" spans="2:2">
      <c r="B10045" s="121"/>
    </row>
    <row r="10046" s="24" customFormat="1" spans="2:2">
      <c r="B10046" s="121"/>
    </row>
    <row r="10047" s="24" customFormat="1" spans="2:2">
      <c r="B10047" s="121"/>
    </row>
    <row r="10048" s="24" customFormat="1" spans="2:2">
      <c r="B10048" s="121"/>
    </row>
    <row r="10049" s="24" customFormat="1" spans="2:2">
      <c r="B10049" s="121"/>
    </row>
    <row r="10050" s="24" customFormat="1" spans="2:2">
      <c r="B10050" s="121"/>
    </row>
    <row r="10051" s="24" customFormat="1" spans="2:2">
      <c r="B10051" s="121"/>
    </row>
    <row r="10052" s="24" customFormat="1" spans="2:2">
      <c r="B10052" s="121"/>
    </row>
    <row r="10053" s="24" customFormat="1" spans="2:2">
      <c r="B10053" s="121"/>
    </row>
    <row r="10054" s="24" customFormat="1" spans="2:2">
      <c r="B10054" s="121"/>
    </row>
    <row r="10055" s="24" customFormat="1" spans="2:2">
      <c r="B10055" s="121"/>
    </row>
    <row r="10056" s="24" customFormat="1" spans="2:2">
      <c r="B10056" s="121"/>
    </row>
    <row r="10057" s="24" customFormat="1" spans="2:2">
      <c r="B10057" s="121"/>
    </row>
    <row r="10058" s="24" customFormat="1" spans="2:2">
      <c r="B10058" s="121"/>
    </row>
    <row r="10059" s="24" customFormat="1" spans="2:2">
      <c r="B10059" s="121"/>
    </row>
    <row r="10060" s="24" customFormat="1" spans="2:2">
      <c r="B10060" s="121"/>
    </row>
    <row r="10061" s="24" customFormat="1" spans="2:2">
      <c r="B10061" s="121"/>
    </row>
    <row r="10062" s="24" customFormat="1" spans="2:2">
      <c r="B10062" s="121"/>
    </row>
    <row r="10063" s="24" customFormat="1" spans="2:2">
      <c r="B10063" s="121"/>
    </row>
    <row r="10064" s="24" customFormat="1" spans="2:2">
      <c r="B10064" s="121"/>
    </row>
    <row r="10065" s="24" customFormat="1" spans="2:2">
      <c r="B10065" s="121"/>
    </row>
    <row r="10066" s="24" customFormat="1" spans="2:2">
      <c r="B10066" s="121"/>
    </row>
    <row r="10067" s="24" customFormat="1" spans="2:2">
      <c r="B10067" s="121"/>
    </row>
    <row r="10068" s="24" customFormat="1" spans="2:2">
      <c r="B10068" s="121"/>
    </row>
    <row r="10069" s="24" customFormat="1" spans="2:2">
      <c r="B10069" s="121"/>
    </row>
    <row r="10070" s="24" customFormat="1" spans="2:2">
      <c r="B10070" s="121"/>
    </row>
    <row r="10071" s="24" customFormat="1" spans="2:2">
      <c r="B10071" s="121"/>
    </row>
    <row r="10072" s="24" customFormat="1" spans="2:2">
      <c r="B10072" s="121"/>
    </row>
    <row r="10073" s="24" customFormat="1" spans="2:2">
      <c r="B10073" s="121"/>
    </row>
    <row r="10074" s="24" customFormat="1" spans="2:2">
      <c r="B10074" s="121"/>
    </row>
    <row r="10075" s="24" customFormat="1" spans="2:2">
      <c r="B10075" s="121"/>
    </row>
    <row r="10076" s="24" customFormat="1" spans="2:2">
      <c r="B10076" s="121"/>
    </row>
    <row r="10077" s="24" customFormat="1" spans="2:2">
      <c r="B10077" s="121"/>
    </row>
    <row r="10078" s="24" customFormat="1" spans="2:2">
      <c r="B10078" s="121"/>
    </row>
    <row r="10079" s="24" customFormat="1" spans="2:2">
      <c r="B10079" s="121"/>
    </row>
    <row r="10080" s="24" customFormat="1" spans="2:2">
      <c r="B10080" s="121"/>
    </row>
    <row r="10081" s="24" customFormat="1" spans="2:2">
      <c r="B10081" s="121"/>
    </row>
    <row r="10082" s="24" customFormat="1" spans="2:2">
      <c r="B10082" s="121"/>
    </row>
    <row r="10083" s="24" customFormat="1" spans="2:2">
      <c r="B10083" s="121"/>
    </row>
    <row r="10084" s="24" customFormat="1" spans="2:2">
      <c r="B10084" s="121"/>
    </row>
    <row r="10085" s="24" customFormat="1" spans="2:2">
      <c r="B10085" s="121"/>
    </row>
    <row r="10086" s="24" customFormat="1" spans="2:2">
      <c r="B10086" s="121"/>
    </row>
    <row r="10087" s="24" customFormat="1" spans="2:2">
      <c r="B10087" s="121"/>
    </row>
    <row r="10088" s="24" customFormat="1" spans="2:2">
      <c r="B10088" s="121"/>
    </row>
    <row r="10089" s="24" customFormat="1" spans="2:2">
      <c r="B10089" s="121"/>
    </row>
    <row r="10090" s="24" customFormat="1" spans="2:2">
      <c r="B10090" s="121"/>
    </row>
    <row r="10091" s="24" customFormat="1" spans="2:2">
      <c r="B10091" s="121"/>
    </row>
    <row r="10092" s="24" customFormat="1" spans="2:2">
      <c r="B10092" s="121"/>
    </row>
    <row r="10093" s="24" customFormat="1" spans="2:2">
      <c r="B10093" s="121"/>
    </row>
    <row r="10094" s="24" customFormat="1" spans="2:2">
      <c r="B10094" s="121"/>
    </row>
    <row r="10095" s="24" customFormat="1" spans="2:2">
      <c r="B10095" s="121"/>
    </row>
    <row r="10096" s="24" customFormat="1" spans="2:2">
      <c r="B10096" s="121"/>
    </row>
    <row r="10097" s="24" customFormat="1" spans="2:2">
      <c r="B10097" s="121"/>
    </row>
    <row r="10098" s="24" customFormat="1" spans="2:2">
      <c r="B10098" s="121"/>
    </row>
    <row r="10099" s="24" customFormat="1" spans="2:2">
      <c r="B10099" s="121"/>
    </row>
    <row r="10100" s="24" customFormat="1" spans="2:2">
      <c r="B10100" s="121"/>
    </row>
    <row r="10101" s="24" customFormat="1" spans="2:2">
      <c r="B10101" s="121"/>
    </row>
    <row r="10102" s="24" customFormat="1" spans="2:2">
      <c r="B10102" s="121"/>
    </row>
    <row r="10103" s="24" customFormat="1" spans="2:2">
      <c r="B10103" s="121"/>
    </row>
    <row r="10104" s="24" customFormat="1" spans="2:2">
      <c r="B10104" s="121"/>
    </row>
    <row r="10105" s="24" customFormat="1" spans="2:2">
      <c r="B10105" s="121"/>
    </row>
    <row r="10106" s="24" customFormat="1" spans="2:2">
      <c r="B10106" s="121"/>
    </row>
    <row r="10107" s="24" customFormat="1" spans="2:2">
      <c r="B10107" s="121"/>
    </row>
    <row r="10108" s="24" customFormat="1" spans="2:2">
      <c r="B10108" s="121"/>
    </row>
    <row r="10109" s="24" customFormat="1" spans="2:2">
      <c r="B10109" s="121"/>
    </row>
    <row r="10110" s="24" customFormat="1" spans="2:2">
      <c r="B10110" s="121"/>
    </row>
    <row r="10111" s="24" customFormat="1" spans="2:2">
      <c r="B10111" s="121"/>
    </row>
    <row r="10112" s="24" customFormat="1" spans="2:2">
      <c r="B10112" s="121"/>
    </row>
    <row r="10113" s="24" customFormat="1" spans="2:2">
      <c r="B10113" s="121"/>
    </row>
    <row r="10114" s="24" customFormat="1" spans="2:2">
      <c r="B10114" s="121"/>
    </row>
    <row r="10115" s="24" customFormat="1" spans="2:2">
      <c r="B10115" s="121"/>
    </row>
    <row r="10116" s="24" customFormat="1" spans="2:2">
      <c r="B10116" s="121"/>
    </row>
    <row r="10117" s="24" customFormat="1" spans="2:2">
      <c r="B10117" s="121"/>
    </row>
    <row r="10118" s="24" customFormat="1" spans="2:2">
      <c r="B10118" s="121"/>
    </row>
    <row r="10119" s="24" customFormat="1" spans="2:2">
      <c r="B10119" s="121"/>
    </row>
    <row r="10120" s="24" customFormat="1" spans="2:2">
      <c r="B10120" s="121"/>
    </row>
    <row r="10121" s="24" customFormat="1" spans="2:2">
      <c r="B10121" s="121"/>
    </row>
    <row r="10122" s="24" customFormat="1" spans="2:2">
      <c r="B10122" s="121"/>
    </row>
    <row r="10123" s="24" customFormat="1" spans="2:2">
      <c r="B10123" s="121"/>
    </row>
    <row r="10124" s="24" customFormat="1" spans="2:2">
      <c r="B10124" s="121"/>
    </row>
    <row r="10125" s="24" customFormat="1" spans="2:2">
      <c r="B10125" s="121"/>
    </row>
    <row r="10126" s="24" customFormat="1" spans="2:2">
      <c r="B10126" s="121"/>
    </row>
    <row r="10127" s="24" customFormat="1" spans="2:2">
      <c r="B10127" s="121"/>
    </row>
    <row r="10128" s="24" customFormat="1" spans="2:2">
      <c r="B10128" s="121"/>
    </row>
    <row r="10129" s="24" customFormat="1" spans="2:2">
      <c r="B10129" s="121"/>
    </row>
    <row r="10130" s="24" customFormat="1" spans="2:2">
      <c r="B10130" s="121"/>
    </row>
    <row r="10131" s="24" customFormat="1" spans="2:2">
      <c r="B10131" s="121"/>
    </row>
    <row r="10132" s="24" customFormat="1" spans="2:2">
      <c r="B10132" s="121"/>
    </row>
    <row r="10133" s="24" customFormat="1" spans="2:2">
      <c r="B10133" s="121"/>
    </row>
    <row r="10134" s="24" customFormat="1" spans="2:2">
      <c r="B10134" s="121"/>
    </row>
    <row r="10135" s="24" customFormat="1" spans="2:2">
      <c r="B10135" s="121"/>
    </row>
    <row r="10136" s="24" customFormat="1" spans="2:2">
      <c r="B10136" s="121"/>
    </row>
    <row r="10137" s="24" customFormat="1" spans="2:2">
      <c r="B10137" s="121"/>
    </row>
    <row r="10138" s="24" customFormat="1" spans="2:2">
      <c r="B10138" s="121"/>
    </row>
    <row r="10139" s="24" customFormat="1" spans="2:2">
      <c r="B10139" s="121"/>
    </row>
    <row r="10140" s="24" customFormat="1" spans="2:2">
      <c r="B10140" s="121"/>
    </row>
    <row r="10141" s="24" customFormat="1" spans="2:2">
      <c r="B10141" s="121"/>
    </row>
    <row r="10142" s="24" customFormat="1" spans="2:2">
      <c r="B10142" s="121"/>
    </row>
    <row r="10143" s="24" customFormat="1" spans="2:2">
      <c r="B10143" s="121"/>
    </row>
    <row r="10144" s="24" customFormat="1" spans="2:2">
      <c r="B10144" s="121"/>
    </row>
    <row r="10145" s="24" customFormat="1" spans="2:2">
      <c r="B10145" s="121"/>
    </row>
    <row r="10146" s="24" customFormat="1" spans="2:2">
      <c r="B10146" s="121"/>
    </row>
    <row r="10147" s="24" customFormat="1" spans="2:2">
      <c r="B10147" s="121"/>
    </row>
    <row r="10148" s="24" customFormat="1" spans="2:2">
      <c r="B10148" s="121"/>
    </row>
    <row r="10149" s="24" customFormat="1" spans="2:2">
      <c r="B10149" s="121"/>
    </row>
    <row r="10150" s="24" customFormat="1" spans="2:2">
      <c r="B10150" s="121"/>
    </row>
    <row r="10151" s="24" customFormat="1" spans="2:2">
      <c r="B10151" s="121"/>
    </row>
    <row r="10152" s="24" customFormat="1" spans="2:2">
      <c r="B10152" s="121"/>
    </row>
    <row r="10153" s="24" customFormat="1" spans="2:2">
      <c r="B10153" s="121"/>
    </row>
    <row r="10154" s="24" customFormat="1" spans="2:2">
      <c r="B10154" s="121"/>
    </row>
    <row r="10155" s="24" customFormat="1" spans="2:2">
      <c r="B10155" s="121"/>
    </row>
    <row r="10156" s="24" customFormat="1" spans="2:2">
      <c r="B10156" s="121"/>
    </row>
    <row r="10157" s="24" customFormat="1" spans="2:2">
      <c r="B10157" s="121"/>
    </row>
    <row r="10158" s="24" customFormat="1" spans="2:2">
      <c r="B10158" s="121"/>
    </row>
    <row r="10159" s="24" customFormat="1" spans="2:2">
      <c r="B10159" s="121"/>
    </row>
    <row r="10160" s="24" customFormat="1" spans="2:2">
      <c r="B10160" s="121"/>
    </row>
    <row r="10161" s="24" customFormat="1" spans="2:2">
      <c r="B10161" s="121"/>
    </row>
    <row r="10162" s="24" customFormat="1" spans="2:2">
      <c r="B10162" s="121"/>
    </row>
    <row r="10163" s="24" customFormat="1" spans="2:2">
      <c r="B10163" s="121"/>
    </row>
    <row r="10164" s="24" customFormat="1" spans="2:2">
      <c r="B10164" s="121"/>
    </row>
    <row r="10165" s="24" customFormat="1" spans="2:2">
      <c r="B10165" s="121"/>
    </row>
    <row r="10166" s="24" customFormat="1" spans="2:2">
      <c r="B10166" s="121"/>
    </row>
    <row r="10167" s="24" customFormat="1" spans="2:2">
      <c r="B10167" s="121"/>
    </row>
    <row r="10168" s="24" customFormat="1" spans="2:2">
      <c r="B10168" s="121"/>
    </row>
    <row r="10169" s="24" customFormat="1" spans="2:2">
      <c r="B10169" s="121"/>
    </row>
    <row r="10170" s="24" customFormat="1" spans="2:2">
      <c r="B10170" s="121"/>
    </row>
    <row r="10171" s="24" customFormat="1" spans="2:2">
      <c r="B10171" s="121"/>
    </row>
    <row r="10172" s="24" customFormat="1" spans="2:2">
      <c r="B10172" s="121"/>
    </row>
    <row r="10173" s="24" customFormat="1" spans="2:2">
      <c r="B10173" s="121"/>
    </row>
    <row r="10174" s="24" customFormat="1" spans="2:2">
      <c r="B10174" s="121"/>
    </row>
    <row r="10175" s="24" customFormat="1" spans="2:2">
      <c r="B10175" s="121"/>
    </row>
    <row r="10176" s="24" customFormat="1" spans="2:2">
      <c r="B10176" s="121"/>
    </row>
    <row r="10177" s="24" customFormat="1" spans="2:2">
      <c r="B10177" s="121"/>
    </row>
    <row r="10178" s="24" customFormat="1" spans="2:2">
      <c r="B10178" s="121"/>
    </row>
    <row r="10179" s="24" customFormat="1" spans="2:2">
      <c r="B10179" s="121"/>
    </row>
    <row r="10180" s="24" customFormat="1" spans="2:2">
      <c r="B10180" s="121"/>
    </row>
    <row r="10181" s="24" customFormat="1" spans="2:2">
      <c r="B10181" s="121"/>
    </row>
    <row r="10182" s="24" customFormat="1" spans="2:2">
      <c r="B10182" s="121"/>
    </row>
    <row r="10183" s="24" customFormat="1" spans="2:2">
      <c r="B10183" s="121"/>
    </row>
    <row r="10184" s="24" customFormat="1" spans="2:2">
      <c r="B10184" s="121"/>
    </row>
    <row r="10185" s="24" customFormat="1" spans="2:2">
      <c r="B10185" s="121"/>
    </row>
    <row r="10186" s="24" customFormat="1" spans="2:2">
      <c r="B10186" s="121"/>
    </row>
    <row r="10187" s="24" customFormat="1" spans="2:2">
      <c r="B10187" s="121"/>
    </row>
    <row r="10188" s="24" customFormat="1" spans="2:2">
      <c r="B10188" s="121"/>
    </row>
    <row r="10189" s="24" customFormat="1" spans="2:2">
      <c r="B10189" s="121"/>
    </row>
    <row r="10190" s="24" customFormat="1" spans="2:2">
      <c r="B10190" s="121"/>
    </row>
    <row r="10191" s="24" customFormat="1" spans="2:2">
      <c r="B10191" s="121"/>
    </row>
    <row r="10192" s="24" customFormat="1" spans="2:2">
      <c r="B10192" s="121"/>
    </row>
    <row r="10193" s="24" customFormat="1" spans="2:2">
      <c r="B10193" s="121"/>
    </row>
    <row r="10194" s="24" customFormat="1" spans="2:2">
      <c r="B10194" s="121"/>
    </row>
    <row r="10195" s="24" customFormat="1" spans="2:2">
      <c r="B10195" s="121"/>
    </row>
    <row r="10196" s="24" customFormat="1" spans="2:2">
      <c r="B10196" s="121"/>
    </row>
    <row r="10197" s="24" customFormat="1" spans="2:2">
      <c r="B10197" s="121"/>
    </row>
    <row r="10198" s="24" customFormat="1" spans="2:2">
      <c r="B10198" s="121"/>
    </row>
    <row r="10199" s="24" customFormat="1" spans="2:2">
      <c r="B10199" s="121"/>
    </row>
    <row r="10200" s="24" customFormat="1" spans="2:2">
      <c r="B10200" s="121"/>
    </row>
    <row r="10201" s="24" customFormat="1" spans="2:2">
      <c r="B10201" s="121"/>
    </row>
    <row r="10202" s="24" customFormat="1" spans="2:2">
      <c r="B10202" s="121"/>
    </row>
    <row r="10203" s="24" customFormat="1" spans="2:2">
      <c r="B10203" s="121"/>
    </row>
    <row r="10204" s="24" customFormat="1" spans="2:2">
      <c r="B10204" s="121"/>
    </row>
    <row r="10205" s="24" customFormat="1" spans="2:2">
      <c r="B10205" s="121"/>
    </row>
    <row r="10206" s="24" customFormat="1" spans="2:2">
      <c r="B10206" s="121"/>
    </row>
    <row r="10207" s="24" customFormat="1" spans="2:2">
      <c r="B10207" s="121"/>
    </row>
    <row r="10208" s="24" customFormat="1" spans="2:2">
      <c r="B10208" s="121"/>
    </row>
    <row r="10209" s="24" customFormat="1" spans="2:2">
      <c r="B10209" s="121"/>
    </row>
    <row r="10210" s="24" customFormat="1" spans="2:2">
      <c r="B10210" s="121"/>
    </row>
    <row r="10211" s="24" customFormat="1" spans="2:2">
      <c r="B10211" s="121"/>
    </row>
    <row r="10212" s="24" customFormat="1" spans="2:2">
      <c r="B10212" s="121"/>
    </row>
    <row r="10213" s="24" customFormat="1" spans="2:2">
      <c r="B10213" s="121"/>
    </row>
    <row r="10214" s="24" customFormat="1" spans="2:2">
      <c r="B10214" s="121"/>
    </row>
    <row r="10215" s="24" customFormat="1" spans="2:2">
      <c r="B10215" s="121"/>
    </row>
    <row r="10216" s="24" customFormat="1" spans="2:2">
      <c r="B10216" s="121"/>
    </row>
    <row r="10217" s="24" customFormat="1" spans="2:2">
      <c r="B10217" s="121"/>
    </row>
    <row r="10218" s="24" customFormat="1" spans="2:2">
      <c r="B10218" s="121"/>
    </row>
    <row r="10219" s="24" customFormat="1" spans="2:2">
      <c r="B10219" s="121"/>
    </row>
    <row r="10220" s="24" customFormat="1" spans="2:2">
      <c r="B10220" s="121"/>
    </row>
    <row r="10221" s="24" customFormat="1" spans="2:2">
      <c r="B10221" s="121"/>
    </row>
    <row r="10222" s="24" customFormat="1" spans="2:2">
      <c r="B10222" s="121"/>
    </row>
    <row r="10223" s="24" customFormat="1" spans="2:2">
      <c r="B10223" s="121"/>
    </row>
    <row r="10224" s="24" customFormat="1" spans="2:2">
      <c r="B10224" s="121"/>
    </row>
    <row r="10225" s="24" customFormat="1" spans="2:2">
      <c r="B10225" s="121"/>
    </row>
    <row r="10226" s="24" customFormat="1" spans="2:2">
      <c r="B10226" s="121"/>
    </row>
    <row r="10227" s="24" customFormat="1" spans="2:2">
      <c r="B10227" s="121"/>
    </row>
    <row r="10228" s="24" customFormat="1" spans="2:2">
      <c r="B10228" s="121"/>
    </row>
    <row r="10229" s="24" customFormat="1" spans="2:2">
      <c r="B10229" s="121"/>
    </row>
    <row r="10230" s="24" customFormat="1" spans="2:2">
      <c r="B10230" s="121"/>
    </row>
    <row r="10231" s="24" customFormat="1" spans="2:2">
      <c r="B10231" s="121"/>
    </row>
    <row r="10232" s="24" customFormat="1" spans="2:2">
      <c r="B10232" s="121"/>
    </row>
    <row r="10233" s="24" customFormat="1" spans="2:2">
      <c r="B10233" s="121"/>
    </row>
    <row r="10234" s="24" customFormat="1" spans="2:2">
      <c r="B10234" s="121"/>
    </row>
    <row r="10235" s="24" customFormat="1" spans="2:2">
      <c r="B10235" s="121"/>
    </row>
    <row r="10236" s="24" customFormat="1" spans="2:2">
      <c r="B10236" s="121"/>
    </row>
    <row r="10237" s="24" customFormat="1" spans="2:2">
      <c r="B10237" s="121"/>
    </row>
    <row r="10238" s="24" customFormat="1" spans="2:2">
      <c r="B10238" s="121"/>
    </row>
    <row r="10239" s="24" customFormat="1" spans="2:2">
      <c r="B10239" s="121"/>
    </row>
    <row r="10240" s="24" customFormat="1" spans="2:2">
      <c r="B10240" s="121"/>
    </row>
    <row r="10241" s="24" customFormat="1" spans="2:2">
      <c r="B10241" s="121"/>
    </row>
    <row r="10242" s="24" customFormat="1" spans="2:2">
      <c r="B10242" s="121"/>
    </row>
    <row r="10243" s="24" customFormat="1" spans="2:2">
      <c r="B10243" s="121"/>
    </row>
    <row r="10244" s="24" customFormat="1" spans="2:2">
      <c r="B10244" s="121"/>
    </row>
    <row r="10245" s="24" customFormat="1" spans="2:2">
      <c r="B10245" s="121"/>
    </row>
    <row r="10246" s="24" customFormat="1" spans="2:2">
      <c r="B10246" s="121"/>
    </row>
    <row r="10247" s="24" customFormat="1" spans="2:2">
      <c r="B10247" s="121"/>
    </row>
    <row r="10248" s="24" customFormat="1" spans="2:2">
      <c r="B10248" s="121"/>
    </row>
    <row r="10249" s="24" customFormat="1" spans="2:2">
      <c r="B10249" s="121"/>
    </row>
    <row r="10250" s="24" customFormat="1" spans="2:2">
      <c r="B10250" s="121"/>
    </row>
    <row r="10251" s="24" customFormat="1" spans="2:2">
      <c r="B10251" s="121"/>
    </row>
    <row r="10252" s="24" customFormat="1" spans="2:2">
      <c r="B10252" s="121"/>
    </row>
    <row r="10253" s="24" customFormat="1" spans="2:2">
      <c r="B10253" s="121"/>
    </row>
    <row r="10254" s="24" customFormat="1" spans="2:2">
      <c r="B10254" s="121"/>
    </row>
    <row r="10255" s="24" customFormat="1" spans="2:2">
      <c r="B10255" s="121"/>
    </row>
    <row r="10256" s="24" customFormat="1" spans="2:2">
      <c r="B10256" s="121"/>
    </row>
    <row r="10257" s="24" customFormat="1" spans="2:2">
      <c r="B10257" s="121"/>
    </row>
    <row r="10258" s="24" customFormat="1" spans="2:2">
      <c r="B10258" s="121"/>
    </row>
    <row r="10259" s="24" customFormat="1" spans="2:2">
      <c r="B10259" s="121"/>
    </row>
    <row r="10260" s="24" customFormat="1" spans="2:2">
      <c r="B10260" s="121"/>
    </row>
    <row r="10261" s="24" customFormat="1" spans="2:2">
      <c r="B10261" s="121"/>
    </row>
    <row r="10262" s="24" customFormat="1" spans="2:2">
      <c r="B10262" s="121"/>
    </row>
    <row r="10263" s="24" customFormat="1" spans="2:2">
      <c r="B10263" s="121"/>
    </row>
    <row r="10264" s="24" customFormat="1" spans="2:2">
      <c r="B10264" s="121"/>
    </row>
    <row r="10265" s="24" customFormat="1" spans="2:2">
      <c r="B10265" s="121"/>
    </row>
    <row r="10266" s="24" customFormat="1" spans="2:2">
      <c r="B10266" s="121"/>
    </row>
    <row r="10267" s="24" customFormat="1" spans="2:2">
      <c r="B10267" s="121"/>
    </row>
    <row r="10268" s="24" customFormat="1" spans="2:2">
      <c r="B10268" s="121"/>
    </row>
    <row r="10269" s="24" customFormat="1" spans="2:2">
      <c r="B10269" s="121"/>
    </row>
    <row r="10270" s="24" customFormat="1" spans="2:2">
      <c r="B10270" s="121"/>
    </row>
    <row r="10271" s="24" customFormat="1" spans="2:2">
      <c r="B10271" s="121"/>
    </row>
    <row r="10272" s="24" customFormat="1" spans="2:2">
      <c r="B10272" s="121"/>
    </row>
    <row r="10273" s="24" customFormat="1" spans="2:2">
      <c r="B10273" s="121"/>
    </row>
    <row r="10274" s="24" customFormat="1" spans="2:2">
      <c r="B10274" s="121"/>
    </row>
    <row r="10275" s="24" customFormat="1" spans="2:2">
      <c r="B10275" s="121"/>
    </row>
    <row r="10276" s="24" customFormat="1" spans="2:2">
      <c r="B10276" s="121"/>
    </row>
    <row r="10277" s="24" customFormat="1" spans="2:2">
      <c r="B10277" s="121"/>
    </row>
    <row r="10278" s="24" customFormat="1" spans="2:2">
      <c r="B10278" s="121"/>
    </row>
    <row r="10279" s="24" customFormat="1" spans="2:2">
      <c r="B10279" s="121"/>
    </row>
    <row r="10280" s="24" customFormat="1" spans="2:2">
      <c r="B10280" s="121"/>
    </row>
    <row r="10281" s="24" customFormat="1" spans="2:2">
      <c r="B10281" s="121"/>
    </row>
    <row r="10282" s="24" customFormat="1" spans="2:2">
      <c r="B10282" s="121"/>
    </row>
    <row r="10283" s="24" customFormat="1" spans="2:2">
      <c r="B10283" s="121"/>
    </row>
    <row r="10284" s="24" customFormat="1" spans="2:2">
      <c r="B10284" s="121"/>
    </row>
    <row r="10285" s="24" customFormat="1" spans="2:2">
      <c r="B10285" s="121"/>
    </row>
    <row r="10286" s="24" customFormat="1" spans="2:2">
      <c r="B10286" s="121"/>
    </row>
    <row r="10287" s="24" customFormat="1" spans="2:2">
      <c r="B10287" s="121"/>
    </row>
    <row r="10288" s="24" customFormat="1" spans="2:2">
      <c r="B10288" s="121"/>
    </row>
    <row r="10289" s="24" customFormat="1" spans="2:2">
      <c r="B10289" s="121"/>
    </row>
    <row r="10290" s="24" customFormat="1" spans="2:2">
      <c r="B10290" s="121"/>
    </row>
    <row r="10291" s="24" customFormat="1" spans="2:2">
      <c r="B10291" s="121"/>
    </row>
    <row r="10292" s="24" customFormat="1" spans="2:2">
      <c r="B10292" s="121"/>
    </row>
    <row r="10293" s="24" customFormat="1" spans="2:2">
      <c r="B10293" s="121"/>
    </row>
    <row r="10294" s="24" customFormat="1" spans="2:2">
      <c r="B10294" s="121"/>
    </row>
    <row r="10295" s="24" customFormat="1" spans="2:2">
      <c r="B10295" s="121"/>
    </row>
    <row r="10296" s="24" customFormat="1" spans="2:2">
      <c r="B10296" s="121"/>
    </row>
    <row r="10297" s="24" customFormat="1" spans="2:2">
      <c r="B10297" s="121"/>
    </row>
    <row r="10298" s="24" customFormat="1" spans="2:2">
      <c r="B10298" s="121"/>
    </row>
    <row r="10299" s="24" customFormat="1" spans="2:2">
      <c r="B10299" s="121"/>
    </row>
    <row r="10300" s="24" customFormat="1" spans="2:2">
      <c r="B10300" s="121"/>
    </row>
    <row r="10301" s="24" customFormat="1" spans="2:2">
      <c r="B10301" s="121"/>
    </row>
    <row r="10302" s="24" customFormat="1" spans="2:2">
      <c r="B10302" s="121"/>
    </row>
    <row r="10303" s="24" customFormat="1" spans="2:2">
      <c r="B10303" s="121"/>
    </row>
    <row r="10304" s="24" customFormat="1" spans="2:2">
      <c r="B10304" s="121"/>
    </row>
    <row r="10305" s="24" customFormat="1" spans="2:2">
      <c r="B10305" s="121"/>
    </row>
    <row r="10306" s="24" customFormat="1" spans="2:2">
      <c r="B10306" s="121"/>
    </row>
    <row r="10307" s="24" customFormat="1" spans="2:2">
      <c r="B10307" s="121"/>
    </row>
    <row r="10308" s="24" customFormat="1" spans="2:2">
      <c r="B10308" s="121"/>
    </row>
    <row r="10309" s="24" customFormat="1" spans="2:2">
      <c r="B10309" s="121"/>
    </row>
    <row r="10310" s="24" customFormat="1" spans="2:2">
      <c r="B10310" s="121"/>
    </row>
    <row r="10311" s="24" customFormat="1" spans="2:2">
      <c r="B10311" s="121"/>
    </row>
    <row r="10312" s="24" customFormat="1" spans="2:2">
      <c r="B10312" s="121"/>
    </row>
    <row r="10313" s="24" customFormat="1" spans="2:2">
      <c r="B10313" s="121"/>
    </row>
    <row r="10314" s="24" customFormat="1" spans="2:2">
      <c r="B10314" s="121"/>
    </row>
    <row r="10315" s="24" customFormat="1" spans="2:2">
      <c r="B10315" s="121"/>
    </row>
    <row r="10316" s="24" customFormat="1" spans="2:2">
      <c r="B10316" s="121"/>
    </row>
    <row r="10317" s="24" customFormat="1" spans="2:2">
      <c r="B10317" s="121"/>
    </row>
    <row r="10318" s="24" customFormat="1" spans="2:2">
      <c r="B10318" s="121"/>
    </row>
    <row r="10319" s="24" customFormat="1" spans="2:2">
      <c r="B10319" s="121"/>
    </row>
    <row r="10320" s="24" customFormat="1" spans="2:2">
      <c r="B10320" s="121"/>
    </row>
    <row r="10321" s="24" customFormat="1" spans="2:2">
      <c r="B10321" s="121"/>
    </row>
    <row r="10322" s="24" customFormat="1" spans="2:2">
      <c r="B10322" s="121"/>
    </row>
    <row r="10323" s="24" customFormat="1" spans="2:2">
      <c r="B10323" s="121"/>
    </row>
    <row r="10324" s="24" customFormat="1" spans="2:2">
      <c r="B10324" s="121"/>
    </row>
    <row r="10325" s="24" customFormat="1" spans="2:2">
      <c r="B10325" s="121"/>
    </row>
    <row r="10326" s="24" customFormat="1" spans="2:2">
      <c r="B10326" s="121"/>
    </row>
    <row r="10327" s="24" customFormat="1" spans="2:2">
      <c r="B10327" s="121"/>
    </row>
    <row r="10328" s="24" customFormat="1" spans="2:2">
      <c r="B10328" s="121"/>
    </row>
    <row r="10329" s="24" customFormat="1" spans="2:2">
      <c r="B10329" s="121"/>
    </row>
    <row r="10330" s="24" customFormat="1" spans="2:2">
      <c r="B10330" s="121"/>
    </row>
    <row r="10331" s="24" customFormat="1" spans="2:2">
      <c r="B10331" s="121"/>
    </row>
    <row r="10332" s="24" customFormat="1" spans="2:2">
      <c r="B10332" s="121"/>
    </row>
    <row r="10333" s="24" customFormat="1" spans="2:2">
      <c r="B10333" s="121"/>
    </row>
    <row r="10334" s="24" customFormat="1" spans="2:2">
      <c r="B10334" s="121"/>
    </row>
    <row r="10335" s="24" customFormat="1" spans="2:2">
      <c r="B10335" s="121"/>
    </row>
    <row r="10336" s="24" customFormat="1" spans="2:2">
      <c r="B10336" s="121"/>
    </row>
    <row r="10337" s="24" customFormat="1" spans="2:2">
      <c r="B10337" s="121"/>
    </row>
    <row r="10338" s="24" customFormat="1" spans="2:2">
      <c r="B10338" s="121"/>
    </row>
    <row r="10339" s="24" customFormat="1" spans="2:2">
      <c r="B10339" s="121"/>
    </row>
    <row r="10340" s="24" customFormat="1" spans="2:2">
      <c r="B10340" s="121"/>
    </row>
    <row r="10341" s="24" customFormat="1" spans="2:2">
      <c r="B10341" s="121"/>
    </row>
    <row r="10342" s="24" customFormat="1" spans="2:2">
      <c r="B10342" s="121"/>
    </row>
    <row r="10343" s="24" customFormat="1" spans="2:2">
      <c r="B10343" s="121"/>
    </row>
    <row r="10344" s="24" customFormat="1" spans="2:2">
      <c r="B10344" s="121"/>
    </row>
    <row r="10345" s="24" customFormat="1" spans="2:2">
      <c r="B10345" s="121"/>
    </row>
    <row r="10346" s="24" customFormat="1" spans="2:2">
      <c r="B10346" s="121"/>
    </row>
    <row r="10347" s="24" customFormat="1" spans="2:2">
      <c r="B10347" s="121"/>
    </row>
    <row r="10348" s="24" customFormat="1" spans="2:2">
      <c r="B10348" s="121"/>
    </row>
    <row r="10349" s="24" customFormat="1" spans="2:2">
      <c r="B10349" s="121"/>
    </row>
    <row r="10350" s="24" customFormat="1" spans="2:2">
      <c r="B10350" s="121"/>
    </row>
    <row r="10351" s="24" customFormat="1" spans="2:2">
      <c r="B10351" s="121"/>
    </row>
    <row r="10352" s="24" customFormat="1" spans="2:2">
      <c r="B10352" s="121"/>
    </row>
    <row r="10353" s="24" customFormat="1" spans="2:2">
      <c r="B10353" s="121"/>
    </row>
    <row r="10354" s="24" customFormat="1" spans="2:2">
      <c r="B10354" s="121"/>
    </row>
    <row r="10355" s="24" customFormat="1" spans="2:2">
      <c r="B10355" s="121"/>
    </row>
    <row r="10356" s="24" customFormat="1" spans="2:2">
      <c r="B10356" s="121"/>
    </row>
    <row r="10357" s="24" customFormat="1" spans="2:2">
      <c r="B10357" s="121"/>
    </row>
    <row r="10358" s="24" customFormat="1" spans="2:2">
      <c r="B10358" s="121"/>
    </row>
    <row r="10359" s="24" customFormat="1" spans="2:2">
      <c r="B10359" s="121"/>
    </row>
    <row r="10360" s="24" customFormat="1" spans="2:2">
      <c r="B10360" s="121"/>
    </row>
    <row r="10361" s="24" customFormat="1" spans="2:2">
      <c r="B10361" s="121"/>
    </row>
    <row r="10362" s="24" customFormat="1" spans="2:2">
      <c r="B10362" s="121"/>
    </row>
    <row r="10363" s="24" customFormat="1" spans="2:2">
      <c r="B10363" s="121"/>
    </row>
    <row r="10364" s="24" customFormat="1" spans="2:2">
      <c r="B10364" s="121"/>
    </row>
    <row r="10365" s="24" customFormat="1" spans="2:2">
      <c r="B10365" s="121"/>
    </row>
    <row r="10366" s="24" customFormat="1" spans="2:2">
      <c r="B10366" s="121"/>
    </row>
    <row r="10367" s="24" customFormat="1" spans="2:2">
      <c r="B10367" s="121"/>
    </row>
    <row r="10368" s="24" customFormat="1" spans="2:2">
      <c r="B10368" s="121"/>
    </row>
    <row r="10369" s="24" customFormat="1" spans="2:2">
      <c r="B10369" s="121"/>
    </row>
    <row r="10370" s="24" customFormat="1" spans="2:2">
      <c r="B10370" s="121"/>
    </row>
    <row r="10371" s="24" customFormat="1" spans="2:2">
      <c r="B10371" s="121"/>
    </row>
    <row r="10372" s="24" customFormat="1" spans="2:2">
      <c r="B10372" s="121"/>
    </row>
    <row r="10373" s="24" customFormat="1" spans="2:2">
      <c r="B10373" s="121"/>
    </row>
    <row r="10374" s="24" customFormat="1" spans="2:2">
      <c r="B10374" s="121"/>
    </row>
    <row r="10375" s="24" customFormat="1" spans="2:2">
      <c r="B10375" s="121"/>
    </row>
    <row r="10376" s="24" customFormat="1" spans="2:2">
      <c r="B10376" s="121"/>
    </row>
    <row r="10377" s="24" customFormat="1" spans="2:2">
      <c r="B10377" s="121"/>
    </row>
    <row r="10378" s="24" customFormat="1" spans="2:2">
      <c r="B10378" s="121"/>
    </row>
    <row r="10379" s="24" customFormat="1" spans="2:2">
      <c r="B10379" s="121"/>
    </row>
    <row r="10380" s="24" customFormat="1" spans="2:2">
      <c r="B10380" s="121"/>
    </row>
    <row r="10381" s="24" customFormat="1" spans="2:2">
      <c r="B10381" s="121"/>
    </row>
    <row r="10382" s="24" customFormat="1" spans="2:2">
      <c r="B10382" s="121"/>
    </row>
    <row r="10383" s="24" customFormat="1" spans="2:2">
      <c r="B10383" s="121"/>
    </row>
    <row r="10384" s="24" customFormat="1" spans="2:2">
      <c r="B10384" s="121"/>
    </row>
    <row r="10385" s="24" customFormat="1" spans="2:2">
      <c r="B10385" s="121"/>
    </row>
    <row r="10386" s="24" customFormat="1" spans="2:2">
      <c r="B10386" s="121"/>
    </row>
    <row r="10387" s="24" customFormat="1" spans="2:2">
      <c r="B10387" s="121"/>
    </row>
    <row r="10388" s="24" customFormat="1" spans="2:2">
      <c r="B10388" s="121"/>
    </row>
    <row r="10389" s="24" customFormat="1" spans="2:2">
      <c r="B10389" s="121"/>
    </row>
    <row r="10390" s="24" customFormat="1" spans="2:2">
      <c r="B10390" s="121"/>
    </row>
    <row r="10391" s="24" customFormat="1" spans="2:2">
      <c r="B10391" s="121"/>
    </row>
    <row r="10392" s="24" customFormat="1" spans="2:2">
      <c r="B10392" s="121"/>
    </row>
    <row r="10393" s="24" customFormat="1" spans="2:2">
      <c r="B10393" s="121"/>
    </row>
    <row r="10394" s="24" customFormat="1" spans="2:2">
      <c r="B10394" s="121"/>
    </row>
    <row r="10395" s="24" customFormat="1" spans="2:2">
      <c r="B10395" s="121"/>
    </row>
    <row r="10396" s="24" customFormat="1" spans="2:2">
      <c r="B10396" s="121"/>
    </row>
    <row r="10397" s="24" customFormat="1" spans="2:2">
      <c r="B10397" s="121"/>
    </row>
    <row r="10398" s="24" customFormat="1" spans="2:2">
      <c r="B10398" s="121"/>
    </row>
    <row r="10399" s="24" customFormat="1" spans="2:2">
      <c r="B10399" s="121"/>
    </row>
    <row r="10400" s="24" customFormat="1" spans="2:2">
      <c r="B10400" s="121"/>
    </row>
    <row r="10401" s="24" customFormat="1" spans="2:2">
      <c r="B10401" s="121"/>
    </row>
    <row r="10402" s="24" customFormat="1" spans="2:2">
      <c r="B10402" s="121"/>
    </row>
    <row r="10403" s="24" customFormat="1" spans="2:2">
      <c r="B10403" s="121"/>
    </row>
    <row r="10404" s="24" customFormat="1" spans="2:2">
      <c r="B10404" s="121"/>
    </row>
    <row r="10405" s="24" customFormat="1" spans="2:2">
      <c r="B10405" s="121"/>
    </row>
    <row r="10406" s="24" customFormat="1" spans="2:2">
      <c r="B10406" s="121"/>
    </row>
    <row r="10407" s="24" customFormat="1" spans="2:2">
      <c r="B10407" s="121"/>
    </row>
    <row r="10408" s="24" customFormat="1" spans="2:2">
      <c r="B10408" s="121"/>
    </row>
    <row r="10409" s="24" customFormat="1" spans="2:2">
      <c r="B10409" s="121"/>
    </row>
    <row r="10410" s="24" customFormat="1" spans="2:2">
      <c r="B10410" s="121"/>
    </row>
    <row r="10411" s="24" customFormat="1" spans="2:2">
      <c r="B10411" s="121"/>
    </row>
    <row r="10412" s="24" customFormat="1" spans="2:2">
      <c r="B10412" s="121"/>
    </row>
    <row r="10413" s="24" customFormat="1" spans="2:2">
      <c r="B10413" s="121"/>
    </row>
    <row r="10414" s="24" customFormat="1" spans="2:2">
      <c r="B10414" s="121"/>
    </row>
    <row r="10415" s="24" customFormat="1" spans="2:2">
      <c r="B10415" s="121"/>
    </row>
    <row r="10416" s="24" customFormat="1" spans="2:2">
      <c r="B10416" s="121"/>
    </row>
    <row r="10417" s="24" customFormat="1" spans="2:2">
      <c r="B10417" s="121"/>
    </row>
    <row r="10418" s="24" customFormat="1" spans="2:2">
      <c r="B10418" s="121"/>
    </row>
    <row r="10419" s="24" customFormat="1" spans="2:2">
      <c r="B10419" s="121"/>
    </row>
    <row r="10420" s="24" customFormat="1" spans="2:2">
      <c r="B10420" s="121"/>
    </row>
    <row r="10421" s="24" customFormat="1" spans="2:2">
      <c r="B10421" s="121"/>
    </row>
    <row r="10422" s="24" customFormat="1" spans="2:2">
      <c r="B10422" s="121"/>
    </row>
    <row r="10423" s="24" customFormat="1" spans="2:2">
      <c r="B10423" s="121"/>
    </row>
    <row r="10424" s="24" customFormat="1" spans="2:2">
      <c r="B10424" s="121"/>
    </row>
    <row r="10425" s="24" customFormat="1" spans="2:2">
      <c r="B10425" s="121"/>
    </row>
    <row r="10426" s="24" customFormat="1" spans="2:2">
      <c r="B10426" s="121"/>
    </row>
    <row r="10427" s="24" customFormat="1" spans="2:2">
      <c r="B10427" s="121"/>
    </row>
    <row r="10428" s="24" customFormat="1" spans="2:2">
      <c r="B10428" s="121"/>
    </row>
    <row r="10429" s="24" customFormat="1" spans="2:2">
      <c r="B10429" s="121"/>
    </row>
    <row r="10430" s="24" customFormat="1" spans="2:2">
      <c r="B10430" s="121"/>
    </row>
    <row r="10431" s="24" customFormat="1" spans="2:2">
      <c r="B10431" s="121"/>
    </row>
    <row r="10432" s="24" customFormat="1" spans="2:2">
      <c r="B10432" s="121"/>
    </row>
    <row r="10433" s="24" customFormat="1" spans="2:2">
      <c r="B10433" s="121"/>
    </row>
    <row r="10434" s="24" customFormat="1" spans="2:2">
      <c r="B10434" s="121"/>
    </row>
    <row r="10435" s="24" customFormat="1" spans="2:2">
      <c r="B10435" s="121"/>
    </row>
    <row r="10436" s="24" customFormat="1" spans="2:2">
      <c r="B10436" s="121"/>
    </row>
    <row r="10437" s="24" customFormat="1" spans="2:2">
      <c r="B10437" s="121"/>
    </row>
    <row r="10438" s="24" customFormat="1" spans="2:2">
      <c r="B10438" s="121"/>
    </row>
    <row r="10439" s="24" customFormat="1" spans="2:2">
      <c r="B10439" s="121"/>
    </row>
    <row r="10440" s="24" customFormat="1" spans="2:2">
      <c r="B10440" s="121"/>
    </row>
    <row r="10441" s="24" customFormat="1" spans="2:2">
      <c r="B10441" s="121"/>
    </row>
    <row r="10442" s="24" customFormat="1" spans="2:2">
      <c r="B10442" s="121"/>
    </row>
    <row r="10443" s="24" customFormat="1" spans="2:2">
      <c r="B10443" s="121"/>
    </row>
    <row r="10444" s="24" customFormat="1" spans="2:2">
      <c r="B10444" s="121"/>
    </row>
    <row r="10445" s="24" customFormat="1" spans="2:2">
      <c r="B10445" s="121"/>
    </row>
    <row r="10446" s="24" customFormat="1" spans="2:2">
      <c r="B10446" s="121"/>
    </row>
    <row r="10447" s="24" customFormat="1" spans="2:2">
      <c r="B10447" s="121"/>
    </row>
    <row r="10448" s="24" customFormat="1" spans="2:2">
      <c r="B10448" s="121"/>
    </row>
    <row r="10449" s="24" customFormat="1" spans="2:2">
      <c r="B10449" s="121"/>
    </row>
    <row r="10450" s="24" customFormat="1" spans="2:2">
      <c r="B10450" s="121"/>
    </row>
    <row r="10451" s="24" customFormat="1" spans="2:2">
      <c r="B10451" s="121"/>
    </row>
    <row r="10452" s="24" customFormat="1" spans="2:2">
      <c r="B10452" s="121"/>
    </row>
    <row r="10453" s="24" customFormat="1" spans="2:2">
      <c r="B10453" s="121"/>
    </row>
    <row r="10454" s="24" customFormat="1" spans="2:2">
      <c r="B10454" s="121"/>
    </row>
    <row r="10455" s="24" customFormat="1" spans="2:2">
      <c r="B10455" s="121"/>
    </row>
    <row r="10456" s="24" customFormat="1" spans="2:2">
      <c r="B10456" s="121"/>
    </row>
    <row r="10457" s="24" customFormat="1" spans="2:2">
      <c r="B10457" s="121"/>
    </row>
    <row r="10458" s="24" customFormat="1" spans="2:2">
      <c r="B10458" s="121"/>
    </row>
    <row r="10459" s="24" customFormat="1" spans="2:2">
      <c r="B10459" s="121"/>
    </row>
    <row r="10460" s="24" customFormat="1" spans="2:2">
      <c r="B10460" s="121"/>
    </row>
    <row r="10461" s="24" customFormat="1" spans="2:2">
      <c r="B10461" s="121"/>
    </row>
    <row r="10462" s="24" customFormat="1" spans="2:2">
      <c r="B10462" s="121"/>
    </row>
    <row r="10463" s="24" customFormat="1" spans="2:2">
      <c r="B10463" s="121"/>
    </row>
    <row r="10464" s="24" customFormat="1" spans="2:2">
      <c r="B10464" s="121"/>
    </row>
    <row r="10465" s="24" customFormat="1" spans="2:2">
      <c r="B10465" s="121"/>
    </row>
    <row r="10466" s="24" customFormat="1" spans="2:2">
      <c r="B10466" s="121"/>
    </row>
    <row r="10467" s="24" customFormat="1" spans="2:2">
      <c r="B10467" s="121"/>
    </row>
    <row r="10468" s="24" customFormat="1" spans="2:2">
      <c r="B10468" s="121"/>
    </row>
    <row r="10469" s="24" customFormat="1" spans="2:2">
      <c r="B10469" s="121"/>
    </row>
    <row r="10470" s="24" customFormat="1" spans="2:2">
      <c r="B10470" s="121"/>
    </row>
    <row r="10471" s="24" customFormat="1" spans="2:2">
      <c r="B10471" s="121"/>
    </row>
    <row r="10472" s="24" customFormat="1" spans="2:2">
      <c r="B10472" s="121"/>
    </row>
    <row r="10473" s="24" customFormat="1" spans="2:2">
      <c r="B10473" s="121"/>
    </row>
    <row r="10474" s="24" customFormat="1" spans="2:2">
      <c r="B10474" s="121"/>
    </row>
    <row r="10475" s="24" customFormat="1" spans="2:2">
      <c r="B10475" s="121"/>
    </row>
    <row r="10476" s="24" customFormat="1" spans="2:2">
      <c r="B10476" s="121"/>
    </row>
    <row r="10477" s="24" customFormat="1" spans="2:2">
      <c r="B10477" s="121"/>
    </row>
    <row r="10478" s="24" customFormat="1" spans="2:2">
      <c r="B10478" s="121"/>
    </row>
    <row r="10479" s="24" customFormat="1" spans="2:2">
      <c r="B10479" s="121"/>
    </row>
    <row r="10480" s="24" customFormat="1" spans="2:2">
      <c r="B10480" s="121"/>
    </row>
    <row r="10481" s="24" customFormat="1" spans="2:2">
      <c r="B10481" s="121"/>
    </row>
    <row r="10482" s="24" customFormat="1" spans="2:2">
      <c r="B10482" s="121"/>
    </row>
    <row r="10483" s="24" customFormat="1" spans="2:2">
      <c r="B10483" s="121"/>
    </row>
    <row r="10484" s="24" customFormat="1" spans="2:2">
      <c r="B10484" s="121"/>
    </row>
    <row r="10485" s="24" customFormat="1" spans="2:2">
      <c r="B10485" s="121"/>
    </row>
    <row r="10486" s="24" customFormat="1" spans="2:2">
      <c r="B10486" s="121"/>
    </row>
    <row r="10487" s="24" customFormat="1" spans="2:2">
      <c r="B10487" s="121"/>
    </row>
    <row r="10488" s="24" customFormat="1" spans="2:2">
      <c r="B10488" s="121"/>
    </row>
    <row r="10489" s="24" customFormat="1" spans="2:2">
      <c r="B10489" s="121"/>
    </row>
    <row r="10490" s="24" customFormat="1" spans="2:2">
      <c r="B10490" s="121"/>
    </row>
    <row r="10491" s="24" customFormat="1" spans="2:2">
      <c r="B10491" s="121"/>
    </row>
    <row r="10492" s="24" customFormat="1" spans="2:2">
      <c r="B10492" s="121"/>
    </row>
    <row r="10493" s="24" customFormat="1" spans="2:2">
      <c r="B10493" s="121"/>
    </row>
    <row r="10494" s="24" customFormat="1" spans="2:2">
      <c r="B10494" s="121"/>
    </row>
    <row r="10495" s="24" customFormat="1" spans="2:2">
      <c r="B10495" s="121"/>
    </row>
    <row r="10496" s="24" customFormat="1" spans="2:2">
      <c r="B10496" s="121"/>
    </row>
    <row r="10497" s="24" customFormat="1" spans="2:2">
      <c r="B10497" s="121"/>
    </row>
    <row r="10498" s="24" customFormat="1" spans="2:2">
      <c r="B10498" s="121"/>
    </row>
    <row r="10499" s="24" customFormat="1" spans="2:2">
      <c r="B10499" s="121"/>
    </row>
    <row r="10500" s="24" customFormat="1" spans="2:2">
      <c r="B10500" s="121"/>
    </row>
    <row r="10501" s="24" customFormat="1" spans="2:2">
      <c r="B10501" s="121"/>
    </row>
    <row r="10502" s="24" customFormat="1" spans="2:2">
      <c r="B10502" s="121"/>
    </row>
    <row r="10503" s="24" customFormat="1" spans="2:2">
      <c r="B10503" s="121"/>
    </row>
    <row r="10504" s="24" customFormat="1" spans="2:2">
      <c r="B10504" s="121"/>
    </row>
    <row r="10505" s="24" customFormat="1" spans="2:2">
      <c r="B10505" s="121"/>
    </row>
    <row r="10506" s="24" customFormat="1" spans="2:2">
      <c r="B10506" s="121"/>
    </row>
    <row r="10507" s="24" customFormat="1" spans="2:2">
      <c r="B10507" s="121"/>
    </row>
    <row r="10508" s="24" customFormat="1" spans="2:2">
      <c r="B10508" s="121"/>
    </row>
    <row r="10509" s="24" customFormat="1" spans="2:2">
      <c r="B10509" s="121"/>
    </row>
    <row r="10510" s="24" customFormat="1" spans="2:2">
      <c r="B10510" s="121"/>
    </row>
    <row r="10511" s="24" customFormat="1" spans="2:2">
      <c r="B10511" s="121"/>
    </row>
    <row r="10512" s="24" customFormat="1" spans="2:2">
      <c r="B10512" s="121"/>
    </row>
    <row r="10513" s="24" customFormat="1" spans="2:2">
      <c r="B10513" s="121"/>
    </row>
    <row r="10514" s="24" customFormat="1" spans="2:2">
      <c r="B10514" s="121"/>
    </row>
    <row r="10515" s="24" customFormat="1" spans="2:2">
      <c r="B10515" s="121"/>
    </row>
    <row r="10516" s="24" customFormat="1" spans="2:2">
      <c r="B10516" s="121"/>
    </row>
    <row r="10517" s="24" customFormat="1" spans="2:2">
      <c r="B10517" s="121"/>
    </row>
    <row r="10518" s="24" customFormat="1" spans="2:2">
      <c r="B10518" s="121"/>
    </row>
    <row r="10519" s="24" customFormat="1" spans="2:2">
      <c r="B10519" s="121"/>
    </row>
    <row r="10520" s="24" customFormat="1" spans="2:2">
      <c r="B10520" s="121"/>
    </row>
    <row r="10521" s="24" customFormat="1" spans="2:2">
      <c r="B10521" s="121"/>
    </row>
    <row r="10522" s="24" customFormat="1" spans="2:2">
      <c r="B10522" s="121"/>
    </row>
    <row r="10523" s="24" customFormat="1" spans="2:2">
      <c r="B10523" s="121"/>
    </row>
    <row r="10524" s="24" customFormat="1" spans="2:2">
      <c r="B10524" s="121"/>
    </row>
    <row r="10525" s="24" customFormat="1" spans="2:2">
      <c r="B10525" s="121"/>
    </row>
    <row r="10526" s="24" customFormat="1" spans="2:2">
      <c r="B10526" s="121"/>
    </row>
    <row r="10527" s="24" customFormat="1" spans="2:2">
      <c r="B10527" s="121"/>
    </row>
    <row r="10528" s="24" customFormat="1" spans="2:2">
      <c r="B10528" s="121"/>
    </row>
    <row r="10529" s="24" customFormat="1" spans="2:2">
      <c r="B10529" s="121"/>
    </row>
    <row r="10530" s="24" customFormat="1" spans="2:2">
      <c r="B10530" s="121"/>
    </row>
    <row r="10531" s="24" customFormat="1" spans="2:2">
      <c r="B10531" s="121"/>
    </row>
    <row r="10532" s="24" customFormat="1" spans="2:2">
      <c r="B10532" s="121"/>
    </row>
    <row r="10533" s="24" customFormat="1" spans="2:2">
      <c r="B10533" s="121"/>
    </row>
    <row r="10534" s="24" customFormat="1" spans="2:2">
      <c r="B10534" s="121"/>
    </row>
    <row r="10535" s="24" customFormat="1" spans="2:2">
      <c r="B10535" s="121"/>
    </row>
    <row r="10536" s="24" customFormat="1" spans="2:2">
      <c r="B10536" s="121"/>
    </row>
    <row r="10537" s="24" customFormat="1" spans="2:2">
      <c r="B10537" s="121"/>
    </row>
    <row r="10538" s="24" customFormat="1" spans="2:2">
      <c r="B10538" s="121"/>
    </row>
    <row r="10539" s="24" customFormat="1" spans="2:2">
      <c r="B10539" s="121"/>
    </row>
    <row r="10540" s="24" customFormat="1" spans="2:2">
      <c r="B10540" s="121"/>
    </row>
    <row r="10541" s="24" customFormat="1" spans="2:2">
      <c r="B10541" s="121"/>
    </row>
    <row r="10542" s="24" customFormat="1" spans="2:2">
      <c r="B10542" s="121"/>
    </row>
    <row r="10543" s="24" customFormat="1" spans="2:2">
      <c r="B10543" s="121"/>
    </row>
    <row r="10544" s="24" customFormat="1" spans="2:2">
      <c r="B10544" s="121"/>
    </row>
    <row r="10545" s="24" customFormat="1" spans="2:2">
      <c r="B10545" s="121"/>
    </row>
    <row r="10546" s="24" customFormat="1" spans="2:2">
      <c r="B10546" s="121"/>
    </row>
    <row r="10547" s="24" customFormat="1" spans="2:2">
      <c r="B10547" s="121"/>
    </row>
    <row r="10548" s="24" customFormat="1" spans="2:2">
      <c r="B10548" s="121"/>
    </row>
    <row r="10549" s="24" customFormat="1" spans="2:2">
      <c r="B10549" s="121"/>
    </row>
    <row r="10550" s="24" customFormat="1" spans="2:2">
      <c r="B10550" s="121"/>
    </row>
    <row r="10551" s="24" customFormat="1" spans="2:2">
      <c r="B10551" s="121"/>
    </row>
    <row r="10552" s="24" customFormat="1" spans="2:2">
      <c r="B10552" s="121"/>
    </row>
    <row r="10553" s="24" customFormat="1" spans="2:2">
      <c r="B10553" s="121"/>
    </row>
    <row r="10554" s="24" customFormat="1" spans="2:2">
      <c r="B10554" s="121"/>
    </row>
    <row r="10555" s="24" customFormat="1" spans="2:2">
      <c r="B10555" s="121"/>
    </row>
    <row r="10556" s="24" customFormat="1" spans="2:2">
      <c r="B10556" s="121"/>
    </row>
    <row r="10557" s="24" customFormat="1" spans="2:2">
      <c r="B10557" s="121"/>
    </row>
    <row r="10558" s="24" customFormat="1" spans="2:2">
      <c r="B10558" s="121"/>
    </row>
    <row r="10559" s="24" customFormat="1" spans="2:2">
      <c r="B10559" s="121"/>
    </row>
    <row r="10560" s="24" customFormat="1" spans="2:2">
      <c r="B10560" s="121"/>
    </row>
    <row r="10561" s="24" customFormat="1" spans="2:2">
      <c r="B10561" s="121"/>
    </row>
    <row r="10562" s="24" customFormat="1" spans="2:2">
      <c r="B10562" s="121"/>
    </row>
    <row r="10563" s="24" customFormat="1" spans="2:2">
      <c r="B10563" s="121"/>
    </row>
    <row r="10564" s="24" customFormat="1" spans="2:2">
      <c r="B10564" s="121"/>
    </row>
    <row r="10565" s="24" customFormat="1" spans="2:2">
      <c r="B10565" s="121"/>
    </row>
    <row r="10566" s="24" customFormat="1" spans="2:2">
      <c r="B10566" s="121"/>
    </row>
    <row r="10567" s="24" customFormat="1" spans="2:2">
      <c r="B10567" s="121"/>
    </row>
    <row r="10568" s="24" customFormat="1" spans="2:2">
      <c r="B10568" s="121"/>
    </row>
    <row r="10569" s="24" customFormat="1" spans="2:2">
      <c r="B10569" s="121"/>
    </row>
    <row r="10570" s="24" customFormat="1" spans="2:2">
      <c r="B10570" s="121"/>
    </row>
    <row r="10571" s="24" customFormat="1" spans="2:2">
      <c r="B10571" s="121"/>
    </row>
    <row r="10572" s="24" customFormat="1" spans="2:2">
      <c r="B10572" s="121"/>
    </row>
    <row r="10573" s="24" customFormat="1" spans="2:2">
      <c r="B10573" s="121"/>
    </row>
    <row r="10574" s="24" customFormat="1" spans="2:2">
      <c r="B10574" s="121"/>
    </row>
    <row r="10575" s="24" customFormat="1" spans="2:2">
      <c r="B10575" s="121"/>
    </row>
    <row r="10576" s="24" customFormat="1" spans="2:2">
      <c r="B10576" s="121"/>
    </row>
    <row r="10577" s="24" customFormat="1" spans="2:2">
      <c r="B10577" s="121"/>
    </row>
    <row r="10578" s="24" customFormat="1" spans="2:2">
      <c r="B10578" s="121"/>
    </row>
    <row r="10579" s="24" customFormat="1" spans="2:2">
      <c r="B10579" s="121"/>
    </row>
    <row r="10580" s="24" customFormat="1" spans="2:2">
      <c r="B10580" s="121"/>
    </row>
    <row r="10581" s="24" customFormat="1" spans="2:2">
      <c r="B10581" s="121"/>
    </row>
    <row r="10582" s="24" customFormat="1" spans="2:2">
      <c r="B10582" s="121"/>
    </row>
    <row r="10583" s="24" customFormat="1" spans="2:2">
      <c r="B10583" s="121"/>
    </row>
    <row r="10584" s="24" customFormat="1" spans="2:2">
      <c r="B10584" s="121"/>
    </row>
    <row r="10585" s="24" customFormat="1" spans="2:2">
      <c r="B10585" s="121"/>
    </row>
    <row r="10586" s="24" customFormat="1" spans="2:2">
      <c r="B10586" s="121"/>
    </row>
    <row r="10587" s="24" customFormat="1" spans="2:2">
      <c r="B10587" s="121"/>
    </row>
    <row r="10588" s="24" customFormat="1" spans="2:2">
      <c r="B10588" s="121"/>
    </row>
    <row r="10589" s="24" customFormat="1" spans="2:2">
      <c r="B10589" s="121"/>
    </row>
    <row r="10590" s="24" customFormat="1" spans="2:2">
      <c r="B10590" s="121"/>
    </row>
    <row r="10591" s="24" customFormat="1" spans="2:2">
      <c r="B10591" s="121"/>
    </row>
    <row r="10592" s="24" customFormat="1" spans="2:2">
      <c r="B10592" s="121"/>
    </row>
    <row r="10593" s="24" customFormat="1" spans="2:2">
      <c r="B10593" s="121"/>
    </row>
    <row r="10594" s="24" customFormat="1" spans="2:2">
      <c r="B10594" s="121"/>
    </row>
    <row r="10595" s="24" customFormat="1" spans="2:2">
      <c r="B10595" s="121"/>
    </row>
    <row r="10596" s="24" customFormat="1" spans="2:2">
      <c r="B10596" s="121"/>
    </row>
    <row r="10597" s="24" customFormat="1" spans="2:2">
      <c r="B10597" s="121"/>
    </row>
    <row r="10598" s="24" customFormat="1" spans="2:2">
      <c r="B10598" s="121"/>
    </row>
    <row r="10599" s="24" customFormat="1" spans="2:2">
      <c r="B10599" s="121"/>
    </row>
    <row r="10600" s="24" customFormat="1" spans="2:2">
      <c r="B10600" s="121"/>
    </row>
    <row r="10601" s="24" customFormat="1" spans="2:2">
      <c r="B10601" s="121"/>
    </row>
    <row r="10602" s="24" customFormat="1" spans="2:2">
      <c r="B10602" s="121"/>
    </row>
    <row r="10603" s="24" customFormat="1" spans="2:2">
      <c r="B10603" s="121"/>
    </row>
    <row r="10604" s="24" customFormat="1" spans="2:2">
      <c r="B10604" s="121"/>
    </row>
    <row r="10605" s="24" customFormat="1" spans="2:2">
      <c r="B10605" s="121"/>
    </row>
    <row r="10606" s="24" customFormat="1" spans="2:2">
      <c r="B10606" s="121"/>
    </row>
    <row r="10607" s="24" customFormat="1" spans="2:2">
      <c r="B10607" s="121"/>
    </row>
    <row r="10608" s="24" customFormat="1" spans="2:2">
      <c r="B10608" s="121"/>
    </row>
    <row r="10609" s="24" customFormat="1" spans="2:2">
      <c r="B10609" s="121"/>
    </row>
    <row r="10610" s="24" customFormat="1" spans="2:2">
      <c r="B10610" s="121"/>
    </row>
    <row r="10611" s="24" customFormat="1" spans="2:2">
      <c r="B10611" s="121"/>
    </row>
    <row r="10612" s="24" customFormat="1" spans="2:2">
      <c r="B10612" s="121"/>
    </row>
    <row r="10613" s="24" customFormat="1" spans="2:2">
      <c r="B10613" s="121"/>
    </row>
    <row r="10614" s="24" customFormat="1" spans="2:2">
      <c r="B10614" s="121"/>
    </row>
    <row r="10615" s="24" customFormat="1" spans="2:2">
      <c r="B10615" s="121"/>
    </row>
    <row r="10616" s="24" customFormat="1" spans="2:2">
      <c r="B10616" s="121"/>
    </row>
    <row r="10617" s="24" customFormat="1" spans="2:2">
      <c r="B10617" s="121"/>
    </row>
    <row r="10618" s="24" customFormat="1" spans="2:2">
      <c r="B10618" s="121"/>
    </row>
    <row r="10619" s="24" customFormat="1" spans="2:2">
      <c r="B10619" s="121"/>
    </row>
    <row r="10620" s="24" customFormat="1" spans="2:2">
      <c r="B10620" s="121"/>
    </row>
    <row r="10621" s="24" customFormat="1" spans="2:2">
      <c r="B10621" s="121"/>
    </row>
    <row r="10622" s="24" customFormat="1" spans="2:2">
      <c r="B10622" s="121"/>
    </row>
    <row r="10623" s="24" customFormat="1" spans="2:2">
      <c r="B10623" s="121"/>
    </row>
    <row r="10624" s="24" customFormat="1" spans="2:2">
      <c r="B10624" s="121"/>
    </row>
    <row r="10625" s="24" customFormat="1" spans="2:2">
      <c r="B10625" s="121"/>
    </row>
    <row r="10626" s="24" customFormat="1" spans="2:2">
      <c r="B10626" s="121"/>
    </row>
    <row r="10627" s="24" customFormat="1" spans="2:2">
      <c r="B10627" s="121"/>
    </row>
    <row r="10628" s="24" customFormat="1" spans="2:2">
      <c r="B10628" s="121"/>
    </row>
    <row r="10629" s="24" customFormat="1" spans="2:2">
      <c r="B10629" s="121"/>
    </row>
    <row r="10630" s="24" customFormat="1" spans="2:2">
      <c r="B10630" s="121"/>
    </row>
    <row r="10631" s="24" customFormat="1" spans="2:2">
      <c r="B10631" s="121"/>
    </row>
    <row r="10632" s="24" customFormat="1" spans="2:2">
      <c r="B10632" s="121"/>
    </row>
    <row r="10633" s="24" customFormat="1" spans="2:2">
      <c r="B10633" s="121"/>
    </row>
    <row r="10634" s="24" customFormat="1" spans="2:2">
      <c r="B10634" s="121"/>
    </row>
    <row r="10635" s="24" customFormat="1" spans="2:2">
      <c r="B10635" s="121"/>
    </row>
    <row r="10636" s="24" customFormat="1" spans="2:2">
      <c r="B10636" s="121"/>
    </row>
    <row r="10637" s="24" customFormat="1" spans="2:2">
      <c r="B10637" s="121"/>
    </row>
    <row r="10638" s="24" customFormat="1" spans="2:2">
      <c r="B10638" s="121"/>
    </row>
    <row r="10639" s="24" customFormat="1" spans="2:2">
      <c r="B10639" s="121"/>
    </row>
    <row r="10640" s="24" customFormat="1" spans="2:2">
      <c r="B10640" s="121"/>
    </row>
    <row r="10641" s="24" customFormat="1" spans="2:2">
      <c r="B10641" s="121"/>
    </row>
    <row r="10642" s="24" customFormat="1" spans="2:2">
      <c r="B10642" s="121"/>
    </row>
    <row r="10643" s="24" customFormat="1" spans="2:2">
      <c r="B10643" s="121"/>
    </row>
    <row r="10644" s="24" customFormat="1" spans="2:2">
      <c r="B10644" s="121"/>
    </row>
    <row r="10645" s="24" customFormat="1" spans="2:2">
      <c r="B10645" s="121"/>
    </row>
    <row r="10646" s="24" customFormat="1" spans="2:2">
      <c r="B10646" s="121"/>
    </row>
    <row r="10647" s="24" customFormat="1" spans="2:2">
      <c r="B10647" s="121"/>
    </row>
    <row r="10648" s="24" customFormat="1" spans="2:2">
      <c r="B10648" s="121"/>
    </row>
    <row r="10649" s="24" customFormat="1" spans="2:2">
      <c r="B10649" s="121"/>
    </row>
    <row r="10650" s="24" customFormat="1" spans="2:2">
      <c r="B10650" s="121"/>
    </row>
    <row r="10651" s="24" customFormat="1" spans="2:2">
      <c r="B10651" s="121"/>
    </row>
    <row r="10652" s="24" customFormat="1" spans="2:2">
      <c r="B10652" s="121"/>
    </row>
    <row r="10653" s="24" customFormat="1" spans="2:2">
      <c r="B10653" s="121"/>
    </row>
    <row r="10654" s="24" customFormat="1" spans="2:2">
      <c r="B10654" s="121"/>
    </row>
    <row r="10655" s="24" customFormat="1" spans="2:2">
      <c r="B10655" s="121"/>
    </row>
    <row r="10656" s="24" customFormat="1" spans="2:2">
      <c r="B10656" s="121"/>
    </row>
    <row r="10657" s="24" customFormat="1" spans="2:2">
      <c r="B10657" s="121"/>
    </row>
    <row r="10658" s="24" customFormat="1" spans="2:2">
      <c r="B10658" s="121"/>
    </row>
    <row r="10659" s="24" customFormat="1" spans="2:2">
      <c r="B10659" s="121"/>
    </row>
    <row r="10660" s="24" customFormat="1" spans="2:2">
      <c r="B10660" s="121"/>
    </row>
    <row r="10661" s="24" customFormat="1" spans="2:2">
      <c r="B10661" s="121"/>
    </row>
    <row r="10662" s="24" customFormat="1" spans="2:2">
      <c r="B10662" s="121"/>
    </row>
    <row r="10663" s="24" customFormat="1" spans="2:2">
      <c r="B10663" s="121"/>
    </row>
    <row r="10664" s="24" customFormat="1" spans="2:2">
      <c r="B10664" s="121"/>
    </row>
    <row r="10665" s="24" customFormat="1" spans="2:2">
      <c r="B10665" s="121"/>
    </row>
    <row r="10666" s="24" customFormat="1" spans="2:2">
      <c r="B10666" s="121"/>
    </row>
    <row r="10667" s="24" customFormat="1" spans="2:2">
      <c r="B10667" s="121"/>
    </row>
    <row r="10668" s="24" customFormat="1" spans="2:2">
      <c r="B10668" s="121"/>
    </row>
    <row r="10669" s="24" customFormat="1" spans="2:2">
      <c r="B10669" s="121"/>
    </row>
    <row r="10670" s="24" customFormat="1" spans="2:2">
      <c r="B10670" s="121"/>
    </row>
    <row r="10671" s="24" customFormat="1" spans="2:2">
      <c r="B10671" s="121"/>
    </row>
    <row r="10672" s="24" customFormat="1" spans="2:2">
      <c r="B10672" s="121"/>
    </row>
    <row r="10673" s="24" customFormat="1" spans="2:2">
      <c r="B10673" s="121"/>
    </row>
    <row r="10674" s="24" customFormat="1" spans="2:2">
      <c r="B10674" s="121"/>
    </row>
    <row r="10675" s="24" customFormat="1" spans="2:2">
      <c r="B10675" s="121"/>
    </row>
    <row r="10676" s="24" customFormat="1" spans="2:2">
      <c r="B10676" s="121"/>
    </row>
    <row r="10677" s="24" customFormat="1" spans="2:2">
      <c r="B10677" s="121"/>
    </row>
    <row r="10678" s="24" customFormat="1" spans="2:2">
      <c r="B10678" s="121"/>
    </row>
    <row r="10679" s="24" customFormat="1" spans="2:2">
      <c r="B10679" s="121"/>
    </row>
    <row r="10680" s="24" customFormat="1" spans="2:2">
      <c r="B10680" s="121"/>
    </row>
    <row r="10681" s="24" customFormat="1" spans="2:2">
      <c r="B10681" s="121"/>
    </row>
    <row r="10682" s="24" customFormat="1" spans="2:2">
      <c r="B10682" s="121"/>
    </row>
    <row r="10683" s="24" customFormat="1" spans="2:2">
      <c r="B10683" s="121"/>
    </row>
    <row r="10684" s="24" customFormat="1" spans="2:2">
      <c r="B10684" s="121"/>
    </row>
    <row r="10685" s="24" customFormat="1" spans="2:2">
      <c r="B10685" s="121"/>
    </row>
    <row r="10686" s="24" customFormat="1" spans="2:2">
      <c r="B10686" s="121"/>
    </row>
    <row r="10687" s="24" customFormat="1" spans="2:2">
      <c r="B10687" s="121"/>
    </row>
    <row r="10688" s="24" customFormat="1" spans="2:2">
      <c r="B10688" s="121"/>
    </row>
    <row r="10689" s="24" customFormat="1" spans="2:2">
      <c r="B10689" s="121"/>
    </row>
    <row r="10690" s="24" customFormat="1" spans="2:2">
      <c r="B10690" s="121"/>
    </row>
    <row r="10691" s="24" customFormat="1" spans="2:2">
      <c r="B10691" s="121"/>
    </row>
    <row r="10692" s="24" customFormat="1" spans="2:2">
      <c r="B10692" s="121"/>
    </row>
    <row r="10693" s="24" customFormat="1" spans="2:2">
      <c r="B10693" s="121"/>
    </row>
    <row r="10694" s="24" customFormat="1" spans="2:2">
      <c r="B10694" s="121"/>
    </row>
    <row r="10695" s="24" customFormat="1" spans="2:2">
      <c r="B10695" s="121"/>
    </row>
    <row r="10696" s="24" customFormat="1" spans="2:2">
      <c r="B10696" s="121"/>
    </row>
    <row r="10697" s="24" customFormat="1" spans="2:2">
      <c r="B10697" s="121"/>
    </row>
    <row r="10698" s="24" customFormat="1" spans="2:2">
      <c r="B10698" s="121"/>
    </row>
    <row r="10699" s="24" customFormat="1" spans="2:2">
      <c r="B10699" s="121"/>
    </row>
    <row r="10700" s="24" customFormat="1" spans="2:2">
      <c r="B10700" s="121"/>
    </row>
    <row r="10701" s="24" customFormat="1" spans="2:2">
      <c r="B10701" s="121"/>
    </row>
    <row r="10702" s="24" customFormat="1" spans="2:2">
      <c r="B10702" s="121"/>
    </row>
    <row r="10703" s="24" customFormat="1" spans="2:2">
      <c r="B10703" s="121"/>
    </row>
    <row r="10704" s="24" customFormat="1" spans="2:2">
      <c r="B10704" s="121"/>
    </row>
    <row r="10705" s="24" customFormat="1" spans="2:2">
      <c r="B10705" s="121"/>
    </row>
    <row r="10706" s="24" customFormat="1" spans="2:2">
      <c r="B10706" s="121"/>
    </row>
    <row r="10707" s="24" customFormat="1" spans="2:2">
      <c r="B10707" s="121"/>
    </row>
    <row r="10708" s="24" customFormat="1" spans="2:2">
      <c r="B10708" s="121"/>
    </row>
    <row r="10709" s="24" customFormat="1" spans="2:2">
      <c r="B10709" s="121"/>
    </row>
    <row r="10710" s="24" customFormat="1" spans="2:2">
      <c r="B10710" s="121"/>
    </row>
    <row r="10711" s="24" customFormat="1" spans="2:2">
      <c r="B10711" s="121"/>
    </row>
    <row r="10712" s="24" customFormat="1" spans="2:2">
      <c r="B10712" s="121"/>
    </row>
    <row r="10713" s="24" customFormat="1" spans="2:2">
      <c r="B10713" s="121"/>
    </row>
    <row r="10714" s="24" customFormat="1" spans="2:2">
      <c r="B10714" s="121"/>
    </row>
    <row r="10715" s="24" customFormat="1" spans="2:2">
      <c r="B10715" s="121"/>
    </row>
    <row r="10716" s="24" customFormat="1" spans="2:2">
      <c r="B10716" s="121"/>
    </row>
    <row r="10717" s="24" customFormat="1" spans="2:2">
      <c r="B10717" s="121"/>
    </row>
    <row r="10718" s="24" customFormat="1" spans="2:2">
      <c r="B10718" s="121"/>
    </row>
    <row r="10719" s="24" customFormat="1" spans="2:2">
      <c r="B10719" s="121"/>
    </row>
    <row r="10720" s="24" customFormat="1" spans="2:2">
      <c r="B10720" s="121"/>
    </row>
    <row r="10721" s="24" customFormat="1" spans="2:2">
      <c r="B10721" s="121"/>
    </row>
    <row r="10722" s="24" customFormat="1" spans="2:2">
      <c r="B10722" s="121"/>
    </row>
    <row r="10723" s="24" customFormat="1" spans="2:2">
      <c r="B10723" s="121"/>
    </row>
    <row r="10724" s="24" customFormat="1" spans="2:2">
      <c r="B10724" s="121"/>
    </row>
    <row r="10725" s="24" customFormat="1" spans="2:2">
      <c r="B10725" s="121"/>
    </row>
    <row r="10726" s="24" customFormat="1" spans="2:2">
      <c r="B10726" s="121"/>
    </row>
    <row r="10727" s="24" customFormat="1" spans="2:2">
      <c r="B10727" s="121"/>
    </row>
    <row r="10728" s="24" customFormat="1" spans="2:2">
      <c r="B10728" s="121"/>
    </row>
    <row r="10729" s="24" customFormat="1" spans="2:2">
      <c r="B10729" s="121"/>
    </row>
    <row r="10730" s="24" customFormat="1" spans="2:2">
      <c r="B10730" s="121"/>
    </row>
    <row r="10731" s="24" customFormat="1" spans="2:2">
      <c r="B10731" s="121"/>
    </row>
    <row r="10732" s="24" customFormat="1" spans="2:2">
      <c r="B10732" s="121"/>
    </row>
    <row r="10733" s="24" customFormat="1" spans="2:2">
      <c r="B10733" s="121"/>
    </row>
    <row r="10734" s="24" customFormat="1" spans="2:2">
      <c r="B10734" s="121"/>
    </row>
    <row r="10735" s="24" customFormat="1" spans="2:2">
      <c r="B10735" s="121"/>
    </row>
    <row r="10736" s="24" customFormat="1" spans="2:2">
      <c r="B10736" s="121"/>
    </row>
    <row r="10737" s="24" customFormat="1" spans="2:2">
      <c r="B10737" s="121"/>
    </row>
    <row r="10738" s="24" customFormat="1" spans="2:2">
      <c r="B10738" s="121"/>
    </row>
    <row r="10739" s="24" customFormat="1" spans="2:2">
      <c r="B10739" s="121"/>
    </row>
    <row r="10740" s="24" customFormat="1" spans="2:2">
      <c r="B10740" s="121"/>
    </row>
    <row r="10741" s="24" customFormat="1" spans="2:2">
      <c r="B10741" s="121"/>
    </row>
    <row r="10742" s="24" customFormat="1" spans="2:2">
      <c r="B10742" s="121"/>
    </row>
    <row r="10743" s="24" customFormat="1" spans="2:2">
      <c r="B10743" s="121"/>
    </row>
    <row r="10744" s="24" customFormat="1" spans="2:2">
      <c r="B10744" s="121"/>
    </row>
    <row r="10745" s="24" customFormat="1" spans="2:2">
      <c r="B10745" s="121"/>
    </row>
    <row r="10746" s="24" customFormat="1" spans="2:2">
      <c r="B10746" s="121"/>
    </row>
    <row r="10747" s="24" customFormat="1" spans="2:2">
      <c r="B10747" s="121"/>
    </row>
    <row r="10748" s="24" customFormat="1" spans="2:2">
      <c r="B10748" s="121"/>
    </row>
    <row r="10749" s="24" customFormat="1" spans="2:2">
      <c r="B10749" s="121"/>
    </row>
    <row r="10750" s="24" customFormat="1" spans="2:2">
      <c r="B10750" s="121"/>
    </row>
    <row r="10751" s="24" customFormat="1" spans="2:2">
      <c r="B10751" s="121"/>
    </row>
    <row r="10752" s="24" customFormat="1" spans="2:2">
      <c r="B10752" s="121"/>
    </row>
    <row r="10753" s="24" customFormat="1" spans="2:2">
      <c r="B10753" s="121"/>
    </row>
    <row r="10754" s="24" customFormat="1" spans="2:2">
      <c r="B10754" s="121"/>
    </row>
    <row r="10755" s="24" customFormat="1" spans="2:2">
      <c r="B10755" s="121"/>
    </row>
    <row r="10756" s="24" customFormat="1" spans="2:2">
      <c r="B10756" s="121"/>
    </row>
    <row r="10757" s="24" customFormat="1" spans="2:2">
      <c r="B10757" s="121"/>
    </row>
    <row r="10758" s="24" customFormat="1" spans="2:2">
      <c r="B10758" s="121"/>
    </row>
    <row r="10759" s="24" customFormat="1" spans="2:2">
      <c r="B10759" s="121"/>
    </row>
    <row r="10760" s="24" customFormat="1" spans="2:2">
      <c r="B10760" s="121"/>
    </row>
    <row r="10761" s="24" customFormat="1" spans="2:2">
      <c r="B10761" s="121"/>
    </row>
    <row r="10762" s="24" customFormat="1" spans="2:2">
      <c r="B10762" s="121"/>
    </row>
    <row r="10763" s="24" customFormat="1" spans="2:2">
      <c r="B10763" s="121"/>
    </row>
    <row r="10764" s="24" customFormat="1" spans="2:2">
      <c r="B10764" s="121"/>
    </row>
    <row r="10765" s="24" customFormat="1" spans="2:2">
      <c r="B10765" s="121"/>
    </row>
    <row r="10766" s="24" customFormat="1" spans="2:2">
      <c r="B10766" s="121"/>
    </row>
    <row r="10767" s="24" customFormat="1" spans="2:2">
      <c r="B10767" s="121"/>
    </row>
    <row r="10768" s="24" customFormat="1" spans="2:2">
      <c r="B10768" s="121"/>
    </row>
    <row r="10769" s="24" customFormat="1" spans="2:2">
      <c r="B10769" s="121"/>
    </row>
    <row r="10770" s="24" customFormat="1" spans="2:2">
      <c r="B10770" s="121"/>
    </row>
    <row r="10771" s="24" customFormat="1" spans="2:2">
      <c r="B10771" s="121"/>
    </row>
    <row r="10772" s="24" customFormat="1" spans="2:2">
      <c r="B10772" s="121"/>
    </row>
    <row r="10773" s="24" customFormat="1" spans="2:2">
      <c r="B10773" s="121"/>
    </row>
    <row r="10774" s="24" customFormat="1" spans="2:2">
      <c r="B10774" s="121"/>
    </row>
    <row r="10775" s="24" customFormat="1" spans="2:2">
      <c r="B10775" s="121"/>
    </row>
    <row r="10776" s="24" customFormat="1" spans="2:2">
      <c r="B10776" s="121"/>
    </row>
    <row r="10777" s="24" customFormat="1" spans="2:2">
      <c r="B10777" s="121"/>
    </row>
    <row r="10778" s="24" customFormat="1" spans="2:2">
      <c r="B10778" s="121"/>
    </row>
    <row r="10779" s="24" customFormat="1" spans="2:2">
      <c r="B10779" s="121"/>
    </row>
    <row r="10780" s="24" customFormat="1" spans="2:2">
      <c r="B10780" s="121"/>
    </row>
    <row r="10781" s="24" customFormat="1" spans="2:2">
      <c r="B10781" s="121"/>
    </row>
    <row r="10782" s="24" customFormat="1" spans="2:2">
      <c r="B10782" s="121"/>
    </row>
    <row r="10783" s="24" customFormat="1" spans="2:2">
      <c r="B10783" s="121"/>
    </row>
    <row r="10784" s="24" customFormat="1" spans="2:2">
      <c r="B10784" s="121"/>
    </row>
    <row r="10785" s="24" customFormat="1" spans="2:2">
      <c r="B10785" s="121"/>
    </row>
    <row r="10786" s="24" customFormat="1" spans="2:2">
      <c r="B10786" s="121"/>
    </row>
    <row r="10787" s="24" customFormat="1" spans="2:2">
      <c r="B10787" s="121"/>
    </row>
    <row r="10788" s="24" customFormat="1" spans="2:2">
      <c r="B10788" s="121"/>
    </row>
    <row r="10789" s="24" customFormat="1" spans="2:2">
      <c r="B10789" s="121"/>
    </row>
    <row r="10790" s="24" customFormat="1" spans="2:2">
      <c r="B10790" s="121"/>
    </row>
    <row r="10791" s="24" customFormat="1" spans="2:2">
      <c r="B10791" s="121"/>
    </row>
    <row r="10792" s="24" customFormat="1" spans="2:2">
      <c r="B10792" s="121"/>
    </row>
    <row r="10793" s="24" customFormat="1" spans="2:2">
      <c r="B10793" s="121"/>
    </row>
    <row r="10794" s="24" customFormat="1" spans="2:2">
      <c r="B10794" s="121"/>
    </row>
    <row r="10795" s="24" customFormat="1" spans="2:2">
      <c r="B10795" s="121"/>
    </row>
    <row r="10796" s="24" customFormat="1" spans="2:2">
      <c r="B10796" s="121"/>
    </row>
    <row r="10797" s="24" customFormat="1" spans="2:2">
      <c r="B10797" s="121"/>
    </row>
    <row r="10798" s="24" customFormat="1" spans="2:2">
      <c r="B10798" s="121"/>
    </row>
    <row r="10799" s="24" customFormat="1" spans="2:2">
      <c r="B10799" s="121"/>
    </row>
    <row r="10800" s="24" customFormat="1" spans="2:2">
      <c r="B10800" s="121"/>
    </row>
    <row r="10801" s="24" customFormat="1" spans="2:2">
      <c r="B10801" s="121"/>
    </row>
    <row r="10802" s="24" customFormat="1" spans="2:2">
      <c r="B10802" s="121"/>
    </row>
    <row r="10803" s="24" customFormat="1" spans="2:2">
      <c r="B10803" s="121"/>
    </row>
    <row r="10804" s="24" customFormat="1" spans="2:2">
      <c r="B10804" s="121"/>
    </row>
    <row r="10805" s="24" customFormat="1" spans="2:2">
      <c r="B10805" s="121"/>
    </row>
    <row r="10806" s="24" customFormat="1" spans="2:2">
      <c r="B10806" s="121"/>
    </row>
    <row r="10807" s="24" customFormat="1" spans="2:2">
      <c r="B10807" s="121"/>
    </row>
    <row r="10808" s="24" customFormat="1" spans="2:2">
      <c r="B10808" s="121"/>
    </row>
    <row r="10809" s="24" customFormat="1" spans="2:2">
      <c r="B10809" s="121"/>
    </row>
    <row r="10810" s="24" customFormat="1" spans="2:2">
      <c r="B10810" s="121"/>
    </row>
    <row r="10811" s="24" customFormat="1" spans="2:2">
      <c r="B10811" s="121"/>
    </row>
    <row r="10812" s="24" customFormat="1" spans="2:2">
      <c r="B10812" s="121"/>
    </row>
    <row r="10813" s="24" customFormat="1" spans="2:2">
      <c r="B10813" s="121"/>
    </row>
    <row r="10814" s="24" customFormat="1" spans="2:2">
      <c r="B10814" s="121"/>
    </row>
    <row r="10815" s="24" customFormat="1" spans="2:2">
      <c r="B10815" s="121"/>
    </row>
    <row r="10816" s="24" customFormat="1" spans="2:2">
      <c r="B10816" s="121"/>
    </row>
    <row r="10817" s="24" customFormat="1" spans="2:2">
      <c r="B10817" s="121"/>
    </row>
    <row r="10818" s="24" customFormat="1" spans="2:2">
      <c r="B10818" s="121"/>
    </row>
    <row r="10819" s="24" customFormat="1" spans="2:2">
      <c r="B10819" s="121"/>
    </row>
    <row r="10820" s="24" customFormat="1" spans="2:2">
      <c r="B10820" s="121"/>
    </row>
    <row r="10821" s="24" customFormat="1" spans="2:2">
      <c r="B10821" s="121"/>
    </row>
    <row r="10822" s="24" customFormat="1" spans="2:2">
      <c r="B10822" s="121"/>
    </row>
    <row r="10823" s="24" customFormat="1" spans="2:2">
      <c r="B10823" s="121"/>
    </row>
    <row r="10824" s="24" customFormat="1" spans="2:2">
      <c r="B10824" s="121"/>
    </row>
    <row r="10825" s="24" customFormat="1" spans="2:2">
      <c r="B10825" s="121"/>
    </row>
    <row r="10826" s="24" customFormat="1" spans="2:2">
      <c r="B10826" s="121"/>
    </row>
    <row r="10827" s="24" customFormat="1" spans="2:2">
      <c r="B10827" s="121"/>
    </row>
    <row r="10828" s="24" customFormat="1" spans="2:2">
      <c r="B10828" s="121"/>
    </row>
    <row r="10829" s="24" customFormat="1" spans="2:2">
      <c r="B10829" s="121"/>
    </row>
    <row r="10830" s="24" customFormat="1" spans="2:2">
      <c r="B10830" s="121"/>
    </row>
    <row r="10831" s="24" customFormat="1" spans="2:2">
      <c r="B10831" s="121"/>
    </row>
    <row r="10832" s="24" customFormat="1" spans="2:2">
      <c r="B10832" s="121"/>
    </row>
    <row r="10833" s="24" customFormat="1" spans="2:2">
      <c r="B10833" s="121"/>
    </row>
    <row r="10834" s="24" customFormat="1" spans="2:2">
      <c r="B10834" s="121"/>
    </row>
    <row r="10835" s="24" customFormat="1" spans="2:2">
      <c r="B10835" s="121"/>
    </row>
    <row r="10836" s="24" customFormat="1" spans="2:2">
      <c r="B10836" s="121"/>
    </row>
    <row r="10837" s="24" customFormat="1" spans="2:2">
      <c r="B10837" s="121"/>
    </row>
    <row r="10838" s="24" customFormat="1" spans="2:2">
      <c r="B10838" s="121"/>
    </row>
    <row r="10839" s="24" customFormat="1" spans="2:2">
      <c r="B10839" s="121"/>
    </row>
    <row r="10840" s="24" customFormat="1" spans="2:2">
      <c r="B10840" s="121"/>
    </row>
    <row r="10841" s="24" customFormat="1" spans="2:2">
      <c r="B10841" s="121"/>
    </row>
    <row r="10842" s="24" customFormat="1" spans="2:2">
      <c r="B10842" s="121"/>
    </row>
    <row r="10843" s="24" customFormat="1" spans="2:2">
      <c r="B10843" s="121"/>
    </row>
    <row r="10844" s="24" customFormat="1" spans="2:2">
      <c r="B10844" s="121"/>
    </row>
    <row r="10845" s="24" customFormat="1" spans="2:2">
      <c r="B10845" s="121"/>
    </row>
    <row r="10846" s="24" customFormat="1" spans="2:2">
      <c r="B10846" s="121"/>
    </row>
    <row r="10847" s="24" customFormat="1" spans="2:2">
      <c r="B10847" s="121"/>
    </row>
    <row r="10848" s="24" customFormat="1" spans="2:2">
      <c r="B10848" s="121"/>
    </row>
    <row r="10849" s="24" customFormat="1" spans="2:2">
      <c r="B10849" s="121"/>
    </row>
    <row r="10850" s="24" customFormat="1" spans="2:2">
      <c r="B10850" s="121"/>
    </row>
    <row r="10851" s="24" customFormat="1" spans="2:2">
      <c r="B10851" s="121"/>
    </row>
    <row r="10852" s="24" customFormat="1" spans="2:2">
      <c r="B10852" s="121"/>
    </row>
    <row r="10853" s="24" customFormat="1" spans="2:2">
      <c r="B10853" s="121"/>
    </row>
    <row r="10854" s="24" customFormat="1" spans="2:2">
      <c r="B10854" s="121"/>
    </row>
    <row r="10855" s="24" customFormat="1" spans="2:2">
      <c r="B10855" s="121"/>
    </row>
    <row r="10856" s="24" customFormat="1" spans="2:2">
      <c r="B10856" s="121"/>
    </row>
    <row r="10857" s="24" customFormat="1" spans="2:2">
      <c r="B10857" s="121"/>
    </row>
    <row r="10858" s="24" customFormat="1" spans="2:2">
      <c r="B10858" s="121"/>
    </row>
    <row r="10859" s="24" customFormat="1" spans="2:2">
      <c r="B10859" s="121"/>
    </row>
    <row r="10860" s="24" customFormat="1" spans="2:2">
      <c r="B10860" s="121"/>
    </row>
    <row r="10861" s="24" customFormat="1" spans="2:2">
      <c r="B10861" s="121"/>
    </row>
    <row r="10862" s="24" customFormat="1" spans="2:2">
      <c r="B10862" s="121"/>
    </row>
    <row r="10863" s="24" customFormat="1" spans="2:2">
      <c r="B10863" s="121"/>
    </row>
    <row r="10864" s="24" customFormat="1" spans="2:2">
      <c r="B10864" s="121"/>
    </row>
    <row r="10865" s="24" customFormat="1" spans="2:2">
      <c r="B10865" s="121"/>
    </row>
    <row r="10866" s="24" customFormat="1" spans="2:2">
      <c r="B10866" s="121"/>
    </row>
    <row r="10867" s="24" customFormat="1" spans="2:2">
      <c r="B10867" s="121"/>
    </row>
    <row r="10868" s="24" customFormat="1" spans="2:2">
      <c r="B10868" s="121"/>
    </row>
    <row r="10869" s="24" customFormat="1" spans="2:2">
      <c r="B10869" s="121"/>
    </row>
    <row r="10870" s="24" customFormat="1" spans="2:2">
      <c r="B10870" s="121"/>
    </row>
    <row r="10871" s="24" customFormat="1" spans="2:2">
      <c r="B10871" s="121"/>
    </row>
    <row r="10872" s="24" customFormat="1" spans="2:2">
      <c r="B10872" s="121"/>
    </row>
    <row r="10873" s="24" customFormat="1" spans="2:2">
      <c r="B10873" s="121"/>
    </row>
    <row r="10874" s="24" customFormat="1" spans="2:2">
      <c r="B10874" s="121"/>
    </row>
    <row r="10875" s="24" customFormat="1" spans="2:2">
      <c r="B10875" s="121"/>
    </row>
    <row r="10876" s="24" customFormat="1" spans="2:2">
      <c r="B10876" s="121"/>
    </row>
    <row r="10877" s="24" customFormat="1" spans="2:2">
      <c r="B10877" s="121"/>
    </row>
    <row r="10878" s="24" customFormat="1" spans="2:2">
      <c r="B10878" s="121"/>
    </row>
    <row r="10879" s="24" customFormat="1" spans="2:2">
      <c r="B10879" s="121"/>
    </row>
    <row r="10880" s="24" customFormat="1" spans="2:2">
      <c r="B10880" s="121"/>
    </row>
    <row r="10881" s="24" customFormat="1" spans="2:2">
      <c r="B10881" s="121"/>
    </row>
    <row r="10882" s="24" customFormat="1" spans="2:2">
      <c r="B10882" s="121"/>
    </row>
    <row r="10883" s="24" customFormat="1" spans="2:2">
      <c r="B10883" s="121"/>
    </row>
    <row r="10884" s="24" customFormat="1" spans="2:2">
      <c r="B10884" s="121"/>
    </row>
    <row r="10885" s="24" customFormat="1" spans="2:2">
      <c r="B10885" s="121"/>
    </row>
    <row r="10886" s="24" customFormat="1" spans="2:2">
      <c r="B10886" s="121"/>
    </row>
    <row r="10887" s="24" customFormat="1" spans="2:2">
      <c r="B10887" s="121"/>
    </row>
    <row r="10888" s="24" customFormat="1" spans="2:2">
      <c r="B10888" s="121"/>
    </row>
    <row r="10889" s="24" customFormat="1" spans="2:2">
      <c r="B10889" s="121"/>
    </row>
    <row r="10890" s="24" customFormat="1" spans="2:2">
      <c r="B10890" s="121"/>
    </row>
    <row r="10891" s="24" customFormat="1" spans="2:2">
      <c r="B10891" s="121"/>
    </row>
    <row r="10892" s="24" customFormat="1" spans="2:2">
      <c r="B10892" s="121"/>
    </row>
    <row r="10893" s="24" customFormat="1" spans="2:2">
      <c r="B10893" s="121"/>
    </row>
    <row r="10894" s="24" customFormat="1" spans="2:2">
      <c r="B10894" s="121"/>
    </row>
    <row r="10895" s="24" customFormat="1" spans="2:2">
      <c r="B10895" s="121"/>
    </row>
    <row r="10896" s="24" customFormat="1" spans="2:2">
      <c r="B10896" s="121"/>
    </row>
    <row r="10897" s="24" customFormat="1" spans="2:2">
      <c r="B10897" s="121"/>
    </row>
    <row r="10898" s="24" customFormat="1" spans="2:2">
      <c r="B10898" s="121"/>
    </row>
    <row r="10899" s="24" customFormat="1" spans="2:2">
      <c r="B10899" s="121"/>
    </row>
    <row r="10900" s="24" customFormat="1" spans="2:2">
      <c r="B10900" s="121"/>
    </row>
    <row r="10901" s="24" customFormat="1" spans="2:2">
      <c r="B10901" s="121"/>
    </row>
    <row r="10902" s="24" customFormat="1" spans="2:2">
      <c r="B10902" s="121"/>
    </row>
    <row r="10903" s="24" customFormat="1" spans="2:2">
      <c r="B10903" s="121"/>
    </row>
    <row r="10904" s="24" customFormat="1" spans="2:2">
      <c r="B10904" s="121"/>
    </row>
    <row r="10905" s="24" customFormat="1" spans="2:2">
      <c r="B10905" s="121"/>
    </row>
    <row r="10906" s="24" customFormat="1" spans="2:2">
      <c r="B10906" s="121"/>
    </row>
    <row r="10907" s="24" customFormat="1" spans="2:2">
      <c r="B10907" s="121"/>
    </row>
    <row r="10908" s="24" customFormat="1" spans="2:2">
      <c r="B10908" s="121"/>
    </row>
    <row r="10909" s="24" customFormat="1" spans="2:2">
      <c r="B10909" s="121"/>
    </row>
    <row r="10910" s="24" customFormat="1" spans="2:2">
      <c r="B10910" s="121"/>
    </row>
    <row r="10911" s="24" customFormat="1" spans="2:2">
      <c r="B10911" s="121"/>
    </row>
    <row r="10912" s="24" customFormat="1" spans="2:2">
      <c r="B10912" s="121"/>
    </row>
    <row r="10913" s="24" customFormat="1" spans="2:2">
      <c r="B10913" s="121"/>
    </row>
    <row r="10914" s="24" customFormat="1" spans="2:2">
      <c r="B10914" s="121"/>
    </row>
    <row r="10915" s="24" customFormat="1" spans="2:2">
      <c r="B10915" s="121"/>
    </row>
    <row r="10916" s="24" customFormat="1" spans="2:2">
      <c r="B10916" s="121"/>
    </row>
    <row r="10917" s="24" customFormat="1" spans="2:2">
      <c r="B10917" s="121"/>
    </row>
    <row r="10918" s="24" customFormat="1" spans="2:2">
      <c r="B10918" s="121"/>
    </row>
    <row r="10919" s="24" customFormat="1" spans="2:2">
      <c r="B10919" s="121"/>
    </row>
    <row r="10920" s="24" customFormat="1" spans="2:2">
      <c r="B10920" s="121"/>
    </row>
    <row r="10921" s="24" customFormat="1" spans="2:2">
      <c r="B10921" s="121"/>
    </row>
    <row r="10922" s="24" customFormat="1" spans="2:2">
      <c r="B10922" s="121"/>
    </row>
    <row r="10923" s="24" customFormat="1" spans="2:2">
      <c r="B10923" s="121"/>
    </row>
    <row r="10924" s="24" customFormat="1" spans="2:2">
      <c r="B10924" s="121"/>
    </row>
    <row r="10925" s="24" customFormat="1" spans="2:2">
      <c r="B10925" s="121"/>
    </row>
    <row r="10926" s="24" customFormat="1" spans="2:2">
      <c r="B10926" s="121"/>
    </row>
    <row r="10927" s="24" customFormat="1" spans="2:2">
      <c r="B10927" s="121"/>
    </row>
    <row r="10928" s="24" customFormat="1" spans="2:2">
      <c r="B10928" s="121"/>
    </row>
    <row r="10929" s="24" customFormat="1" spans="2:2">
      <c r="B10929" s="121"/>
    </row>
    <row r="10930" s="24" customFormat="1" spans="2:2">
      <c r="B10930" s="121"/>
    </row>
    <row r="10931" s="24" customFormat="1" spans="2:2">
      <c r="B10931" s="121"/>
    </row>
    <row r="10932" s="24" customFormat="1" spans="2:2">
      <c r="B10932" s="121"/>
    </row>
    <row r="10933" s="24" customFormat="1" spans="2:2">
      <c r="B10933" s="121"/>
    </row>
    <row r="10934" s="24" customFormat="1" spans="2:2">
      <c r="B10934" s="121"/>
    </row>
    <row r="10935" s="24" customFormat="1" spans="2:2">
      <c r="B10935" s="121"/>
    </row>
    <row r="10936" s="24" customFormat="1" spans="2:2">
      <c r="B10936" s="121"/>
    </row>
    <row r="10937" s="24" customFormat="1" spans="2:2">
      <c r="B10937" s="121"/>
    </row>
    <row r="10938" s="24" customFormat="1" spans="2:2">
      <c r="B10938" s="121"/>
    </row>
    <row r="10939" s="24" customFormat="1" spans="2:2">
      <c r="B10939" s="121"/>
    </row>
    <row r="10940" s="24" customFormat="1" spans="2:2">
      <c r="B10940" s="121"/>
    </row>
    <row r="10941" s="24" customFormat="1" spans="2:2">
      <c r="B10941" s="121"/>
    </row>
    <row r="10942" s="24" customFormat="1" spans="2:2">
      <c r="B10942" s="121"/>
    </row>
    <row r="10943" s="24" customFormat="1" spans="2:2">
      <c r="B10943" s="121"/>
    </row>
    <row r="10944" s="24" customFormat="1" spans="2:2">
      <c r="B10944" s="121"/>
    </row>
    <row r="10945" s="24" customFormat="1" spans="2:2">
      <c r="B10945" s="121"/>
    </row>
    <row r="10946" s="24" customFormat="1" spans="2:2">
      <c r="B10946" s="121"/>
    </row>
    <row r="10947" s="24" customFormat="1" spans="2:2">
      <c r="B10947" s="121"/>
    </row>
    <row r="10948" s="24" customFormat="1" spans="2:2">
      <c r="B10948" s="121"/>
    </row>
    <row r="10949" s="24" customFormat="1" spans="2:2">
      <c r="B10949" s="121"/>
    </row>
    <row r="10950" s="24" customFormat="1" spans="2:2">
      <c r="B10950" s="121"/>
    </row>
    <row r="10951" s="24" customFormat="1" spans="2:2">
      <c r="B10951" s="121"/>
    </row>
    <row r="10952" s="24" customFormat="1" spans="2:2">
      <c r="B10952" s="121"/>
    </row>
    <row r="10953" s="24" customFormat="1" spans="2:2">
      <c r="B10953" s="121"/>
    </row>
    <row r="10954" s="24" customFormat="1" spans="2:2">
      <c r="B10954" s="121"/>
    </row>
    <row r="10955" s="24" customFormat="1" spans="2:2">
      <c r="B10955" s="121"/>
    </row>
    <row r="10956" s="24" customFormat="1" spans="2:2">
      <c r="B10956" s="121"/>
    </row>
    <row r="10957" s="24" customFormat="1" spans="2:2">
      <c r="B10957" s="121"/>
    </row>
    <row r="10958" s="24" customFormat="1" spans="2:2">
      <c r="B10958" s="121"/>
    </row>
    <row r="10959" s="24" customFormat="1" spans="2:2">
      <c r="B10959" s="121"/>
    </row>
    <row r="10960" s="24" customFormat="1" spans="2:2">
      <c r="B10960" s="121"/>
    </row>
    <row r="10961" s="24" customFormat="1" spans="2:2">
      <c r="B10961" s="121"/>
    </row>
    <row r="10962" s="24" customFormat="1" spans="2:2">
      <c r="B10962" s="121"/>
    </row>
    <row r="10963" s="24" customFormat="1" spans="2:2">
      <c r="B10963" s="121"/>
    </row>
    <row r="10964" s="24" customFormat="1" spans="2:2">
      <c r="B10964" s="121"/>
    </row>
    <row r="10965" s="24" customFormat="1" spans="2:2">
      <c r="B10965" s="121"/>
    </row>
    <row r="10966" s="24" customFormat="1" spans="2:2">
      <c r="B10966" s="121"/>
    </row>
    <row r="10967" s="24" customFormat="1" spans="2:2">
      <c r="B10967" s="121"/>
    </row>
    <row r="10968" s="24" customFormat="1" spans="2:2">
      <c r="B10968" s="121"/>
    </row>
    <row r="10969" s="24" customFormat="1" spans="2:2">
      <c r="B10969" s="121"/>
    </row>
    <row r="10970" s="24" customFormat="1" spans="2:2">
      <c r="B10970" s="121"/>
    </row>
    <row r="10971" s="24" customFormat="1" spans="2:2">
      <c r="B10971" s="121"/>
    </row>
    <row r="10972" s="24" customFormat="1" spans="2:2">
      <c r="B10972" s="121"/>
    </row>
    <row r="10973" s="24" customFormat="1" spans="2:2">
      <c r="B10973" s="121"/>
    </row>
    <row r="10974" s="24" customFormat="1" spans="2:2">
      <c r="B10974" s="121"/>
    </row>
    <row r="10975" s="24" customFormat="1" spans="2:2">
      <c r="B10975" s="121"/>
    </row>
    <row r="10976" s="24" customFormat="1" spans="2:2">
      <c r="B10976" s="121"/>
    </row>
    <row r="10977" s="24" customFormat="1" spans="2:2">
      <c r="B10977" s="121"/>
    </row>
    <row r="10978" s="24" customFormat="1" spans="2:2">
      <c r="B10978" s="121"/>
    </row>
    <row r="10979" s="24" customFormat="1" spans="2:2">
      <c r="B10979" s="121"/>
    </row>
    <row r="10980" s="24" customFormat="1" spans="2:2">
      <c r="B10980" s="121"/>
    </row>
    <row r="10981" s="24" customFormat="1" spans="2:2">
      <c r="B10981" s="121"/>
    </row>
    <row r="10982" s="24" customFormat="1" spans="2:2">
      <c r="B10982" s="121"/>
    </row>
    <row r="10983" s="24" customFormat="1" spans="2:2">
      <c r="B10983" s="121"/>
    </row>
    <row r="10984" s="24" customFormat="1" spans="2:2">
      <c r="B10984" s="121"/>
    </row>
    <row r="10985" s="24" customFormat="1" spans="2:2">
      <c r="B10985" s="121"/>
    </row>
    <row r="10986" s="24" customFormat="1" spans="2:2">
      <c r="B10986" s="121"/>
    </row>
    <row r="10987" s="24" customFormat="1" spans="2:2">
      <c r="B10987" s="121"/>
    </row>
    <row r="10988" s="24" customFormat="1" spans="2:2">
      <c r="B10988" s="121"/>
    </row>
    <row r="10989" s="24" customFormat="1" spans="2:2">
      <c r="B10989" s="121"/>
    </row>
    <row r="10990" s="24" customFormat="1" spans="2:2">
      <c r="B10990" s="121"/>
    </row>
    <row r="10991" s="24" customFormat="1" spans="2:2">
      <c r="B10991" s="121"/>
    </row>
    <row r="10992" s="24" customFormat="1" spans="2:2">
      <c r="B10992" s="121"/>
    </row>
    <row r="10993" s="24" customFormat="1" spans="2:2">
      <c r="B10993" s="121"/>
    </row>
    <row r="10994" s="24" customFormat="1" spans="2:2">
      <c r="B10994" s="121"/>
    </row>
    <row r="10995" s="24" customFormat="1" spans="2:2">
      <c r="B10995" s="121"/>
    </row>
    <row r="10996" s="24" customFormat="1" spans="2:2">
      <c r="B10996" s="121"/>
    </row>
    <row r="10997" s="24" customFormat="1" spans="2:2">
      <c r="B10997" s="121"/>
    </row>
    <row r="10998" s="24" customFormat="1" spans="2:2">
      <c r="B10998" s="121"/>
    </row>
    <row r="10999" s="24" customFormat="1" spans="2:2">
      <c r="B10999" s="121"/>
    </row>
    <row r="11000" s="24" customFormat="1" spans="2:2">
      <c r="B11000" s="121"/>
    </row>
    <row r="11001" s="24" customFormat="1" spans="2:2">
      <c r="B11001" s="121"/>
    </row>
    <row r="11002" s="24" customFormat="1" spans="2:2">
      <c r="B11002" s="121"/>
    </row>
    <row r="11003" s="24" customFormat="1" spans="2:2">
      <c r="B11003" s="121"/>
    </row>
    <row r="11004" s="24" customFormat="1" spans="2:2">
      <c r="B11004" s="121"/>
    </row>
    <row r="11005" s="24" customFormat="1" spans="2:2">
      <c r="B11005" s="121"/>
    </row>
    <row r="11006" s="24" customFormat="1" spans="2:2">
      <c r="B11006" s="121"/>
    </row>
    <row r="11007" s="24" customFormat="1" spans="2:2">
      <c r="B11007" s="121"/>
    </row>
    <row r="11008" s="24" customFormat="1" spans="2:2">
      <c r="B11008" s="121"/>
    </row>
    <row r="11009" s="24" customFormat="1" spans="2:2">
      <c r="B11009" s="121"/>
    </row>
    <row r="11010" s="24" customFormat="1" spans="2:2">
      <c r="B11010" s="121"/>
    </row>
    <row r="11011" s="24" customFormat="1" spans="2:2">
      <c r="B11011" s="121"/>
    </row>
    <row r="11012" s="24" customFormat="1" spans="2:2">
      <c r="B11012" s="121"/>
    </row>
    <row r="11013" s="24" customFormat="1" spans="2:2">
      <c r="B11013" s="121"/>
    </row>
    <row r="11014" s="24" customFormat="1" spans="2:2">
      <c r="B11014" s="121"/>
    </row>
    <row r="11015" s="24" customFormat="1" spans="2:2">
      <c r="B11015" s="121"/>
    </row>
    <row r="11016" s="24" customFormat="1" spans="2:2">
      <c r="B11016" s="121"/>
    </row>
    <row r="11017" s="24" customFormat="1" spans="2:2">
      <c r="B11017" s="121"/>
    </row>
    <row r="11018" s="24" customFormat="1" spans="2:2">
      <c r="B11018" s="121"/>
    </row>
    <row r="11019" s="24" customFormat="1" spans="2:2">
      <c r="B11019" s="121"/>
    </row>
    <row r="11020" s="24" customFormat="1" spans="2:2">
      <c r="B11020" s="121"/>
    </row>
    <row r="11021" s="24" customFormat="1" spans="2:2">
      <c r="B11021" s="121"/>
    </row>
    <row r="11022" s="24" customFormat="1" spans="2:2">
      <c r="B11022" s="121"/>
    </row>
    <row r="11023" s="24" customFormat="1" spans="2:2">
      <c r="B11023" s="121"/>
    </row>
    <row r="11024" s="24" customFormat="1" spans="2:2">
      <c r="B11024" s="121"/>
    </row>
    <row r="11025" s="24" customFormat="1" spans="2:2">
      <c r="B11025" s="121"/>
    </row>
    <row r="11026" s="24" customFormat="1" spans="2:2">
      <c r="B11026" s="121"/>
    </row>
    <row r="11027" s="24" customFormat="1" spans="2:2">
      <c r="B11027" s="121"/>
    </row>
    <row r="11028" s="24" customFormat="1" spans="2:2">
      <c r="B11028" s="121"/>
    </row>
    <row r="11029" s="24" customFormat="1" spans="2:2">
      <c r="B11029" s="121"/>
    </row>
    <row r="11030" s="24" customFormat="1" spans="2:2">
      <c r="B11030" s="121"/>
    </row>
    <row r="11031" s="24" customFormat="1" spans="2:2">
      <c r="B11031" s="121"/>
    </row>
    <row r="11032" s="24" customFormat="1" spans="2:2">
      <c r="B11032" s="121"/>
    </row>
    <row r="11033" s="24" customFormat="1" spans="2:2">
      <c r="B11033" s="121"/>
    </row>
    <row r="11034" s="24" customFormat="1" spans="2:2">
      <c r="B11034" s="121"/>
    </row>
    <row r="11035" s="24" customFormat="1" spans="2:2">
      <c r="B11035" s="121"/>
    </row>
    <row r="11036" s="24" customFormat="1" spans="2:2">
      <c r="B11036" s="121"/>
    </row>
    <row r="11037" s="24" customFormat="1" spans="2:2">
      <c r="B11037" s="121"/>
    </row>
    <row r="11038" s="24" customFormat="1" spans="2:2">
      <c r="B11038" s="121"/>
    </row>
    <row r="11039" s="24" customFormat="1" spans="2:2">
      <c r="B11039" s="121"/>
    </row>
    <row r="11040" s="24" customFormat="1" spans="2:2">
      <c r="B11040" s="121"/>
    </row>
    <row r="11041" s="24" customFormat="1" spans="2:2">
      <c r="B11041" s="121"/>
    </row>
    <row r="11042" s="24" customFormat="1" spans="2:2">
      <c r="B11042" s="121"/>
    </row>
    <row r="11043" s="24" customFormat="1" spans="2:2">
      <c r="B11043" s="121"/>
    </row>
    <row r="11044" s="24" customFormat="1" spans="2:2">
      <c r="B11044" s="121"/>
    </row>
    <row r="11045" s="24" customFormat="1" spans="2:2">
      <c r="B11045" s="121"/>
    </row>
    <row r="11046" s="24" customFormat="1" spans="2:2">
      <c r="B11046" s="121"/>
    </row>
    <row r="11047" s="24" customFormat="1" spans="2:2">
      <c r="B11047" s="121"/>
    </row>
    <row r="11048" s="24" customFormat="1" spans="2:2">
      <c r="B11048" s="121"/>
    </row>
    <row r="11049" s="24" customFormat="1" spans="2:2">
      <c r="B11049" s="121"/>
    </row>
    <row r="11050" s="24" customFormat="1" spans="2:2">
      <c r="B11050" s="121"/>
    </row>
    <row r="11051" s="24" customFormat="1" spans="2:2">
      <c r="B11051" s="121"/>
    </row>
    <row r="11052" s="24" customFormat="1" spans="2:2">
      <c r="B11052" s="121"/>
    </row>
    <row r="11053" s="24" customFormat="1" spans="2:2">
      <c r="B11053" s="121"/>
    </row>
    <row r="11054" s="24" customFormat="1" spans="2:2">
      <c r="B11054" s="121"/>
    </row>
    <row r="11055" s="24" customFormat="1" spans="2:2">
      <c r="B11055" s="121"/>
    </row>
    <row r="11056" s="24" customFormat="1" spans="2:2">
      <c r="B11056" s="121"/>
    </row>
    <row r="11057" s="24" customFormat="1" spans="2:2">
      <c r="B11057" s="121"/>
    </row>
    <row r="11058" s="24" customFormat="1" spans="2:2">
      <c r="B11058" s="121"/>
    </row>
    <row r="11059" s="24" customFormat="1" spans="2:2">
      <c r="B11059" s="121"/>
    </row>
    <row r="11060" s="24" customFormat="1" spans="2:2">
      <c r="B11060" s="121"/>
    </row>
    <row r="11061" s="24" customFormat="1" spans="2:2">
      <c r="B11061" s="121"/>
    </row>
    <row r="11062" s="24" customFormat="1" spans="2:2">
      <c r="B11062" s="121"/>
    </row>
    <row r="11063" s="24" customFormat="1" spans="2:2">
      <c r="B11063" s="121"/>
    </row>
    <row r="11064" s="24" customFormat="1" spans="2:2">
      <c r="B11064" s="121"/>
    </row>
    <row r="11065" s="24" customFormat="1" spans="2:2">
      <c r="B11065" s="121"/>
    </row>
    <row r="11066" s="24" customFormat="1" spans="2:2">
      <c r="B11066" s="121"/>
    </row>
    <row r="11067" s="24" customFormat="1" spans="2:2">
      <c r="B11067" s="121"/>
    </row>
    <row r="11068" s="24" customFormat="1" spans="2:2">
      <c r="B11068" s="121"/>
    </row>
    <row r="11069" s="24" customFormat="1" spans="2:2">
      <c r="B11069" s="121"/>
    </row>
    <row r="11070" s="24" customFormat="1" spans="2:2">
      <c r="B11070" s="121"/>
    </row>
    <row r="11071" s="24" customFormat="1" spans="2:2">
      <c r="B11071" s="121"/>
    </row>
    <row r="11072" s="24" customFormat="1" spans="2:2">
      <c r="B11072" s="121"/>
    </row>
    <row r="11073" s="24" customFormat="1" spans="2:2">
      <c r="B11073" s="121"/>
    </row>
    <row r="11074" s="24" customFormat="1" spans="2:2">
      <c r="B11074" s="121"/>
    </row>
    <row r="11075" s="24" customFormat="1" spans="2:2">
      <c r="B11075" s="121"/>
    </row>
    <row r="11076" s="24" customFormat="1" spans="2:2">
      <c r="B11076" s="121"/>
    </row>
    <row r="11077" s="24" customFormat="1" spans="2:2">
      <c r="B11077" s="121"/>
    </row>
    <row r="11078" s="24" customFormat="1" spans="2:2">
      <c r="B11078" s="121"/>
    </row>
    <row r="11079" s="24" customFormat="1" spans="2:2">
      <c r="B11079" s="121"/>
    </row>
    <row r="11080" s="24" customFormat="1" spans="2:2">
      <c r="B11080" s="121"/>
    </row>
    <row r="11081" s="24" customFormat="1" spans="2:2">
      <c r="B11081" s="121"/>
    </row>
    <row r="11082" s="24" customFormat="1" spans="2:2">
      <c r="B11082" s="121"/>
    </row>
    <row r="11083" s="24" customFormat="1" spans="2:2">
      <c r="B11083" s="121"/>
    </row>
    <row r="11084" s="24" customFormat="1" spans="2:2">
      <c r="B11084" s="121"/>
    </row>
    <row r="11085" s="24" customFormat="1" spans="2:2">
      <c r="B11085" s="121"/>
    </row>
    <row r="11086" s="24" customFormat="1" spans="2:2">
      <c r="B11086" s="121"/>
    </row>
    <row r="11087" s="24" customFormat="1" spans="2:2">
      <c r="B11087" s="121"/>
    </row>
    <row r="11088" s="24" customFormat="1" spans="2:2">
      <c r="B11088" s="121"/>
    </row>
    <row r="11089" s="24" customFormat="1" spans="2:2">
      <c r="B11089" s="121"/>
    </row>
    <row r="11090" s="24" customFormat="1" spans="2:2">
      <c r="B11090" s="121"/>
    </row>
    <row r="11091" s="24" customFormat="1" spans="2:2">
      <c r="B11091" s="121"/>
    </row>
    <row r="11092" s="24" customFormat="1" spans="2:2">
      <c r="B11092" s="121"/>
    </row>
    <row r="11093" s="24" customFormat="1" spans="2:2">
      <c r="B11093" s="121"/>
    </row>
    <row r="11094" s="24" customFormat="1" spans="2:2">
      <c r="B11094" s="121"/>
    </row>
    <row r="11095" s="24" customFormat="1" spans="2:2">
      <c r="B11095" s="121"/>
    </row>
    <row r="11096" s="24" customFormat="1" spans="2:2">
      <c r="B11096" s="121"/>
    </row>
    <row r="11097" s="24" customFormat="1" spans="2:2">
      <c r="B11097" s="121"/>
    </row>
    <row r="11098" s="24" customFormat="1" spans="2:2">
      <c r="B11098" s="121"/>
    </row>
    <row r="11099" s="24" customFormat="1" spans="2:2">
      <c r="B11099" s="121"/>
    </row>
    <row r="11100" s="24" customFormat="1" spans="2:2">
      <c r="B11100" s="121"/>
    </row>
    <row r="11101" s="24" customFormat="1" spans="2:2">
      <c r="B11101" s="121"/>
    </row>
    <row r="11102" s="24" customFormat="1" spans="2:2">
      <c r="B11102" s="121"/>
    </row>
    <row r="11103" s="24" customFormat="1" spans="2:2">
      <c r="B11103" s="121"/>
    </row>
    <row r="11104" s="24" customFormat="1" spans="2:2">
      <c r="B11104" s="121"/>
    </row>
    <row r="11105" s="24" customFormat="1" spans="2:2">
      <c r="B11105" s="121"/>
    </row>
    <row r="11106" s="24" customFormat="1" spans="2:2">
      <c r="B11106" s="121"/>
    </row>
    <row r="11107" s="24" customFormat="1" spans="2:2">
      <c r="B11107" s="121"/>
    </row>
    <row r="11108" s="24" customFormat="1" spans="2:2">
      <c r="B11108" s="121"/>
    </row>
    <row r="11109" s="24" customFormat="1" spans="2:2">
      <c r="B11109" s="121"/>
    </row>
    <row r="11110" s="24" customFormat="1" spans="2:2">
      <c r="B11110" s="121"/>
    </row>
    <row r="11111" s="24" customFormat="1" spans="2:2">
      <c r="B11111" s="121"/>
    </row>
    <row r="11112" s="24" customFormat="1" spans="2:2">
      <c r="B11112" s="121"/>
    </row>
    <row r="11113" s="24" customFormat="1" spans="2:2">
      <c r="B11113" s="121"/>
    </row>
    <row r="11114" s="24" customFormat="1" spans="2:2">
      <c r="B11114" s="121"/>
    </row>
    <row r="11115" s="24" customFormat="1" spans="2:2">
      <c r="B11115" s="121"/>
    </row>
    <row r="11116" s="24" customFormat="1" spans="2:2">
      <c r="B11116" s="121"/>
    </row>
    <row r="11117" s="24" customFormat="1" spans="2:2">
      <c r="B11117" s="121"/>
    </row>
    <row r="11118" s="24" customFormat="1" spans="2:2">
      <c r="B11118" s="121"/>
    </row>
    <row r="11119" s="24" customFormat="1" spans="2:2">
      <c r="B11119" s="121"/>
    </row>
    <row r="11120" s="24" customFormat="1" spans="2:2">
      <c r="B11120" s="121"/>
    </row>
    <row r="11121" s="24" customFormat="1" spans="2:2">
      <c r="B11121" s="121"/>
    </row>
    <row r="11122" s="24" customFormat="1" spans="2:2">
      <c r="B11122" s="121"/>
    </row>
    <row r="11123" s="24" customFormat="1" spans="2:2">
      <c r="B11123" s="121"/>
    </row>
    <row r="11124" s="24" customFormat="1" spans="2:2">
      <c r="B11124" s="121"/>
    </row>
    <row r="11125" s="24" customFormat="1" spans="2:2">
      <c r="B11125" s="121"/>
    </row>
    <row r="11126" s="24" customFormat="1" spans="2:2">
      <c r="B11126" s="121"/>
    </row>
    <row r="11127" s="24" customFormat="1" spans="2:2">
      <c r="B11127" s="121"/>
    </row>
    <row r="11128" s="24" customFormat="1" spans="2:2">
      <c r="B11128" s="121"/>
    </row>
    <row r="11129" s="24" customFormat="1" spans="2:2">
      <c r="B11129" s="121"/>
    </row>
    <row r="11130" s="24" customFormat="1" spans="2:2">
      <c r="B11130" s="121"/>
    </row>
    <row r="11131" s="24" customFormat="1" spans="2:2">
      <c r="B11131" s="121"/>
    </row>
    <row r="11132" s="24" customFormat="1" spans="2:2">
      <c r="B11132" s="121"/>
    </row>
    <row r="11133" s="24" customFormat="1" spans="2:2">
      <c r="B11133" s="121"/>
    </row>
    <row r="11134" s="24" customFormat="1" spans="2:2">
      <c r="B11134" s="121"/>
    </row>
    <row r="11135" s="24" customFormat="1" spans="2:2">
      <c r="B11135" s="121"/>
    </row>
    <row r="11136" s="24" customFormat="1" spans="2:2">
      <c r="B11136" s="121"/>
    </row>
    <row r="11137" s="24" customFormat="1" spans="2:2">
      <c r="B11137" s="121"/>
    </row>
    <row r="11138" s="24" customFormat="1" spans="2:2">
      <c r="B11138" s="121"/>
    </row>
    <row r="11139" s="24" customFormat="1" spans="2:2">
      <c r="B11139" s="121"/>
    </row>
    <row r="11140" s="24" customFormat="1" spans="2:2">
      <c r="B11140" s="121"/>
    </row>
    <row r="11141" s="24" customFormat="1" spans="2:2">
      <c r="B11141" s="121"/>
    </row>
    <row r="11142" s="24" customFormat="1" spans="2:2">
      <c r="B11142" s="121"/>
    </row>
    <row r="11143" s="24" customFormat="1" spans="2:2">
      <c r="B11143" s="121"/>
    </row>
    <row r="11144" s="24" customFormat="1" spans="2:2">
      <c r="B11144" s="121"/>
    </row>
    <row r="11145" s="24" customFormat="1" spans="2:2">
      <c r="B11145" s="121"/>
    </row>
    <row r="11146" s="24" customFormat="1" spans="2:2">
      <c r="B11146" s="121"/>
    </row>
    <row r="11147" s="24" customFormat="1" spans="2:2">
      <c r="B11147" s="121"/>
    </row>
    <row r="11148" s="24" customFormat="1" spans="2:2">
      <c r="B11148" s="121"/>
    </row>
    <row r="11149" s="24" customFormat="1" spans="2:2">
      <c r="B11149" s="121"/>
    </row>
    <row r="11150" s="24" customFormat="1" spans="2:2">
      <c r="B11150" s="121"/>
    </row>
    <row r="11151" s="24" customFormat="1" spans="2:2">
      <c r="B11151" s="121"/>
    </row>
    <row r="11152" s="24" customFormat="1" spans="2:2">
      <c r="B11152" s="121"/>
    </row>
    <row r="11153" s="24" customFormat="1" spans="2:2">
      <c r="B11153" s="121"/>
    </row>
    <row r="11154" s="24" customFormat="1" spans="2:2">
      <c r="B11154" s="121"/>
    </row>
    <row r="11155" s="24" customFormat="1" spans="2:2">
      <c r="B11155" s="121"/>
    </row>
    <row r="11156" s="24" customFormat="1" spans="2:2">
      <c r="B11156" s="121"/>
    </row>
    <row r="11157" s="24" customFormat="1" spans="2:2">
      <c r="B11157" s="121"/>
    </row>
    <row r="11158" s="24" customFormat="1" spans="2:2">
      <c r="B11158" s="121"/>
    </row>
    <row r="11159" s="24" customFormat="1" spans="2:2">
      <c r="B11159" s="121"/>
    </row>
    <row r="11160" s="24" customFormat="1" spans="2:2">
      <c r="B11160" s="121"/>
    </row>
    <row r="11161" s="24" customFormat="1" spans="2:2">
      <c r="B11161" s="121"/>
    </row>
    <row r="11162" s="24" customFormat="1" spans="2:2">
      <c r="B11162" s="121"/>
    </row>
    <row r="11163" s="24" customFormat="1" spans="2:2">
      <c r="B11163" s="121"/>
    </row>
    <row r="11164" s="24" customFormat="1" spans="2:2">
      <c r="B11164" s="121"/>
    </row>
    <row r="11165" s="24" customFormat="1" spans="2:2">
      <c r="B11165" s="121"/>
    </row>
    <row r="11166" s="24" customFormat="1" spans="2:2">
      <c r="B11166" s="121"/>
    </row>
    <row r="11167" s="24" customFormat="1" spans="2:2">
      <c r="B11167" s="121"/>
    </row>
    <row r="11168" s="24" customFormat="1" spans="2:2">
      <c r="B11168" s="121"/>
    </row>
    <row r="11169" s="24" customFormat="1" spans="2:2">
      <c r="B11169" s="121"/>
    </row>
    <row r="11170" s="24" customFormat="1" spans="2:2">
      <c r="B11170" s="121"/>
    </row>
    <row r="11171" s="24" customFormat="1" spans="2:2">
      <c r="B11171" s="121"/>
    </row>
    <row r="11172" s="24" customFormat="1" spans="2:2">
      <c r="B11172" s="121"/>
    </row>
    <row r="11173" s="24" customFormat="1" spans="2:2">
      <c r="B11173" s="121"/>
    </row>
    <row r="11174" s="24" customFormat="1" spans="2:2">
      <c r="B11174" s="121"/>
    </row>
    <row r="11175" s="24" customFormat="1" spans="2:2">
      <c r="B11175" s="121"/>
    </row>
    <row r="11176" s="24" customFormat="1" spans="2:2">
      <c r="B11176" s="121"/>
    </row>
    <row r="11177" s="24" customFormat="1" spans="2:2">
      <c r="B11177" s="121"/>
    </row>
    <row r="11178" s="24" customFormat="1" spans="2:2">
      <c r="B11178" s="121"/>
    </row>
    <row r="11179" s="24" customFormat="1" spans="2:2">
      <c r="B11179" s="121"/>
    </row>
    <row r="11180" s="24" customFormat="1" spans="2:2">
      <c r="B11180" s="121"/>
    </row>
    <row r="11181" s="24" customFormat="1" spans="2:2">
      <c r="B11181" s="121"/>
    </row>
    <row r="11182" s="24" customFormat="1" spans="2:2">
      <c r="B11182" s="121"/>
    </row>
    <row r="11183" s="24" customFormat="1" spans="2:2">
      <c r="B11183" s="121"/>
    </row>
    <row r="11184" s="24" customFormat="1" spans="2:2">
      <c r="B11184" s="121"/>
    </row>
    <row r="11185" s="24" customFormat="1" spans="2:2">
      <c r="B11185" s="121"/>
    </row>
    <row r="11186" s="24" customFormat="1" spans="2:2">
      <c r="B11186" s="121"/>
    </row>
    <row r="11187" s="24" customFormat="1" spans="2:2">
      <c r="B11187" s="121"/>
    </row>
    <row r="11188" s="24" customFormat="1" spans="2:2">
      <c r="B11188" s="121"/>
    </row>
    <row r="11189" s="24" customFormat="1" spans="2:2">
      <c r="B11189" s="121"/>
    </row>
    <row r="11190" s="24" customFormat="1" spans="2:2">
      <c r="B11190" s="121"/>
    </row>
    <row r="11191" s="24" customFormat="1" spans="2:2">
      <c r="B11191" s="121"/>
    </row>
    <row r="11192" s="24" customFormat="1" spans="2:2">
      <c r="B11192" s="121"/>
    </row>
    <row r="11193" s="24" customFormat="1" spans="2:2">
      <c r="B11193" s="121"/>
    </row>
    <row r="11194" s="24" customFormat="1" spans="2:2">
      <c r="B11194" s="121"/>
    </row>
    <row r="11195" s="24" customFormat="1" spans="2:2">
      <c r="B11195" s="121"/>
    </row>
    <row r="11196" s="24" customFormat="1" spans="2:2">
      <c r="B11196" s="121"/>
    </row>
    <row r="11197" s="24" customFormat="1" spans="2:2">
      <c r="B11197" s="121"/>
    </row>
    <row r="11198" s="24" customFormat="1" spans="2:2">
      <c r="B11198" s="121"/>
    </row>
    <row r="11199" s="24" customFormat="1" spans="2:2">
      <c r="B11199" s="121"/>
    </row>
    <row r="11200" s="24" customFormat="1" spans="2:2">
      <c r="B11200" s="121"/>
    </row>
    <row r="11201" s="24" customFormat="1" spans="2:2">
      <c r="B11201" s="121"/>
    </row>
    <row r="11202" s="24" customFormat="1" spans="2:2">
      <c r="B11202" s="121"/>
    </row>
    <row r="11203" s="24" customFormat="1" spans="2:2">
      <c r="B11203" s="121"/>
    </row>
    <row r="11204" s="24" customFormat="1" spans="2:2">
      <c r="B11204" s="121"/>
    </row>
    <row r="11205" s="24" customFormat="1" spans="2:2">
      <c r="B11205" s="121"/>
    </row>
    <row r="11206" s="24" customFormat="1" spans="2:2">
      <c r="B11206" s="121"/>
    </row>
    <row r="11207" s="24" customFormat="1" spans="2:2">
      <c r="B11207" s="121"/>
    </row>
    <row r="11208" s="24" customFormat="1" spans="2:2">
      <c r="B11208" s="121"/>
    </row>
    <row r="11209" s="24" customFormat="1" spans="2:2">
      <c r="B11209" s="121"/>
    </row>
    <row r="11210" s="24" customFormat="1" spans="2:2">
      <c r="B11210" s="121"/>
    </row>
    <row r="11211" s="24" customFormat="1" spans="2:2">
      <c r="B11211" s="121"/>
    </row>
    <row r="11212" s="24" customFormat="1" spans="2:2">
      <c r="B11212" s="121"/>
    </row>
    <row r="11213" s="24" customFormat="1" spans="2:2">
      <c r="B11213" s="121"/>
    </row>
    <row r="11214" s="24" customFormat="1" spans="2:2">
      <c r="B11214" s="121"/>
    </row>
    <row r="11215" s="24" customFormat="1" spans="2:2">
      <c r="B11215" s="121"/>
    </row>
    <row r="11216" s="24" customFormat="1" spans="2:2">
      <c r="B11216" s="121"/>
    </row>
    <row r="11217" s="24" customFormat="1" spans="2:2">
      <c r="B11217" s="121"/>
    </row>
    <row r="11218" s="24" customFormat="1" spans="2:2">
      <c r="B11218" s="121"/>
    </row>
    <row r="11219" s="24" customFormat="1" spans="2:2">
      <c r="B11219" s="121"/>
    </row>
    <row r="11220" s="24" customFormat="1" spans="2:2">
      <c r="B11220" s="121"/>
    </row>
    <row r="11221" s="24" customFormat="1" spans="2:2">
      <c r="B11221" s="121"/>
    </row>
    <row r="11222" s="24" customFormat="1" spans="2:2">
      <c r="B11222" s="121"/>
    </row>
    <row r="11223" s="24" customFormat="1" spans="2:2">
      <c r="B11223" s="121"/>
    </row>
    <row r="11224" s="24" customFormat="1" spans="2:2">
      <c r="B11224" s="121"/>
    </row>
    <row r="11225" s="24" customFormat="1" spans="2:2">
      <c r="B11225" s="121"/>
    </row>
    <row r="11226" s="24" customFormat="1" spans="2:2">
      <c r="B11226" s="121"/>
    </row>
    <row r="11227" s="24" customFormat="1" spans="2:2">
      <c r="B11227" s="121"/>
    </row>
    <row r="11228" s="24" customFormat="1" spans="2:2">
      <c r="B11228" s="121"/>
    </row>
    <row r="11229" s="24" customFormat="1" spans="2:2">
      <c r="B11229" s="121"/>
    </row>
    <row r="11230" s="24" customFormat="1" spans="2:2">
      <c r="B11230" s="121"/>
    </row>
    <row r="11231" s="24" customFormat="1" spans="2:2">
      <c r="B11231" s="121"/>
    </row>
    <row r="11232" s="24" customFormat="1" spans="2:2">
      <c r="B11232" s="121"/>
    </row>
    <row r="11233" s="24" customFormat="1" spans="2:2">
      <c r="B11233" s="121"/>
    </row>
    <row r="11234" s="24" customFormat="1" spans="2:2">
      <c r="B11234" s="121"/>
    </row>
    <row r="11235" s="24" customFormat="1" spans="2:2">
      <c r="B11235" s="121"/>
    </row>
    <row r="11236" s="24" customFormat="1" spans="2:2">
      <c r="B11236" s="121"/>
    </row>
    <row r="11237" s="24" customFormat="1" spans="2:2">
      <c r="B11237" s="121"/>
    </row>
    <row r="11238" s="24" customFormat="1" spans="2:2">
      <c r="B11238" s="121"/>
    </row>
    <row r="11239" s="24" customFormat="1" spans="2:2">
      <c r="B11239" s="121"/>
    </row>
    <row r="11240" s="24" customFormat="1" spans="2:2">
      <c r="B11240" s="121"/>
    </row>
    <row r="11241" s="24" customFormat="1" spans="2:2">
      <c r="B11241" s="121"/>
    </row>
    <row r="11242" s="24" customFormat="1" spans="2:2">
      <c r="B11242" s="121"/>
    </row>
    <row r="11243" s="24" customFormat="1" spans="2:2">
      <c r="B11243" s="121"/>
    </row>
    <row r="11244" s="24" customFormat="1" spans="2:2">
      <c r="B11244" s="121"/>
    </row>
    <row r="11245" s="24" customFormat="1" spans="2:2">
      <c r="B11245" s="121"/>
    </row>
    <row r="11246" s="24" customFormat="1" spans="2:2">
      <c r="B11246" s="121"/>
    </row>
    <row r="11247" s="24" customFormat="1" spans="2:2">
      <c r="B11247" s="121"/>
    </row>
    <row r="11248" s="24" customFormat="1" spans="2:2">
      <c r="B11248" s="121"/>
    </row>
    <row r="11249" s="24" customFormat="1" spans="2:2">
      <c r="B11249" s="121"/>
    </row>
    <row r="11250" s="24" customFormat="1" spans="2:2">
      <c r="B11250" s="121"/>
    </row>
    <row r="11251" s="24" customFormat="1" spans="2:2">
      <c r="B11251" s="121"/>
    </row>
    <row r="11252" s="24" customFormat="1" spans="2:2">
      <c r="B11252" s="121"/>
    </row>
    <row r="11253" s="24" customFormat="1" spans="2:2">
      <c r="B11253" s="121"/>
    </row>
    <row r="11254" s="24" customFormat="1" spans="2:2">
      <c r="B11254" s="121"/>
    </row>
    <row r="11255" s="24" customFormat="1" spans="2:2">
      <c r="B11255" s="121"/>
    </row>
    <row r="11256" s="24" customFormat="1" spans="2:2">
      <c r="B11256" s="121"/>
    </row>
    <row r="11257" s="24" customFormat="1" spans="2:2">
      <c r="B11257" s="121"/>
    </row>
    <row r="11258" s="24" customFormat="1" spans="2:2">
      <c r="B11258" s="121"/>
    </row>
    <row r="11259" s="24" customFormat="1" spans="2:2">
      <c r="B11259" s="121"/>
    </row>
    <row r="11260" s="24" customFormat="1" spans="2:2">
      <c r="B11260" s="121"/>
    </row>
    <row r="11261" s="24" customFormat="1" spans="2:2">
      <c r="B11261" s="121"/>
    </row>
    <row r="11262" s="24" customFormat="1" spans="2:2">
      <c r="B11262" s="121"/>
    </row>
    <row r="11263" s="24" customFormat="1" spans="2:2">
      <c r="B11263" s="121"/>
    </row>
    <row r="11264" s="24" customFormat="1" spans="2:2">
      <c r="B11264" s="121"/>
    </row>
    <row r="11265" s="24" customFormat="1" spans="2:2">
      <c r="B11265" s="121"/>
    </row>
    <row r="11266" s="24" customFormat="1" spans="2:2">
      <c r="B11266" s="121"/>
    </row>
    <row r="11267" s="24" customFormat="1" spans="2:2">
      <c r="B11267" s="121"/>
    </row>
    <row r="11268" s="24" customFormat="1" spans="2:2">
      <c r="B11268" s="121"/>
    </row>
    <row r="11269" s="24" customFormat="1" spans="2:2">
      <c r="B11269" s="121"/>
    </row>
    <row r="11270" s="24" customFormat="1" spans="2:2">
      <c r="B11270" s="121"/>
    </row>
    <row r="11271" s="24" customFormat="1" spans="2:2">
      <c r="B11271" s="121"/>
    </row>
    <row r="11272" s="24" customFormat="1" spans="2:2">
      <c r="B11272" s="121"/>
    </row>
    <row r="11273" s="24" customFormat="1" spans="2:2">
      <c r="B11273" s="121"/>
    </row>
    <row r="11274" s="24" customFormat="1" spans="2:2">
      <c r="B11274" s="121"/>
    </row>
    <row r="11275" s="24" customFormat="1" spans="2:2">
      <c r="B11275" s="121"/>
    </row>
    <row r="11276" s="24" customFormat="1" spans="2:2">
      <c r="B11276" s="121"/>
    </row>
    <row r="11277" s="24" customFormat="1" spans="2:2">
      <c r="B11277" s="121"/>
    </row>
    <row r="11278" s="24" customFormat="1" spans="2:2">
      <c r="B11278" s="121"/>
    </row>
    <row r="11279" s="24" customFormat="1" spans="2:2">
      <c r="B11279" s="121"/>
    </row>
    <row r="11280" s="24" customFormat="1" spans="2:2">
      <c r="B11280" s="121"/>
    </row>
    <row r="11281" s="24" customFormat="1" spans="2:2">
      <c r="B11281" s="121"/>
    </row>
    <row r="11282" s="24" customFormat="1" spans="2:2">
      <c r="B11282" s="121"/>
    </row>
    <row r="11283" s="24" customFormat="1" spans="2:2">
      <c r="B11283" s="121"/>
    </row>
    <row r="11284" s="24" customFormat="1" spans="2:2">
      <c r="B11284" s="121"/>
    </row>
    <row r="11285" s="24" customFormat="1" spans="2:2">
      <c r="B11285" s="121"/>
    </row>
    <row r="11286" s="24" customFormat="1" spans="2:2">
      <c r="B11286" s="121"/>
    </row>
    <row r="11287" s="24" customFormat="1" spans="2:2">
      <c r="B11287" s="121"/>
    </row>
    <row r="11288" s="24" customFormat="1" spans="2:2">
      <c r="B11288" s="121"/>
    </row>
    <row r="11289" s="24" customFormat="1" spans="2:2">
      <c r="B11289" s="121"/>
    </row>
    <row r="11290" s="24" customFormat="1" spans="2:2">
      <c r="B11290" s="121"/>
    </row>
    <row r="11291" s="24" customFormat="1" spans="2:2">
      <c r="B11291" s="121"/>
    </row>
    <row r="11292" s="24" customFormat="1" spans="2:2">
      <c r="B11292" s="121"/>
    </row>
    <row r="11293" s="24" customFormat="1" spans="2:2">
      <c r="B11293" s="121"/>
    </row>
    <row r="11294" s="24" customFormat="1" spans="2:2">
      <c r="B11294" s="121"/>
    </row>
    <row r="11295" s="24" customFormat="1" spans="2:2">
      <c r="B11295" s="121"/>
    </row>
    <row r="11296" s="24" customFormat="1" spans="2:2">
      <c r="B11296" s="121"/>
    </row>
    <row r="11297" s="24" customFormat="1" spans="2:2">
      <c r="B11297" s="121"/>
    </row>
    <row r="11298" s="24" customFormat="1" spans="2:2">
      <c r="B11298" s="121"/>
    </row>
    <row r="11299" s="24" customFormat="1" spans="2:2">
      <c r="B11299" s="121"/>
    </row>
    <row r="11300" s="24" customFormat="1" spans="2:2">
      <c r="B11300" s="121"/>
    </row>
    <row r="11301" s="24" customFormat="1" spans="2:2">
      <c r="B11301" s="121"/>
    </row>
    <row r="11302" s="24" customFormat="1" spans="2:2">
      <c r="B11302" s="121"/>
    </row>
    <row r="11303" s="24" customFormat="1" spans="2:2">
      <c r="B11303" s="121"/>
    </row>
    <row r="11304" s="24" customFormat="1" spans="2:2">
      <c r="B11304" s="121"/>
    </row>
    <row r="11305" s="24" customFormat="1" spans="2:2">
      <c r="B11305" s="121"/>
    </row>
    <row r="11306" s="24" customFormat="1" spans="2:2">
      <c r="B11306" s="121"/>
    </row>
    <row r="11307" s="24" customFormat="1" spans="2:2">
      <c r="B11307" s="121"/>
    </row>
    <row r="11308" s="24" customFormat="1" spans="2:2">
      <c r="B11308" s="121"/>
    </row>
    <row r="11309" s="24" customFormat="1" spans="2:2">
      <c r="B11309" s="121"/>
    </row>
    <row r="11310" s="24" customFormat="1" spans="2:2">
      <c r="B11310" s="121"/>
    </row>
    <row r="11311" s="24" customFormat="1" spans="2:2">
      <c r="B11311" s="121"/>
    </row>
    <row r="11312" s="24" customFormat="1" spans="2:2">
      <c r="B11312" s="121"/>
    </row>
    <row r="11313" s="24" customFormat="1" spans="2:2">
      <c r="B11313" s="121"/>
    </row>
    <row r="11314" s="24" customFormat="1" spans="2:2">
      <c r="B11314" s="121"/>
    </row>
    <row r="11315" s="24" customFormat="1" spans="2:2">
      <c r="B11315" s="121"/>
    </row>
    <row r="11316" s="24" customFormat="1" spans="2:2">
      <c r="B11316" s="121"/>
    </row>
    <row r="11317" s="24" customFormat="1" spans="2:2">
      <c r="B11317" s="121"/>
    </row>
    <row r="11318" s="24" customFormat="1" spans="2:2">
      <c r="B11318" s="121"/>
    </row>
    <row r="11319" s="24" customFormat="1" spans="2:2">
      <c r="B11319" s="121"/>
    </row>
    <row r="11320" s="24" customFormat="1" spans="2:2">
      <c r="B11320" s="121"/>
    </row>
    <row r="11321" s="24" customFormat="1" spans="2:2">
      <c r="B11321" s="121"/>
    </row>
    <row r="11322" s="24" customFormat="1" spans="2:2">
      <c r="B11322" s="121"/>
    </row>
    <row r="11323" s="24" customFormat="1" spans="2:2">
      <c r="B11323" s="121"/>
    </row>
    <row r="11324" s="24" customFormat="1" spans="2:2">
      <c r="B11324" s="121"/>
    </row>
    <row r="11325" s="24" customFormat="1" spans="2:2">
      <c r="B11325" s="121"/>
    </row>
    <row r="11326" s="24" customFormat="1" spans="2:2">
      <c r="B11326" s="121"/>
    </row>
    <row r="11327" s="24" customFormat="1" spans="2:2">
      <c r="B11327" s="121"/>
    </row>
    <row r="11328" s="24" customFormat="1" spans="2:2">
      <c r="B11328" s="121"/>
    </row>
    <row r="11329" s="24" customFormat="1" spans="2:2">
      <c r="B11329" s="121"/>
    </row>
    <row r="11330" s="24" customFormat="1" spans="2:2">
      <c r="B11330" s="121"/>
    </row>
    <row r="11331" s="24" customFormat="1" spans="2:2">
      <c r="B11331" s="121"/>
    </row>
    <row r="11332" s="24" customFormat="1" spans="2:2">
      <c r="B11332" s="121"/>
    </row>
    <row r="11333" s="24" customFormat="1" spans="2:2">
      <c r="B11333" s="121"/>
    </row>
    <row r="11334" s="24" customFormat="1" spans="2:2">
      <c r="B11334" s="121"/>
    </row>
    <row r="11335" s="24" customFormat="1" spans="2:2">
      <c r="B11335" s="121"/>
    </row>
    <row r="11336" s="24" customFormat="1" spans="2:2">
      <c r="B11336" s="121"/>
    </row>
    <row r="11337" s="24" customFormat="1" spans="2:2">
      <c r="B11337" s="121"/>
    </row>
    <row r="11338" s="24" customFormat="1" spans="2:2">
      <c r="B11338" s="121"/>
    </row>
    <row r="11339" s="24" customFormat="1" spans="2:2">
      <c r="B11339" s="121"/>
    </row>
    <row r="11340" s="24" customFormat="1" spans="2:2">
      <c r="B11340" s="121"/>
    </row>
    <row r="11341" s="24" customFormat="1" spans="2:2">
      <c r="B11341" s="121"/>
    </row>
    <row r="11342" s="24" customFormat="1" spans="2:2">
      <c r="B11342" s="121"/>
    </row>
    <row r="11343" s="24" customFormat="1" spans="2:2">
      <c r="B11343" s="121"/>
    </row>
    <row r="11344" s="24" customFormat="1" spans="2:2">
      <c r="B11344" s="121"/>
    </row>
    <row r="11345" s="24" customFormat="1" spans="2:2">
      <c r="B11345" s="121"/>
    </row>
    <row r="11346" s="24" customFormat="1" spans="2:2">
      <c r="B11346" s="121"/>
    </row>
    <row r="11347" s="24" customFormat="1" spans="2:2">
      <c r="B11347" s="121"/>
    </row>
    <row r="11348" s="24" customFormat="1" spans="2:2">
      <c r="B11348" s="121"/>
    </row>
    <row r="11349" s="24" customFormat="1" spans="2:2">
      <c r="B11349" s="121"/>
    </row>
    <row r="11350" s="24" customFormat="1" spans="2:2">
      <c r="B11350" s="121"/>
    </row>
    <row r="11351" s="24" customFormat="1" spans="2:2">
      <c r="B11351" s="121"/>
    </row>
    <row r="11352" s="24" customFormat="1" spans="2:2">
      <c r="B11352" s="121"/>
    </row>
    <row r="11353" s="24" customFormat="1" spans="2:2">
      <c r="B11353" s="121"/>
    </row>
    <row r="11354" s="24" customFormat="1" spans="2:2">
      <c r="B11354" s="121"/>
    </row>
    <row r="11355" s="24" customFormat="1" spans="2:2">
      <c r="B11355" s="121"/>
    </row>
    <row r="11356" s="24" customFormat="1" spans="2:2">
      <c r="B11356" s="121"/>
    </row>
    <row r="11357" s="24" customFormat="1" spans="2:2">
      <c r="B11357" s="121"/>
    </row>
    <row r="11358" s="24" customFormat="1" spans="2:2">
      <c r="B11358" s="121"/>
    </row>
    <row r="11359" s="24" customFormat="1" spans="2:2">
      <c r="B11359" s="121"/>
    </row>
    <row r="11360" s="24" customFormat="1" spans="2:2">
      <c r="B11360" s="121"/>
    </row>
    <row r="11361" s="24" customFormat="1" spans="2:2">
      <c r="B11361" s="121"/>
    </row>
    <row r="11362" s="24" customFormat="1" spans="2:2">
      <c r="B11362" s="121"/>
    </row>
    <row r="11363" s="24" customFormat="1" spans="2:2">
      <c r="B11363" s="121"/>
    </row>
    <row r="11364" s="24" customFormat="1" spans="2:2">
      <c r="B11364" s="121"/>
    </row>
    <row r="11365" s="24" customFormat="1" spans="2:2">
      <c r="B11365" s="121"/>
    </row>
    <row r="11366" s="24" customFormat="1" spans="2:2">
      <c r="B11366" s="121"/>
    </row>
    <row r="11367" s="24" customFormat="1" spans="2:2">
      <c r="B11367" s="121"/>
    </row>
    <row r="11368" s="24" customFormat="1" spans="2:2">
      <c r="B11368" s="121"/>
    </row>
    <row r="11369" s="24" customFormat="1" spans="2:2">
      <c r="B11369" s="121"/>
    </row>
    <row r="11370" s="24" customFormat="1" spans="2:2">
      <c r="B11370" s="121"/>
    </row>
    <row r="11371" s="24" customFormat="1" spans="2:2">
      <c r="B11371" s="121"/>
    </row>
    <row r="11372" s="24" customFormat="1" spans="2:2">
      <c r="B11372" s="121"/>
    </row>
    <row r="11373" s="24" customFormat="1" spans="2:2">
      <c r="B11373" s="121"/>
    </row>
    <row r="11374" s="24" customFormat="1" spans="2:2">
      <c r="B11374" s="121"/>
    </row>
    <row r="11375" s="24" customFormat="1" spans="2:2">
      <c r="B11375" s="121"/>
    </row>
    <row r="11376" s="24" customFormat="1" spans="2:2">
      <c r="B11376" s="121"/>
    </row>
    <row r="11377" s="24" customFormat="1" spans="2:2">
      <c r="B11377" s="121"/>
    </row>
    <row r="11378" s="24" customFormat="1" spans="2:2">
      <c r="B11378" s="121"/>
    </row>
    <row r="11379" s="24" customFormat="1" spans="2:2">
      <c r="B11379" s="121"/>
    </row>
    <row r="11380" s="24" customFormat="1" spans="2:2">
      <c r="B11380" s="121"/>
    </row>
    <row r="11381" s="24" customFormat="1" spans="2:2">
      <c r="B11381" s="121"/>
    </row>
    <row r="11382" s="24" customFormat="1" spans="2:2">
      <c r="B11382" s="121"/>
    </row>
    <row r="11383" s="24" customFormat="1" spans="2:2">
      <c r="B11383" s="121"/>
    </row>
    <row r="11384" s="24" customFormat="1" spans="2:2">
      <c r="B11384" s="121"/>
    </row>
    <row r="11385" s="24" customFormat="1" spans="2:2">
      <c r="B11385" s="121"/>
    </row>
    <row r="11386" s="24" customFormat="1" spans="2:2">
      <c r="B11386" s="121"/>
    </row>
    <row r="11387" s="24" customFormat="1" spans="2:2">
      <c r="B11387" s="121"/>
    </row>
    <row r="11388" s="24" customFormat="1" spans="2:2">
      <c r="B11388" s="121"/>
    </row>
    <row r="11389" s="24" customFormat="1" spans="2:2">
      <c r="B11389" s="121"/>
    </row>
    <row r="11390" s="24" customFormat="1" spans="2:2">
      <c r="B11390" s="121"/>
    </row>
    <row r="11391" s="24" customFormat="1" spans="2:2">
      <c r="B11391" s="121"/>
    </row>
    <row r="11392" s="24" customFormat="1" spans="2:2">
      <c r="B11392" s="121"/>
    </row>
    <row r="11393" s="24" customFormat="1" spans="2:2">
      <c r="B11393" s="121"/>
    </row>
    <row r="11394" s="24" customFormat="1" spans="2:2">
      <c r="B11394" s="121"/>
    </row>
    <row r="11395" s="24" customFormat="1" spans="2:2">
      <c r="B11395" s="121"/>
    </row>
    <row r="11396" s="24" customFormat="1" spans="2:2">
      <c r="B11396" s="121"/>
    </row>
    <row r="11397" s="24" customFormat="1" spans="2:2">
      <c r="B11397" s="121"/>
    </row>
    <row r="11398" s="24" customFormat="1" spans="2:2">
      <c r="B11398" s="121"/>
    </row>
    <row r="11399" s="24" customFormat="1" spans="2:2">
      <c r="B11399" s="121"/>
    </row>
    <row r="11400" s="24" customFormat="1" spans="2:2">
      <c r="B11400" s="121"/>
    </row>
    <row r="11401" s="24" customFormat="1" spans="2:2">
      <c r="B11401" s="121"/>
    </row>
    <row r="11402" s="24" customFormat="1" spans="2:2">
      <c r="B11402" s="121"/>
    </row>
    <row r="11403" s="24" customFormat="1" spans="2:2">
      <c r="B11403" s="121"/>
    </row>
    <row r="11404" s="24" customFormat="1" spans="2:2">
      <c r="B11404" s="121"/>
    </row>
    <row r="11405" s="24" customFormat="1" spans="2:2">
      <c r="B11405" s="121"/>
    </row>
    <row r="11406" s="24" customFormat="1" spans="2:2">
      <c r="B11406" s="121"/>
    </row>
    <row r="11407" s="24" customFormat="1" spans="2:2">
      <c r="B11407" s="121"/>
    </row>
    <row r="11408" s="24" customFormat="1" spans="2:2">
      <c r="B11408" s="121"/>
    </row>
    <row r="11409" s="24" customFormat="1" spans="2:2">
      <c r="B11409" s="121"/>
    </row>
    <row r="11410" s="24" customFormat="1" spans="2:2">
      <c r="B11410" s="121"/>
    </row>
    <row r="11411" s="24" customFormat="1" spans="2:2">
      <c r="B11411" s="121"/>
    </row>
    <row r="11412" s="24" customFormat="1" spans="2:2">
      <c r="B11412" s="121"/>
    </row>
    <row r="11413" s="24" customFormat="1" spans="2:2">
      <c r="B11413" s="121"/>
    </row>
    <row r="11414" s="24" customFormat="1" spans="2:2">
      <c r="B11414" s="121"/>
    </row>
    <row r="11415" s="24" customFormat="1" spans="2:2">
      <c r="B11415" s="121"/>
    </row>
    <row r="11416" s="24" customFormat="1" spans="2:2">
      <c r="B11416" s="121"/>
    </row>
    <row r="11417" s="24" customFormat="1" spans="2:2">
      <c r="B11417" s="121"/>
    </row>
    <row r="11418" s="24" customFormat="1" spans="2:2">
      <c r="B11418" s="121"/>
    </row>
    <row r="11419" s="24" customFormat="1" spans="2:2">
      <c r="B11419" s="121"/>
    </row>
    <row r="11420" s="24" customFormat="1" spans="2:2">
      <c r="B11420" s="121"/>
    </row>
    <row r="11421" s="24" customFormat="1" spans="2:2">
      <c r="B11421" s="121"/>
    </row>
    <row r="11422" s="24" customFormat="1" spans="2:2">
      <c r="B11422" s="121"/>
    </row>
    <row r="11423" s="24" customFormat="1" spans="2:2">
      <c r="B11423" s="121"/>
    </row>
    <row r="11424" s="24" customFormat="1" spans="2:2">
      <c r="B11424" s="121"/>
    </row>
    <row r="11425" s="24" customFormat="1" spans="2:2">
      <c r="B11425" s="121"/>
    </row>
    <row r="11426" s="24" customFormat="1" spans="2:2">
      <c r="B11426" s="121"/>
    </row>
    <row r="11427" s="24" customFormat="1" spans="2:2">
      <c r="B11427" s="121"/>
    </row>
    <row r="11428" s="24" customFormat="1" spans="2:2">
      <c r="B11428" s="121"/>
    </row>
    <row r="11429" s="24" customFormat="1" spans="2:2">
      <c r="B11429" s="121"/>
    </row>
    <row r="11430" s="24" customFormat="1" spans="2:2">
      <c r="B11430" s="121"/>
    </row>
    <row r="11431" s="24" customFormat="1" spans="2:2">
      <c r="B11431" s="121"/>
    </row>
    <row r="11432" s="24" customFormat="1" spans="2:2">
      <c r="B11432" s="121"/>
    </row>
    <row r="11433" s="24" customFormat="1" spans="2:2">
      <c r="B11433" s="121"/>
    </row>
    <row r="11434" s="24" customFormat="1" spans="2:2">
      <c r="B11434" s="121"/>
    </row>
    <row r="11435" s="24" customFormat="1" spans="2:2">
      <c r="B11435" s="121"/>
    </row>
    <row r="11436" s="24" customFormat="1" spans="2:2">
      <c r="B11436" s="121"/>
    </row>
    <row r="11437" s="24" customFormat="1" spans="2:2">
      <c r="B11437" s="121"/>
    </row>
    <row r="11438" s="24" customFormat="1" spans="2:2">
      <c r="B11438" s="121"/>
    </row>
    <row r="11439" s="24" customFormat="1" spans="2:2">
      <c r="B11439" s="121"/>
    </row>
    <row r="11440" s="24" customFormat="1" spans="2:2">
      <c r="B11440" s="121"/>
    </row>
    <row r="11441" s="24" customFormat="1" spans="2:2">
      <c r="B11441" s="121"/>
    </row>
    <row r="11442" s="24" customFormat="1" spans="2:2">
      <c r="B11442" s="121"/>
    </row>
    <row r="11443" s="24" customFormat="1" spans="2:2">
      <c r="B11443" s="121"/>
    </row>
    <row r="11444" s="24" customFormat="1" spans="2:2">
      <c r="B11444" s="121"/>
    </row>
    <row r="11445" s="24" customFormat="1" spans="2:2">
      <c r="B11445" s="121"/>
    </row>
    <row r="11446" s="24" customFormat="1" spans="2:2">
      <c r="B11446" s="121"/>
    </row>
    <row r="11447" s="24" customFormat="1" spans="2:2">
      <c r="B11447" s="121"/>
    </row>
    <row r="11448" s="24" customFormat="1" spans="2:2">
      <c r="B11448" s="121"/>
    </row>
    <row r="11449" s="24" customFormat="1" spans="2:2">
      <c r="B11449" s="121"/>
    </row>
    <row r="11450" s="24" customFormat="1" spans="2:2">
      <c r="B11450" s="121"/>
    </row>
    <row r="11451" s="24" customFormat="1" spans="2:2">
      <c r="B11451" s="121"/>
    </row>
    <row r="11452" s="24" customFormat="1" spans="2:2">
      <c r="B11452" s="121"/>
    </row>
    <row r="11453" s="24" customFormat="1" spans="2:2">
      <c r="B11453" s="121"/>
    </row>
    <row r="11454" s="24" customFormat="1" spans="2:2">
      <c r="B11454" s="121"/>
    </row>
    <row r="11455" s="24" customFormat="1" spans="2:2">
      <c r="B11455" s="121"/>
    </row>
    <row r="11456" s="24" customFormat="1" spans="2:2">
      <c r="B11456" s="121"/>
    </row>
    <row r="11457" s="24" customFormat="1" spans="2:2">
      <c r="B11457" s="121"/>
    </row>
    <row r="11458" s="24" customFormat="1" spans="2:2">
      <c r="B11458" s="121"/>
    </row>
    <row r="11459" s="24" customFormat="1" spans="2:2">
      <c r="B11459" s="121"/>
    </row>
    <row r="11460" s="24" customFormat="1" spans="2:2">
      <c r="B11460" s="121"/>
    </row>
    <row r="11461" s="24" customFormat="1" spans="2:2">
      <c r="B11461" s="121"/>
    </row>
    <row r="11462" s="24" customFormat="1" spans="2:2">
      <c r="B11462" s="121"/>
    </row>
    <row r="11463" s="24" customFormat="1" spans="2:2">
      <c r="B11463" s="121"/>
    </row>
    <row r="11464" s="24" customFormat="1" spans="2:2">
      <c r="B11464" s="121"/>
    </row>
    <row r="11465" s="24" customFormat="1" spans="2:2">
      <c r="B11465" s="121"/>
    </row>
    <row r="11466" s="24" customFormat="1" spans="2:2">
      <c r="B11466" s="121"/>
    </row>
    <row r="11467" s="24" customFormat="1" spans="2:2">
      <c r="B11467" s="121"/>
    </row>
    <row r="11468" s="24" customFormat="1" spans="2:2">
      <c r="B11468" s="121"/>
    </row>
    <row r="11469" s="24" customFormat="1" spans="2:2">
      <c r="B11469" s="121"/>
    </row>
    <row r="11470" s="24" customFormat="1" spans="2:2">
      <c r="B11470" s="121"/>
    </row>
    <row r="11471" s="24" customFormat="1" spans="2:2">
      <c r="B11471" s="121"/>
    </row>
    <row r="11472" s="24" customFormat="1" spans="2:2">
      <c r="B11472" s="121"/>
    </row>
    <row r="11473" s="24" customFormat="1" spans="2:2">
      <c r="B11473" s="121"/>
    </row>
    <row r="11474" s="24" customFormat="1" spans="2:2">
      <c r="B11474" s="121"/>
    </row>
    <row r="11475" s="24" customFormat="1" spans="2:2">
      <c r="B11475" s="121"/>
    </row>
    <row r="11476" s="24" customFormat="1" spans="2:2">
      <c r="B11476" s="121"/>
    </row>
    <row r="11477" s="24" customFormat="1" spans="2:2">
      <c r="B11477" s="121"/>
    </row>
    <row r="11478" s="24" customFormat="1" spans="2:2">
      <c r="B11478" s="121"/>
    </row>
    <row r="11479" s="24" customFormat="1" spans="2:2">
      <c r="B11479" s="121"/>
    </row>
    <row r="11480" s="24" customFormat="1" spans="2:2">
      <c r="B11480" s="121"/>
    </row>
    <row r="11481" s="24" customFormat="1" spans="2:2">
      <c r="B11481" s="121"/>
    </row>
    <row r="11482" s="24" customFormat="1" spans="2:2">
      <c r="B11482" s="121"/>
    </row>
    <row r="11483" s="24" customFormat="1" spans="2:2">
      <c r="B11483" s="121"/>
    </row>
    <row r="11484" s="24" customFormat="1" spans="2:2">
      <c r="B11484" s="121"/>
    </row>
    <row r="11485" s="24" customFormat="1" spans="2:2">
      <c r="B11485" s="121"/>
    </row>
    <row r="11486" s="24" customFormat="1" spans="2:2">
      <c r="B11486" s="121"/>
    </row>
    <row r="11487" s="24" customFormat="1" spans="2:2">
      <c r="B11487" s="121"/>
    </row>
    <row r="11488" s="24" customFormat="1" spans="2:2">
      <c r="B11488" s="121"/>
    </row>
    <row r="11489" s="24" customFormat="1" spans="2:2">
      <c r="B11489" s="121"/>
    </row>
    <row r="11490" s="24" customFormat="1" spans="2:2">
      <c r="B11490" s="121"/>
    </row>
    <row r="11491" s="24" customFormat="1" spans="2:2">
      <c r="B11491" s="121"/>
    </row>
    <row r="11492" s="24" customFormat="1" spans="2:2">
      <c r="B11492" s="121"/>
    </row>
    <row r="11493" s="24" customFormat="1" spans="2:2">
      <c r="B11493" s="121"/>
    </row>
    <row r="11494" s="24" customFormat="1" spans="2:2">
      <c r="B11494" s="121"/>
    </row>
    <row r="11495" s="24" customFormat="1" spans="2:2">
      <c r="B11495" s="121"/>
    </row>
    <row r="11496" s="24" customFormat="1" spans="2:2">
      <c r="B11496" s="121"/>
    </row>
    <row r="11497" s="24" customFormat="1" spans="2:2">
      <c r="B11497" s="121"/>
    </row>
    <row r="11498" s="24" customFormat="1" spans="2:2">
      <c r="B11498" s="121"/>
    </row>
    <row r="11499" s="24" customFormat="1" spans="2:2">
      <c r="B11499" s="121"/>
    </row>
    <row r="11500" s="24" customFormat="1" spans="2:2">
      <c r="B11500" s="121"/>
    </row>
    <row r="11501" s="24" customFormat="1" spans="2:2">
      <c r="B11501" s="121"/>
    </row>
    <row r="11502" s="24" customFormat="1" spans="2:2">
      <c r="B11502" s="121"/>
    </row>
    <row r="11503" s="24" customFormat="1" spans="2:2">
      <c r="B11503" s="121"/>
    </row>
    <row r="11504" s="24" customFormat="1" spans="2:2">
      <c r="B11504" s="121"/>
    </row>
    <row r="11505" s="24" customFormat="1" spans="2:2">
      <c r="B11505" s="121"/>
    </row>
    <row r="11506" s="24" customFormat="1" spans="2:2">
      <c r="B11506" s="121"/>
    </row>
    <row r="11507" s="24" customFormat="1" spans="2:2">
      <c r="B11507" s="121"/>
    </row>
    <row r="11508" s="24" customFormat="1" spans="2:2">
      <c r="B11508" s="121"/>
    </row>
    <row r="11509" s="24" customFormat="1" spans="2:2">
      <c r="B11509" s="121"/>
    </row>
    <row r="11510" s="24" customFormat="1" spans="2:2">
      <c r="B11510" s="121"/>
    </row>
    <row r="11511" s="24" customFormat="1" spans="2:2">
      <c r="B11511" s="121"/>
    </row>
    <row r="11512" s="24" customFormat="1" spans="2:2">
      <c r="B11512" s="121"/>
    </row>
    <row r="11513" s="24" customFormat="1" spans="2:2">
      <c r="B11513" s="121"/>
    </row>
    <row r="11514" s="24" customFormat="1" spans="2:2">
      <c r="B11514" s="121"/>
    </row>
    <row r="11515" s="24" customFormat="1" spans="2:2">
      <c r="B11515" s="121"/>
    </row>
    <row r="11516" s="24" customFormat="1" spans="2:2">
      <c r="B11516" s="121"/>
    </row>
    <row r="11517" s="24" customFormat="1" spans="2:2">
      <c r="B11517" s="121"/>
    </row>
    <row r="11518" s="24" customFormat="1" spans="2:2">
      <c r="B11518" s="121"/>
    </row>
    <row r="11519" s="24" customFormat="1" spans="2:2">
      <c r="B11519" s="121"/>
    </row>
    <row r="11520" s="24" customFormat="1" spans="2:2">
      <c r="B11520" s="121"/>
    </row>
    <row r="11521" s="24" customFormat="1" spans="2:2">
      <c r="B11521" s="121"/>
    </row>
    <row r="11522" s="24" customFormat="1" spans="2:2">
      <c r="B11522" s="121"/>
    </row>
    <row r="11523" s="24" customFormat="1" spans="2:2">
      <c r="B11523" s="121"/>
    </row>
    <row r="11524" s="24" customFormat="1" spans="2:2">
      <c r="B11524" s="121"/>
    </row>
    <row r="11525" s="24" customFormat="1" spans="2:2">
      <c r="B11525" s="121"/>
    </row>
    <row r="11526" s="24" customFormat="1" spans="2:2">
      <c r="B11526" s="121"/>
    </row>
    <row r="11527" s="24" customFormat="1" spans="2:2">
      <c r="B11527" s="121"/>
    </row>
    <row r="11528" s="24" customFormat="1" spans="2:2">
      <c r="B11528" s="121"/>
    </row>
    <row r="11529" s="24" customFormat="1" spans="2:2">
      <c r="B11529" s="121"/>
    </row>
    <row r="11530" s="24" customFormat="1" spans="2:2">
      <c r="B11530" s="121"/>
    </row>
    <row r="11531" s="24" customFormat="1" spans="2:2">
      <c r="B11531" s="121"/>
    </row>
    <row r="11532" s="24" customFormat="1" spans="2:2">
      <c r="B11532" s="121"/>
    </row>
    <row r="11533" s="24" customFormat="1" spans="2:2">
      <c r="B11533" s="121"/>
    </row>
    <row r="11534" s="24" customFormat="1" spans="2:2">
      <c r="B11534" s="121"/>
    </row>
    <row r="11535" s="24" customFormat="1" spans="2:2">
      <c r="B11535" s="121"/>
    </row>
    <row r="11536" s="24" customFormat="1" spans="2:2">
      <c r="B11536" s="121"/>
    </row>
    <row r="11537" s="24" customFormat="1" spans="2:2">
      <c r="B11537" s="121"/>
    </row>
    <row r="11538" s="24" customFormat="1" spans="2:2">
      <c r="B11538" s="121"/>
    </row>
    <row r="11539" s="24" customFormat="1" spans="2:2">
      <c r="B11539" s="121"/>
    </row>
    <row r="11540" s="24" customFormat="1" spans="2:2">
      <c r="B11540" s="121"/>
    </row>
    <row r="11541" s="24" customFormat="1" spans="2:2">
      <c r="B11541" s="121"/>
    </row>
    <row r="11542" s="24" customFormat="1" spans="2:2">
      <c r="B11542" s="121"/>
    </row>
    <row r="11543" s="24" customFormat="1" spans="2:2">
      <c r="B11543" s="121"/>
    </row>
    <row r="11544" s="24" customFormat="1" spans="2:2">
      <c r="B11544" s="121"/>
    </row>
    <row r="11545" s="24" customFormat="1" spans="2:2">
      <c r="B11545" s="121"/>
    </row>
    <row r="11546" s="24" customFormat="1" spans="2:2">
      <c r="B11546" s="121"/>
    </row>
    <row r="11547" s="24" customFormat="1" spans="2:2">
      <c r="B11547" s="121"/>
    </row>
    <row r="11548" s="24" customFormat="1" spans="2:2">
      <c r="B11548" s="121"/>
    </row>
    <row r="11549" s="24" customFormat="1" spans="2:2">
      <c r="B11549" s="121"/>
    </row>
    <row r="11550" s="24" customFormat="1" spans="2:2">
      <c r="B11550" s="121"/>
    </row>
    <row r="11551" s="24" customFormat="1" spans="2:2">
      <c r="B11551" s="121"/>
    </row>
    <row r="11552" s="24" customFormat="1" spans="2:2">
      <c r="B11552" s="121"/>
    </row>
    <row r="11553" s="24" customFormat="1" spans="2:2">
      <c r="B11553" s="121"/>
    </row>
    <row r="11554" s="24" customFormat="1" spans="2:2">
      <c r="B11554" s="121"/>
    </row>
    <row r="11555" s="24" customFormat="1" spans="2:2">
      <c r="B11555" s="121"/>
    </row>
    <row r="11556" s="24" customFormat="1" spans="2:2">
      <c r="B11556" s="121"/>
    </row>
    <row r="11557" s="24" customFormat="1" spans="2:2">
      <c r="B11557" s="121"/>
    </row>
    <row r="11558" s="24" customFormat="1" spans="2:2">
      <c r="B11558" s="121"/>
    </row>
    <row r="11559" s="24" customFormat="1" spans="2:2">
      <c r="B11559" s="121"/>
    </row>
    <row r="11560" s="24" customFormat="1" spans="2:2">
      <c r="B11560" s="121"/>
    </row>
    <row r="11561" s="24" customFormat="1" spans="2:2">
      <c r="B11561" s="121"/>
    </row>
    <row r="11562" s="24" customFormat="1" spans="2:2">
      <c r="B11562" s="121"/>
    </row>
    <row r="11563" s="24" customFormat="1" spans="2:2">
      <c r="B11563" s="121"/>
    </row>
    <row r="11564" s="24" customFormat="1" spans="2:2">
      <c r="B11564" s="121"/>
    </row>
    <row r="11565" s="24" customFormat="1" spans="2:2">
      <c r="B11565" s="121"/>
    </row>
    <row r="11566" s="24" customFormat="1" spans="2:2">
      <c r="B11566" s="121"/>
    </row>
    <row r="11567" s="24" customFormat="1" spans="2:2">
      <c r="B11567" s="121"/>
    </row>
    <row r="11568" s="24" customFormat="1" spans="2:2">
      <c r="B11568" s="121"/>
    </row>
    <row r="11569" s="24" customFormat="1" spans="2:2">
      <c r="B11569" s="121"/>
    </row>
    <row r="11570" s="24" customFormat="1" spans="2:2">
      <c r="B11570" s="121"/>
    </row>
    <row r="11571" s="24" customFormat="1" spans="2:2">
      <c r="B11571" s="121"/>
    </row>
    <row r="11572" s="24" customFormat="1" spans="2:2">
      <c r="B11572" s="121"/>
    </row>
    <row r="11573" s="24" customFormat="1" spans="2:2">
      <c r="B11573" s="121"/>
    </row>
    <row r="11574" s="24" customFormat="1" spans="2:2">
      <c r="B11574" s="121"/>
    </row>
    <row r="11575" s="24" customFormat="1" spans="2:2">
      <c r="B11575" s="121"/>
    </row>
    <row r="11576" s="24" customFormat="1" spans="2:2">
      <c r="B11576" s="121"/>
    </row>
    <row r="11577" s="24" customFormat="1" spans="2:2">
      <c r="B11577" s="121"/>
    </row>
    <row r="11578" s="24" customFormat="1" spans="2:2">
      <c r="B11578" s="121"/>
    </row>
    <row r="11579" s="24" customFormat="1" spans="2:2">
      <c r="B11579" s="121"/>
    </row>
    <row r="11580" s="24" customFormat="1" spans="2:2">
      <c r="B11580" s="121"/>
    </row>
    <row r="11581" s="24" customFormat="1" spans="2:2">
      <c r="B11581" s="121"/>
    </row>
    <row r="11582" s="24" customFormat="1" spans="2:2">
      <c r="B11582" s="121"/>
    </row>
    <row r="11583" s="24" customFormat="1" spans="2:2">
      <c r="B11583" s="121"/>
    </row>
    <row r="11584" s="24" customFormat="1" spans="2:2">
      <c r="B11584" s="121"/>
    </row>
    <row r="11585" s="24" customFormat="1" spans="2:2">
      <c r="B11585" s="121"/>
    </row>
    <row r="11586" s="24" customFormat="1" spans="2:2">
      <c r="B11586" s="121"/>
    </row>
    <row r="11587" s="24" customFormat="1" spans="2:2">
      <c r="B11587" s="121"/>
    </row>
    <row r="11588" s="24" customFormat="1" spans="2:2">
      <c r="B11588" s="121"/>
    </row>
    <row r="11589" s="24" customFormat="1" spans="2:2">
      <c r="B11589" s="121"/>
    </row>
    <row r="11590" s="24" customFormat="1" spans="2:2">
      <c r="B11590" s="121"/>
    </row>
    <row r="11591" s="24" customFormat="1" spans="2:2">
      <c r="B11591" s="121"/>
    </row>
    <row r="11592" s="24" customFormat="1" spans="2:2">
      <c r="B11592" s="121"/>
    </row>
    <row r="11593" s="24" customFormat="1" spans="2:2">
      <c r="B11593" s="121"/>
    </row>
    <row r="11594" s="24" customFormat="1" spans="2:2">
      <c r="B11594" s="121"/>
    </row>
    <row r="11595" s="24" customFormat="1" spans="2:2">
      <c r="B11595" s="121"/>
    </row>
    <row r="11596" s="24" customFormat="1" spans="2:2">
      <c r="B11596" s="121"/>
    </row>
    <row r="11597" s="24" customFormat="1" spans="2:2">
      <c r="B11597" s="121"/>
    </row>
    <row r="11598" s="24" customFormat="1" spans="2:2">
      <c r="B11598" s="121"/>
    </row>
    <row r="11599" s="24" customFormat="1" spans="2:2">
      <c r="B11599" s="121"/>
    </row>
    <row r="11600" s="24" customFormat="1" spans="2:2">
      <c r="B11600" s="121"/>
    </row>
    <row r="11601" s="24" customFormat="1" spans="2:2">
      <c r="B11601" s="121"/>
    </row>
    <row r="11602" s="24" customFormat="1" spans="2:2">
      <c r="B11602" s="121"/>
    </row>
    <row r="11603" s="24" customFormat="1" spans="2:2">
      <c r="B11603" s="121"/>
    </row>
    <row r="11604" s="24" customFormat="1" spans="2:2">
      <c r="B11604" s="121"/>
    </row>
    <row r="11605" s="24" customFormat="1" spans="2:2">
      <c r="B11605" s="121"/>
    </row>
    <row r="11606" s="24" customFormat="1" spans="2:2">
      <c r="B11606" s="121"/>
    </row>
    <row r="11607" s="24" customFormat="1" spans="2:2">
      <c r="B11607" s="121"/>
    </row>
    <row r="11608" s="24" customFormat="1" spans="2:2">
      <c r="B11608" s="121"/>
    </row>
    <row r="11609" s="24" customFormat="1" spans="2:2">
      <c r="B11609" s="121"/>
    </row>
    <row r="11610" s="24" customFormat="1" spans="2:2">
      <c r="B11610" s="121"/>
    </row>
    <row r="11611" s="24" customFormat="1" spans="2:2">
      <c r="B11611" s="121"/>
    </row>
    <row r="11612" s="24" customFormat="1" spans="2:2">
      <c r="B11612" s="121"/>
    </row>
    <row r="11613" s="24" customFormat="1" spans="2:2">
      <c r="B11613" s="121"/>
    </row>
    <row r="11614" s="24" customFormat="1" spans="2:2">
      <c r="B11614" s="121"/>
    </row>
    <row r="11615" s="24" customFormat="1" spans="2:2">
      <c r="B11615" s="121"/>
    </row>
    <row r="11616" s="24" customFormat="1" spans="2:2">
      <c r="B11616" s="121"/>
    </row>
    <row r="11617" s="24" customFormat="1" spans="2:2">
      <c r="B11617" s="121"/>
    </row>
    <row r="11618" s="24" customFormat="1" spans="2:2">
      <c r="B11618" s="121"/>
    </row>
    <row r="11619" s="24" customFormat="1" spans="2:2">
      <c r="B11619" s="121"/>
    </row>
    <row r="11620" s="24" customFormat="1" spans="2:2">
      <c r="B11620" s="121"/>
    </row>
    <row r="11621" s="24" customFormat="1" spans="2:2">
      <c r="B11621" s="121"/>
    </row>
    <row r="11622" s="24" customFormat="1" spans="2:2">
      <c r="B11622" s="121"/>
    </row>
    <row r="11623" s="24" customFormat="1" spans="2:2">
      <c r="B11623" s="121"/>
    </row>
    <row r="11624" s="24" customFormat="1" spans="2:2">
      <c r="B11624" s="121"/>
    </row>
    <row r="11625" s="24" customFormat="1" spans="2:2">
      <c r="B11625" s="121"/>
    </row>
    <row r="11626" s="24" customFormat="1" spans="2:2">
      <c r="B11626" s="121"/>
    </row>
    <row r="11627" s="24" customFormat="1" spans="2:2">
      <c r="B11627" s="121"/>
    </row>
    <row r="11628" s="24" customFormat="1" spans="2:2">
      <c r="B11628" s="121"/>
    </row>
    <row r="11629" s="24" customFormat="1" spans="2:2">
      <c r="B11629" s="121"/>
    </row>
    <row r="11630" s="24" customFormat="1" spans="2:2">
      <c r="B11630" s="121"/>
    </row>
    <row r="11631" s="24" customFormat="1" spans="2:2">
      <c r="B11631" s="121"/>
    </row>
    <row r="11632" s="24" customFormat="1" spans="2:2">
      <c r="B11632" s="121"/>
    </row>
    <row r="11633" s="24" customFormat="1" spans="2:2">
      <c r="B11633" s="121"/>
    </row>
    <row r="11634" s="24" customFormat="1" spans="2:2">
      <c r="B11634" s="121"/>
    </row>
    <row r="11635" s="24" customFormat="1" spans="2:2">
      <c r="B11635" s="121"/>
    </row>
    <row r="11636" s="24" customFormat="1" spans="2:2">
      <c r="B11636" s="121"/>
    </row>
    <row r="11637" s="24" customFormat="1" spans="2:2">
      <c r="B11637" s="121"/>
    </row>
    <row r="11638" s="24" customFormat="1" spans="2:2">
      <c r="B11638" s="121"/>
    </row>
    <row r="11639" s="24" customFormat="1" spans="2:2">
      <c r="B11639" s="121"/>
    </row>
    <row r="11640" s="24" customFormat="1" spans="2:2">
      <c r="B11640" s="121"/>
    </row>
    <row r="11641" s="24" customFormat="1" spans="2:2">
      <c r="B11641" s="121"/>
    </row>
    <row r="11642" s="24" customFormat="1" spans="2:2">
      <c r="B11642" s="121"/>
    </row>
    <row r="11643" s="24" customFormat="1" spans="2:2">
      <c r="B11643" s="121"/>
    </row>
    <row r="11644" s="24" customFormat="1" spans="2:2">
      <c r="B11644" s="121"/>
    </row>
    <row r="11645" s="24" customFormat="1" spans="2:2">
      <c r="B11645" s="121"/>
    </row>
    <row r="11646" s="24" customFormat="1" spans="2:2">
      <c r="B11646" s="121"/>
    </row>
    <row r="11647" s="24" customFormat="1" spans="2:2">
      <c r="B11647" s="121"/>
    </row>
    <row r="11648" s="24" customFormat="1" spans="2:2">
      <c r="B11648" s="121"/>
    </row>
    <row r="11649" s="24" customFormat="1" spans="2:2">
      <c r="B11649" s="121"/>
    </row>
    <row r="11650" s="24" customFormat="1" spans="2:2">
      <c r="B11650" s="121"/>
    </row>
    <row r="11651" s="24" customFormat="1" spans="2:2">
      <c r="B11651" s="121"/>
    </row>
    <row r="11652" s="24" customFormat="1" spans="2:2">
      <c r="B11652" s="121"/>
    </row>
    <row r="11653" s="24" customFormat="1" spans="2:2">
      <c r="B11653" s="121"/>
    </row>
    <row r="11654" s="24" customFormat="1" spans="2:2">
      <c r="B11654" s="121"/>
    </row>
    <row r="11655" s="24" customFormat="1" spans="2:2">
      <c r="B11655" s="121"/>
    </row>
    <row r="11656" s="24" customFormat="1" spans="2:2">
      <c r="B11656" s="121"/>
    </row>
    <row r="11657" s="24" customFormat="1" spans="2:2">
      <c r="B11657" s="121"/>
    </row>
    <row r="11658" s="24" customFormat="1" spans="2:2">
      <c r="B11658" s="121"/>
    </row>
    <row r="11659" s="24" customFormat="1" spans="2:2">
      <c r="B11659" s="121"/>
    </row>
    <row r="11660" s="24" customFormat="1" spans="2:2">
      <c r="B11660" s="121"/>
    </row>
    <row r="11661" s="24" customFormat="1" spans="2:2">
      <c r="B11661" s="121"/>
    </row>
    <row r="11662" s="24" customFormat="1" spans="2:2">
      <c r="B11662" s="121"/>
    </row>
    <row r="11663" s="24" customFormat="1" spans="2:2">
      <c r="B11663" s="121"/>
    </row>
    <row r="11664" s="24" customFormat="1" spans="2:2">
      <c r="B11664" s="121"/>
    </row>
    <row r="11665" s="24" customFormat="1" spans="2:2">
      <c r="B11665" s="121"/>
    </row>
    <row r="11666" s="24" customFormat="1" spans="2:2">
      <c r="B11666" s="121"/>
    </row>
    <row r="11667" s="24" customFormat="1" spans="2:2">
      <c r="B11667" s="121"/>
    </row>
    <row r="11668" s="24" customFormat="1" spans="2:2">
      <c r="B11668" s="121"/>
    </row>
    <row r="11669" s="24" customFormat="1" spans="2:2">
      <c r="B11669" s="121"/>
    </row>
    <row r="11670" s="24" customFormat="1" spans="2:2">
      <c r="B11670" s="121"/>
    </row>
    <row r="11671" s="24" customFormat="1" spans="2:2">
      <c r="B11671" s="121"/>
    </row>
    <row r="11672" s="24" customFormat="1" spans="2:2">
      <c r="B11672" s="121"/>
    </row>
    <row r="11673" s="24" customFormat="1" spans="2:2">
      <c r="B11673" s="121"/>
    </row>
    <row r="11674" s="24" customFormat="1" spans="2:2">
      <c r="B11674" s="121"/>
    </row>
    <row r="11675" s="24" customFormat="1" spans="2:2">
      <c r="B11675" s="121"/>
    </row>
    <row r="11676" s="24" customFormat="1" spans="2:2">
      <c r="B11676" s="121"/>
    </row>
    <row r="11677" s="24" customFormat="1" spans="2:2">
      <c r="B11677" s="121"/>
    </row>
    <row r="11678" s="24" customFormat="1" spans="2:2">
      <c r="B11678" s="121"/>
    </row>
    <row r="11679" s="24" customFormat="1" spans="2:2">
      <c r="B11679" s="121"/>
    </row>
    <row r="11680" s="24" customFormat="1" spans="2:2">
      <c r="B11680" s="121"/>
    </row>
    <row r="11681" s="24" customFormat="1" spans="2:2">
      <c r="B11681" s="121"/>
    </row>
    <row r="11682" s="24" customFormat="1" spans="2:2">
      <c r="B11682" s="121"/>
    </row>
    <row r="11683" s="24" customFormat="1" spans="2:2">
      <c r="B11683" s="121"/>
    </row>
    <row r="11684" s="24" customFormat="1" spans="2:2">
      <c r="B11684" s="121"/>
    </row>
    <row r="11685" s="24" customFormat="1" spans="2:2">
      <c r="B11685" s="121"/>
    </row>
    <row r="11686" s="24" customFormat="1" spans="2:2">
      <c r="B11686" s="121"/>
    </row>
    <row r="11687" s="24" customFormat="1" spans="2:2">
      <c r="B11687" s="121"/>
    </row>
    <row r="11688" s="24" customFormat="1" spans="2:2">
      <c r="B11688" s="121"/>
    </row>
    <row r="11689" s="24" customFormat="1" spans="2:2">
      <c r="B11689" s="121"/>
    </row>
    <row r="11690" s="24" customFormat="1" spans="2:2">
      <c r="B11690" s="121"/>
    </row>
    <row r="11691" s="24" customFormat="1" spans="2:2">
      <c r="B11691" s="121"/>
    </row>
    <row r="11692" s="24" customFormat="1" spans="2:2">
      <c r="B11692" s="121"/>
    </row>
    <row r="11693" s="24" customFormat="1" spans="2:2">
      <c r="B11693" s="121"/>
    </row>
    <row r="11694" s="24" customFormat="1" spans="2:2">
      <c r="B11694" s="121"/>
    </row>
    <row r="11695" s="24" customFormat="1" spans="2:2">
      <c r="B11695" s="121"/>
    </row>
    <row r="11696" s="24" customFormat="1" spans="2:2">
      <c r="B11696" s="121"/>
    </row>
    <row r="11697" s="24" customFormat="1" spans="2:2">
      <c r="B11697" s="121"/>
    </row>
    <row r="11698" s="24" customFormat="1" spans="2:2">
      <c r="B11698" s="121"/>
    </row>
    <row r="11699" s="24" customFormat="1" spans="2:2">
      <c r="B11699" s="121"/>
    </row>
    <row r="11700" s="24" customFormat="1" spans="2:2">
      <c r="B11700" s="121"/>
    </row>
    <row r="11701" s="24" customFormat="1" spans="2:2">
      <c r="B11701" s="121"/>
    </row>
    <row r="11702" s="24" customFormat="1" spans="2:2">
      <c r="B11702" s="121"/>
    </row>
    <row r="11703" s="24" customFormat="1" spans="2:2">
      <c r="B11703" s="121"/>
    </row>
    <row r="11704" s="24" customFormat="1" spans="2:2">
      <c r="B11704" s="121"/>
    </row>
    <row r="11705" s="24" customFormat="1" spans="2:2">
      <c r="B11705" s="121"/>
    </row>
    <row r="11706" s="24" customFormat="1" spans="2:2">
      <c r="B11706" s="121"/>
    </row>
    <row r="11707" s="24" customFormat="1" spans="2:2">
      <c r="B11707" s="121"/>
    </row>
    <row r="11708" s="24" customFormat="1" spans="2:2">
      <c r="B11708" s="121"/>
    </row>
    <row r="11709" s="24" customFormat="1" spans="2:2">
      <c r="B11709" s="121"/>
    </row>
    <row r="11710" s="24" customFormat="1" spans="2:2">
      <c r="B11710" s="121"/>
    </row>
    <row r="11711" s="24" customFormat="1" spans="2:2">
      <c r="B11711" s="121"/>
    </row>
    <row r="11712" s="24" customFormat="1" spans="2:2">
      <c r="B11712" s="121"/>
    </row>
    <row r="11713" s="24" customFormat="1" spans="2:2">
      <c r="B11713" s="121"/>
    </row>
    <row r="11714" s="24" customFormat="1" spans="2:2">
      <c r="B11714" s="121"/>
    </row>
    <row r="11715" s="24" customFormat="1" spans="2:2">
      <c r="B11715" s="121"/>
    </row>
    <row r="11716" s="24" customFormat="1" spans="2:2">
      <c r="B11716" s="121"/>
    </row>
    <row r="11717" s="24" customFormat="1" spans="2:2">
      <c r="B11717" s="121"/>
    </row>
    <row r="11718" s="24" customFormat="1" spans="2:2">
      <c r="B11718" s="121"/>
    </row>
    <row r="11719" s="24" customFormat="1" spans="2:2">
      <c r="B11719" s="121"/>
    </row>
    <row r="11720" s="24" customFormat="1" spans="2:2">
      <c r="B11720" s="121"/>
    </row>
    <row r="11721" s="24" customFormat="1" spans="2:2">
      <c r="B11721" s="121"/>
    </row>
    <row r="11722" s="24" customFormat="1" spans="2:2">
      <c r="B11722" s="121"/>
    </row>
    <row r="11723" s="24" customFormat="1" spans="2:2">
      <c r="B11723" s="121"/>
    </row>
    <row r="11724" s="24" customFormat="1" spans="2:2">
      <c r="B11724" s="121"/>
    </row>
    <row r="11725" s="24" customFormat="1" spans="2:2">
      <c r="B11725" s="121"/>
    </row>
    <row r="11726" s="24" customFormat="1" spans="2:2">
      <c r="B11726" s="121"/>
    </row>
    <row r="11727" s="24" customFormat="1" spans="2:2">
      <c r="B11727" s="121"/>
    </row>
    <row r="11728" s="24" customFormat="1" spans="2:2">
      <c r="B11728" s="121"/>
    </row>
    <row r="11729" s="24" customFormat="1" spans="2:2">
      <c r="B11729" s="121"/>
    </row>
    <row r="11730" s="24" customFormat="1" spans="2:2">
      <c r="B11730" s="121"/>
    </row>
    <row r="11731" s="24" customFormat="1" spans="2:2">
      <c r="B11731" s="121"/>
    </row>
    <row r="11732" s="24" customFormat="1" spans="2:2">
      <c r="B11732" s="121"/>
    </row>
    <row r="11733" s="24" customFormat="1" spans="2:2">
      <c r="B11733" s="121"/>
    </row>
    <row r="11734" s="24" customFormat="1" spans="2:2">
      <c r="B11734" s="121"/>
    </row>
    <row r="11735" s="24" customFormat="1" spans="2:2">
      <c r="B11735" s="121"/>
    </row>
    <row r="11736" s="24" customFormat="1" spans="2:2">
      <c r="B11736" s="121"/>
    </row>
    <row r="11737" s="24" customFormat="1" spans="2:2">
      <c r="B11737" s="121"/>
    </row>
    <row r="11738" s="24" customFormat="1" spans="2:2">
      <c r="B11738" s="121"/>
    </row>
    <row r="11739" s="24" customFormat="1" spans="2:2">
      <c r="B11739" s="121"/>
    </row>
    <row r="11740" s="24" customFormat="1" spans="2:2">
      <c r="B11740" s="121"/>
    </row>
    <row r="11741" s="24" customFormat="1" spans="2:2">
      <c r="B11741" s="121"/>
    </row>
    <row r="11742" s="24" customFormat="1" spans="2:2">
      <c r="B11742" s="121"/>
    </row>
    <row r="11743" s="24" customFormat="1" spans="2:2">
      <c r="B11743" s="121"/>
    </row>
    <row r="11744" s="24" customFormat="1" spans="2:2">
      <c r="B11744" s="121"/>
    </row>
    <row r="11745" s="24" customFormat="1" spans="2:2">
      <c r="B11745" s="121"/>
    </row>
    <row r="11746" s="24" customFormat="1" spans="2:2">
      <c r="B11746" s="121"/>
    </row>
    <row r="11747" s="24" customFormat="1" spans="2:2">
      <c r="B11747" s="121"/>
    </row>
    <row r="11748" s="24" customFormat="1" spans="2:2">
      <c r="B11748" s="121"/>
    </row>
    <row r="11749" s="24" customFormat="1" spans="2:2">
      <c r="B11749" s="121"/>
    </row>
    <row r="11750" s="24" customFormat="1" spans="2:2">
      <c r="B11750" s="121"/>
    </row>
    <row r="11751" s="24" customFormat="1" spans="2:2">
      <c r="B11751" s="121"/>
    </row>
    <row r="11752" s="24" customFormat="1" spans="2:2">
      <c r="B11752" s="121"/>
    </row>
    <row r="11753" s="24" customFormat="1" spans="2:2">
      <c r="B11753" s="121"/>
    </row>
    <row r="11754" s="24" customFormat="1" spans="2:2">
      <c r="B11754" s="121"/>
    </row>
    <row r="11755" s="24" customFormat="1" spans="2:2">
      <c r="B11755" s="121"/>
    </row>
    <row r="11756" s="24" customFormat="1" spans="2:2">
      <c r="B11756" s="121"/>
    </row>
    <row r="11757" s="24" customFormat="1" spans="2:2">
      <c r="B11757" s="121"/>
    </row>
    <row r="11758" s="24" customFormat="1" spans="2:2">
      <c r="B11758" s="121"/>
    </row>
    <row r="11759" s="24" customFormat="1" spans="2:2">
      <c r="B11759" s="121"/>
    </row>
    <row r="11760" s="24" customFormat="1" spans="2:2">
      <c r="B11760" s="121"/>
    </row>
    <row r="11761" s="24" customFormat="1" spans="2:2">
      <c r="B11761" s="121"/>
    </row>
    <row r="11762" s="24" customFormat="1" spans="2:2">
      <c r="B11762" s="121"/>
    </row>
    <row r="11763" s="24" customFormat="1" spans="2:2">
      <c r="B11763" s="121"/>
    </row>
    <row r="11764" s="24" customFormat="1" spans="2:2">
      <c r="B11764" s="121"/>
    </row>
    <row r="11765" s="24" customFormat="1" spans="2:2">
      <c r="B11765" s="121"/>
    </row>
    <row r="11766" s="24" customFormat="1" spans="2:2">
      <c r="B11766" s="121"/>
    </row>
    <row r="11767" s="24" customFormat="1" spans="2:2">
      <c r="B11767" s="121"/>
    </row>
    <row r="11768" s="24" customFormat="1" spans="2:2">
      <c r="B11768" s="121"/>
    </row>
    <row r="11769" s="24" customFormat="1" spans="2:2">
      <c r="B11769" s="121"/>
    </row>
    <row r="11770" s="24" customFormat="1" spans="2:2">
      <c r="B11770" s="121"/>
    </row>
    <row r="11771" s="24" customFormat="1" spans="2:2">
      <c r="B11771" s="121"/>
    </row>
    <row r="11772" s="24" customFormat="1" spans="2:2">
      <c r="B11772" s="121"/>
    </row>
    <row r="11773" s="24" customFormat="1" spans="2:2">
      <c r="B11773" s="121"/>
    </row>
    <row r="11774" s="24" customFormat="1" spans="2:2">
      <c r="B11774" s="121"/>
    </row>
    <row r="11775" s="24" customFormat="1" spans="2:2">
      <c r="B11775" s="121"/>
    </row>
    <row r="11776" s="24" customFormat="1" spans="2:2">
      <c r="B11776" s="121"/>
    </row>
    <row r="11777" s="24" customFormat="1" spans="2:2">
      <c r="B11777" s="121"/>
    </row>
    <row r="11778" s="24" customFormat="1" spans="2:2">
      <c r="B11778" s="121"/>
    </row>
    <row r="11779" s="24" customFormat="1" spans="2:2">
      <c r="B11779" s="121"/>
    </row>
    <row r="11780" s="24" customFormat="1" spans="2:2">
      <c r="B11780" s="121"/>
    </row>
    <row r="11781" s="24" customFormat="1" spans="2:2">
      <c r="B11781" s="121"/>
    </row>
    <row r="11782" s="24" customFormat="1" spans="2:2">
      <c r="B11782" s="121"/>
    </row>
    <row r="11783" s="24" customFormat="1" spans="2:2">
      <c r="B11783" s="121"/>
    </row>
    <row r="11784" s="24" customFormat="1" spans="2:2">
      <c r="B11784" s="121"/>
    </row>
    <row r="11785" s="24" customFormat="1" spans="2:2">
      <c r="B11785" s="121"/>
    </row>
    <row r="11786" s="24" customFormat="1" spans="2:2">
      <c r="B11786" s="121"/>
    </row>
    <row r="11787" s="24" customFormat="1" spans="2:2">
      <c r="B11787" s="121"/>
    </row>
    <row r="11788" s="24" customFormat="1" spans="2:2">
      <c r="B11788" s="121"/>
    </row>
    <row r="11789" s="24" customFormat="1" spans="2:2">
      <c r="B11789" s="121"/>
    </row>
    <row r="11790" s="24" customFormat="1" spans="2:2">
      <c r="B11790" s="121"/>
    </row>
    <row r="11791" s="24" customFormat="1" spans="2:2">
      <c r="B11791" s="121"/>
    </row>
    <row r="11792" s="24" customFormat="1" spans="2:2">
      <c r="B11792" s="121"/>
    </row>
    <row r="11793" s="24" customFormat="1" spans="2:2">
      <c r="B11793" s="121"/>
    </row>
    <row r="11794" s="24" customFormat="1" spans="2:2">
      <c r="B11794" s="121"/>
    </row>
    <row r="11795" s="24" customFormat="1" spans="2:2">
      <c r="B11795" s="121"/>
    </row>
    <row r="11796" s="24" customFormat="1" spans="2:2">
      <c r="B11796" s="121"/>
    </row>
    <row r="11797" s="24" customFormat="1" spans="2:2">
      <c r="B11797" s="121"/>
    </row>
    <row r="11798" s="24" customFormat="1" spans="2:2">
      <c r="B11798" s="121"/>
    </row>
    <row r="11799" s="24" customFormat="1" spans="2:2">
      <c r="B11799" s="121"/>
    </row>
    <row r="11800" s="24" customFormat="1" spans="2:2">
      <c r="B11800" s="121"/>
    </row>
    <row r="11801" s="24" customFormat="1" spans="2:2">
      <c r="B11801" s="121"/>
    </row>
    <row r="11802" s="24" customFormat="1" spans="2:2">
      <c r="B11802" s="121"/>
    </row>
    <row r="11803" s="24" customFormat="1" spans="2:2">
      <c r="B11803" s="121"/>
    </row>
    <row r="11804" s="24" customFormat="1" spans="2:2">
      <c r="B11804" s="121"/>
    </row>
    <row r="11805" s="24" customFormat="1" spans="2:2">
      <c r="B11805" s="121"/>
    </row>
    <row r="11806" s="24" customFormat="1" spans="2:2">
      <c r="B11806" s="121"/>
    </row>
    <row r="11807" s="24" customFormat="1" spans="2:2">
      <c r="B11807" s="121"/>
    </row>
    <row r="11808" s="24" customFormat="1" spans="2:2">
      <c r="B11808" s="121"/>
    </row>
    <row r="11809" s="24" customFormat="1" spans="2:2">
      <c r="B11809" s="121"/>
    </row>
    <row r="11810" s="24" customFormat="1" spans="2:2">
      <c r="B11810" s="121"/>
    </row>
    <row r="11811" s="24" customFormat="1" spans="2:2">
      <c r="B11811" s="121"/>
    </row>
    <row r="11812" s="24" customFormat="1" spans="2:2">
      <c r="B11812" s="121"/>
    </row>
    <row r="11813" s="24" customFormat="1" spans="2:2">
      <c r="B11813" s="121"/>
    </row>
    <row r="11814" s="24" customFormat="1" spans="2:2">
      <c r="B11814" s="121"/>
    </row>
    <row r="11815" s="24" customFormat="1" spans="2:2">
      <c r="B11815" s="121"/>
    </row>
    <row r="11816" s="24" customFormat="1" spans="2:2">
      <c r="B11816" s="121"/>
    </row>
    <row r="11817" s="24" customFormat="1" spans="2:2">
      <c r="B11817" s="121"/>
    </row>
    <row r="11818" s="24" customFormat="1" spans="2:2">
      <c r="B11818" s="121"/>
    </row>
    <row r="11819" s="24" customFormat="1" spans="2:2">
      <c r="B11819" s="121"/>
    </row>
    <row r="11820" s="24" customFormat="1" spans="2:2">
      <c r="B11820" s="121"/>
    </row>
    <row r="11821" s="24" customFormat="1" spans="2:2">
      <c r="B11821" s="121"/>
    </row>
    <row r="11822" s="24" customFormat="1" spans="2:2">
      <c r="B11822" s="121"/>
    </row>
    <row r="11823" s="24" customFormat="1" spans="2:2">
      <c r="B11823" s="121"/>
    </row>
    <row r="11824" s="24" customFormat="1" spans="2:2">
      <c r="B11824" s="121"/>
    </row>
    <row r="11825" s="24" customFormat="1" spans="2:2">
      <c r="B11825" s="121"/>
    </row>
    <row r="11826" s="24" customFormat="1" spans="2:2">
      <c r="B11826" s="121"/>
    </row>
    <row r="11827" s="24" customFormat="1" spans="2:2">
      <c r="B11827" s="121"/>
    </row>
    <row r="11828" s="24" customFormat="1" spans="2:2">
      <c r="B11828" s="121"/>
    </row>
    <row r="11829" s="24" customFormat="1" spans="2:2">
      <c r="B11829" s="121"/>
    </row>
    <row r="11830" s="24" customFormat="1" spans="2:2">
      <c r="B11830" s="121"/>
    </row>
    <row r="11831" s="24" customFormat="1" spans="2:2">
      <c r="B11831" s="121"/>
    </row>
    <row r="11832" s="24" customFormat="1" spans="2:2">
      <c r="B11832" s="121"/>
    </row>
    <row r="11833" s="24" customFormat="1" spans="2:2">
      <c r="B11833" s="121"/>
    </row>
    <row r="11834" s="24" customFormat="1" spans="2:2">
      <c r="B11834" s="121"/>
    </row>
    <row r="11835" s="24" customFormat="1" spans="2:2">
      <c r="B11835" s="121"/>
    </row>
    <row r="11836" s="24" customFormat="1" spans="2:2">
      <c r="B11836" s="121"/>
    </row>
    <row r="11837" s="24" customFormat="1" spans="2:2">
      <c r="B11837" s="121"/>
    </row>
    <row r="11838" s="24" customFormat="1" spans="2:2">
      <c r="B11838" s="121"/>
    </row>
    <row r="11839" s="24" customFormat="1" spans="2:2">
      <c r="B11839" s="121"/>
    </row>
    <row r="11840" s="24" customFormat="1" spans="2:2">
      <c r="B11840" s="121"/>
    </row>
    <row r="11841" s="24" customFormat="1" spans="2:2">
      <c r="B11841" s="121"/>
    </row>
    <row r="11842" s="24" customFormat="1" spans="2:2">
      <c r="B11842" s="121"/>
    </row>
    <row r="11843" s="24" customFormat="1" spans="2:2">
      <c r="B11843" s="121"/>
    </row>
    <row r="11844" s="24" customFormat="1" spans="2:2">
      <c r="B11844" s="121"/>
    </row>
    <row r="11845" s="24" customFormat="1" spans="2:2">
      <c r="B11845" s="121"/>
    </row>
    <row r="11846" s="24" customFormat="1" spans="2:2">
      <c r="B11846" s="121"/>
    </row>
    <row r="11847" s="24" customFormat="1" spans="2:2">
      <c r="B11847" s="121"/>
    </row>
    <row r="11848" s="24" customFormat="1" spans="2:2">
      <c r="B11848" s="121"/>
    </row>
    <row r="11849" s="24" customFormat="1" spans="2:2">
      <c r="B11849" s="121"/>
    </row>
    <row r="11850" s="24" customFormat="1" spans="2:2">
      <c r="B11850" s="121"/>
    </row>
    <row r="11851" s="24" customFormat="1" spans="2:2">
      <c r="B11851" s="121"/>
    </row>
    <row r="11852" s="24" customFormat="1" spans="2:2">
      <c r="B11852" s="121"/>
    </row>
    <row r="11853" s="24" customFormat="1" spans="2:2">
      <c r="B11853" s="121"/>
    </row>
    <row r="11854" s="24" customFormat="1" spans="2:2">
      <c r="B11854" s="121"/>
    </row>
    <row r="11855" s="24" customFormat="1" spans="2:2">
      <c r="B11855" s="121"/>
    </row>
    <row r="11856" s="24" customFormat="1" spans="2:2">
      <c r="B11856" s="121"/>
    </row>
    <row r="11857" s="24" customFormat="1" spans="2:2">
      <c r="B11857" s="121"/>
    </row>
    <row r="11858" s="24" customFormat="1" spans="2:2">
      <c r="B11858" s="121"/>
    </row>
    <row r="11859" s="24" customFormat="1" spans="2:2">
      <c r="B11859" s="121"/>
    </row>
    <row r="11860" s="24" customFormat="1" spans="2:2">
      <c r="B11860" s="121"/>
    </row>
    <row r="11861" s="24" customFormat="1" spans="2:2">
      <c r="B11861" s="121"/>
    </row>
    <row r="11862" s="24" customFormat="1" spans="2:2">
      <c r="B11862" s="121"/>
    </row>
    <row r="11863" s="24" customFormat="1" spans="2:2">
      <c r="B11863" s="121"/>
    </row>
    <row r="11864" s="24" customFormat="1" spans="2:2">
      <c r="B11864" s="121"/>
    </row>
    <row r="11865" s="24" customFormat="1" spans="2:2">
      <c r="B11865" s="121"/>
    </row>
    <row r="11866" s="24" customFormat="1" spans="2:2">
      <c r="B11866" s="121"/>
    </row>
    <row r="11867" s="24" customFormat="1" spans="2:2">
      <c r="B11867" s="121"/>
    </row>
    <row r="11868" s="24" customFormat="1" spans="2:2">
      <c r="B11868" s="121"/>
    </row>
    <row r="11869" s="24" customFormat="1" spans="2:2">
      <c r="B11869" s="121"/>
    </row>
    <row r="11870" s="24" customFormat="1" spans="2:2">
      <c r="B11870" s="121"/>
    </row>
    <row r="11871" s="24" customFormat="1" spans="2:2">
      <c r="B11871" s="121"/>
    </row>
    <row r="11872" s="24" customFormat="1" spans="2:2">
      <c r="B11872" s="121"/>
    </row>
    <row r="11873" s="24" customFormat="1" spans="2:2">
      <c r="B11873" s="121"/>
    </row>
    <row r="11874" s="24" customFormat="1" spans="2:2">
      <c r="B11874" s="121"/>
    </row>
    <row r="11875" s="24" customFormat="1" spans="2:2">
      <c r="B11875" s="121"/>
    </row>
    <row r="11876" s="24" customFormat="1" spans="2:2">
      <c r="B11876" s="121"/>
    </row>
    <row r="11877" s="24" customFormat="1" spans="2:2">
      <c r="B11877" s="121"/>
    </row>
    <row r="11878" s="24" customFormat="1" spans="2:2">
      <c r="B11878" s="121"/>
    </row>
    <row r="11879" s="24" customFormat="1" spans="2:2">
      <c r="B11879" s="121"/>
    </row>
    <row r="11880" s="24" customFormat="1" spans="2:2">
      <c r="B11880" s="121"/>
    </row>
    <row r="11881" s="24" customFormat="1" spans="2:2">
      <c r="B11881" s="121"/>
    </row>
    <row r="11882" s="24" customFormat="1" spans="2:2">
      <c r="B11882" s="121"/>
    </row>
    <row r="11883" s="24" customFormat="1" spans="2:2">
      <c r="B11883" s="121"/>
    </row>
    <row r="11884" s="24" customFormat="1" spans="2:2">
      <c r="B11884" s="121"/>
    </row>
    <row r="11885" s="24" customFormat="1" spans="2:2">
      <c r="B11885" s="121"/>
    </row>
    <row r="11886" s="24" customFormat="1" spans="2:2">
      <c r="B11886" s="121"/>
    </row>
    <row r="11887" s="24" customFormat="1" spans="2:2">
      <c r="B11887" s="121"/>
    </row>
    <row r="11888" s="24" customFormat="1" spans="2:2">
      <c r="B11888" s="121"/>
    </row>
    <row r="11889" s="24" customFormat="1" spans="2:2">
      <c r="B11889" s="121"/>
    </row>
    <row r="11890" s="24" customFormat="1" spans="2:2">
      <c r="B11890" s="121"/>
    </row>
    <row r="11891" s="24" customFormat="1" spans="2:2">
      <c r="B11891" s="121"/>
    </row>
    <row r="11892" s="24" customFormat="1" spans="2:2">
      <c r="B11892" s="121"/>
    </row>
    <row r="11893" s="24" customFormat="1" spans="2:2">
      <c r="B11893" s="121"/>
    </row>
    <row r="11894" s="24" customFormat="1" spans="2:2">
      <c r="B11894" s="121"/>
    </row>
    <row r="11895" s="24" customFormat="1" spans="2:2">
      <c r="B11895" s="121"/>
    </row>
    <row r="11896" s="24" customFormat="1" spans="2:2">
      <c r="B11896" s="121"/>
    </row>
    <row r="11897" s="24" customFormat="1" spans="2:2">
      <c r="B11897" s="121"/>
    </row>
    <row r="11898" s="24" customFormat="1" spans="2:2">
      <c r="B11898" s="121"/>
    </row>
    <row r="11899" s="24" customFormat="1" spans="2:2">
      <c r="B11899" s="121"/>
    </row>
    <row r="11900" s="24" customFormat="1" spans="2:2">
      <c r="B11900" s="121"/>
    </row>
    <row r="11901" s="24" customFormat="1" spans="2:2">
      <c r="B11901" s="121"/>
    </row>
    <row r="11902" s="24" customFormat="1" spans="2:2">
      <c r="B11902" s="121"/>
    </row>
    <row r="11903" s="24" customFormat="1" spans="2:2">
      <c r="B11903" s="121"/>
    </row>
    <row r="11904" s="24" customFormat="1" spans="2:2">
      <c r="B11904" s="121"/>
    </row>
    <row r="11905" s="24" customFormat="1" spans="2:2">
      <c r="B11905" s="121"/>
    </row>
    <row r="11906" s="24" customFormat="1" spans="2:2">
      <c r="B11906" s="121"/>
    </row>
    <row r="11907" s="24" customFormat="1" spans="2:2">
      <c r="B11907" s="121"/>
    </row>
    <row r="11908" s="24" customFormat="1" spans="2:2">
      <c r="B11908" s="121"/>
    </row>
    <row r="11909" s="24" customFormat="1" spans="2:2">
      <c r="B11909" s="121"/>
    </row>
    <row r="11910" s="24" customFormat="1" spans="2:2">
      <c r="B11910" s="121"/>
    </row>
    <row r="11911" s="24" customFormat="1" spans="2:2">
      <c r="B11911" s="121"/>
    </row>
    <row r="11912" s="24" customFormat="1" spans="2:2">
      <c r="B11912" s="121"/>
    </row>
    <row r="11913" s="24" customFormat="1" spans="2:2">
      <c r="B11913" s="121"/>
    </row>
    <row r="11914" s="24" customFormat="1" spans="2:2">
      <c r="B11914" s="121"/>
    </row>
    <row r="11915" s="24" customFormat="1" spans="2:2">
      <c r="B11915" s="121"/>
    </row>
    <row r="11916" s="24" customFormat="1" spans="2:2">
      <c r="B11916" s="121"/>
    </row>
    <row r="11917" s="24" customFormat="1" spans="2:2">
      <c r="B11917" s="121"/>
    </row>
    <row r="11918" s="24" customFormat="1" spans="2:2">
      <c r="B11918" s="121"/>
    </row>
    <row r="11919" s="24" customFormat="1" spans="2:2">
      <c r="B11919" s="121"/>
    </row>
    <row r="11920" s="24" customFormat="1" spans="2:2">
      <c r="B11920" s="121"/>
    </row>
    <row r="11921" s="24" customFormat="1" spans="2:2">
      <c r="B11921" s="121"/>
    </row>
    <row r="11922" s="24" customFormat="1" spans="2:2">
      <c r="B11922" s="121"/>
    </row>
    <row r="11923" s="24" customFormat="1" spans="2:2">
      <c r="B11923" s="121"/>
    </row>
    <row r="11924" s="24" customFormat="1" spans="2:2">
      <c r="B11924" s="121"/>
    </row>
    <row r="11925" s="24" customFormat="1" spans="2:2">
      <c r="B11925" s="121"/>
    </row>
    <row r="11926" s="24" customFormat="1" spans="2:2">
      <c r="B11926" s="121"/>
    </row>
    <row r="11927" s="24" customFormat="1" spans="2:2">
      <c r="B11927" s="121"/>
    </row>
    <row r="11928" s="24" customFormat="1" spans="2:2">
      <c r="B11928" s="121"/>
    </row>
    <row r="11929" s="24" customFormat="1" spans="2:2">
      <c r="B11929" s="121"/>
    </row>
    <row r="11930" s="24" customFormat="1" spans="2:2">
      <c r="B11930" s="121"/>
    </row>
    <row r="11931" s="24" customFormat="1" spans="2:2">
      <c r="B11931" s="121"/>
    </row>
    <row r="11932" s="24" customFormat="1" spans="2:2">
      <c r="B11932" s="121"/>
    </row>
    <row r="11933" s="24" customFormat="1" spans="2:2">
      <c r="B11933" s="121"/>
    </row>
    <row r="11934" s="24" customFormat="1" spans="2:2">
      <c r="B11934" s="121"/>
    </row>
    <row r="11935" s="24" customFormat="1" spans="2:2">
      <c r="B11935" s="121"/>
    </row>
    <row r="11936" s="24" customFormat="1" spans="2:2">
      <c r="B11936" s="121"/>
    </row>
    <row r="11937" s="24" customFormat="1" spans="2:2">
      <c r="B11937" s="121"/>
    </row>
    <row r="11938" s="24" customFormat="1" spans="2:2">
      <c r="B11938" s="121"/>
    </row>
    <row r="11939" s="24" customFormat="1" spans="2:2">
      <c r="B11939" s="121"/>
    </row>
    <row r="11940" s="24" customFormat="1" spans="2:2">
      <c r="B11940" s="121"/>
    </row>
    <row r="11941" s="24" customFormat="1" spans="2:2">
      <c r="B11941" s="121"/>
    </row>
    <row r="11942" s="24" customFormat="1" spans="2:2">
      <c r="B11942" s="121"/>
    </row>
    <row r="11943" s="24" customFormat="1" spans="2:2">
      <c r="B11943" s="121"/>
    </row>
    <row r="11944" s="24" customFormat="1" spans="2:2">
      <c r="B11944" s="121"/>
    </row>
    <row r="11945" s="24" customFormat="1" spans="2:2">
      <c r="B11945" s="121"/>
    </row>
    <row r="11946" s="24" customFormat="1" spans="2:2">
      <c r="B11946" s="121"/>
    </row>
    <row r="11947" s="24" customFormat="1" spans="2:2">
      <c r="B11947" s="121"/>
    </row>
    <row r="11948" s="24" customFormat="1" spans="2:2">
      <c r="B11948" s="121"/>
    </row>
    <row r="11949" s="24" customFormat="1" spans="2:2">
      <c r="B11949" s="121"/>
    </row>
    <row r="11950" s="24" customFormat="1" spans="2:2">
      <c r="B11950" s="121"/>
    </row>
    <row r="11951" s="24" customFormat="1" spans="2:2">
      <c r="B11951" s="121"/>
    </row>
    <row r="11952" s="24" customFormat="1" spans="2:2">
      <c r="B11952" s="121"/>
    </row>
    <row r="11953" s="24" customFormat="1" spans="2:2">
      <c r="B11953" s="121"/>
    </row>
    <row r="11954" s="24" customFormat="1" spans="2:2">
      <c r="B11954" s="121"/>
    </row>
    <row r="11955" s="24" customFormat="1" spans="2:2">
      <c r="B11955" s="121"/>
    </row>
    <row r="11956" s="24" customFormat="1" spans="2:2">
      <c r="B11956" s="121"/>
    </row>
    <row r="11957" s="24" customFormat="1" spans="2:2">
      <c r="B11957" s="121"/>
    </row>
    <row r="11958" s="24" customFormat="1" spans="2:2">
      <c r="B11958" s="121"/>
    </row>
    <row r="11959" s="24" customFormat="1" spans="2:2">
      <c r="B11959" s="121"/>
    </row>
    <row r="11960" s="24" customFormat="1" spans="2:2">
      <c r="B11960" s="121"/>
    </row>
    <row r="11961" s="24" customFormat="1" spans="2:2">
      <c r="B11961" s="121"/>
    </row>
    <row r="11962" s="24" customFormat="1" spans="2:2">
      <c r="B11962" s="121"/>
    </row>
    <row r="11963" s="24" customFormat="1" spans="2:2">
      <c r="B11963" s="121"/>
    </row>
    <row r="11964" s="24" customFormat="1" spans="2:2">
      <c r="B11964" s="121"/>
    </row>
    <row r="11965" s="24" customFormat="1" spans="2:2">
      <c r="B11965" s="121"/>
    </row>
    <row r="11966" s="24" customFormat="1" spans="2:2">
      <c r="B11966" s="121"/>
    </row>
    <row r="11967" s="24" customFormat="1" spans="2:2">
      <c r="B11967" s="121"/>
    </row>
    <row r="11968" s="24" customFormat="1" spans="2:2">
      <c r="B11968" s="121"/>
    </row>
    <row r="11969" s="24" customFormat="1" spans="2:2">
      <c r="B11969" s="121"/>
    </row>
    <row r="11970" s="24" customFormat="1" spans="2:2">
      <c r="B11970" s="121"/>
    </row>
    <row r="11971" s="24" customFormat="1" spans="2:2">
      <c r="B11971" s="121"/>
    </row>
    <row r="11972" s="24" customFormat="1" spans="2:2">
      <c r="B11972" s="121"/>
    </row>
    <row r="11973" s="24" customFormat="1" spans="2:2">
      <c r="B11973" s="121"/>
    </row>
    <row r="11974" s="24" customFormat="1" spans="2:2">
      <c r="B11974" s="121"/>
    </row>
    <row r="11975" s="24" customFormat="1" spans="2:2">
      <c r="B11975" s="121"/>
    </row>
    <row r="11976" s="24" customFormat="1" spans="2:2">
      <c r="B11976" s="121"/>
    </row>
    <row r="11977" s="24" customFormat="1" spans="2:2">
      <c r="B11977" s="121"/>
    </row>
    <row r="11978" s="24" customFormat="1" spans="2:2">
      <c r="B11978" s="121"/>
    </row>
    <row r="11979" s="24" customFormat="1" spans="2:2">
      <c r="B11979" s="121"/>
    </row>
    <row r="11980" s="24" customFormat="1" spans="2:2">
      <c r="B11980" s="121"/>
    </row>
    <row r="11981" s="24" customFormat="1" spans="2:2">
      <c r="B11981" s="121"/>
    </row>
    <row r="11982" s="24" customFormat="1" spans="2:2">
      <c r="B11982" s="121"/>
    </row>
    <row r="11983" s="24" customFormat="1" spans="2:2">
      <c r="B11983" s="121"/>
    </row>
    <row r="11984" s="24" customFormat="1" spans="2:2">
      <c r="B11984" s="121"/>
    </row>
    <row r="11985" s="24" customFormat="1" spans="2:2">
      <c r="B11985" s="121"/>
    </row>
    <row r="11986" s="24" customFormat="1" spans="2:2">
      <c r="B11986" s="121"/>
    </row>
    <row r="11987" s="24" customFormat="1" spans="2:2">
      <c r="B11987" s="121"/>
    </row>
    <row r="11988" s="24" customFormat="1" spans="2:2">
      <c r="B11988" s="121"/>
    </row>
    <row r="11989" s="24" customFormat="1" spans="2:2">
      <c r="B11989" s="121"/>
    </row>
    <row r="11990" s="24" customFormat="1" spans="2:2">
      <c r="B11990" s="121"/>
    </row>
    <row r="11991" s="24" customFormat="1" spans="2:2">
      <c r="B11991" s="121"/>
    </row>
    <row r="11992" s="24" customFormat="1" spans="2:2">
      <c r="B11992" s="121"/>
    </row>
    <row r="11993" s="24" customFormat="1" spans="2:2">
      <c r="B11993" s="121"/>
    </row>
    <row r="11994" s="24" customFormat="1" spans="2:2">
      <c r="B11994" s="121"/>
    </row>
    <row r="11995" s="24" customFormat="1" spans="2:2">
      <c r="B11995" s="121"/>
    </row>
    <row r="11996" s="24" customFormat="1" spans="2:2">
      <c r="B11996" s="121"/>
    </row>
    <row r="11997" s="24" customFormat="1" spans="2:2">
      <c r="B11997" s="121"/>
    </row>
    <row r="11998" s="24" customFormat="1" spans="2:2">
      <c r="B11998" s="121"/>
    </row>
    <row r="11999" s="24" customFormat="1" spans="2:2">
      <c r="B11999" s="121"/>
    </row>
    <row r="12000" s="24" customFormat="1" spans="2:2">
      <c r="B12000" s="121"/>
    </row>
    <row r="12001" s="24" customFormat="1" spans="2:2">
      <c r="B12001" s="121"/>
    </row>
    <row r="12002" s="24" customFormat="1" spans="2:2">
      <c r="B12002" s="121"/>
    </row>
    <row r="12003" s="24" customFormat="1" spans="2:2">
      <c r="B12003" s="121"/>
    </row>
    <row r="12004" s="24" customFormat="1" spans="2:2">
      <c r="B12004" s="121"/>
    </row>
    <row r="12005" s="24" customFormat="1" spans="2:2">
      <c r="B12005" s="121"/>
    </row>
    <row r="12006" s="24" customFormat="1" spans="2:2">
      <c r="B12006" s="121"/>
    </row>
    <row r="12007" s="24" customFormat="1" spans="2:2">
      <c r="B12007" s="121"/>
    </row>
    <row r="12008" s="24" customFormat="1" spans="2:2">
      <c r="B12008" s="121"/>
    </row>
    <row r="12009" s="24" customFormat="1" spans="2:2">
      <c r="B12009" s="121"/>
    </row>
    <row r="12010" s="24" customFormat="1" spans="2:2">
      <c r="B12010" s="121"/>
    </row>
    <row r="12011" s="24" customFormat="1" spans="2:2">
      <c r="B12011" s="121"/>
    </row>
    <row r="12012" s="24" customFormat="1" spans="2:2">
      <c r="B12012" s="121"/>
    </row>
    <row r="12013" s="24" customFormat="1" spans="2:2">
      <c r="B12013" s="121"/>
    </row>
    <row r="12014" s="24" customFormat="1" spans="2:2">
      <c r="B12014" s="121"/>
    </row>
    <row r="12015" s="24" customFormat="1" spans="2:2">
      <c r="B12015" s="121"/>
    </row>
    <row r="12016" s="24" customFormat="1" spans="2:2">
      <c r="B12016" s="121"/>
    </row>
    <row r="12017" s="24" customFormat="1" spans="2:2">
      <c r="B12017" s="121"/>
    </row>
    <row r="12018" s="24" customFormat="1" spans="2:2">
      <c r="B12018" s="121"/>
    </row>
    <row r="12019" s="24" customFormat="1" spans="2:2">
      <c r="B12019" s="121"/>
    </row>
    <row r="12020" s="24" customFormat="1" spans="2:2">
      <c r="B12020" s="121"/>
    </row>
    <row r="12021" s="24" customFormat="1" spans="2:2">
      <c r="B12021" s="121"/>
    </row>
    <row r="12022" s="24" customFormat="1" spans="2:2">
      <c r="B12022" s="121"/>
    </row>
    <row r="12023" s="24" customFormat="1" spans="2:2">
      <c r="B12023" s="121"/>
    </row>
    <row r="12024" s="24" customFormat="1" spans="2:2">
      <c r="B12024" s="121"/>
    </row>
    <row r="12025" s="24" customFormat="1" spans="2:2">
      <c r="B12025" s="121"/>
    </row>
    <row r="12026" s="24" customFormat="1" spans="2:2">
      <c r="B12026" s="121"/>
    </row>
    <row r="12027" s="24" customFormat="1" spans="2:2">
      <c r="B12027" s="121"/>
    </row>
    <row r="12028" s="24" customFormat="1" spans="2:2">
      <c r="B12028" s="121"/>
    </row>
    <row r="12029" s="24" customFormat="1" spans="2:2">
      <c r="B12029" s="121"/>
    </row>
    <row r="12030" s="24" customFormat="1" spans="2:2">
      <c r="B12030" s="121"/>
    </row>
    <row r="12031" s="24" customFormat="1" spans="2:2">
      <c r="B12031" s="121"/>
    </row>
    <row r="12032" s="24" customFormat="1" spans="2:2">
      <c r="B12032" s="121"/>
    </row>
    <row r="12033" s="24" customFormat="1" spans="2:2">
      <c r="B12033" s="121"/>
    </row>
    <row r="12034" s="24" customFormat="1" spans="2:2">
      <c r="B12034" s="121"/>
    </row>
    <row r="12035" s="24" customFormat="1" spans="2:2">
      <c r="B12035" s="121"/>
    </row>
    <row r="12036" s="24" customFormat="1" spans="2:2">
      <c r="B12036" s="121"/>
    </row>
    <row r="12037" s="24" customFormat="1" spans="2:2">
      <c r="B12037" s="121"/>
    </row>
    <row r="12038" s="24" customFormat="1" spans="2:2">
      <c r="B12038" s="121"/>
    </row>
    <row r="12039" s="24" customFormat="1" spans="2:2">
      <c r="B12039" s="121"/>
    </row>
    <row r="12040" s="24" customFormat="1" spans="2:2">
      <c r="B12040" s="121"/>
    </row>
    <row r="12041" s="24" customFormat="1" spans="2:2">
      <c r="B12041" s="121"/>
    </row>
    <row r="12042" s="24" customFormat="1" spans="2:2">
      <c r="B12042" s="121"/>
    </row>
    <row r="12043" s="24" customFormat="1" spans="2:2">
      <c r="B12043" s="121"/>
    </row>
    <row r="12044" s="24" customFormat="1" spans="2:2">
      <c r="B12044" s="121"/>
    </row>
    <row r="12045" s="24" customFormat="1" spans="2:2">
      <c r="B12045" s="121"/>
    </row>
    <row r="12046" s="24" customFormat="1" spans="2:2">
      <c r="B12046" s="121"/>
    </row>
    <row r="12047" s="24" customFormat="1" spans="2:2">
      <c r="B12047" s="121"/>
    </row>
    <row r="12048" s="24" customFormat="1" spans="2:2">
      <c r="B12048" s="121"/>
    </row>
    <row r="12049" s="24" customFormat="1" spans="2:2">
      <c r="B12049" s="121"/>
    </row>
    <row r="12050" s="24" customFormat="1" spans="2:2">
      <c r="B12050" s="121"/>
    </row>
    <row r="12051" s="24" customFormat="1" spans="2:2">
      <c r="B12051" s="121"/>
    </row>
    <row r="12052" s="24" customFormat="1" spans="2:2">
      <c r="B12052" s="121"/>
    </row>
    <row r="12053" s="24" customFormat="1" spans="2:2">
      <c r="B12053" s="121"/>
    </row>
    <row r="12054" s="24" customFormat="1" spans="2:2">
      <c r="B12054" s="121"/>
    </row>
    <row r="12055" s="24" customFormat="1" spans="2:2">
      <c r="B12055" s="121"/>
    </row>
    <row r="12056" s="24" customFormat="1" spans="2:2">
      <c r="B12056" s="121"/>
    </row>
    <row r="12057" s="24" customFormat="1" spans="2:2">
      <c r="B12057" s="121"/>
    </row>
    <row r="12058" s="24" customFormat="1" spans="2:2">
      <c r="B12058" s="121"/>
    </row>
    <row r="12059" s="24" customFormat="1" spans="2:2">
      <c r="B12059" s="121"/>
    </row>
    <row r="12060" s="24" customFormat="1" spans="2:2">
      <c r="B12060" s="121"/>
    </row>
    <row r="12061" s="24" customFormat="1" spans="2:2">
      <c r="B12061" s="121"/>
    </row>
    <row r="12062" s="24" customFormat="1" spans="2:2">
      <c r="B12062" s="121"/>
    </row>
    <row r="12063" s="24" customFormat="1" spans="2:2">
      <c r="B12063" s="121"/>
    </row>
    <row r="12064" s="24" customFormat="1" spans="2:2">
      <c r="B12064" s="121"/>
    </row>
    <row r="12065" s="24" customFormat="1" spans="2:2">
      <c r="B12065" s="121"/>
    </row>
    <row r="12066" s="24" customFormat="1" spans="2:2">
      <c r="B12066" s="121"/>
    </row>
    <row r="12067" s="24" customFormat="1" spans="2:2">
      <c r="B12067" s="121"/>
    </row>
    <row r="12068" s="24" customFormat="1" spans="2:2">
      <c r="B12068" s="121"/>
    </row>
    <row r="12069" s="24" customFormat="1" spans="2:2">
      <c r="B12069" s="121"/>
    </row>
    <row r="12070" s="24" customFormat="1" spans="2:2">
      <c r="B12070" s="121"/>
    </row>
    <row r="12071" s="24" customFormat="1" spans="2:2">
      <c r="B12071" s="121"/>
    </row>
    <row r="12072" s="24" customFormat="1" spans="2:2">
      <c r="B12072" s="121"/>
    </row>
    <row r="12073" s="24" customFormat="1" spans="2:2">
      <c r="B12073" s="121"/>
    </row>
    <row r="12074" s="24" customFormat="1" spans="2:2">
      <c r="B12074" s="121"/>
    </row>
    <row r="12075" s="24" customFormat="1" spans="2:2">
      <c r="B12075" s="121"/>
    </row>
    <row r="12076" s="24" customFormat="1" spans="2:2">
      <c r="B12076" s="121"/>
    </row>
    <row r="12077" s="24" customFormat="1" spans="2:2">
      <c r="B12077" s="121"/>
    </row>
    <row r="12078" s="24" customFormat="1" spans="2:2">
      <c r="B12078" s="121"/>
    </row>
    <row r="12079" s="24" customFormat="1" spans="2:2">
      <c r="B12079" s="121"/>
    </row>
    <row r="12080" s="24" customFormat="1" spans="2:2">
      <c r="B12080" s="121"/>
    </row>
    <row r="12081" s="24" customFormat="1" spans="2:2">
      <c r="B12081" s="121"/>
    </row>
    <row r="12082" s="24" customFormat="1" spans="2:2">
      <c r="B12082" s="121"/>
    </row>
    <row r="12083" s="24" customFormat="1" spans="2:2">
      <c r="B12083" s="121"/>
    </row>
    <row r="12084" s="24" customFormat="1" spans="2:2">
      <c r="B12084" s="121"/>
    </row>
    <row r="12085" s="24" customFormat="1" spans="2:2">
      <c r="B12085" s="121"/>
    </row>
    <row r="12086" s="24" customFormat="1" spans="2:2">
      <c r="B12086" s="121"/>
    </row>
    <row r="12087" s="24" customFormat="1" spans="2:2">
      <c r="B12087" s="121"/>
    </row>
    <row r="12088" s="24" customFormat="1" spans="2:2">
      <c r="B12088" s="121"/>
    </row>
    <row r="12089" s="24" customFormat="1" spans="2:2">
      <c r="B12089" s="121"/>
    </row>
    <row r="12090" s="24" customFormat="1" spans="2:2">
      <c r="B12090" s="121"/>
    </row>
    <row r="12091" s="24" customFormat="1" spans="2:2">
      <c r="B12091" s="121"/>
    </row>
    <row r="12092" s="24" customFormat="1" spans="2:2">
      <c r="B12092" s="121"/>
    </row>
    <row r="12093" s="24" customFormat="1" spans="2:2">
      <c r="B12093" s="121"/>
    </row>
    <row r="12094" s="24" customFormat="1" spans="2:2">
      <c r="B12094" s="121"/>
    </row>
    <row r="12095" s="24" customFormat="1" spans="2:2">
      <c r="B12095" s="121"/>
    </row>
    <row r="12096" s="24" customFormat="1" spans="2:2">
      <c r="B12096" s="121"/>
    </row>
    <row r="12097" s="24" customFormat="1" spans="2:2">
      <c r="B12097" s="121"/>
    </row>
    <row r="12098" s="24" customFormat="1" spans="2:2">
      <c r="B12098" s="121"/>
    </row>
    <row r="12099" s="24" customFormat="1" spans="2:2">
      <c r="B12099" s="121"/>
    </row>
    <row r="12100" s="24" customFormat="1" spans="2:2">
      <c r="B12100" s="121"/>
    </row>
    <row r="12101" s="24" customFormat="1" spans="2:2">
      <c r="B12101" s="121"/>
    </row>
    <row r="12102" s="24" customFormat="1" spans="2:2">
      <c r="B12102" s="121"/>
    </row>
    <row r="12103" s="24" customFormat="1" spans="2:2">
      <c r="B12103" s="121"/>
    </row>
    <row r="12104" s="24" customFormat="1" spans="2:2">
      <c r="B12104" s="121"/>
    </row>
    <row r="12105" s="24" customFormat="1" spans="2:2">
      <c r="B12105" s="121"/>
    </row>
    <row r="12106" s="24" customFormat="1" spans="2:2">
      <c r="B12106" s="121"/>
    </row>
    <row r="12107" s="24" customFormat="1" spans="2:2">
      <c r="B12107" s="121"/>
    </row>
    <row r="12108" s="24" customFormat="1" spans="2:2">
      <c r="B12108" s="121"/>
    </row>
    <row r="12109" s="24" customFormat="1" spans="2:2">
      <c r="B12109" s="121"/>
    </row>
    <row r="12110" s="24" customFormat="1" spans="2:2">
      <c r="B12110" s="121"/>
    </row>
    <row r="12111" s="24" customFormat="1" spans="2:2">
      <c r="B12111" s="121"/>
    </row>
    <row r="12112" s="24" customFormat="1" spans="2:2">
      <c r="B12112" s="121"/>
    </row>
    <row r="12113" s="24" customFormat="1" spans="2:2">
      <c r="B12113" s="121"/>
    </row>
    <row r="12114" s="24" customFormat="1" spans="2:2">
      <c r="B12114" s="121"/>
    </row>
    <row r="12115" s="24" customFormat="1" spans="2:2">
      <c r="B12115" s="121"/>
    </row>
    <row r="12116" s="24" customFormat="1" spans="2:2">
      <c r="B12116" s="121"/>
    </row>
    <row r="12117" s="24" customFormat="1" spans="2:2">
      <c r="B12117" s="121"/>
    </row>
    <row r="12118" s="24" customFormat="1" spans="2:2">
      <c r="B12118" s="121"/>
    </row>
    <row r="12119" s="24" customFormat="1" spans="2:2">
      <c r="B12119" s="121"/>
    </row>
    <row r="12120" s="24" customFormat="1" spans="2:2">
      <c r="B12120" s="121"/>
    </row>
    <row r="12121" s="24" customFormat="1" spans="2:2">
      <c r="B12121" s="121"/>
    </row>
    <row r="12122" s="24" customFormat="1" spans="2:2">
      <c r="B12122" s="121"/>
    </row>
    <row r="12123" s="24" customFormat="1" spans="2:2">
      <c r="B12123" s="121"/>
    </row>
    <row r="12124" s="24" customFormat="1" spans="2:2">
      <c r="B12124" s="121"/>
    </row>
    <row r="12125" s="24" customFormat="1" spans="2:2">
      <c r="B12125" s="121"/>
    </row>
    <row r="12126" s="24" customFormat="1" spans="2:2">
      <c r="B12126" s="121"/>
    </row>
    <row r="12127" s="24" customFormat="1" spans="2:2">
      <c r="B12127" s="121"/>
    </row>
    <row r="12128" s="24" customFormat="1" spans="2:2">
      <c r="B12128" s="121"/>
    </row>
    <row r="12129" s="24" customFormat="1" spans="2:2">
      <c r="B12129" s="121"/>
    </row>
    <row r="12130" s="24" customFormat="1" spans="2:2">
      <c r="B12130" s="121"/>
    </row>
    <row r="12131" s="24" customFormat="1" spans="2:2">
      <c r="B12131" s="121"/>
    </row>
    <row r="12132" s="24" customFormat="1" spans="2:2">
      <c r="B12132" s="121"/>
    </row>
    <row r="12133" s="24" customFormat="1" spans="2:2">
      <c r="B12133" s="121"/>
    </row>
    <row r="12134" s="24" customFormat="1" spans="2:2">
      <c r="B12134" s="121"/>
    </row>
    <row r="12135" s="24" customFormat="1" spans="2:2">
      <c r="B12135" s="121"/>
    </row>
    <row r="12136" s="24" customFormat="1" spans="2:2">
      <c r="B12136" s="121"/>
    </row>
    <row r="12137" s="24" customFormat="1" spans="2:2">
      <c r="B12137" s="121"/>
    </row>
    <row r="12138" s="24" customFormat="1" spans="2:2">
      <c r="B12138" s="121"/>
    </row>
    <row r="12139" s="24" customFormat="1" spans="2:2">
      <c r="B12139" s="121"/>
    </row>
    <row r="12140" s="24" customFormat="1" spans="2:2">
      <c r="B12140" s="121"/>
    </row>
    <row r="12141" s="24" customFormat="1" spans="2:2">
      <c r="B12141" s="121"/>
    </row>
    <row r="12142" s="24" customFormat="1" spans="2:2">
      <c r="B12142" s="121"/>
    </row>
    <row r="12143" s="24" customFormat="1" spans="2:2">
      <c r="B12143" s="121"/>
    </row>
    <row r="12144" s="24" customFormat="1" spans="2:2">
      <c r="B12144" s="121"/>
    </row>
    <row r="12145" s="24" customFormat="1" spans="2:2">
      <c r="B12145" s="121"/>
    </row>
    <row r="12146" s="24" customFormat="1" spans="2:2">
      <c r="B12146" s="121"/>
    </row>
    <row r="12147" s="24" customFormat="1" spans="2:2">
      <c r="B12147" s="121"/>
    </row>
    <row r="12148" s="24" customFormat="1" spans="2:2">
      <c r="B12148" s="121"/>
    </row>
    <row r="12149" s="24" customFormat="1" spans="2:2">
      <c r="B12149" s="121"/>
    </row>
    <row r="12150" s="24" customFormat="1" spans="2:2">
      <c r="B12150" s="121"/>
    </row>
    <row r="12151" s="24" customFormat="1" spans="2:2">
      <c r="B12151" s="121"/>
    </row>
    <row r="12152" s="24" customFormat="1" spans="2:2">
      <c r="B12152" s="121"/>
    </row>
    <row r="12153" s="24" customFormat="1" spans="2:2">
      <c r="B12153" s="121"/>
    </row>
    <row r="12154" s="24" customFormat="1" spans="2:2">
      <c r="B12154" s="121"/>
    </row>
    <row r="12155" s="24" customFormat="1" spans="2:2">
      <c r="B12155" s="121"/>
    </row>
    <row r="12156" s="24" customFormat="1" spans="2:2">
      <c r="B12156" s="121"/>
    </row>
    <row r="12157" s="24" customFormat="1" spans="2:2">
      <c r="B12157" s="121"/>
    </row>
    <row r="12158" s="24" customFormat="1" spans="2:2">
      <c r="B12158" s="121"/>
    </row>
    <row r="12159" s="24" customFormat="1" spans="2:2">
      <c r="B12159" s="121"/>
    </row>
    <row r="12160" s="24" customFormat="1" spans="2:2">
      <c r="B12160" s="121"/>
    </row>
    <row r="12161" s="24" customFormat="1" spans="2:2">
      <c r="B12161" s="121"/>
    </row>
    <row r="12162" s="24" customFormat="1" spans="2:2">
      <c r="B12162" s="121"/>
    </row>
    <row r="12163" s="24" customFormat="1" spans="2:2">
      <c r="B12163" s="121"/>
    </row>
    <row r="12164" s="24" customFormat="1" spans="2:2">
      <c r="B12164" s="121"/>
    </row>
    <row r="12165" s="24" customFormat="1" spans="2:2">
      <c r="B12165" s="121"/>
    </row>
    <row r="12166" s="24" customFormat="1" spans="2:2">
      <c r="B12166" s="121"/>
    </row>
    <row r="12167" s="24" customFormat="1" spans="2:2">
      <c r="B12167" s="121"/>
    </row>
    <row r="12168" s="24" customFormat="1" spans="2:2">
      <c r="B12168" s="121"/>
    </row>
    <row r="12169" s="24" customFormat="1" spans="2:2">
      <c r="B12169" s="121"/>
    </row>
    <row r="12170" s="24" customFormat="1" spans="2:2">
      <c r="B12170" s="121"/>
    </row>
    <row r="12171" s="24" customFormat="1" spans="2:2">
      <c r="B12171" s="121"/>
    </row>
    <row r="12172" s="24" customFormat="1" spans="2:2">
      <c r="B12172" s="121"/>
    </row>
    <row r="12173" s="24" customFormat="1" spans="2:2">
      <c r="B12173" s="121"/>
    </row>
    <row r="12174" s="24" customFormat="1" spans="2:2">
      <c r="B12174" s="121"/>
    </row>
    <row r="12175" s="24" customFormat="1" spans="2:2">
      <c r="B12175" s="121"/>
    </row>
    <row r="12176" s="24" customFormat="1" spans="2:2">
      <c r="B12176" s="121"/>
    </row>
    <row r="12177" s="24" customFormat="1" spans="2:2">
      <c r="B12177" s="121"/>
    </row>
    <row r="12178" s="24" customFormat="1" spans="2:2">
      <c r="B12178" s="121"/>
    </row>
    <row r="12179" s="24" customFormat="1" spans="2:2">
      <c r="B12179" s="121"/>
    </row>
    <row r="12180" s="24" customFormat="1" spans="2:2">
      <c r="B12180" s="121"/>
    </row>
    <row r="12181" s="24" customFormat="1" spans="2:2">
      <c r="B12181" s="121"/>
    </row>
    <row r="12182" s="24" customFormat="1" spans="2:2">
      <c r="B12182" s="121"/>
    </row>
    <row r="12183" s="24" customFormat="1" spans="2:2">
      <c r="B12183" s="121"/>
    </row>
    <row r="12184" s="24" customFormat="1" spans="2:2">
      <c r="B12184" s="121"/>
    </row>
    <row r="12185" s="24" customFormat="1" spans="2:2">
      <c r="B12185" s="121"/>
    </row>
    <row r="12186" s="24" customFormat="1" spans="2:2">
      <c r="B12186" s="121"/>
    </row>
    <row r="12187" s="24" customFormat="1" spans="2:2">
      <c r="B12187" s="121"/>
    </row>
    <row r="12188" s="24" customFormat="1" spans="2:2">
      <c r="B12188" s="121"/>
    </row>
    <row r="12189" s="24" customFormat="1" spans="2:2">
      <c r="B12189" s="121"/>
    </row>
    <row r="12190" s="24" customFormat="1" spans="2:2">
      <c r="B12190" s="121"/>
    </row>
    <row r="12191" s="24" customFormat="1" spans="2:2">
      <c r="B12191" s="121"/>
    </row>
    <row r="12192" s="24" customFormat="1" spans="2:2">
      <c r="B12192" s="121"/>
    </row>
    <row r="12193" s="24" customFormat="1" spans="2:2">
      <c r="B12193" s="121"/>
    </row>
    <row r="12194" s="24" customFormat="1" spans="2:2">
      <c r="B12194" s="121"/>
    </row>
    <row r="12195" s="24" customFormat="1" spans="2:2">
      <c r="B12195" s="121"/>
    </row>
    <row r="12196" s="24" customFormat="1" spans="2:2">
      <c r="B12196" s="121"/>
    </row>
    <row r="12197" s="24" customFormat="1" spans="2:2">
      <c r="B12197" s="121"/>
    </row>
    <row r="12198" s="24" customFormat="1" spans="2:2">
      <c r="B12198" s="121"/>
    </row>
    <row r="12199" s="24" customFormat="1" spans="2:2">
      <c r="B12199" s="121"/>
    </row>
    <row r="12200" s="24" customFormat="1" spans="2:2">
      <c r="B12200" s="121"/>
    </row>
    <row r="12201" s="24" customFormat="1" spans="2:2">
      <c r="B12201" s="121"/>
    </row>
    <row r="12202" s="24" customFormat="1" spans="2:2">
      <c r="B12202" s="121"/>
    </row>
    <row r="12203" s="24" customFormat="1" spans="2:2">
      <c r="B12203" s="121"/>
    </row>
    <row r="12204" s="24" customFormat="1" spans="2:2">
      <c r="B12204" s="121"/>
    </row>
    <row r="12205" s="24" customFormat="1" spans="2:2">
      <c r="B12205" s="121"/>
    </row>
    <row r="12206" s="24" customFormat="1" spans="2:2">
      <c r="B12206" s="121"/>
    </row>
    <row r="12207" s="24" customFormat="1" spans="2:2">
      <c r="B12207" s="121"/>
    </row>
    <row r="12208" s="24" customFormat="1" spans="2:2">
      <c r="B12208" s="121"/>
    </row>
    <row r="12209" s="24" customFormat="1" spans="2:2">
      <c r="B12209" s="121"/>
    </row>
    <row r="12210" s="24" customFormat="1" spans="2:2">
      <c r="B12210" s="121"/>
    </row>
    <row r="12211" s="24" customFormat="1" spans="2:2">
      <c r="B12211" s="121"/>
    </row>
    <row r="12212" s="24" customFormat="1" spans="2:2">
      <c r="B12212" s="121"/>
    </row>
    <row r="12213" s="24" customFormat="1" spans="2:2">
      <c r="B12213" s="121"/>
    </row>
    <row r="12214" s="24" customFormat="1" spans="2:2">
      <c r="B12214" s="121"/>
    </row>
    <row r="12215" s="24" customFormat="1" spans="2:2">
      <c r="B12215" s="121"/>
    </row>
    <row r="12216" s="24" customFormat="1" spans="2:2">
      <c r="B12216" s="121"/>
    </row>
    <row r="12217" s="24" customFormat="1" spans="2:2">
      <c r="B12217" s="121"/>
    </row>
    <row r="12218" s="24" customFormat="1" spans="2:2">
      <c r="B12218" s="121"/>
    </row>
    <row r="12219" s="24" customFormat="1" spans="2:2">
      <c r="B12219" s="121"/>
    </row>
    <row r="12220" s="24" customFormat="1" spans="2:2">
      <c r="B12220" s="121"/>
    </row>
    <row r="12221" s="24" customFormat="1" spans="2:2">
      <c r="B12221" s="121"/>
    </row>
    <row r="12222" s="24" customFormat="1" spans="2:2">
      <c r="B12222" s="121"/>
    </row>
    <row r="12223" s="24" customFormat="1" spans="2:2">
      <c r="B12223" s="121"/>
    </row>
    <row r="12224" s="24" customFormat="1" spans="2:2">
      <c r="B12224" s="121"/>
    </row>
    <row r="12225" s="24" customFormat="1" spans="2:2">
      <c r="B12225" s="121"/>
    </row>
    <row r="12226" s="24" customFormat="1" spans="2:2">
      <c r="B12226" s="121"/>
    </row>
    <row r="12227" s="24" customFormat="1" spans="2:2">
      <c r="B12227" s="121"/>
    </row>
    <row r="12228" s="24" customFormat="1" spans="2:2">
      <c r="B12228" s="121"/>
    </row>
    <row r="12229" s="24" customFormat="1" spans="2:2">
      <c r="B12229" s="121"/>
    </row>
    <row r="12230" s="24" customFormat="1" spans="2:2">
      <c r="B12230" s="121"/>
    </row>
    <row r="12231" s="24" customFormat="1" spans="2:2">
      <c r="B12231" s="121"/>
    </row>
    <row r="12232" s="24" customFormat="1" spans="2:2">
      <c r="B12232" s="121"/>
    </row>
    <row r="12233" s="24" customFormat="1" spans="2:2">
      <c r="B12233" s="121"/>
    </row>
    <row r="12234" s="24" customFormat="1" spans="2:2">
      <c r="B12234" s="121"/>
    </row>
    <row r="12235" s="24" customFormat="1" spans="2:2">
      <c r="B12235" s="121"/>
    </row>
    <row r="12236" s="24" customFormat="1" spans="2:2">
      <c r="B12236" s="121"/>
    </row>
    <row r="12237" s="24" customFormat="1" spans="2:2">
      <c r="B12237" s="121"/>
    </row>
    <row r="12238" s="24" customFormat="1" spans="2:2">
      <c r="B12238" s="121"/>
    </row>
    <row r="12239" s="24" customFormat="1" spans="2:2">
      <c r="B12239" s="121"/>
    </row>
    <row r="12240" s="24" customFormat="1" spans="2:2">
      <c r="B12240" s="121"/>
    </row>
    <row r="12241" s="24" customFormat="1" spans="2:2">
      <c r="B12241" s="121"/>
    </row>
    <row r="12242" s="24" customFormat="1" spans="2:2">
      <c r="B12242" s="121"/>
    </row>
    <row r="12243" s="24" customFormat="1" spans="2:2">
      <c r="B12243" s="121"/>
    </row>
    <row r="12244" s="24" customFormat="1" spans="2:2">
      <c r="B12244" s="121"/>
    </row>
    <row r="12245" s="24" customFormat="1" spans="2:2">
      <c r="B12245" s="121"/>
    </row>
    <row r="12246" s="24" customFormat="1" spans="2:2">
      <c r="B12246" s="121"/>
    </row>
    <row r="12247" s="24" customFormat="1" spans="2:2">
      <c r="B12247" s="121"/>
    </row>
    <row r="12248" s="24" customFormat="1" spans="2:2">
      <c r="B12248" s="121"/>
    </row>
    <row r="12249" s="24" customFormat="1" spans="2:2">
      <c r="B12249" s="121"/>
    </row>
    <row r="12250" s="24" customFormat="1" spans="2:2">
      <c r="B12250" s="121"/>
    </row>
    <row r="12251" s="24" customFormat="1" spans="2:2">
      <c r="B12251" s="121"/>
    </row>
    <row r="12252" s="24" customFormat="1" spans="2:2">
      <c r="B12252" s="121"/>
    </row>
    <row r="12253" s="24" customFormat="1" spans="2:2">
      <c r="B12253" s="121"/>
    </row>
    <row r="12254" s="24" customFormat="1" spans="2:2">
      <c r="B12254" s="121"/>
    </row>
    <row r="12255" s="24" customFormat="1" spans="2:2">
      <c r="B12255" s="121"/>
    </row>
    <row r="12256" s="24" customFormat="1" spans="2:2">
      <c r="B12256" s="121"/>
    </row>
    <row r="12257" s="24" customFormat="1" spans="2:2">
      <c r="B12257" s="121"/>
    </row>
    <row r="12258" s="24" customFormat="1" spans="2:2">
      <c r="B12258" s="121"/>
    </row>
    <row r="12259" s="24" customFormat="1" spans="2:2">
      <c r="B12259" s="121"/>
    </row>
    <row r="12260" s="24" customFormat="1" spans="2:2">
      <c r="B12260" s="121"/>
    </row>
    <row r="12261" s="24" customFormat="1" spans="2:2">
      <c r="B12261" s="121"/>
    </row>
    <row r="12262" s="24" customFormat="1" spans="2:2">
      <c r="B12262" s="121"/>
    </row>
    <row r="12263" s="24" customFormat="1" spans="2:2">
      <c r="B12263" s="121"/>
    </row>
    <row r="12264" s="24" customFormat="1" spans="2:2">
      <c r="B12264" s="121"/>
    </row>
    <row r="12265" s="24" customFormat="1" spans="2:2">
      <c r="B12265" s="121"/>
    </row>
    <row r="12266" s="24" customFormat="1" spans="2:2">
      <c r="B12266" s="121"/>
    </row>
    <row r="12267" s="24" customFormat="1" spans="2:2">
      <c r="B12267" s="121"/>
    </row>
    <row r="12268" s="24" customFormat="1" spans="2:2">
      <c r="B12268" s="121"/>
    </row>
    <row r="12269" s="24" customFormat="1" spans="2:2">
      <c r="B12269" s="121"/>
    </row>
    <row r="12270" s="24" customFormat="1" spans="2:2">
      <c r="B12270" s="121"/>
    </row>
    <row r="12271" s="24" customFormat="1" spans="2:2">
      <c r="B12271" s="121"/>
    </row>
    <row r="12272" s="24" customFormat="1" spans="2:2">
      <c r="B12272" s="121"/>
    </row>
    <row r="12273" s="24" customFormat="1" spans="2:2">
      <c r="B12273" s="121"/>
    </row>
    <row r="12274" s="24" customFormat="1" spans="2:2">
      <c r="B12274" s="121"/>
    </row>
    <row r="12275" s="24" customFormat="1" spans="2:2">
      <c r="B12275" s="121"/>
    </row>
    <row r="12276" s="24" customFormat="1" spans="2:2">
      <c r="B12276" s="121"/>
    </row>
    <row r="12277" s="24" customFormat="1" spans="2:2">
      <c r="B12277" s="121"/>
    </row>
    <row r="12278" s="24" customFormat="1" spans="2:2">
      <c r="B12278" s="121"/>
    </row>
    <row r="12279" s="24" customFormat="1" spans="2:2">
      <c r="B12279" s="121"/>
    </row>
    <row r="12280" s="24" customFormat="1" spans="2:2">
      <c r="B12280" s="121"/>
    </row>
    <row r="12281" s="24" customFormat="1" spans="2:2">
      <c r="B12281" s="121"/>
    </row>
    <row r="12282" s="24" customFormat="1" spans="2:2">
      <c r="B12282" s="121"/>
    </row>
    <row r="12283" s="24" customFormat="1" spans="2:2">
      <c r="B12283" s="121"/>
    </row>
    <row r="12284" s="24" customFormat="1" spans="2:2">
      <c r="B12284" s="121"/>
    </row>
    <row r="12285" s="24" customFormat="1" spans="2:2">
      <c r="B12285" s="121"/>
    </row>
    <row r="12286" s="24" customFormat="1" spans="2:2">
      <c r="B12286" s="121"/>
    </row>
    <row r="12287" s="24" customFormat="1" spans="2:2">
      <c r="B12287" s="121"/>
    </row>
    <row r="12288" s="24" customFormat="1" spans="2:2">
      <c r="B12288" s="121"/>
    </row>
    <row r="12289" s="24" customFormat="1" spans="2:2">
      <c r="B12289" s="121"/>
    </row>
    <row r="12290" s="24" customFormat="1" spans="2:2">
      <c r="B12290" s="121"/>
    </row>
    <row r="12291" s="24" customFormat="1" spans="2:2">
      <c r="B12291" s="121"/>
    </row>
    <row r="12292" s="24" customFormat="1" spans="2:2">
      <c r="B12292" s="121"/>
    </row>
    <row r="12293" s="24" customFormat="1" spans="2:2">
      <c r="B12293" s="121"/>
    </row>
    <row r="12294" s="24" customFormat="1" spans="2:2">
      <c r="B12294" s="121"/>
    </row>
    <row r="12295" s="24" customFormat="1" spans="2:2">
      <c r="B12295" s="121"/>
    </row>
    <row r="12296" s="24" customFormat="1" spans="2:2">
      <c r="B12296" s="121"/>
    </row>
    <row r="12297" s="24" customFormat="1" spans="2:2">
      <c r="B12297" s="121"/>
    </row>
    <row r="12298" s="24" customFormat="1" spans="2:2">
      <c r="B12298" s="121"/>
    </row>
    <row r="12299" s="24" customFormat="1" spans="2:2">
      <c r="B12299" s="121"/>
    </row>
    <row r="12300" s="24" customFormat="1" spans="2:2">
      <c r="B12300" s="121"/>
    </row>
    <row r="12301" s="24" customFormat="1" spans="2:2">
      <c r="B12301" s="121"/>
    </row>
    <row r="12302" s="24" customFormat="1" spans="2:2">
      <c r="B12302" s="121"/>
    </row>
    <row r="12303" s="24" customFormat="1" spans="2:2">
      <c r="B12303" s="121"/>
    </row>
    <row r="12304" s="24" customFormat="1" spans="2:2">
      <c r="B12304" s="121"/>
    </row>
    <row r="12305" s="24" customFormat="1" spans="2:2">
      <c r="B12305" s="121"/>
    </row>
    <row r="12306" s="24" customFormat="1" spans="2:2">
      <c r="B12306" s="121"/>
    </row>
    <row r="12307" s="24" customFormat="1" spans="2:2">
      <c r="B12307" s="121"/>
    </row>
    <row r="12308" s="24" customFormat="1" spans="2:2">
      <c r="B12308" s="121"/>
    </row>
    <row r="12309" s="24" customFormat="1" spans="2:2">
      <c r="B12309" s="121"/>
    </row>
    <row r="12310" s="24" customFormat="1" spans="2:2">
      <c r="B12310" s="121"/>
    </row>
    <row r="12311" s="24" customFormat="1" spans="2:2">
      <c r="B12311" s="121"/>
    </row>
    <row r="12312" s="24" customFormat="1" spans="2:2">
      <c r="B12312" s="121"/>
    </row>
    <row r="12313" s="24" customFormat="1" spans="2:2">
      <c r="B12313" s="121"/>
    </row>
    <row r="12314" s="24" customFormat="1" spans="2:2">
      <c r="B12314" s="121"/>
    </row>
    <row r="12315" s="24" customFormat="1" spans="2:2">
      <c r="B12315" s="121"/>
    </row>
    <row r="12316" s="24" customFormat="1" spans="2:2">
      <c r="B12316" s="121"/>
    </row>
    <row r="12317" s="24" customFormat="1" spans="2:2">
      <c r="B12317" s="121"/>
    </row>
    <row r="12318" s="24" customFormat="1" spans="2:2">
      <c r="B12318" s="121"/>
    </row>
    <row r="12319" s="24" customFormat="1" spans="2:2">
      <c r="B12319" s="121"/>
    </row>
    <row r="12320" s="24" customFormat="1" spans="2:2">
      <c r="B12320" s="121"/>
    </row>
    <row r="12321" s="24" customFormat="1" spans="2:2">
      <c r="B12321" s="121"/>
    </row>
    <row r="12322" s="24" customFormat="1" spans="2:2">
      <c r="B12322" s="121"/>
    </row>
    <row r="12323" s="24" customFormat="1" spans="2:2">
      <c r="B12323" s="121"/>
    </row>
    <row r="12324" s="24" customFormat="1" spans="2:2">
      <c r="B12324" s="121"/>
    </row>
    <row r="12325" s="24" customFormat="1" spans="2:2">
      <c r="B12325" s="121"/>
    </row>
    <row r="12326" s="24" customFormat="1" spans="2:2">
      <c r="B12326" s="121"/>
    </row>
    <row r="12327" s="24" customFormat="1" spans="2:2">
      <c r="B12327" s="121"/>
    </row>
    <row r="12328" s="24" customFormat="1" spans="2:2">
      <c r="B12328" s="121"/>
    </row>
    <row r="12329" s="24" customFormat="1" spans="2:2">
      <c r="B12329" s="121"/>
    </row>
    <row r="12330" s="24" customFormat="1" spans="2:2">
      <c r="B12330" s="121"/>
    </row>
    <row r="12331" s="24" customFormat="1" spans="2:2">
      <c r="B12331" s="121"/>
    </row>
    <row r="12332" s="24" customFormat="1" spans="2:2">
      <c r="B12332" s="121"/>
    </row>
    <row r="12333" s="24" customFormat="1" spans="2:2">
      <c r="B12333" s="121"/>
    </row>
    <row r="12334" s="24" customFormat="1" spans="2:2">
      <c r="B12334" s="121"/>
    </row>
    <row r="12335" s="24" customFormat="1" spans="2:2">
      <c r="B12335" s="121"/>
    </row>
    <row r="12336" s="24" customFormat="1" spans="2:2">
      <c r="B12336" s="121"/>
    </row>
    <row r="12337" s="24" customFormat="1" spans="2:2">
      <c r="B12337" s="121"/>
    </row>
    <row r="12338" s="24" customFormat="1" spans="2:2">
      <c r="B12338" s="121"/>
    </row>
    <row r="12339" s="24" customFormat="1" spans="2:2">
      <c r="B12339" s="121"/>
    </row>
    <row r="12340" s="24" customFormat="1" spans="2:2">
      <c r="B12340" s="121"/>
    </row>
    <row r="12341" s="24" customFormat="1" spans="2:2">
      <c r="B12341" s="121"/>
    </row>
    <row r="12342" s="24" customFormat="1" spans="2:2">
      <c r="B12342" s="121"/>
    </row>
    <row r="12343" s="24" customFormat="1" spans="2:2">
      <c r="B12343" s="121"/>
    </row>
    <row r="12344" s="24" customFormat="1" spans="2:2">
      <c r="B12344" s="121"/>
    </row>
    <row r="12345" s="24" customFormat="1" spans="2:2">
      <c r="B12345" s="121"/>
    </row>
    <row r="12346" s="24" customFormat="1" spans="2:2">
      <c r="B12346" s="121"/>
    </row>
    <row r="12347" s="24" customFormat="1" spans="2:2">
      <c r="B12347" s="121"/>
    </row>
    <row r="12348" s="24" customFormat="1" spans="2:2">
      <c r="B12348" s="121"/>
    </row>
    <row r="12349" s="24" customFormat="1" spans="2:2">
      <c r="B12349" s="121"/>
    </row>
    <row r="12350" s="24" customFormat="1" spans="2:2">
      <c r="B12350" s="121"/>
    </row>
    <row r="12351" s="24" customFormat="1" spans="2:2">
      <c r="B12351" s="121"/>
    </row>
    <row r="12352" s="24" customFormat="1" spans="2:2">
      <c r="B12352" s="121"/>
    </row>
    <row r="12353" s="24" customFormat="1" spans="2:2">
      <c r="B12353" s="121"/>
    </row>
    <row r="12354" s="24" customFormat="1" spans="2:2">
      <c r="B12354" s="121"/>
    </row>
    <row r="12355" s="24" customFormat="1" spans="2:2">
      <c r="B12355" s="121"/>
    </row>
    <row r="12356" s="24" customFormat="1" spans="2:2">
      <c r="B12356" s="121"/>
    </row>
    <row r="12357" s="24" customFormat="1" spans="2:2">
      <c r="B12357" s="121"/>
    </row>
    <row r="12358" s="24" customFormat="1" spans="2:2">
      <c r="B12358" s="121"/>
    </row>
    <row r="12359" s="24" customFormat="1" spans="2:2">
      <c r="B12359" s="121"/>
    </row>
    <row r="12360" s="24" customFormat="1" spans="2:2">
      <c r="B12360" s="121"/>
    </row>
    <row r="12361" s="24" customFormat="1" spans="2:2">
      <c r="B12361" s="121"/>
    </row>
    <row r="12362" s="24" customFormat="1" spans="2:2">
      <c r="B12362" s="121"/>
    </row>
    <row r="12363" s="24" customFormat="1" spans="2:2">
      <c r="B12363" s="121"/>
    </row>
    <row r="12364" s="24" customFormat="1" spans="2:2">
      <c r="B12364" s="121"/>
    </row>
    <row r="12365" s="24" customFormat="1" spans="2:2">
      <c r="B12365" s="121"/>
    </row>
    <row r="12366" s="24" customFormat="1" spans="2:2">
      <c r="B12366" s="121"/>
    </row>
    <row r="12367" s="24" customFormat="1" spans="2:2">
      <c r="B12367" s="121"/>
    </row>
    <row r="12368" s="24" customFormat="1" spans="2:2">
      <c r="B12368" s="121"/>
    </row>
    <row r="12369" s="24" customFormat="1" spans="2:2">
      <c r="B12369" s="121"/>
    </row>
    <row r="12370" s="24" customFormat="1" spans="2:2">
      <c r="B12370" s="121"/>
    </row>
    <row r="12371" s="24" customFormat="1" spans="2:2">
      <c r="B12371" s="121"/>
    </row>
    <row r="12372" s="24" customFormat="1" spans="2:2">
      <c r="B12372" s="121"/>
    </row>
    <row r="12373" s="24" customFormat="1" spans="2:2">
      <c r="B12373" s="121"/>
    </row>
    <row r="12374" s="24" customFormat="1" spans="2:2">
      <c r="B12374" s="121"/>
    </row>
    <row r="12375" s="24" customFormat="1" spans="2:2">
      <c r="B12375" s="121"/>
    </row>
    <row r="12376" s="24" customFormat="1" spans="2:2">
      <c r="B12376" s="121"/>
    </row>
    <row r="12377" s="24" customFormat="1" spans="2:2">
      <c r="B12377" s="121"/>
    </row>
    <row r="12378" s="24" customFormat="1" spans="2:2">
      <c r="B12378" s="121"/>
    </row>
    <row r="12379" s="24" customFormat="1" spans="2:2">
      <c r="B12379" s="121"/>
    </row>
    <row r="12380" s="24" customFormat="1" spans="2:2">
      <c r="B12380" s="121"/>
    </row>
    <row r="12381" s="24" customFormat="1" spans="2:2">
      <c r="B12381" s="121"/>
    </row>
    <row r="12382" s="24" customFormat="1" spans="2:2">
      <c r="B12382" s="121"/>
    </row>
    <row r="12383" s="24" customFormat="1" spans="2:2">
      <c r="B12383" s="121"/>
    </row>
    <row r="12384" s="24" customFormat="1" spans="2:2">
      <c r="B12384" s="121"/>
    </row>
    <row r="12385" s="24" customFormat="1" spans="2:2">
      <c r="B12385" s="121"/>
    </row>
    <row r="12386" s="24" customFormat="1" spans="2:2">
      <c r="B12386" s="121"/>
    </row>
    <row r="12387" s="24" customFormat="1" spans="2:2">
      <c r="B12387" s="121"/>
    </row>
    <row r="12388" s="24" customFormat="1" spans="2:2">
      <c r="B12388" s="121"/>
    </row>
    <row r="12389" s="24" customFormat="1" spans="2:2">
      <c r="B12389" s="121"/>
    </row>
    <row r="12390" s="24" customFormat="1" spans="2:2">
      <c r="B12390" s="121"/>
    </row>
    <row r="12391" s="24" customFormat="1" spans="2:2">
      <c r="B12391" s="121"/>
    </row>
    <row r="12392" s="24" customFormat="1" spans="2:2">
      <c r="B12392" s="121"/>
    </row>
    <row r="12393" s="24" customFormat="1" spans="2:2">
      <c r="B12393" s="121"/>
    </row>
    <row r="12394" s="24" customFormat="1" spans="2:2">
      <c r="B12394" s="121"/>
    </row>
    <row r="12395" s="24" customFormat="1" spans="2:2">
      <c r="B12395" s="121"/>
    </row>
    <row r="12396" s="24" customFormat="1" spans="2:2">
      <c r="B12396" s="121"/>
    </row>
    <row r="12397" s="24" customFormat="1" spans="2:2">
      <c r="B12397" s="121"/>
    </row>
    <row r="12398" s="24" customFormat="1" spans="2:2">
      <c r="B12398" s="121"/>
    </row>
    <row r="12399" s="24" customFormat="1" spans="2:2">
      <c r="B12399" s="121"/>
    </row>
    <row r="12400" s="24" customFormat="1" spans="2:2">
      <c r="B12400" s="121"/>
    </row>
    <row r="12401" s="24" customFormat="1" spans="2:2">
      <c r="B12401" s="121"/>
    </row>
    <row r="12402" s="24" customFormat="1" spans="2:2">
      <c r="B12402" s="121"/>
    </row>
    <row r="12403" s="24" customFormat="1" spans="2:2">
      <c r="B12403" s="121"/>
    </row>
    <row r="12404" s="24" customFormat="1" spans="2:2">
      <c r="B12404" s="121"/>
    </row>
    <row r="12405" s="24" customFormat="1" spans="2:2">
      <c r="B12405" s="121"/>
    </row>
    <row r="12406" s="24" customFormat="1" spans="2:2">
      <c r="B12406" s="121"/>
    </row>
    <row r="12407" s="24" customFormat="1" spans="2:2">
      <c r="B12407" s="121"/>
    </row>
    <row r="12408" s="24" customFormat="1" spans="2:2">
      <c r="B12408" s="121"/>
    </row>
    <row r="12409" s="24" customFormat="1" spans="2:2">
      <c r="B12409" s="121"/>
    </row>
    <row r="12410" s="24" customFormat="1" spans="2:2">
      <c r="B12410" s="121"/>
    </row>
    <row r="12411" s="24" customFormat="1" spans="2:2">
      <c r="B12411" s="121"/>
    </row>
    <row r="12412" s="24" customFormat="1" spans="2:2">
      <c r="B12412" s="121"/>
    </row>
    <row r="12413" s="24" customFormat="1" spans="2:2">
      <c r="B12413" s="121"/>
    </row>
    <row r="12414" s="24" customFormat="1" spans="2:2">
      <c r="B12414" s="121"/>
    </row>
    <row r="12415" s="24" customFormat="1" spans="2:2">
      <c r="B12415" s="121"/>
    </row>
    <row r="12416" s="24" customFormat="1" spans="2:2">
      <c r="B12416" s="121"/>
    </row>
    <row r="12417" s="24" customFormat="1" spans="2:2">
      <c r="B12417" s="121"/>
    </row>
    <row r="12418" s="24" customFormat="1" spans="2:2">
      <c r="B12418" s="121"/>
    </row>
    <row r="12419" s="24" customFormat="1" spans="2:2">
      <c r="B12419" s="121"/>
    </row>
    <row r="12420" s="24" customFormat="1" spans="2:2">
      <c r="B12420" s="121"/>
    </row>
    <row r="12421" s="24" customFormat="1" spans="2:2">
      <c r="B12421" s="121"/>
    </row>
    <row r="12422" s="24" customFormat="1" spans="2:2">
      <c r="B12422" s="121"/>
    </row>
    <row r="12423" s="24" customFormat="1" spans="2:2">
      <c r="B12423" s="121"/>
    </row>
    <row r="12424" s="24" customFormat="1" spans="2:2">
      <c r="B12424" s="121"/>
    </row>
    <row r="12425" s="24" customFormat="1" spans="2:2">
      <c r="B12425" s="121"/>
    </row>
    <row r="12426" s="24" customFormat="1" spans="2:2">
      <c r="B12426" s="121"/>
    </row>
    <row r="12427" s="24" customFormat="1" spans="2:2">
      <c r="B12427" s="121"/>
    </row>
    <row r="12428" s="24" customFormat="1" spans="2:2">
      <c r="B12428" s="121"/>
    </row>
    <row r="12429" s="24" customFormat="1" spans="2:2">
      <c r="B12429" s="121"/>
    </row>
    <row r="12430" s="24" customFormat="1" spans="2:2">
      <c r="B12430" s="121"/>
    </row>
    <row r="12431" s="24" customFormat="1" spans="2:2">
      <c r="B12431" s="121"/>
    </row>
    <row r="12432" s="24" customFormat="1" spans="2:2">
      <c r="B12432" s="121"/>
    </row>
    <row r="12433" s="24" customFormat="1" spans="2:2">
      <c r="B12433" s="121"/>
    </row>
    <row r="12434" s="24" customFormat="1" spans="2:2">
      <c r="B12434" s="121"/>
    </row>
    <row r="12435" s="24" customFormat="1" spans="2:2">
      <c r="B12435" s="121"/>
    </row>
    <row r="12436" s="24" customFormat="1" spans="2:2">
      <c r="B12436" s="121"/>
    </row>
    <row r="12437" s="24" customFormat="1" spans="2:2">
      <c r="B12437" s="121"/>
    </row>
    <row r="12438" s="24" customFormat="1" spans="2:2">
      <c r="B12438" s="121"/>
    </row>
    <row r="12439" s="24" customFormat="1" spans="2:2">
      <c r="B12439" s="121"/>
    </row>
    <row r="12440" s="24" customFormat="1" spans="2:2">
      <c r="B12440" s="121"/>
    </row>
    <row r="12441" s="24" customFormat="1" spans="2:2">
      <c r="B12441" s="121"/>
    </row>
    <row r="12442" s="24" customFormat="1" spans="2:2">
      <c r="B12442" s="121"/>
    </row>
    <row r="12443" s="24" customFormat="1" spans="2:2">
      <c r="B12443" s="121"/>
    </row>
    <row r="12444" s="24" customFormat="1" spans="2:2">
      <c r="B12444" s="121"/>
    </row>
    <row r="12445" s="24" customFormat="1" spans="2:2">
      <c r="B12445" s="121"/>
    </row>
    <row r="12446" s="24" customFormat="1" spans="2:2">
      <c r="B12446" s="121"/>
    </row>
    <row r="12447" s="24" customFormat="1" spans="2:2">
      <c r="B12447" s="121"/>
    </row>
    <row r="12448" s="24" customFormat="1" spans="2:2">
      <c r="B12448" s="121"/>
    </row>
    <row r="12449" s="24" customFormat="1" spans="2:2">
      <c r="B12449" s="121"/>
    </row>
    <row r="12450" s="24" customFormat="1" spans="2:2">
      <c r="B12450" s="121"/>
    </row>
    <row r="12451" s="24" customFormat="1" spans="2:2">
      <c r="B12451" s="121"/>
    </row>
    <row r="12452" s="24" customFormat="1" spans="2:2">
      <c r="B12452" s="121"/>
    </row>
    <row r="12453" s="24" customFormat="1" spans="2:2">
      <c r="B12453" s="121"/>
    </row>
    <row r="12454" s="24" customFormat="1" spans="2:2">
      <c r="B12454" s="121"/>
    </row>
    <row r="12455" s="24" customFormat="1" spans="2:2">
      <c r="B12455" s="121"/>
    </row>
    <row r="12456" s="24" customFormat="1" spans="2:2">
      <c r="B12456" s="121"/>
    </row>
    <row r="12457" s="24" customFormat="1" spans="2:2">
      <c r="B12457" s="121"/>
    </row>
    <row r="12458" s="24" customFormat="1" spans="2:2">
      <c r="B12458" s="121"/>
    </row>
    <row r="12459" s="24" customFormat="1" spans="2:2">
      <c r="B12459" s="121"/>
    </row>
    <row r="12460" s="24" customFormat="1" spans="2:2">
      <c r="B12460" s="121"/>
    </row>
    <row r="12461" s="24" customFormat="1" spans="2:2">
      <c r="B12461" s="121"/>
    </row>
    <row r="12462" s="24" customFormat="1" spans="2:2">
      <c r="B12462" s="121"/>
    </row>
    <row r="12463" s="24" customFormat="1" spans="2:2">
      <c r="B12463" s="121"/>
    </row>
    <row r="12464" s="24" customFormat="1" spans="2:2">
      <c r="B12464" s="121"/>
    </row>
    <row r="12465" s="24" customFormat="1" spans="2:2">
      <c r="B12465" s="121"/>
    </row>
    <row r="12466" s="24" customFormat="1" spans="2:2">
      <c r="B12466" s="121"/>
    </row>
    <row r="12467" s="24" customFormat="1" spans="2:2">
      <c r="B12467" s="121"/>
    </row>
    <row r="12468" s="24" customFormat="1" spans="2:2">
      <c r="B12468" s="121"/>
    </row>
    <row r="12469" s="24" customFormat="1" spans="2:2">
      <c r="B12469" s="121"/>
    </row>
    <row r="12470" s="24" customFormat="1" spans="2:2">
      <c r="B12470" s="121"/>
    </row>
    <row r="12471" s="24" customFormat="1" spans="2:2">
      <c r="B12471" s="121"/>
    </row>
    <row r="12472" s="24" customFormat="1" spans="2:2">
      <c r="B12472" s="121"/>
    </row>
    <row r="12473" s="24" customFormat="1" spans="2:2">
      <c r="B12473" s="121"/>
    </row>
    <row r="12474" s="24" customFormat="1" spans="2:2">
      <c r="B12474" s="121"/>
    </row>
    <row r="12475" s="24" customFormat="1" spans="2:2">
      <c r="B12475" s="121"/>
    </row>
    <row r="12476" s="24" customFormat="1" spans="2:2">
      <c r="B12476" s="121"/>
    </row>
    <row r="12477" s="24" customFormat="1" spans="2:2">
      <c r="B12477" s="121"/>
    </row>
    <row r="12478" s="24" customFormat="1" spans="2:2">
      <c r="B12478" s="121"/>
    </row>
    <row r="12479" s="24" customFormat="1" spans="2:2">
      <c r="B12479" s="121"/>
    </row>
    <row r="12480" s="24" customFormat="1" spans="2:2">
      <c r="B12480" s="121"/>
    </row>
    <row r="12481" s="24" customFormat="1" spans="2:2">
      <c r="B12481" s="121"/>
    </row>
    <row r="12482" s="24" customFormat="1" spans="2:2">
      <c r="B12482" s="121"/>
    </row>
    <row r="12483" s="24" customFormat="1" spans="2:2">
      <c r="B12483" s="121"/>
    </row>
    <row r="12484" s="24" customFormat="1" spans="2:2">
      <c r="B12484" s="121"/>
    </row>
    <row r="12485" s="24" customFormat="1" spans="2:2">
      <c r="B12485" s="121"/>
    </row>
    <row r="12486" s="24" customFormat="1" spans="2:2">
      <c r="B12486" s="121"/>
    </row>
    <row r="12487" s="24" customFormat="1" spans="2:2">
      <c r="B12487" s="121"/>
    </row>
    <row r="12488" s="24" customFormat="1" spans="2:2">
      <c r="B12488" s="121"/>
    </row>
    <row r="12489" s="24" customFormat="1" spans="2:2">
      <c r="B12489" s="121"/>
    </row>
    <row r="12490" s="24" customFormat="1" spans="2:2">
      <c r="B12490" s="121"/>
    </row>
    <row r="12491" s="24" customFormat="1" spans="2:2">
      <c r="B12491" s="121"/>
    </row>
    <row r="12492" s="24" customFormat="1" spans="2:2">
      <c r="B12492" s="121"/>
    </row>
    <row r="12493" s="24" customFormat="1" spans="2:2">
      <c r="B12493" s="121"/>
    </row>
    <row r="12494" s="24" customFormat="1" spans="2:2">
      <c r="B12494" s="121"/>
    </row>
    <row r="12495" s="24" customFormat="1" spans="2:2">
      <c r="B12495" s="121"/>
    </row>
    <row r="12496" s="24" customFormat="1" spans="2:2">
      <c r="B12496" s="121"/>
    </row>
    <row r="12497" s="24" customFormat="1" spans="2:2">
      <c r="B12497" s="121"/>
    </row>
    <row r="12498" s="24" customFormat="1" spans="2:2">
      <c r="B12498" s="121"/>
    </row>
    <row r="12499" s="24" customFormat="1" spans="2:2">
      <c r="B12499" s="121"/>
    </row>
    <row r="12500" s="24" customFormat="1" spans="2:2">
      <c r="B12500" s="121"/>
    </row>
    <row r="12501" s="24" customFormat="1" spans="2:2">
      <c r="B12501" s="121"/>
    </row>
    <row r="12502" s="24" customFormat="1" spans="2:2">
      <c r="B12502" s="121"/>
    </row>
    <row r="12503" s="24" customFormat="1" spans="2:2">
      <c r="B12503" s="121"/>
    </row>
    <row r="12504" s="24" customFormat="1" spans="2:2">
      <c r="B12504" s="121"/>
    </row>
    <row r="12505" s="24" customFormat="1" spans="2:2">
      <c r="B12505" s="121"/>
    </row>
    <row r="12506" s="24" customFormat="1" spans="2:2">
      <c r="B12506" s="121"/>
    </row>
    <row r="12507" s="24" customFormat="1" spans="2:2">
      <c r="B12507" s="121"/>
    </row>
    <row r="12508" s="24" customFormat="1" spans="2:2">
      <c r="B12508" s="121"/>
    </row>
    <row r="12509" s="24" customFormat="1" spans="2:2">
      <c r="B12509" s="121"/>
    </row>
    <row r="12510" s="24" customFormat="1" spans="2:2">
      <c r="B12510" s="121"/>
    </row>
    <row r="12511" s="24" customFormat="1" spans="2:2">
      <c r="B12511" s="121"/>
    </row>
    <row r="12512" s="24" customFormat="1" spans="2:2">
      <c r="B12512" s="121"/>
    </row>
    <row r="12513" s="24" customFormat="1" spans="2:2">
      <c r="B12513" s="121"/>
    </row>
    <row r="12514" s="24" customFormat="1" spans="2:2">
      <c r="B12514" s="121"/>
    </row>
    <row r="12515" s="24" customFormat="1" spans="2:2">
      <c r="B12515" s="121"/>
    </row>
    <row r="12516" s="24" customFormat="1" spans="2:2">
      <c r="B12516" s="121"/>
    </row>
    <row r="12517" s="24" customFormat="1" spans="2:2">
      <c r="B12517" s="121"/>
    </row>
    <row r="12518" s="24" customFormat="1" spans="2:2">
      <c r="B12518" s="121"/>
    </row>
    <row r="12519" s="24" customFormat="1" spans="2:2">
      <c r="B12519" s="121"/>
    </row>
    <row r="12520" s="24" customFormat="1" spans="2:2">
      <c r="B12520" s="121"/>
    </row>
    <row r="12521" s="24" customFormat="1" spans="2:2">
      <c r="B12521" s="121"/>
    </row>
    <row r="12522" s="24" customFormat="1" spans="2:2">
      <c r="B12522" s="121"/>
    </row>
    <row r="12523" s="24" customFormat="1" spans="2:2">
      <c r="B12523" s="121"/>
    </row>
    <row r="12524" s="24" customFormat="1" spans="2:2">
      <c r="B12524" s="121"/>
    </row>
    <row r="12525" s="24" customFormat="1" spans="2:2">
      <c r="B12525" s="121"/>
    </row>
    <row r="12526" s="24" customFormat="1" spans="2:2">
      <c r="B12526" s="121"/>
    </row>
    <row r="12527" s="24" customFormat="1" spans="2:2">
      <c r="B12527" s="121"/>
    </row>
    <row r="12528" s="24" customFormat="1" spans="2:2">
      <c r="B12528" s="121"/>
    </row>
    <row r="12529" s="24" customFormat="1" spans="2:2">
      <c r="B12529" s="121"/>
    </row>
    <row r="12530" s="24" customFormat="1" spans="2:2">
      <c r="B12530" s="121"/>
    </row>
    <row r="12531" s="24" customFormat="1" spans="2:2">
      <c r="B12531" s="121"/>
    </row>
    <row r="12532" s="24" customFormat="1" spans="2:2">
      <c r="B12532" s="121"/>
    </row>
    <row r="12533" s="24" customFormat="1" spans="2:2">
      <c r="B12533" s="121"/>
    </row>
    <row r="12534" s="24" customFormat="1" spans="2:2">
      <c r="B12534" s="121"/>
    </row>
    <row r="12535" s="24" customFormat="1" spans="2:2">
      <c r="B12535" s="121"/>
    </row>
    <row r="12536" s="24" customFormat="1" spans="2:2">
      <c r="B12536" s="121"/>
    </row>
    <row r="12537" s="24" customFormat="1" spans="2:2">
      <c r="B12537" s="121"/>
    </row>
    <row r="12538" s="24" customFormat="1" spans="2:2">
      <c r="B12538" s="121"/>
    </row>
    <row r="12539" s="24" customFormat="1" spans="2:2">
      <c r="B12539" s="121"/>
    </row>
    <row r="12540" s="24" customFormat="1" spans="2:2">
      <c r="B12540" s="121"/>
    </row>
    <row r="12541" s="24" customFormat="1" spans="2:2">
      <c r="B12541" s="121"/>
    </row>
    <row r="12542" s="24" customFormat="1" spans="2:2">
      <c r="B12542" s="121"/>
    </row>
    <row r="12543" s="24" customFormat="1" spans="2:2">
      <c r="B12543" s="121"/>
    </row>
    <row r="12544" s="24" customFormat="1" spans="2:2">
      <c r="B12544" s="121"/>
    </row>
    <row r="12545" s="24" customFormat="1" spans="2:2">
      <c r="B12545" s="121"/>
    </row>
    <row r="12546" s="24" customFormat="1" spans="2:2">
      <c r="B12546" s="121"/>
    </row>
    <row r="12547" s="24" customFormat="1" spans="2:2">
      <c r="B12547" s="121"/>
    </row>
    <row r="12548" s="24" customFormat="1" spans="2:2">
      <c r="B12548" s="121"/>
    </row>
    <row r="12549" s="24" customFormat="1" spans="2:2">
      <c r="B12549" s="121"/>
    </row>
    <row r="12550" s="24" customFormat="1" spans="2:2">
      <c r="B12550" s="121"/>
    </row>
    <row r="12551" s="24" customFormat="1" spans="2:2">
      <c r="B12551" s="121"/>
    </row>
    <row r="12552" s="24" customFormat="1" spans="2:2">
      <c r="B12552" s="121"/>
    </row>
    <row r="12553" s="24" customFormat="1" spans="2:2">
      <c r="B12553" s="121"/>
    </row>
    <row r="12554" s="24" customFormat="1" spans="2:2">
      <c r="B12554" s="121"/>
    </row>
    <row r="12555" s="24" customFormat="1" spans="2:2">
      <c r="B12555" s="121"/>
    </row>
    <row r="12556" s="24" customFormat="1" spans="2:2">
      <c r="B12556" s="121"/>
    </row>
    <row r="12557" s="24" customFormat="1" spans="2:2">
      <c r="B12557" s="121"/>
    </row>
    <row r="12558" s="24" customFormat="1" spans="2:2">
      <c r="B12558" s="121"/>
    </row>
    <row r="12559" s="24" customFormat="1" spans="2:2">
      <c r="B12559" s="121"/>
    </row>
    <row r="12560" s="24" customFormat="1" spans="2:2">
      <c r="B12560" s="121"/>
    </row>
    <row r="12561" s="24" customFormat="1" spans="2:2">
      <c r="B12561" s="121"/>
    </row>
    <row r="12562" s="24" customFormat="1" spans="2:2">
      <c r="B12562" s="121"/>
    </row>
    <row r="12563" s="24" customFormat="1" spans="2:2">
      <c r="B12563" s="121"/>
    </row>
    <row r="12564" s="24" customFormat="1" spans="2:2">
      <c r="B12564" s="121"/>
    </row>
    <row r="12565" s="24" customFormat="1" spans="2:2">
      <c r="B12565" s="121"/>
    </row>
    <row r="12566" s="24" customFormat="1" spans="2:2">
      <c r="B12566" s="121"/>
    </row>
    <row r="12567" s="24" customFormat="1" spans="2:2">
      <c r="B12567" s="121"/>
    </row>
    <row r="12568" s="24" customFormat="1" spans="2:2">
      <c r="B12568" s="121"/>
    </row>
    <row r="12569" s="24" customFormat="1" spans="2:2">
      <c r="B12569" s="121"/>
    </row>
    <row r="12570" s="24" customFormat="1" spans="2:2">
      <c r="B12570" s="121"/>
    </row>
    <row r="12571" s="24" customFormat="1" spans="2:2">
      <c r="B12571" s="121"/>
    </row>
    <row r="12572" s="24" customFormat="1" spans="2:2">
      <c r="B12572" s="121"/>
    </row>
    <row r="12573" s="24" customFormat="1" spans="2:2">
      <c r="B12573" s="121"/>
    </row>
    <row r="12574" s="24" customFormat="1" spans="2:2">
      <c r="B12574" s="121"/>
    </row>
    <row r="12575" s="24" customFormat="1" spans="2:2">
      <c r="B12575" s="121"/>
    </row>
    <row r="12576" s="24" customFormat="1" spans="2:2">
      <c r="B12576" s="121"/>
    </row>
    <row r="12577" s="24" customFormat="1" spans="2:2">
      <c r="B12577" s="121"/>
    </row>
    <row r="12578" s="24" customFormat="1" spans="2:2">
      <c r="B12578" s="121"/>
    </row>
    <row r="12579" s="24" customFormat="1" spans="2:2">
      <c r="B12579" s="121"/>
    </row>
    <row r="12580" s="24" customFormat="1" spans="2:2">
      <c r="B12580" s="121"/>
    </row>
    <row r="12581" s="24" customFormat="1" spans="2:2">
      <c r="B12581" s="121"/>
    </row>
    <row r="12582" s="24" customFormat="1" spans="2:2">
      <c r="B12582" s="121"/>
    </row>
    <row r="12583" s="24" customFormat="1" spans="2:2">
      <c r="B12583" s="121"/>
    </row>
    <row r="12584" s="24" customFormat="1" spans="2:2">
      <c r="B12584" s="121"/>
    </row>
    <row r="12585" s="24" customFormat="1" spans="2:2">
      <c r="B12585" s="121"/>
    </row>
    <row r="12586" s="24" customFormat="1" spans="2:2">
      <c r="B12586" s="121"/>
    </row>
    <row r="12587" s="24" customFormat="1" spans="2:2">
      <c r="B12587" s="121"/>
    </row>
    <row r="12588" s="24" customFormat="1" spans="2:2">
      <c r="B12588" s="121"/>
    </row>
    <row r="12589" s="24" customFormat="1" spans="2:2">
      <c r="B12589" s="121"/>
    </row>
    <row r="12590" s="24" customFormat="1" spans="2:2">
      <c r="B12590" s="121"/>
    </row>
    <row r="12591" s="24" customFormat="1" spans="2:2">
      <c r="B12591" s="121"/>
    </row>
    <row r="12592" s="24" customFormat="1" spans="2:2">
      <c r="B12592" s="121"/>
    </row>
    <row r="12593" s="24" customFormat="1" spans="2:2">
      <c r="B12593" s="121"/>
    </row>
    <row r="12594" s="24" customFormat="1" spans="2:2">
      <c r="B12594" s="121"/>
    </row>
    <row r="12595" s="24" customFormat="1" spans="2:2">
      <c r="B12595" s="121"/>
    </row>
    <row r="12596" s="24" customFormat="1" spans="2:2">
      <c r="B12596" s="121"/>
    </row>
    <row r="12597" s="24" customFormat="1" spans="2:2">
      <c r="B12597" s="121"/>
    </row>
    <row r="12598" s="24" customFormat="1" spans="2:2">
      <c r="B12598" s="121"/>
    </row>
    <row r="12599" s="24" customFormat="1" spans="2:2">
      <c r="B12599" s="121"/>
    </row>
    <row r="12600" s="24" customFormat="1" spans="2:2">
      <c r="B12600" s="121"/>
    </row>
    <row r="12601" s="24" customFormat="1" spans="2:2">
      <c r="B12601" s="121"/>
    </row>
    <row r="12602" s="24" customFormat="1" spans="2:2">
      <c r="B12602" s="121"/>
    </row>
    <row r="12603" s="24" customFormat="1" spans="2:2">
      <c r="B12603" s="121"/>
    </row>
    <row r="12604" s="24" customFormat="1" spans="2:2">
      <c r="B12604" s="121"/>
    </row>
    <row r="12605" s="24" customFormat="1" spans="2:2">
      <c r="B12605" s="121"/>
    </row>
    <row r="12606" s="24" customFormat="1" spans="2:2">
      <c r="B12606" s="121"/>
    </row>
    <row r="12607" s="24" customFormat="1" spans="2:2">
      <c r="B12607" s="121"/>
    </row>
    <row r="12608" s="24" customFormat="1" spans="2:2">
      <c r="B12608" s="121"/>
    </row>
    <row r="12609" s="24" customFormat="1" spans="2:2">
      <c r="B12609" s="121"/>
    </row>
    <row r="12610" s="24" customFormat="1" spans="2:2">
      <c r="B12610" s="121"/>
    </row>
    <row r="12611" s="24" customFormat="1" spans="2:2">
      <c r="B12611" s="121"/>
    </row>
    <row r="12612" s="24" customFormat="1" spans="2:2">
      <c r="B12612" s="121"/>
    </row>
    <row r="12613" s="24" customFormat="1" spans="2:2">
      <c r="B12613" s="121"/>
    </row>
    <row r="12614" s="24" customFormat="1" spans="2:2">
      <c r="B12614" s="121"/>
    </row>
    <row r="12615" s="24" customFormat="1" spans="2:2">
      <c r="B12615" s="121"/>
    </row>
    <row r="12616" s="24" customFormat="1" spans="2:2">
      <c r="B12616" s="121"/>
    </row>
    <row r="12617" s="24" customFormat="1" spans="2:2">
      <c r="B12617" s="121"/>
    </row>
    <row r="12618" s="24" customFormat="1" spans="2:2">
      <c r="B12618" s="121"/>
    </row>
    <row r="12619" s="24" customFormat="1" spans="2:2">
      <c r="B12619" s="121"/>
    </row>
    <row r="12620" s="24" customFormat="1" spans="2:2">
      <c r="B12620" s="121"/>
    </row>
    <row r="12621" s="24" customFormat="1" spans="2:2">
      <c r="B12621" s="121"/>
    </row>
    <row r="12622" s="24" customFormat="1" spans="2:2">
      <c r="B12622" s="121"/>
    </row>
    <row r="12623" s="24" customFormat="1" spans="2:2">
      <c r="B12623" s="121"/>
    </row>
    <row r="12624" s="24" customFormat="1" spans="2:2">
      <c r="B12624" s="121"/>
    </row>
    <row r="12625" s="24" customFormat="1" spans="2:2">
      <c r="B12625" s="121"/>
    </row>
    <row r="12626" s="24" customFormat="1" spans="2:2">
      <c r="B12626" s="121"/>
    </row>
    <row r="12627" s="24" customFormat="1" spans="2:2">
      <c r="B12627" s="121"/>
    </row>
    <row r="12628" s="24" customFormat="1" spans="2:2">
      <c r="B12628" s="121"/>
    </row>
    <row r="12629" s="24" customFormat="1" spans="2:2">
      <c r="B12629" s="121"/>
    </row>
    <row r="12630" s="24" customFormat="1" spans="2:2">
      <c r="B12630" s="121"/>
    </row>
    <row r="12631" s="24" customFormat="1" spans="2:2">
      <c r="B12631" s="121"/>
    </row>
    <row r="12632" s="24" customFormat="1" spans="2:2">
      <c r="B12632" s="121"/>
    </row>
    <row r="12633" s="24" customFormat="1" spans="2:2">
      <c r="B12633" s="121"/>
    </row>
    <row r="12634" s="24" customFormat="1" spans="2:2">
      <c r="B12634" s="121"/>
    </row>
    <row r="12635" s="24" customFormat="1" spans="2:2">
      <c r="B12635" s="121"/>
    </row>
    <row r="12636" s="24" customFormat="1" spans="2:2">
      <c r="B12636" s="121"/>
    </row>
    <row r="12637" s="24" customFormat="1" spans="2:2">
      <c r="B12637" s="121"/>
    </row>
    <row r="12638" s="24" customFormat="1" spans="2:2">
      <c r="B12638" s="121"/>
    </row>
    <row r="12639" s="24" customFormat="1" spans="2:2">
      <c r="B12639" s="121"/>
    </row>
    <row r="12640" s="24" customFormat="1" spans="2:2">
      <c r="B12640" s="121"/>
    </row>
    <row r="12641" s="24" customFormat="1" spans="2:2">
      <c r="B12641" s="121"/>
    </row>
    <row r="12642" s="24" customFormat="1" spans="2:2">
      <c r="B12642" s="121"/>
    </row>
    <row r="12643" s="24" customFormat="1" spans="2:2">
      <c r="B12643" s="121"/>
    </row>
    <row r="12644" s="24" customFormat="1" spans="2:2">
      <c r="B12644" s="121"/>
    </row>
    <row r="12645" s="24" customFormat="1" spans="2:2">
      <c r="B12645" s="121"/>
    </row>
    <row r="12646" s="24" customFormat="1" spans="2:2">
      <c r="B12646" s="121"/>
    </row>
    <row r="12647" s="24" customFormat="1" spans="2:2">
      <c r="B12647" s="121"/>
    </row>
    <row r="12648" s="24" customFormat="1" spans="2:2">
      <c r="B12648" s="121"/>
    </row>
    <row r="12649" s="24" customFormat="1" spans="2:2">
      <c r="B12649" s="121"/>
    </row>
    <row r="12650" s="24" customFormat="1" spans="2:2">
      <c r="B12650" s="121"/>
    </row>
    <row r="12651" s="24" customFormat="1" spans="2:2">
      <c r="B12651" s="121"/>
    </row>
    <row r="12652" s="24" customFormat="1" spans="2:2">
      <c r="B12652" s="121"/>
    </row>
    <row r="12653" s="24" customFormat="1" spans="2:2">
      <c r="B12653" s="121"/>
    </row>
    <row r="12654" s="24" customFormat="1" spans="2:2">
      <c r="B12654" s="121"/>
    </row>
    <row r="12655" s="24" customFormat="1" spans="2:2">
      <c r="B12655" s="121"/>
    </row>
    <row r="12656" s="24" customFormat="1" spans="2:2">
      <c r="B12656" s="121"/>
    </row>
    <row r="12657" s="24" customFormat="1" spans="2:2">
      <c r="B12657" s="121"/>
    </row>
    <row r="12658" s="24" customFormat="1" spans="2:2">
      <c r="B12658" s="121"/>
    </row>
    <row r="12659" s="24" customFormat="1" spans="2:2">
      <c r="B12659" s="121"/>
    </row>
    <row r="12660" s="24" customFormat="1" spans="2:2">
      <c r="B12660" s="121"/>
    </row>
    <row r="12661" s="24" customFormat="1" spans="2:2">
      <c r="B12661" s="121"/>
    </row>
    <row r="12662" s="24" customFormat="1" spans="2:2">
      <c r="B12662" s="121"/>
    </row>
    <row r="12663" s="24" customFormat="1" spans="2:2">
      <c r="B12663" s="121"/>
    </row>
    <row r="12664" s="24" customFormat="1" spans="2:2">
      <c r="B12664" s="121"/>
    </row>
    <row r="12665" s="24" customFormat="1" spans="2:2">
      <c r="B12665" s="121"/>
    </row>
    <row r="12666" s="24" customFormat="1" spans="2:2">
      <c r="B12666" s="121"/>
    </row>
    <row r="12667" s="24" customFormat="1" spans="2:2">
      <c r="B12667" s="121"/>
    </row>
    <row r="12668" s="24" customFormat="1" spans="2:2">
      <c r="B12668" s="121"/>
    </row>
    <row r="12669" s="24" customFormat="1" spans="2:2">
      <c r="B12669" s="121"/>
    </row>
    <row r="12670" s="24" customFormat="1" spans="2:2">
      <c r="B12670" s="121"/>
    </row>
    <row r="12671" s="24" customFormat="1" spans="2:2">
      <c r="B12671" s="121"/>
    </row>
    <row r="12672" s="24" customFormat="1" spans="2:2">
      <c r="B12672" s="121"/>
    </row>
    <row r="12673" s="24" customFormat="1" spans="2:2">
      <c r="B12673" s="121"/>
    </row>
    <row r="12674" s="24" customFormat="1" spans="2:2">
      <c r="B12674" s="121"/>
    </row>
    <row r="12675" s="24" customFormat="1" spans="2:2">
      <c r="B12675" s="121"/>
    </row>
    <row r="12676" s="24" customFormat="1" spans="2:2">
      <c r="B12676" s="121"/>
    </row>
    <row r="12677" s="24" customFormat="1" spans="2:2">
      <c r="B12677" s="121"/>
    </row>
    <row r="12678" s="24" customFormat="1" spans="2:2">
      <c r="B12678" s="121"/>
    </row>
    <row r="12679" s="24" customFormat="1" spans="2:2">
      <c r="B12679" s="121"/>
    </row>
    <row r="12680" s="24" customFormat="1" spans="2:2">
      <c r="B12680" s="121"/>
    </row>
    <row r="12681" s="24" customFormat="1" spans="2:2">
      <c r="B12681" s="121"/>
    </row>
    <row r="12682" s="24" customFormat="1" spans="2:2">
      <c r="B12682" s="121"/>
    </row>
    <row r="12683" s="24" customFormat="1" spans="2:2">
      <c r="B12683" s="121"/>
    </row>
    <row r="12684" s="24" customFormat="1" spans="2:2">
      <c r="B12684" s="121"/>
    </row>
    <row r="12685" s="24" customFormat="1" spans="2:2">
      <c r="B12685" s="121"/>
    </row>
    <row r="12686" s="24" customFormat="1" spans="2:2">
      <c r="B12686" s="121"/>
    </row>
    <row r="12687" s="24" customFormat="1" spans="2:2">
      <c r="B12687" s="121"/>
    </row>
    <row r="12688" s="24" customFormat="1" spans="2:2">
      <c r="B12688" s="121"/>
    </row>
    <row r="12689" s="24" customFormat="1" spans="2:2">
      <c r="B12689" s="121"/>
    </row>
    <row r="12690" s="24" customFormat="1" spans="2:2">
      <c r="B12690" s="121"/>
    </row>
    <row r="12691" s="24" customFormat="1" spans="2:2">
      <c r="B12691" s="121"/>
    </row>
    <row r="12692" s="24" customFormat="1" spans="2:2">
      <c r="B12692" s="121"/>
    </row>
    <row r="12693" s="24" customFormat="1" spans="2:2">
      <c r="B12693" s="121"/>
    </row>
    <row r="12694" s="24" customFormat="1" spans="2:2">
      <c r="B12694" s="121"/>
    </row>
    <row r="12695" s="24" customFormat="1" spans="2:2">
      <c r="B12695" s="121"/>
    </row>
    <row r="12696" s="24" customFormat="1" spans="2:2">
      <c r="B12696" s="121"/>
    </row>
    <row r="12697" s="24" customFormat="1" spans="2:2">
      <c r="B12697" s="121"/>
    </row>
    <row r="12698" s="24" customFormat="1" spans="2:2">
      <c r="B12698" s="121"/>
    </row>
    <row r="12699" s="24" customFormat="1" spans="2:2">
      <c r="B12699" s="121"/>
    </row>
    <row r="12700" s="24" customFormat="1" spans="2:2">
      <c r="B12700" s="121"/>
    </row>
    <row r="12701" s="24" customFormat="1" spans="2:2">
      <c r="B12701" s="121"/>
    </row>
    <row r="12702" s="24" customFormat="1" spans="2:2">
      <c r="B12702" s="121"/>
    </row>
    <row r="12703" s="24" customFormat="1" spans="2:2">
      <c r="B12703" s="121"/>
    </row>
    <row r="12704" s="24" customFormat="1" spans="2:2">
      <c r="B12704" s="121"/>
    </row>
    <row r="12705" s="24" customFormat="1" spans="2:2">
      <c r="B12705" s="121"/>
    </row>
    <row r="12706" s="24" customFormat="1" spans="2:2">
      <c r="B12706" s="121"/>
    </row>
    <row r="12707" s="24" customFormat="1" spans="2:2">
      <c r="B12707" s="121"/>
    </row>
    <row r="12708" s="24" customFormat="1" spans="2:2">
      <c r="B12708" s="121"/>
    </row>
    <row r="12709" s="24" customFormat="1" spans="2:2">
      <c r="B12709" s="121"/>
    </row>
    <row r="12710" s="24" customFormat="1" spans="2:2">
      <c r="B12710" s="121"/>
    </row>
    <row r="12711" s="24" customFormat="1" spans="2:2">
      <c r="B12711" s="121"/>
    </row>
    <row r="12712" s="24" customFormat="1" spans="2:2">
      <c r="B12712" s="121"/>
    </row>
    <row r="12713" s="24" customFormat="1" spans="2:2">
      <c r="B12713" s="121"/>
    </row>
    <row r="12714" s="24" customFormat="1" spans="2:2">
      <c r="B12714" s="121"/>
    </row>
    <row r="12715" s="24" customFormat="1" spans="2:2">
      <c r="B12715" s="121"/>
    </row>
    <row r="12716" s="24" customFormat="1" spans="2:2">
      <c r="B12716" s="121"/>
    </row>
    <row r="12717" s="24" customFormat="1" spans="2:2">
      <c r="B12717" s="121"/>
    </row>
    <row r="12718" s="24" customFormat="1" spans="2:2">
      <c r="B12718" s="121"/>
    </row>
    <row r="12719" s="24" customFormat="1" spans="2:2">
      <c r="B12719" s="121"/>
    </row>
    <row r="12720" s="24" customFormat="1" spans="2:2">
      <c r="B12720" s="121"/>
    </row>
    <row r="12721" s="24" customFormat="1" spans="2:2">
      <c r="B12721" s="121"/>
    </row>
    <row r="12722" s="24" customFormat="1" spans="2:2">
      <c r="B12722" s="121"/>
    </row>
    <row r="12723" s="24" customFormat="1" spans="2:2">
      <c r="B12723" s="121"/>
    </row>
    <row r="12724" s="24" customFormat="1" spans="2:2">
      <c r="B12724" s="121"/>
    </row>
    <row r="12725" s="24" customFormat="1" spans="2:2">
      <c r="B12725" s="121"/>
    </row>
    <row r="12726" s="24" customFormat="1" spans="2:2">
      <c r="B12726" s="121"/>
    </row>
    <row r="12727" s="24" customFormat="1" spans="2:2">
      <c r="B12727" s="121"/>
    </row>
    <row r="12728" s="24" customFormat="1" spans="2:2">
      <c r="B12728" s="121"/>
    </row>
    <row r="12729" s="24" customFormat="1" spans="2:2">
      <c r="B12729" s="121"/>
    </row>
    <row r="12730" s="24" customFormat="1" spans="2:2">
      <c r="B12730" s="121"/>
    </row>
    <row r="12731" s="24" customFormat="1" spans="2:2">
      <c r="B12731" s="121"/>
    </row>
    <row r="12732" s="24" customFormat="1" spans="2:2">
      <c r="B12732" s="121"/>
    </row>
    <row r="12733" s="24" customFormat="1" spans="2:2">
      <c r="B12733" s="121"/>
    </row>
    <row r="12734" s="24" customFormat="1" spans="2:2">
      <c r="B12734" s="121"/>
    </row>
    <row r="12735" s="24" customFormat="1" spans="2:2">
      <c r="B12735" s="121"/>
    </row>
    <row r="12736" s="24" customFormat="1" spans="2:2">
      <c r="B12736" s="121"/>
    </row>
    <row r="12737" s="24" customFormat="1" spans="2:2">
      <c r="B12737" s="121"/>
    </row>
    <row r="12738" s="24" customFormat="1" spans="2:2">
      <c r="B12738" s="121"/>
    </row>
    <row r="12739" s="24" customFormat="1" spans="2:2">
      <c r="B12739" s="121"/>
    </row>
    <row r="12740" s="24" customFormat="1" spans="2:2">
      <c r="B12740" s="121"/>
    </row>
    <row r="12741" s="24" customFormat="1" spans="2:2">
      <c r="B12741" s="121"/>
    </row>
    <row r="12742" s="24" customFormat="1" spans="2:2">
      <c r="B12742" s="121"/>
    </row>
    <row r="12743" s="24" customFormat="1" spans="2:2">
      <c r="B12743" s="121"/>
    </row>
    <row r="12744" s="24" customFormat="1" spans="2:2">
      <c r="B12744" s="121"/>
    </row>
    <row r="12745" s="24" customFormat="1" spans="2:2">
      <c r="B12745" s="121"/>
    </row>
    <row r="12746" s="24" customFormat="1" spans="2:2">
      <c r="B12746" s="121"/>
    </row>
    <row r="12747" s="24" customFormat="1" spans="2:2">
      <c r="B12747" s="121"/>
    </row>
    <row r="12748" s="24" customFormat="1" spans="2:2">
      <c r="B12748" s="121"/>
    </row>
    <row r="12749" s="24" customFormat="1" spans="2:2">
      <c r="B12749" s="121"/>
    </row>
    <row r="12750" s="24" customFormat="1" spans="2:2">
      <c r="B12750" s="121"/>
    </row>
    <row r="12751" s="24" customFormat="1" spans="2:2">
      <c r="B12751" s="121"/>
    </row>
    <row r="12752" s="24" customFormat="1" spans="2:2">
      <c r="B12752" s="121"/>
    </row>
    <row r="12753" s="24" customFormat="1" spans="2:2">
      <c r="B12753" s="121"/>
    </row>
    <row r="12754" s="24" customFormat="1" spans="2:2">
      <c r="B12754" s="121"/>
    </row>
    <row r="12755" s="24" customFormat="1" spans="2:2">
      <c r="B12755" s="121"/>
    </row>
    <row r="12756" s="24" customFormat="1" spans="2:2">
      <c r="B12756" s="121"/>
    </row>
    <row r="12757" s="24" customFormat="1" spans="2:2">
      <c r="B12757" s="121"/>
    </row>
    <row r="12758" s="24" customFormat="1" spans="2:2">
      <c r="B12758" s="121"/>
    </row>
    <row r="12759" s="24" customFormat="1" spans="2:2">
      <c r="B12759" s="121"/>
    </row>
    <row r="12760" s="24" customFormat="1" spans="2:2">
      <c r="B12760" s="121"/>
    </row>
    <row r="12761" s="24" customFormat="1" spans="2:2">
      <c r="B12761" s="121"/>
    </row>
    <row r="12762" s="24" customFormat="1" spans="2:2">
      <c r="B12762" s="121"/>
    </row>
    <row r="12763" s="24" customFormat="1" spans="2:2">
      <c r="B12763" s="121"/>
    </row>
    <row r="12764" s="24" customFormat="1" spans="2:2">
      <c r="B12764" s="121"/>
    </row>
    <row r="12765" s="24" customFormat="1" spans="2:2">
      <c r="B12765" s="121"/>
    </row>
    <row r="12766" s="24" customFormat="1" spans="2:2">
      <c r="B12766" s="121"/>
    </row>
    <row r="12767" s="24" customFormat="1" spans="2:2">
      <c r="B12767" s="121"/>
    </row>
    <row r="12768" s="24" customFormat="1" spans="2:2">
      <c r="B12768" s="121"/>
    </row>
    <row r="12769" s="24" customFormat="1" spans="2:2">
      <c r="B12769" s="121"/>
    </row>
    <row r="12770" s="24" customFormat="1" spans="2:2">
      <c r="B12770" s="121"/>
    </row>
    <row r="12771" s="24" customFormat="1" spans="2:2">
      <c r="B12771" s="121"/>
    </row>
    <row r="12772" s="24" customFormat="1" spans="2:2">
      <c r="B12772" s="121"/>
    </row>
    <row r="12773" s="24" customFormat="1" spans="2:2">
      <c r="B12773" s="121"/>
    </row>
    <row r="12774" s="24" customFormat="1" spans="2:2">
      <c r="B12774" s="121"/>
    </row>
    <row r="12775" s="24" customFormat="1" spans="2:2">
      <c r="B12775" s="121"/>
    </row>
    <row r="12776" s="24" customFormat="1" spans="2:2">
      <c r="B12776" s="121"/>
    </row>
    <row r="12777" s="24" customFormat="1" spans="2:2">
      <c r="B12777" s="121"/>
    </row>
    <row r="12778" s="24" customFormat="1" spans="2:2">
      <c r="B12778" s="121"/>
    </row>
    <row r="12779" s="24" customFormat="1" spans="2:2">
      <c r="B12779" s="121"/>
    </row>
    <row r="12780" s="24" customFormat="1" spans="2:2">
      <c r="B12780" s="121"/>
    </row>
    <row r="12781" s="24" customFormat="1" spans="2:2">
      <c r="B12781" s="121"/>
    </row>
    <row r="12782" s="24" customFormat="1" spans="2:2">
      <c r="B12782" s="121"/>
    </row>
    <row r="12783" s="24" customFormat="1" spans="2:2">
      <c r="B12783" s="121"/>
    </row>
    <row r="12784" s="24" customFormat="1" spans="2:2">
      <c r="B12784" s="121"/>
    </row>
    <row r="12785" s="24" customFormat="1" spans="2:2">
      <c r="B12785" s="121"/>
    </row>
    <row r="12786" s="24" customFormat="1" spans="2:2">
      <c r="B12786" s="121"/>
    </row>
    <row r="12787" s="24" customFormat="1" spans="2:2">
      <c r="B12787" s="121"/>
    </row>
    <row r="12788" s="24" customFormat="1" spans="2:2">
      <c r="B12788" s="121"/>
    </row>
    <row r="12789" s="24" customFormat="1" spans="2:2">
      <c r="B12789" s="121"/>
    </row>
    <row r="12790" s="24" customFormat="1" spans="2:2">
      <c r="B12790" s="121"/>
    </row>
    <row r="12791" s="24" customFormat="1" spans="2:2">
      <c r="B12791" s="121"/>
    </row>
    <row r="12792" s="24" customFormat="1" spans="2:2">
      <c r="B12792" s="121"/>
    </row>
    <row r="12793" s="24" customFormat="1" spans="2:2">
      <c r="B12793" s="121"/>
    </row>
    <row r="12794" s="24" customFormat="1" spans="2:2">
      <c r="B12794" s="121"/>
    </row>
    <row r="12795" s="24" customFormat="1" spans="2:2">
      <c r="B12795" s="121"/>
    </row>
    <row r="12796" s="24" customFormat="1" spans="2:2">
      <c r="B12796" s="121"/>
    </row>
    <row r="12797" s="24" customFormat="1" spans="2:2">
      <c r="B12797" s="121"/>
    </row>
    <row r="12798" s="24" customFormat="1" spans="2:2">
      <c r="B12798" s="121"/>
    </row>
    <row r="12799" s="24" customFormat="1" spans="2:2">
      <c r="B12799" s="121"/>
    </row>
    <row r="12800" s="24" customFormat="1" spans="2:2">
      <c r="B12800" s="121"/>
    </row>
    <row r="12801" s="24" customFormat="1" spans="2:2">
      <c r="B12801" s="121"/>
    </row>
    <row r="12802" s="24" customFormat="1" spans="2:2">
      <c r="B12802" s="121"/>
    </row>
    <row r="12803" s="24" customFormat="1" spans="2:2">
      <c r="B12803" s="121"/>
    </row>
    <row r="12804" s="24" customFormat="1" spans="2:2">
      <c r="B12804" s="121"/>
    </row>
    <row r="12805" s="24" customFormat="1" spans="2:2">
      <c r="B12805" s="121"/>
    </row>
    <row r="12806" s="24" customFormat="1" spans="2:2">
      <c r="B12806" s="121"/>
    </row>
    <row r="12807" s="24" customFormat="1" spans="2:2">
      <c r="B12807" s="121"/>
    </row>
    <row r="12808" s="24" customFormat="1" spans="2:2">
      <c r="B12808" s="121"/>
    </row>
    <row r="12809" s="24" customFormat="1" spans="2:2">
      <c r="B12809" s="121"/>
    </row>
    <row r="12810" s="24" customFormat="1" spans="2:2">
      <c r="B12810" s="121"/>
    </row>
    <row r="12811" s="24" customFormat="1" spans="2:2">
      <c r="B12811" s="121"/>
    </row>
    <row r="12812" s="24" customFormat="1" spans="2:2">
      <c r="B12812" s="121"/>
    </row>
    <row r="12813" s="24" customFormat="1" spans="2:2">
      <c r="B12813" s="121"/>
    </row>
    <row r="12814" s="24" customFormat="1" spans="2:2">
      <c r="B12814" s="121"/>
    </row>
    <row r="12815" s="24" customFormat="1" spans="2:2">
      <c r="B12815" s="121"/>
    </row>
    <row r="12816" s="24" customFormat="1" spans="2:2">
      <c r="B12816" s="121"/>
    </row>
    <row r="12817" s="24" customFormat="1" spans="2:2">
      <c r="B12817" s="121"/>
    </row>
    <row r="12818" s="24" customFormat="1" spans="2:2">
      <c r="B12818" s="121"/>
    </row>
    <row r="12819" s="24" customFormat="1" spans="2:2">
      <c r="B12819" s="121"/>
    </row>
    <row r="12820" s="24" customFormat="1" spans="2:2">
      <c r="B12820" s="121"/>
    </row>
    <row r="12821" s="24" customFormat="1" spans="2:2">
      <c r="B12821" s="121"/>
    </row>
    <row r="12822" s="24" customFormat="1" spans="2:2">
      <c r="B12822" s="121"/>
    </row>
    <row r="12823" s="24" customFormat="1" spans="2:2">
      <c r="B12823" s="121"/>
    </row>
    <row r="12824" s="24" customFormat="1" spans="2:2">
      <c r="B12824" s="121"/>
    </row>
    <row r="12825" s="24" customFormat="1" spans="2:2">
      <c r="B12825" s="121"/>
    </row>
    <row r="12826" s="24" customFormat="1" spans="2:2">
      <c r="B12826" s="121"/>
    </row>
    <row r="12827" s="24" customFormat="1" spans="2:2">
      <c r="B12827" s="121"/>
    </row>
    <row r="12828" s="24" customFormat="1" spans="2:2">
      <c r="B12828" s="121"/>
    </row>
    <row r="12829" s="24" customFormat="1" spans="2:2">
      <c r="B12829" s="121"/>
    </row>
    <row r="12830" s="24" customFormat="1" spans="2:2">
      <c r="B12830" s="121"/>
    </row>
    <row r="12831" s="24" customFormat="1" spans="2:2">
      <c r="B12831" s="121"/>
    </row>
    <row r="12832" s="24" customFormat="1" spans="2:2">
      <c r="B12832" s="121"/>
    </row>
    <row r="12833" s="24" customFormat="1" spans="2:2">
      <c r="B12833" s="121"/>
    </row>
    <row r="12834" s="24" customFormat="1" spans="2:2">
      <c r="B12834" s="121"/>
    </row>
    <row r="12835" s="24" customFormat="1" spans="2:2">
      <c r="B12835" s="121"/>
    </row>
    <row r="12836" s="24" customFormat="1" spans="2:2">
      <c r="B12836" s="121"/>
    </row>
    <row r="12837" s="24" customFormat="1" spans="2:2">
      <c r="B12837" s="121"/>
    </row>
    <row r="12838" s="24" customFormat="1" spans="2:2">
      <c r="B12838" s="121"/>
    </row>
    <row r="12839" s="24" customFormat="1" spans="2:2">
      <c r="B12839" s="121"/>
    </row>
    <row r="12840" s="24" customFormat="1" spans="2:2">
      <c r="B12840" s="121"/>
    </row>
    <row r="12841" s="24" customFormat="1" spans="2:2">
      <c r="B12841" s="121"/>
    </row>
    <row r="12842" s="24" customFormat="1" spans="2:2">
      <c r="B12842" s="121"/>
    </row>
    <row r="12843" s="24" customFormat="1" spans="2:2">
      <c r="B12843" s="121"/>
    </row>
    <row r="12844" s="24" customFormat="1" spans="2:2">
      <c r="B12844" s="121"/>
    </row>
    <row r="12845" s="24" customFormat="1" spans="2:2">
      <c r="B12845" s="121"/>
    </row>
    <row r="12846" s="24" customFormat="1" spans="2:2">
      <c r="B12846" s="121"/>
    </row>
    <row r="12847" s="24" customFormat="1" spans="2:2">
      <c r="B12847" s="121"/>
    </row>
    <row r="12848" s="24" customFormat="1" spans="2:2">
      <c r="B12848" s="121"/>
    </row>
    <row r="12849" s="24" customFormat="1" spans="2:2">
      <c r="B12849" s="121"/>
    </row>
    <row r="12850" s="24" customFormat="1" spans="2:2">
      <c r="B12850" s="121"/>
    </row>
    <row r="12851" s="24" customFormat="1" spans="2:2">
      <c r="B12851" s="121"/>
    </row>
    <row r="12852" s="24" customFormat="1" spans="2:2">
      <c r="B12852" s="121"/>
    </row>
    <row r="12853" s="24" customFormat="1" spans="2:2">
      <c r="B12853" s="121"/>
    </row>
    <row r="12854" s="24" customFormat="1" spans="2:2">
      <c r="B12854" s="121"/>
    </row>
    <row r="12855" s="24" customFormat="1" spans="2:2">
      <c r="B12855" s="121"/>
    </row>
    <row r="12856" s="24" customFormat="1" spans="2:2">
      <c r="B12856" s="121"/>
    </row>
    <row r="12857" s="24" customFormat="1" spans="2:2">
      <c r="B12857" s="121"/>
    </row>
    <row r="12858" s="24" customFormat="1" spans="2:2">
      <c r="B12858" s="121"/>
    </row>
    <row r="12859" s="24" customFormat="1" spans="2:2">
      <c r="B12859" s="121"/>
    </row>
    <row r="12860" s="24" customFormat="1" spans="2:2">
      <c r="B12860" s="121"/>
    </row>
    <row r="12861" s="24" customFormat="1" spans="2:2">
      <c r="B12861" s="121"/>
    </row>
    <row r="12862" s="24" customFormat="1" spans="2:2">
      <c r="B12862" s="121"/>
    </row>
    <row r="12863" s="24" customFormat="1" spans="2:2">
      <c r="B12863" s="121"/>
    </row>
    <row r="12864" s="24" customFormat="1" spans="2:2">
      <c r="B12864" s="121"/>
    </row>
    <row r="12865" s="24" customFormat="1" spans="2:2">
      <c r="B12865" s="121"/>
    </row>
    <row r="12866" s="24" customFormat="1" spans="2:2">
      <c r="B12866" s="121"/>
    </row>
    <row r="12867" s="24" customFormat="1" spans="2:2">
      <c r="B12867" s="121"/>
    </row>
    <row r="12868" s="24" customFormat="1" spans="2:2">
      <c r="B12868" s="121"/>
    </row>
    <row r="12869" s="24" customFormat="1" spans="2:2">
      <c r="B12869" s="121"/>
    </row>
    <row r="12870" s="24" customFormat="1" spans="2:2">
      <c r="B12870" s="121"/>
    </row>
    <row r="12871" s="24" customFormat="1" spans="2:2">
      <c r="B12871" s="121"/>
    </row>
    <row r="12872" s="24" customFormat="1" spans="2:2">
      <c r="B12872" s="121"/>
    </row>
    <row r="12873" s="24" customFormat="1" spans="2:2">
      <c r="B12873" s="121"/>
    </row>
    <row r="12874" s="24" customFormat="1" spans="2:2">
      <c r="B12874" s="121"/>
    </row>
    <row r="12875" s="24" customFormat="1" spans="2:2">
      <c r="B12875" s="121"/>
    </row>
    <row r="12876" s="24" customFormat="1" spans="2:2">
      <c r="B12876" s="121"/>
    </row>
    <row r="12877" s="24" customFormat="1" spans="2:2">
      <c r="B12877" s="121"/>
    </row>
    <row r="12878" s="24" customFormat="1" spans="2:2">
      <c r="B12878" s="121"/>
    </row>
    <row r="12879" s="24" customFormat="1" spans="2:2">
      <c r="B12879" s="121"/>
    </row>
    <row r="12880" s="24" customFormat="1" spans="2:2">
      <c r="B12880" s="121"/>
    </row>
    <row r="12881" s="24" customFormat="1" spans="2:2">
      <c r="B12881" s="121"/>
    </row>
    <row r="12882" s="24" customFormat="1" spans="2:2">
      <c r="B12882" s="121"/>
    </row>
    <row r="12883" s="24" customFormat="1" spans="2:2">
      <c r="B12883" s="121"/>
    </row>
    <row r="12884" s="24" customFormat="1" spans="2:2">
      <c r="B12884" s="121"/>
    </row>
    <row r="12885" s="24" customFormat="1" spans="2:2">
      <c r="B12885" s="121"/>
    </row>
    <row r="12886" s="24" customFormat="1" spans="2:2">
      <c r="B12886" s="121"/>
    </row>
    <row r="12887" s="24" customFormat="1" spans="2:2">
      <c r="B12887" s="121"/>
    </row>
    <row r="12888" s="24" customFormat="1" spans="2:2">
      <c r="B12888" s="121"/>
    </row>
    <row r="12889" s="24" customFormat="1" spans="2:2">
      <c r="B12889" s="121"/>
    </row>
    <row r="12890" s="24" customFormat="1" spans="2:2">
      <c r="B12890" s="121"/>
    </row>
    <row r="12891" s="24" customFormat="1" spans="2:2">
      <c r="B12891" s="121"/>
    </row>
    <row r="12892" s="24" customFormat="1" spans="2:2">
      <c r="B12892" s="121"/>
    </row>
    <row r="12893" s="24" customFormat="1" spans="2:2">
      <c r="B12893" s="121"/>
    </row>
    <row r="12894" s="24" customFormat="1" spans="2:2">
      <c r="B12894" s="121"/>
    </row>
    <row r="12895" s="24" customFormat="1" spans="2:2">
      <c r="B12895" s="121"/>
    </row>
    <row r="12896" s="24" customFormat="1" spans="2:2">
      <c r="B12896" s="121"/>
    </row>
    <row r="12897" s="24" customFormat="1" spans="2:2">
      <c r="B12897" s="121"/>
    </row>
    <row r="12898" s="24" customFormat="1" spans="2:2">
      <c r="B12898" s="121"/>
    </row>
    <row r="12899" s="24" customFormat="1" spans="2:2">
      <c r="B12899" s="121"/>
    </row>
    <row r="12900" s="24" customFormat="1" spans="2:2">
      <c r="B12900" s="121"/>
    </row>
    <row r="12901" s="24" customFormat="1" spans="2:2">
      <c r="B12901" s="121"/>
    </row>
    <row r="12902" s="24" customFormat="1" spans="2:2">
      <c r="B12902" s="121"/>
    </row>
    <row r="12903" s="24" customFormat="1" spans="2:2">
      <c r="B12903" s="121"/>
    </row>
    <row r="12904" s="24" customFormat="1" spans="2:2">
      <c r="B12904" s="121"/>
    </row>
    <row r="12905" s="24" customFormat="1" spans="2:2">
      <c r="B12905" s="121"/>
    </row>
    <row r="12906" s="24" customFormat="1" spans="2:2">
      <c r="B12906" s="121"/>
    </row>
    <row r="12907" s="24" customFormat="1" spans="2:2">
      <c r="B12907" s="121"/>
    </row>
    <row r="12908" s="24" customFormat="1" spans="2:2">
      <c r="B12908" s="121"/>
    </row>
    <row r="12909" s="24" customFormat="1" spans="2:2">
      <c r="B12909" s="121"/>
    </row>
    <row r="12910" s="24" customFormat="1" spans="2:2">
      <c r="B12910" s="121"/>
    </row>
    <row r="12911" s="24" customFormat="1" spans="2:2">
      <c r="B12911" s="121"/>
    </row>
    <row r="12912" s="24" customFormat="1" spans="2:2">
      <c r="B12912" s="121"/>
    </row>
    <row r="12913" s="24" customFormat="1" spans="2:2">
      <c r="B12913" s="121"/>
    </row>
    <row r="12914" s="24" customFormat="1" spans="2:2">
      <c r="B12914" s="121"/>
    </row>
    <row r="12915" s="24" customFormat="1" spans="2:2">
      <c r="B12915" s="121"/>
    </row>
    <row r="12916" s="24" customFormat="1" spans="2:2">
      <c r="B12916" s="121"/>
    </row>
    <row r="12917" s="24" customFormat="1" spans="2:2">
      <c r="B12917" s="121"/>
    </row>
    <row r="12918" s="24" customFormat="1" spans="2:2">
      <c r="B12918" s="121"/>
    </row>
    <row r="12919" s="24" customFormat="1" spans="2:2">
      <c r="B12919" s="121"/>
    </row>
    <row r="12920" s="24" customFormat="1" spans="2:2">
      <c r="B12920" s="121"/>
    </row>
    <row r="12921" s="24" customFormat="1" spans="2:2">
      <c r="B12921" s="121"/>
    </row>
    <row r="12922" s="24" customFormat="1" spans="2:2">
      <c r="B12922" s="121"/>
    </row>
    <row r="12923" s="24" customFormat="1" spans="2:2">
      <c r="B12923" s="121"/>
    </row>
    <row r="12924" s="24" customFormat="1" spans="2:2">
      <c r="B12924" s="121"/>
    </row>
    <row r="12925" s="24" customFormat="1" spans="2:2">
      <c r="B12925" s="121"/>
    </row>
    <row r="12926" s="24" customFormat="1" spans="2:2">
      <c r="B12926" s="121"/>
    </row>
    <row r="12927" s="24" customFormat="1" spans="2:2">
      <c r="B12927" s="121"/>
    </row>
    <row r="12928" s="24" customFormat="1" spans="2:2">
      <c r="B12928" s="121"/>
    </row>
    <row r="12929" s="24" customFormat="1" spans="2:2">
      <c r="B12929" s="121"/>
    </row>
    <row r="12930" s="24" customFormat="1" spans="2:2">
      <c r="B12930" s="121"/>
    </row>
    <row r="12931" s="24" customFormat="1" spans="2:2">
      <c r="B12931" s="121"/>
    </row>
    <row r="12932" s="24" customFormat="1" spans="2:2">
      <c r="B12932" s="121"/>
    </row>
    <row r="12933" s="24" customFormat="1" spans="2:2">
      <c r="B12933" s="121"/>
    </row>
    <row r="12934" s="24" customFormat="1" spans="2:2">
      <c r="B12934" s="121"/>
    </row>
    <row r="12935" s="24" customFormat="1" spans="2:2">
      <c r="B12935" s="121"/>
    </row>
    <row r="12936" s="24" customFormat="1" spans="2:2">
      <c r="B12936" s="121"/>
    </row>
    <row r="12937" s="24" customFormat="1" spans="2:2">
      <c r="B12937" s="121"/>
    </row>
    <row r="12938" s="24" customFormat="1" spans="2:2">
      <c r="B12938" s="121"/>
    </row>
    <row r="12939" s="24" customFormat="1" spans="2:2">
      <c r="B12939" s="121"/>
    </row>
    <row r="12940" s="24" customFormat="1" spans="2:2">
      <c r="B12940" s="121"/>
    </row>
    <row r="12941" s="24" customFormat="1" spans="2:2">
      <c r="B12941" s="121"/>
    </row>
    <row r="12942" s="24" customFormat="1" spans="2:2">
      <c r="B12942" s="121"/>
    </row>
    <row r="12943" s="24" customFormat="1" spans="2:2">
      <c r="B12943" s="121"/>
    </row>
    <row r="12944" s="24" customFormat="1" spans="2:2">
      <c r="B12944" s="121"/>
    </row>
    <row r="12945" s="24" customFormat="1" spans="2:2">
      <c r="B12945" s="121"/>
    </row>
    <row r="12946" s="24" customFormat="1" spans="2:2">
      <c r="B12946" s="121"/>
    </row>
    <row r="12947" s="24" customFormat="1" spans="2:2">
      <c r="B12947" s="121"/>
    </row>
    <row r="12948" s="24" customFormat="1" spans="2:2">
      <c r="B12948" s="121"/>
    </row>
    <row r="12949" s="24" customFormat="1" spans="2:2">
      <c r="B12949" s="121"/>
    </row>
    <row r="12950" s="24" customFormat="1" spans="2:2">
      <c r="B12950" s="121"/>
    </row>
    <row r="12951" s="24" customFormat="1" spans="2:2">
      <c r="B12951" s="121"/>
    </row>
    <row r="12952" s="24" customFormat="1" spans="2:2">
      <c r="B12952" s="121"/>
    </row>
    <row r="12953" s="24" customFormat="1" spans="2:2">
      <c r="B12953" s="121"/>
    </row>
    <row r="12954" s="24" customFormat="1" spans="2:2">
      <c r="B12954" s="121"/>
    </row>
    <row r="12955" s="24" customFormat="1" spans="2:2">
      <c r="B12955" s="121"/>
    </row>
    <row r="12956" s="24" customFormat="1" spans="2:2">
      <c r="B12956" s="121"/>
    </row>
    <row r="12957" s="24" customFormat="1" spans="2:2">
      <c r="B12957" s="121"/>
    </row>
    <row r="12958" s="24" customFormat="1" spans="2:2">
      <c r="B12958" s="121"/>
    </row>
    <row r="12959" s="24" customFormat="1" spans="2:2">
      <c r="B12959" s="121"/>
    </row>
    <row r="12960" s="24" customFormat="1" spans="2:2">
      <c r="B12960" s="121"/>
    </row>
    <row r="12961" s="24" customFormat="1" spans="2:2">
      <c r="B12961" s="121"/>
    </row>
    <row r="12962" s="24" customFormat="1" spans="2:2">
      <c r="B12962" s="121"/>
    </row>
    <row r="12963" s="24" customFormat="1" spans="2:2">
      <c r="B12963" s="121"/>
    </row>
    <row r="12964" s="24" customFormat="1" spans="2:2">
      <c r="B12964" s="121"/>
    </row>
    <row r="12965" s="24" customFormat="1" spans="2:2">
      <c r="B12965" s="121"/>
    </row>
    <row r="12966" s="24" customFormat="1" spans="2:2">
      <c r="B12966" s="121"/>
    </row>
    <row r="12967" s="24" customFormat="1" spans="2:2">
      <c r="B12967" s="121"/>
    </row>
    <row r="12968" s="24" customFormat="1" spans="2:2">
      <c r="B12968" s="121"/>
    </row>
    <row r="12969" s="24" customFormat="1" spans="2:2">
      <c r="B12969" s="121"/>
    </row>
    <row r="12970" s="24" customFormat="1" spans="2:2">
      <c r="B12970" s="121"/>
    </row>
    <row r="12971" s="24" customFormat="1" spans="2:2">
      <c r="B12971" s="121"/>
    </row>
    <row r="12972" s="24" customFormat="1" spans="2:2">
      <c r="B12972" s="121"/>
    </row>
    <row r="12973" s="24" customFormat="1" spans="2:2">
      <c r="B12973" s="121"/>
    </row>
    <row r="12974" s="24" customFormat="1" spans="2:2">
      <c r="B12974" s="121"/>
    </row>
    <row r="12975" s="24" customFormat="1" spans="2:2">
      <c r="B12975" s="121"/>
    </row>
    <row r="12976" s="24" customFormat="1" spans="2:2">
      <c r="B12976" s="121"/>
    </row>
    <row r="12977" s="24" customFormat="1" spans="2:2">
      <c r="B12977" s="121"/>
    </row>
    <row r="12978" s="24" customFormat="1" spans="2:2">
      <c r="B12978" s="121"/>
    </row>
    <row r="12979" s="24" customFormat="1" spans="2:2">
      <c r="B12979" s="121"/>
    </row>
    <row r="12980" s="24" customFormat="1" spans="2:2">
      <c r="B12980" s="121"/>
    </row>
    <row r="12981" s="24" customFormat="1" spans="2:2">
      <c r="B12981" s="121"/>
    </row>
    <row r="12982" s="24" customFormat="1" spans="2:2">
      <c r="B12982" s="121"/>
    </row>
    <row r="12983" s="24" customFormat="1" spans="2:2">
      <c r="B12983" s="121"/>
    </row>
    <row r="12984" s="24" customFormat="1" spans="2:2">
      <c r="B12984" s="121"/>
    </row>
    <row r="12985" s="24" customFormat="1" spans="2:2">
      <c r="B12985" s="121"/>
    </row>
    <row r="12986" s="24" customFormat="1" spans="2:2">
      <c r="B12986" s="121"/>
    </row>
    <row r="12987" s="24" customFormat="1" spans="2:2">
      <c r="B12987" s="121"/>
    </row>
    <row r="12988" s="24" customFormat="1" spans="2:2">
      <c r="B12988" s="121"/>
    </row>
    <row r="12989" s="24" customFormat="1" spans="2:2">
      <c r="B12989" s="121"/>
    </row>
    <row r="12990" s="24" customFormat="1" spans="2:2">
      <c r="B12990" s="121"/>
    </row>
    <row r="12991" s="24" customFormat="1" spans="2:2">
      <c r="B12991" s="121"/>
    </row>
    <row r="12992" s="24" customFormat="1" spans="2:2">
      <c r="B12992" s="121"/>
    </row>
    <row r="12993" s="24" customFormat="1" spans="2:2">
      <c r="B12993" s="121"/>
    </row>
    <row r="12994" s="24" customFormat="1" spans="2:2">
      <c r="B12994" s="121"/>
    </row>
    <row r="12995" s="24" customFormat="1" spans="2:2">
      <c r="B12995" s="121"/>
    </row>
    <row r="12996" s="24" customFormat="1" spans="2:2">
      <c r="B12996" s="121"/>
    </row>
    <row r="12997" s="24" customFormat="1" spans="2:2">
      <c r="B12997" s="121"/>
    </row>
    <row r="12998" s="24" customFormat="1" spans="2:2">
      <c r="B12998" s="121"/>
    </row>
    <row r="12999" s="24" customFormat="1" spans="2:2">
      <c r="B12999" s="121"/>
    </row>
    <row r="13000" s="24" customFormat="1" spans="2:2">
      <c r="B13000" s="121"/>
    </row>
    <row r="13001" s="24" customFormat="1" spans="2:2">
      <c r="B13001" s="121"/>
    </row>
    <row r="13002" s="24" customFormat="1" spans="2:2">
      <c r="B13002" s="121"/>
    </row>
    <row r="13003" s="24" customFormat="1" spans="2:2">
      <c r="B13003" s="121"/>
    </row>
    <row r="13004" s="24" customFormat="1" spans="2:2">
      <c r="B13004" s="121"/>
    </row>
    <row r="13005" s="24" customFormat="1" spans="2:2">
      <c r="B13005" s="121"/>
    </row>
    <row r="13006" s="24" customFormat="1" spans="2:2">
      <c r="B13006" s="121"/>
    </row>
    <row r="13007" s="24" customFormat="1" spans="2:2">
      <c r="B13007" s="121"/>
    </row>
    <row r="13008" s="24" customFormat="1" spans="2:2">
      <c r="B13008" s="121"/>
    </row>
    <row r="13009" s="24" customFormat="1" spans="2:2">
      <c r="B13009" s="121"/>
    </row>
    <row r="13010" s="24" customFormat="1" spans="2:2">
      <c r="B13010" s="121"/>
    </row>
    <row r="13011" s="24" customFormat="1" spans="2:2">
      <c r="B13011" s="121"/>
    </row>
    <row r="13012" s="24" customFormat="1" spans="2:2">
      <c r="B13012" s="121"/>
    </row>
    <row r="13013" s="24" customFormat="1" spans="2:2">
      <c r="B13013" s="121"/>
    </row>
    <row r="13014" s="24" customFormat="1" spans="2:2">
      <c r="B13014" s="121"/>
    </row>
    <row r="13015" s="24" customFormat="1" spans="2:2">
      <c r="B13015" s="121"/>
    </row>
    <row r="13016" s="24" customFormat="1" spans="2:2">
      <c r="B13016" s="121"/>
    </row>
    <row r="13017" s="24" customFormat="1" spans="2:2">
      <c r="B13017" s="121"/>
    </row>
    <row r="13018" s="24" customFormat="1" spans="2:2">
      <c r="B13018" s="121"/>
    </row>
    <row r="13019" s="24" customFormat="1" spans="2:2">
      <c r="B13019" s="121"/>
    </row>
    <row r="13020" s="24" customFormat="1" spans="2:2">
      <c r="B13020" s="121"/>
    </row>
    <row r="13021" s="24" customFormat="1" spans="2:2">
      <c r="B13021" s="121"/>
    </row>
    <row r="13022" s="24" customFormat="1" spans="2:2">
      <c r="B13022" s="121"/>
    </row>
    <row r="13023" s="24" customFormat="1" spans="2:2">
      <c r="B13023" s="121"/>
    </row>
    <row r="13024" s="24" customFormat="1" spans="2:2">
      <c r="B13024" s="121"/>
    </row>
    <row r="13025" s="24" customFormat="1" spans="2:2">
      <c r="B13025" s="121"/>
    </row>
    <row r="13026" s="24" customFormat="1" spans="2:2">
      <c r="B13026" s="121"/>
    </row>
    <row r="13027" s="24" customFormat="1" spans="2:2">
      <c r="B13027" s="121"/>
    </row>
    <row r="13028" s="24" customFormat="1" spans="2:2">
      <c r="B13028" s="121"/>
    </row>
    <row r="13029" s="24" customFormat="1" spans="2:2">
      <c r="B13029" s="121"/>
    </row>
    <row r="13030" s="24" customFormat="1" spans="2:2">
      <c r="B13030" s="121"/>
    </row>
    <row r="13031" s="24" customFormat="1" spans="2:2">
      <c r="B13031" s="121"/>
    </row>
    <row r="13032" s="24" customFormat="1" spans="2:2">
      <c r="B13032" s="121"/>
    </row>
    <row r="13033" s="24" customFormat="1" spans="2:2">
      <c r="B13033" s="121"/>
    </row>
    <row r="13034" s="24" customFormat="1" spans="2:2">
      <c r="B13034" s="121"/>
    </row>
    <row r="13035" s="24" customFormat="1" spans="2:2">
      <c r="B13035" s="121"/>
    </row>
    <row r="13036" s="24" customFormat="1" spans="2:2">
      <c r="B13036" s="121"/>
    </row>
    <row r="13037" s="24" customFormat="1" spans="2:2">
      <c r="B13037" s="121"/>
    </row>
    <row r="13038" s="24" customFormat="1" spans="2:2">
      <c r="B13038" s="121"/>
    </row>
    <row r="13039" s="24" customFormat="1" spans="2:2">
      <c r="B13039" s="121"/>
    </row>
    <row r="13040" s="24" customFormat="1" spans="2:2">
      <c r="B13040" s="121"/>
    </row>
    <row r="13041" s="24" customFormat="1" spans="2:2">
      <c r="B13041" s="121"/>
    </row>
    <row r="13042" s="24" customFormat="1" spans="2:2">
      <c r="B13042" s="121"/>
    </row>
    <row r="13043" s="24" customFormat="1" spans="2:2">
      <c r="B13043" s="121"/>
    </row>
    <row r="13044" s="24" customFormat="1" spans="2:2">
      <c r="B13044" s="121"/>
    </row>
    <row r="13045" s="24" customFormat="1" spans="2:2">
      <c r="B13045" s="121"/>
    </row>
    <row r="13046" s="24" customFormat="1" spans="2:2">
      <c r="B13046" s="121"/>
    </row>
    <row r="13047" s="24" customFormat="1" spans="2:2">
      <c r="B13047" s="121"/>
    </row>
    <row r="13048" s="24" customFormat="1" spans="2:2">
      <c r="B13048" s="121"/>
    </row>
    <row r="13049" s="24" customFormat="1" spans="2:2">
      <c r="B13049" s="121"/>
    </row>
    <row r="13050" s="24" customFormat="1" spans="2:2">
      <c r="B13050" s="121"/>
    </row>
    <row r="13051" s="24" customFormat="1" spans="2:2">
      <c r="B13051" s="121"/>
    </row>
    <row r="13052" s="24" customFormat="1" spans="2:2">
      <c r="B13052" s="121"/>
    </row>
    <row r="13053" s="24" customFormat="1" spans="2:2">
      <c r="B13053" s="121"/>
    </row>
    <row r="13054" s="24" customFormat="1" spans="2:2">
      <c r="B13054" s="121"/>
    </row>
    <row r="13055" s="24" customFormat="1" spans="2:2">
      <c r="B13055" s="121"/>
    </row>
    <row r="13056" s="24" customFormat="1" spans="2:2">
      <c r="B13056" s="121"/>
    </row>
    <row r="13057" s="24" customFormat="1" spans="2:2">
      <c r="B13057" s="121"/>
    </row>
    <row r="13058" s="24" customFormat="1" spans="2:2">
      <c r="B13058" s="121"/>
    </row>
    <row r="13059" s="24" customFormat="1" spans="2:2">
      <c r="B13059" s="121"/>
    </row>
    <row r="13060" s="24" customFormat="1" spans="2:2">
      <c r="B13060" s="121"/>
    </row>
    <row r="13061" s="24" customFormat="1" spans="2:2">
      <c r="B13061" s="121"/>
    </row>
    <row r="13062" s="24" customFormat="1" spans="2:2">
      <c r="B13062" s="121"/>
    </row>
    <row r="13063" s="24" customFormat="1" spans="2:2">
      <c r="B13063" s="121"/>
    </row>
    <row r="13064" s="24" customFormat="1" spans="2:2">
      <c r="B13064" s="121"/>
    </row>
    <row r="13065" s="24" customFormat="1" spans="2:2">
      <c r="B13065" s="121"/>
    </row>
    <row r="13066" s="24" customFormat="1" spans="2:2">
      <c r="B13066" s="121"/>
    </row>
    <row r="13067" s="24" customFormat="1" spans="2:2">
      <c r="B13067" s="121"/>
    </row>
    <row r="13068" s="24" customFormat="1" spans="2:2">
      <c r="B13068" s="121"/>
    </row>
    <row r="13069" s="24" customFormat="1" spans="2:2">
      <c r="B13069" s="121"/>
    </row>
    <row r="13070" s="24" customFormat="1" spans="2:2">
      <c r="B13070" s="121"/>
    </row>
    <row r="13071" s="24" customFormat="1" spans="2:2">
      <c r="B13071" s="121"/>
    </row>
    <row r="13072" s="24" customFormat="1" spans="2:2">
      <c r="B13072" s="121"/>
    </row>
    <row r="13073" s="24" customFormat="1" spans="2:2">
      <c r="B13073" s="121"/>
    </row>
    <row r="13074" s="24" customFormat="1" spans="2:2">
      <c r="B13074" s="121"/>
    </row>
    <row r="13075" s="24" customFormat="1" spans="2:2">
      <c r="B13075" s="121"/>
    </row>
    <row r="13076" s="24" customFormat="1" spans="2:2">
      <c r="B13076" s="121"/>
    </row>
    <row r="13077" s="24" customFormat="1" spans="2:2">
      <c r="B13077" s="121"/>
    </row>
    <row r="13078" s="24" customFormat="1" spans="2:2">
      <c r="B13078" s="121"/>
    </row>
    <row r="13079" s="24" customFormat="1" spans="2:2">
      <c r="B13079" s="121"/>
    </row>
    <row r="13080" s="24" customFormat="1" spans="2:2">
      <c r="B13080" s="121"/>
    </row>
    <row r="13081" s="24" customFormat="1" spans="2:2">
      <c r="B13081" s="121"/>
    </row>
    <row r="13082" s="24" customFormat="1" spans="2:2">
      <c r="B13082" s="121"/>
    </row>
    <row r="13083" s="24" customFormat="1" spans="2:2">
      <c r="B13083" s="121"/>
    </row>
    <row r="13084" s="24" customFormat="1" spans="2:2">
      <c r="B13084" s="121"/>
    </row>
    <row r="13085" s="24" customFormat="1" spans="2:2">
      <c r="B13085" s="121"/>
    </row>
    <row r="13086" s="24" customFormat="1" spans="2:2">
      <c r="B13086" s="121"/>
    </row>
    <row r="13087" s="24" customFormat="1" spans="2:2">
      <c r="B13087" s="121"/>
    </row>
    <row r="13088" s="24" customFormat="1" spans="2:2">
      <c r="B13088" s="121"/>
    </row>
    <row r="13089" s="24" customFormat="1" spans="2:2">
      <c r="B13089" s="121"/>
    </row>
    <row r="13090" s="24" customFormat="1" spans="2:2">
      <c r="B13090" s="121"/>
    </row>
    <row r="13091" s="24" customFormat="1" spans="2:2">
      <c r="B13091" s="121"/>
    </row>
    <row r="13092" s="24" customFormat="1" spans="2:2">
      <c r="B13092" s="121"/>
    </row>
    <row r="13093" s="24" customFormat="1" spans="2:2">
      <c r="B13093" s="121"/>
    </row>
    <row r="13094" s="24" customFormat="1" spans="2:2">
      <c r="B13094" s="121"/>
    </row>
    <row r="13095" s="24" customFormat="1" spans="2:2">
      <c r="B13095" s="121"/>
    </row>
    <row r="13096" s="24" customFormat="1" spans="2:2">
      <c r="B13096" s="121"/>
    </row>
    <row r="13097" s="24" customFormat="1" spans="2:2">
      <c r="B13097" s="121"/>
    </row>
    <row r="13098" s="24" customFormat="1" spans="2:2">
      <c r="B13098" s="121"/>
    </row>
    <row r="13099" s="24" customFormat="1" spans="2:2">
      <c r="B13099" s="121"/>
    </row>
    <row r="13100" s="24" customFormat="1" spans="2:2">
      <c r="B13100" s="121"/>
    </row>
    <row r="13101" s="24" customFormat="1" spans="2:2">
      <c r="B13101" s="121"/>
    </row>
    <row r="13102" s="24" customFormat="1" spans="2:2">
      <c r="B13102" s="121"/>
    </row>
    <row r="13103" s="24" customFormat="1" spans="2:2">
      <c r="B13103" s="121"/>
    </row>
    <row r="13104" s="24" customFormat="1" spans="2:2">
      <c r="B13104" s="121"/>
    </row>
    <row r="13105" s="24" customFormat="1" spans="2:2">
      <c r="B13105" s="121"/>
    </row>
    <row r="13106" s="24" customFormat="1" spans="2:2">
      <c r="B13106" s="121"/>
    </row>
    <row r="13107" s="24" customFormat="1" spans="2:2">
      <c r="B13107" s="121"/>
    </row>
    <row r="13108" s="24" customFormat="1" spans="2:2">
      <c r="B13108" s="121"/>
    </row>
    <row r="13109" s="24" customFormat="1" spans="2:2">
      <c r="B13109" s="121"/>
    </row>
    <row r="13110" s="24" customFormat="1" spans="2:2">
      <c r="B13110" s="121"/>
    </row>
    <row r="13111" s="24" customFormat="1" spans="2:2">
      <c r="B13111" s="121"/>
    </row>
    <row r="13112" s="24" customFormat="1" spans="2:2">
      <c r="B13112" s="121"/>
    </row>
    <row r="13113" s="24" customFormat="1" spans="2:2">
      <c r="B13113" s="121"/>
    </row>
    <row r="13114" s="24" customFormat="1" spans="2:2">
      <c r="B13114" s="121"/>
    </row>
    <row r="13115" s="24" customFormat="1" spans="2:2">
      <c r="B13115" s="121"/>
    </row>
    <row r="13116" s="24" customFormat="1" spans="2:2">
      <c r="B13116" s="121"/>
    </row>
    <row r="13117" s="24" customFormat="1" spans="2:2">
      <c r="B13117" s="121"/>
    </row>
    <row r="13118" s="24" customFormat="1" spans="2:2">
      <c r="B13118" s="121"/>
    </row>
    <row r="13119" s="24" customFormat="1" spans="2:2">
      <c r="B13119" s="121"/>
    </row>
    <row r="13120" s="24" customFormat="1" spans="2:2">
      <c r="B13120" s="121"/>
    </row>
    <row r="13121" s="24" customFormat="1" spans="2:2">
      <c r="B13121" s="121"/>
    </row>
    <row r="13122" s="24" customFormat="1" spans="2:2">
      <c r="B13122" s="121"/>
    </row>
    <row r="13123" s="24" customFormat="1" spans="2:2">
      <c r="B13123" s="121"/>
    </row>
    <row r="13124" s="24" customFormat="1" spans="2:2">
      <c r="B13124" s="121"/>
    </row>
    <row r="13125" s="24" customFormat="1" spans="2:2">
      <c r="B13125" s="121"/>
    </row>
    <row r="13126" s="24" customFormat="1" spans="2:2">
      <c r="B13126" s="121"/>
    </row>
    <row r="13127" s="24" customFormat="1" spans="2:2">
      <c r="B13127" s="121"/>
    </row>
    <row r="13128" s="24" customFormat="1" spans="2:2">
      <c r="B13128" s="121"/>
    </row>
    <row r="13129" s="24" customFormat="1" spans="2:2">
      <c r="B13129" s="121"/>
    </row>
    <row r="13130" s="24" customFormat="1" spans="2:2">
      <c r="B13130" s="121"/>
    </row>
    <row r="13131" s="24" customFormat="1" spans="2:2">
      <c r="B13131" s="121"/>
    </row>
    <row r="13132" s="24" customFormat="1" spans="2:2">
      <c r="B13132" s="121"/>
    </row>
    <row r="13133" s="24" customFormat="1" spans="2:2">
      <c r="B13133" s="121"/>
    </row>
    <row r="13134" s="24" customFormat="1" spans="2:2">
      <c r="B13134" s="121"/>
    </row>
    <row r="13135" s="24" customFormat="1" spans="2:2">
      <c r="B13135" s="121"/>
    </row>
    <row r="13136" s="24" customFormat="1" spans="2:2">
      <c r="B13136" s="121"/>
    </row>
    <row r="13137" s="24" customFormat="1" spans="2:2">
      <c r="B13137" s="121"/>
    </row>
    <row r="13138" s="24" customFormat="1" spans="2:2">
      <c r="B13138" s="121"/>
    </row>
    <row r="13139" s="24" customFormat="1" spans="2:2">
      <c r="B13139" s="121"/>
    </row>
    <row r="13140" s="24" customFormat="1" spans="2:2">
      <c r="B13140" s="121"/>
    </row>
    <row r="13141" s="24" customFormat="1" spans="2:2">
      <c r="B13141" s="121"/>
    </row>
    <row r="13142" s="24" customFormat="1" spans="2:2">
      <c r="B13142" s="121"/>
    </row>
    <row r="13143" s="24" customFormat="1" spans="2:2">
      <c r="B13143" s="121"/>
    </row>
    <row r="13144" s="24" customFormat="1" spans="2:2">
      <c r="B13144" s="121"/>
    </row>
    <row r="13145" s="24" customFormat="1" spans="2:2">
      <c r="B13145" s="121"/>
    </row>
    <row r="13146" s="24" customFormat="1" spans="2:2">
      <c r="B13146" s="121"/>
    </row>
    <row r="13147" s="24" customFormat="1" spans="2:2">
      <c r="B13147" s="121"/>
    </row>
    <row r="13148" s="24" customFormat="1" spans="2:2">
      <c r="B13148" s="121"/>
    </row>
    <row r="13149" s="24" customFormat="1" spans="2:2">
      <c r="B13149" s="121"/>
    </row>
    <row r="13150" s="24" customFormat="1" spans="2:2">
      <c r="B13150" s="121"/>
    </row>
    <row r="13151" s="24" customFormat="1" spans="2:2">
      <c r="B13151" s="121"/>
    </row>
    <row r="13152" s="24" customFormat="1" spans="2:2">
      <c r="B13152" s="121"/>
    </row>
    <row r="13153" s="24" customFormat="1" spans="2:2">
      <c r="B13153" s="121"/>
    </row>
    <row r="13154" s="24" customFormat="1" spans="2:2">
      <c r="B13154" s="121"/>
    </row>
    <row r="13155" s="24" customFormat="1" spans="2:2">
      <c r="B13155" s="121"/>
    </row>
    <row r="13156" s="24" customFormat="1" spans="2:2">
      <c r="B13156" s="121"/>
    </row>
    <row r="13157" s="24" customFormat="1" spans="2:2">
      <c r="B13157" s="121"/>
    </row>
    <row r="13158" s="24" customFormat="1" spans="2:2">
      <c r="B13158" s="121"/>
    </row>
    <row r="13159" s="24" customFormat="1" spans="2:2">
      <c r="B13159" s="121"/>
    </row>
    <row r="13160" s="24" customFormat="1" spans="2:2">
      <c r="B13160" s="121"/>
    </row>
    <row r="13161" s="24" customFormat="1" spans="2:2">
      <c r="B13161" s="121"/>
    </row>
    <row r="13162" s="24" customFormat="1" spans="2:2">
      <c r="B13162" s="121"/>
    </row>
    <row r="13163" s="24" customFormat="1" spans="2:2">
      <c r="B13163" s="121"/>
    </row>
    <row r="13164" s="24" customFormat="1" spans="2:2">
      <c r="B13164" s="121"/>
    </row>
    <row r="13165" s="24" customFormat="1" spans="2:2">
      <c r="B13165" s="121"/>
    </row>
    <row r="13166" s="24" customFormat="1" spans="2:2">
      <c r="B13166" s="121"/>
    </row>
    <row r="13167" s="24" customFormat="1" spans="2:2">
      <c r="B13167" s="121"/>
    </row>
    <row r="13168" s="24" customFormat="1" spans="2:2">
      <c r="B13168" s="121"/>
    </row>
    <row r="13169" s="24" customFormat="1" spans="2:2">
      <c r="B13169" s="121"/>
    </row>
    <row r="13170" s="24" customFormat="1" spans="2:2">
      <c r="B13170" s="121"/>
    </row>
    <row r="13171" s="24" customFormat="1" spans="2:2">
      <c r="B13171" s="121"/>
    </row>
    <row r="13172" s="24" customFormat="1" spans="2:2">
      <c r="B13172" s="121"/>
    </row>
    <row r="13173" s="24" customFormat="1" spans="2:2">
      <c r="B13173" s="121"/>
    </row>
    <row r="13174" s="24" customFormat="1" spans="2:2">
      <c r="B13174" s="121"/>
    </row>
    <row r="13175" s="24" customFormat="1" spans="2:2">
      <c r="B13175" s="121"/>
    </row>
    <row r="13176" s="24" customFormat="1" spans="2:2">
      <c r="B13176" s="121"/>
    </row>
    <row r="13177" s="24" customFormat="1" spans="2:2">
      <c r="B13177" s="121"/>
    </row>
    <row r="13178" s="24" customFormat="1" spans="2:2">
      <c r="B13178" s="121"/>
    </row>
    <row r="13179" s="24" customFormat="1" spans="2:2">
      <c r="B13179" s="121"/>
    </row>
    <row r="13180" s="24" customFormat="1" spans="2:2">
      <c r="B13180" s="121"/>
    </row>
    <row r="13181" s="24" customFormat="1" spans="2:2">
      <c r="B13181" s="121"/>
    </row>
    <row r="13182" s="24" customFormat="1" spans="2:2">
      <c r="B13182" s="121"/>
    </row>
    <row r="13183" s="24" customFormat="1" spans="2:2">
      <c r="B13183" s="121"/>
    </row>
    <row r="13184" s="24" customFormat="1" spans="2:2">
      <c r="B13184" s="121"/>
    </row>
    <row r="13185" s="24" customFormat="1" spans="2:2">
      <c r="B13185" s="121"/>
    </row>
    <row r="13186" s="24" customFormat="1" spans="2:2">
      <c r="B13186" s="121"/>
    </row>
    <row r="13187" s="24" customFormat="1" spans="2:2">
      <c r="B13187" s="121"/>
    </row>
    <row r="13188" s="24" customFormat="1" spans="2:2">
      <c r="B13188" s="121"/>
    </row>
    <row r="13189" s="24" customFormat="1" spans="2:2">
      <c r="B13189" s="121"/>
    </row>
    <row r="13190" s="24" customFormat="1" spans="2:2">
      <c r="B13190" s="121"/>
    </row>
    <row r="13191" s="24" customFormat="1" spans="2:2">
      <c r="B13191" s="121"/>
    </row>
    <row r="13192" s="24" customFormat="1" spans="2:2">
      <c r="B13192" s="121"/>
    </row>
    <row r="13193" s="24" customFormat="1" spans="2:2">
      <c r="B13193" s="121"/>
    </row>
    <row r="13194" s="24" customFormat="1" spans="2:2">
      <c r="B13194" s="121"/>
    </row>
    <row r="13195" s="24" customFormat="1" spans="2:2">
      <c r="B13195" s="121"/>
    </row>
    <row r="13196" s="24" customFormat="1" spans="2:2">
      <c r="B13196" s="121"/>
    </row>
    <row r="13197" s="24" customFormat="1" spans="2:2">
      <c r="B13197" s="121"/>
    </row>
    <row r="13198" s="24" customFormat="1" spans="2:2">
      <c r="B13198" s="121"/>
    </row>
    <row r="13199" s="24" customFormat="1" spans="2:2">
      <c r="B13199" s="121"/>
    </row>
    <row r="13200" s="24" customFormat="1" spans="2:2">
      <c r="B13200" s="121"/>
    </row>
    <row r="13201" s="24" customFormat="1" spans="2:2">
      <c r="B13201" s="121"/>
    </row>
    <row r="13202" s="24" customFormat="1" spans="2:2">
      <c r="B13202" s="121"/>
    </row>
    <row r="13203" s="24" customFormat="1" spans="2:2">
      <c r="B13203" s="121"/>
    </row>
    <row r="13204" s="24" customFormat="1" spans="2:2">
      <c r="B13204" s="121"/>
    </row>
    <row r="13205" s="24" customFormat="1" spans="2:2">
      <c r="B13205" s="121"/>
    </row>
    <row r="13206" s="24" customFormat="1" spans="2:2">
      <c r="B13206" s="121"/>
    </row>
    <row r="13207" s="24" customFormat="1" spans="2:2">
      <c r="B13207" s="121"/>
    </row>
    <row r="13208" s="24" customFormat="1" spans="2:2">
      <c r="B13208" s="121"/>
    </row>
    <row r="13209" s="24" customFormat="1" spans="2:2">
      <c r="B13209" s="121"/>
    </row>
    <row r="13210" s="24" customFormat="1" spans="2:2">
      <c r="B13210" s="121"/>
    </row>
    <row r="13211" s="24" customFormat="1" spans="2:2">
      <c r="B13211" s="121"/>
    </row>
    <row r="13212" s="24" customFormat="1" spans="2:2">
      <c r="B13212" s="121"/>
    </row>
    <row r="13213" s="24" customFormat="1" spans="2:2">
      <c r="B13213" s="121"/>
    </row>
    <row r="13214" s="24" customFormat="1" spans="2:2">
      <c r="B13214" s="121"/>
    </row>
    <row r="13215" s="24" customFormat="1" spans="2:2">
      <c r="B13215" s="121"/>
    </row>
    <row r="13216" s="24" customFormat="1" spans="2:2">
      <c r="B13216" s="121"/>
    </row>
    <row r="13217" s="24" customFormat="1" spans="2:2">
      <c r="B13217" s="121"/>
    </row>
    <row r="13218" s="24" customFormat="1" spans="2:2">
      <c r="B13218" s="121"/>
    </row>
    <row r="13219" s="24" customFormat="1" spans="2:2">
      <c r="B13219" s="121"/>
    </row>
    <row r="13220" s="24" customFormat="1" spans="2:2">
      <c r="B13220" s="121"/>
    </row>
    <row r="13221" s="24" customFormat="1" spans="2:2">
      <c r="B13221" s="121"/>
    </row>
    <row r="13222" s="24" customFormat="1" spans="2:2">
      <c r="B13222" s="121"/>
    </row>
    <row r="13223" s="24" customFormat="1" spans="2:2">
      <c r="B13223" s="121"/>
    </row>
    <row r="13224" s="24" customFormat="1" spans="2:2">
      <c r="B13224" s="121"/>
    </row>
    <row r="13225" s="24" customFormat="1" spans="2:2">
      <c r="B13225" s="121"/>
    </row>
    <row r="13226" s="24" customFormat="1" spans="2:2">
      <c r="B13226" s="121"/>
    </row>
    <row r="13227" s="24" customFormat="1" spans="2:2">
      <c r="B13227" s="121"/>
    </row>
    <row r="13228" s="24" customFormat="1" spans="2:2">
      <c r="B13228" s="121"/>
    </row>
    <row r="13229" s="24" customFormat="1" spans="2:2">
      <c r="B13229" s="121"/>
    </row>
    <row r="13230" s="24" customFormat="1" spans="2:2">
      <c r="B13230" s="121"/>
    </row>
    <row r="13231" s="24" customFormat="1" spans="2:2">
      <c r="B13231" s="121"/>
    </row>
    <row r="13232" s="24" customFormat="1" spans="2:2">
      <c r="B13232" s="121"/>
    </row>
    <row r="13233" s="24" customFormat="1" spans="2:2">
      <c r="B13233" s="121"/>
    </row>
    <row r="13234" s="24" customFormat="1" spans="2:2">
      <c r="B13234" s="121"/>
    </row>
    <row r="13235" s="24" customFormat="1" spans="2:2">
      <c r="B13235" s="121"/>
    </row>
    <row r="13236" s="24" customFormat="1" spans="2:2">
      <c r="B13236" s="121"/>
    </row>
    <row r="13237" s="24" customFormat="1" spans="2:2">
      <c r="B13237" s="121"/>
    </row>
    <row r="13238" s="24" customFormat="1" spans="2:2">
      <c r="B13238" s="121"/>
    </row>
    <row r="13239" s="24" customFormat="1" spans="2:2">
      <c r="B13239" s="121"/>
    </row>
    <row r="13240" s="24" customFormat="1" spans="2:2">
      <c r="B13240" s="121"/>
    </row>
    <row r="13241" s="24" customFormat="1" spans="2:2">
      <c r="B13241" s="121"/>
    </row>
    <row r="13242" s="24" customFormat="1" spans="2:2">
      <c r="B13242" s="121"/>
    </row>
    <row r="13243" s="24" customFormat="1" spans="2:2">
      <c r="B13243" s="121"/>
    </row>
    <row r="13244" s="24" customFormat="1" spans="2:2">
      <c r="B13244" s="121"/>
    </row>
    <row r="13245" s="24" customFormat="1" spans="2:2">
      <c r="B13245" s="121"/>
    </row>
    <row r="13246" s="24" customFormat="1" spans="2:2">
      <c r="B13246" s="121"/>
    </row>
    <row r="13247" s="24" customFormat="1" spans="2:2">
      <c r="B13247" s="121"/>
    </row>
    <row r="13248" s="24" customFormat="1" spans="2:2">
      <c r="B13248" s="121"/>
    </row>
    <row r="13249" s="24" customFormat="1" spans="2:2">
      <c r="B13249" s="121"/>
    </row>
    <row r="13250" s="24" customFormat="1" spans="2:2">
      <c r="B13250" s="121"/>
    </row>
    <row r="13251" s="24" customFormat="1" spans="2:2">
      <c r="B13251" s="121"/>
    </row>
    <row r="13252" s="24" customFormat="1" spans="2:2">
      <c r="B13252" s="121"/>
    </row>
    <row r="13253" s="24" customFormat="1" spans="2:2">
      <c r="B13253" s="121"/>
    </row>
    <row r="13254" s="24" customFormat="1" spans="2:2">
      <c r="B13254" s="121"/>
    </row>
    <row r="13255" s="24" customFormat="1" spans="2:2">
      <c r="B13255" s="121"/>
    </row>
    <row r="13256" s="24" customFormat="1" spans="2:2">
      <c r="B13256" s="121"/>
    </row>
    <row r="13257" s="24" customFormat="1" spans="2:2">
      <c r="B13257" s="121"/>
    </row>
    <row r="13258" s="24" customFormat="1" spans="2:2">
      <c r="B13258" s="121"/>
    </row>
    <row r="13259" s="24" customFormat="1" spans="2:2">
      <c r="B13259" s="121"/>
    </row>
    <row r="13260" s="24" customFormat="1" spans="2:2">
      <c r="B13260" s="121"/>
    </row>
    <row r="13261" s="24" customFormat="1" spans="2:2">
      <c r="B13261" s="121"/>
    </row>
    <row r="13262" s="24" customFormat="1" spans="2:2">
      <c r="B13262" s="121"/>
    </row>
    <row r="13263" s="24" customFormat="1" spans="2:2">
      <c r="B13263" s="121"/>
    </row>
    <row r="13264" s="24" customFormat="1" spans="2:2">
      <c r="B13264" s="121"/>
    </row>
    <row r="13265" s="24" customFormat="1" spans="2:2">
      <c r="B13265" s="121"/>
    </row>
    <row r="13266" s="24" customFormat="1" spans="2:2">
      <c r="B13266" s="121"/>
    </row>
    <row r="13267" s="24" customFormat="1" spans="2:2">
      <c r="B13267" s="121"/>
    </row>
    <row r="13268" s="24" customFormat="1" spans="2:2">
      <c r="B13268" s="121"/>
    </row>
    <row r="13269" s="24" customFormat="1" spans="2:2">
      <c r="B13269" s="121"/>
    </row>
    <row r="13270" s="24" customFormat="1" spans="2:2">
      <c r="B13270" s="121"/>
    </row>
    <row r="13271" s="24" customFormat="1" spans="2:2">
      <c r="B13271" s="121"/>
    </row>
    <row r="13272" s="24" customFormat="1" spans="2:2">
      <c r="B13272" s="121"/>
    </row>
    <row r="13273" s="24" customFormat="1" spans="2:2">
      <c r="B13273" s="121"/>
    </row>
    <row r="13274" s="24" customFormat="1" spans="2:2">
      <c r="B13274" s="121"/>
    </row>
    <row r="13275" s="24" customFormat="1" spans="2:2">
      <c r="B13275" s="121"/>
    </row>
    <row r="13276" s="24" customFormat="1" spans="2:2">
      <c r="B13276" s="121"/>
    </row>
    <row r="13277" s="24" customFormat="1" spans="2:2">
      <c r="B13277" s="121"/>
    </row>
    <row r="13278" s="24" customFormat="1" spans="2:2">
      <c r="B13278" s="121"/>
    </row>
    <row r="13279" s="24" customFormat="1" spans="2:2">
      <c r="B13279" s="121"/>
    </row>
    <row r="13280" s="24" customFormat="1" spans="2:2">
      <c r="B13280" s="121"/>
    </row>
    <row r="13281" s="24" customFormat="1" spans="2:2">
      <c r="B13281" s="121"/>
    </row>
    <row r="13282" s="24" customFormat="1" spans="2:2">
      <c r="B13282" s="121"/>
    </row>
    <row r="13283" s="24" customFormat="1" spans="2:2">
      <c r="B13283" s="121"/>
    </row>
    <row r="13284" s="24" customFormat="1" spans="2:2">
      <c r="B13284" s="121"/>
    </row>
    <row r="13285" s="24" customFormat="1" spans="2:2">
      <c r="B13285" s="121"/>
    </row>
    <row r="13286" s="24" customFormat="1" spans="2:2">
      <c r="B13286" s="121"/>
    </row>
    <row r="13287" s="24" customFormat="1" spans="2:2">
      <c r="B13287" s="121"/>
    </row>
    <row r="13288" s="24" customFormat="1" spans="2:2">
      <c r="B13288" s="121"/>
    </row>
    <row r="13289" s="24" customFormat="1" spans="2:2">
      <c r="B13289" s="121"/>
    </row>
    <row r="13290" s="24" customFormat="1" spans="2:2">
      <c r="B13290" s="121"/>
    </row>
    <row r="13291" s="24" customFormat="1" spans="2:2">
      <c r="B13291" s="121"/>
    </row>
    <row r="13292" s="24" customFormat="1" spans="2:2">
      <c r="B13292" s="121"/>
    </row>
    <row r="13293" s="24" customFormat="1" spans="2:2">
      <c r="B13293" s="121"/>
    </row>
    <row r="13294" s="24" customFormat="1" spans="2:2">
      <c r="B13294" s="121"/>
    </row>
    <row r="13295" s="24" customFormat="1" spans="2:2">
      <c r="B13295" s="121"/>
    </row>
    <row r="13296" s="24" customFormat="1" spans="2:2">
      <c r="B13296" s="121"/>
    </row>
    <row r="13297" s="24" customFormat="1" spans="2:2">
      <c r="B13297" s="121"/>
    </row>
    <row r="13298" s="24" customFormat="1" spans="2:2">
      <c r="B13298" s="121"/>
    </row>
    <row r="13299" s="24" customFormat="1" spans="2:2">
      <c r="B13299" s="121"/>
    </row>
    <row r="13300" s="24" customFormat="1" spans="2:2">
      <c r="B13300" s="121"/>
    </row>
    <row r="13301" s="24" customFormat="1" spans="2:2">
      <c r="B13301" s="121"/>
    </row>
    <row r="13302" s="24" customFormat="1" spans="2:2">
      <c r="B13302" s="121"/>
    </row>
    <row r="13303" s="24" customFormat="1" spans="2:2">
      <c r="B13303" s="121"/>
    </row>
    <row r="13304" s="24" customFormat="1" spans="2:2">
      <c r="B13304" s="121"/>
    </row>
    <row r="13305" s="24" customFormat="1" spans="2:2">
      <c r="B13305" s="121"/>
    </row>
    <row r="13306" s="24" customFormat="1" spans="2:2">
      <c r="B13306" s="121"/>
    </row>
    <row r="13307" s="24" customFormat="1" spans="2:2">
      <c r="B13307" s="121"/>
    </row>
    <row r="13308" s="24" customFormat="1" spans="2:2">
      <c r="B13308" s="121"/>
    </row>
    <row r="13309" s="24" customFormat="1" spans="2:2">
      <c r="B13309" s="121"/>
    </row>
    <row r="13310" s="24" customFormat="1" spans="2:2">
      <c r="B13310" s="121"/>
    </row>
    <row r="13311" s="24" customFormat="1" spans="2:2">
      <c r="B13311" s="121"/>
    </row>
    <row r="13312" s="24" customFormat="1" spans="2:2">
      <c r="B13312" s="121"/>
    </row>
    <row r="13313" s="24" customFormat="1" spans="2:2">
      <c r="B13313" s="121"/>
    </row>
    <row r="13314" s="24" customFormat="1" spans="2:2">
      <c r="B13314" s="121"/>
    </row>
    <row r="13315" s="24" customFormat="1" spans="2:2">
      <c r="B13315" s="121"/>
    </row>
    <row r="13316" s="24" customFormat="1" spans="2:2">
      <c r="B13316" s="121"/>
    </row>
    <row r="13317" s="24" customFormat="1" spans="2:2">
      <c r="B13317" s="121"/>
    </row>
    <row r="13318" s="24" customFormat="1" spans="2:2">
      <c r="B13318" s="121"/>
    </row>
    <row r="13319" s="24" customFormat="1" spans="2:2">
      <c r="B13319" s="121"/>
    </row>
    <row r="13320" s="24" customFormat="1" spans="2:2">
      <c r="B13320" s="121"/>
    </row>
    <row r="13321" s="24" customFormat="1" spans="2:2">
      <c r="B13321" s="121"/>
    </row>
    <row r="13322" s="24" customFormat="1" spans="2:2">
      <c r="B13322" s="121"/>
    </row>
    <row r="13323" s="24" customFormat="1" spans="2:2">
      <c r="B13323" s="121"/>
    </row>
    <row r="13324" s="24" customFormat="1" spans="2:2">
      <c r="B13324" s="121"/>
    </row>
    <row r="13325" s="24" customFormat="1" spans="2:2">
      <c r="B13325" s="121"/>
    </row>
    <row r="13326" s="24" customFormat="1" spans="2:2">
      <c r="B13326" s="121"/>
    </row>
    <row r="13327" s="24" customFormat="1" spans="2:2">
      <c r="B13327" s="121"/>
    </row>
    <row r="13328" s="24" customFormat="1" spans="2:2">
      <c r="B13328" s="121"/>
    </row>
    <row r="13329" s="24" customFormat="1" spans="2:2">
      <c r="B13329" s="121"/>
    </row>
    <row r="13330" s="24" customFormat="1" spans="2:2">
      <c r="B13330" s="121"/>
    </row>
    <row r="13331" s="24" customFormat="1" spans="2:2">
      <c r="B13331" s="121"/>
    </row>
    <row r="13332" s="24" customFormat="1" spans="2:2">
      <c r="B13332" s="121"/>
    </row>
    <row r="13333" s="24" customFormat="1" spans="2:2">
      <c r="B13333" s="121"/>
    </row>
    <row r="13334" s="24" customFormat="1" spans="2:2">
      <c r="B13334" s="121"/>
    </row>
    <row r="13335" s="24" customFormat="1" spans="2:2">
      <c r="B13335" s="121"/>
    </row>
    <row r="13336" s="24" customFormat="1" spans="2:2">
      <c r="B13336" s="121"/>
    </row>
    <row r="13337" s="24" customFormat="1" spans="2:2">
      <c r="B13337" s="121"/>
    </row>
    <row r="13338" s="24" customFormat="1" spans="2:2">
      <c r="B13338" s="121"/>
    </row>
    <row r="13339" s="24" customFormat="1" spans="2:2">
      <c r="B13339" s="121"/>
    </row>
    <row r="13340" s="24" customFormat="1" spans="2:2">
      <c r="B13340" s="121"/>
    </row>
    <row r="13341" s="24" customFormat="1" spans="2:2">
      <c r="B13341" s="121"/>
    </row>
    <row r="13342" s="24" customFormat="1" spans="2:2">
      <c r="B13342" s="121"/>
    </row>
    <row r="13343" s="24" customFormat="1" spans="2:2">
      <c r="B13343" s="121"/>
    </row>
    <row r="13344" s="24" customFormat="1" spans="2:2">
      <c r="B13344" s="121"/>
    </row>
    <row r="13345" s="24" customFormat="1" spans="2:2">
      <c r="B13345" s="121"/>
    </row>
    <row r="13346" s="24" customFormat="1" spans="2:2">
      <c r="B13346" s="121"/>
    </row>
    <row r="13347" s="24" customFormat="1" spans="2:2">
      <c r="B13347" s="121"/>
    </row>
    <row r="13348" s="24" customFormat="1" spans="2:2">
      <c r="B13348" s="121"/>
    </row>
    <row r="13349" s="24" customFormat="1" spans="2:2">
      <c r="B13349" s="121"/>
    </row>
    <row r="13350" s="24" customFormat="1" spans="2:2">
      <c r="B13350" s="121"/>
    </row>
    <row r="13351" s="24" customFormat="1" spans="2:2">
      <c r="B13351" s="121"/>
    </row>
    <row r="13352" s="24" customFormat="1" spans="2:2">
      <c r="B13352" s="121"/>
    </row>
    <row r="13353" s="24" customFormat="1" spans="2:2">
      <c r="B13353" s="121"/>
    </row>
    <row r="13354" s="24" customFormat="1" spans="2:2">
      <c r="B13354" s="121"/>
    </row>
    <row r="13355" s="24" customFormat="1" spans="2:2">
      <c r="B13355" s="121"/>
    </row>
    <row r="13356" s="24" customFormat="1" spans="2:2">
      <c r="B13356" s="121"/>
    </row>
    <row r="13357" s="24" customFormat="1" spans="2:2">
      <c r="B13357" s="121"/>
    </row>
    <row r="13358" s="24" customFormat="1" spans="2:2">
      <c r="B13358" s="121"/>
    </row>
    <row r="13359" s="24" customFormat="1" spans="2:2">
      <c r="B13359" s="121"/>
    </row>
    <row r="13360" s="24" customFormat="1" spans="2:2">
      <c r="B13360" s="121"/>
    </row>
    <row r="13361" s="24" customFormat="1" spans="2:2">
      <c r="B13361" s="121"/>
    </row>
    <row r="13362" s="24" customFormat="1" spans="2:2">
      <c r="B13362" s="121"/>
    </row>
    <row r="13363" s="24" customFormat="1" spans="2:2">
      <c r="B13363" s="121"/>
    </row>
    <row r="13364" s="24" customFormat="1" spans="2:2">
      <c r="B13364" s="121"/>
    </row>
    <row r="13365" s="24" customFormat="1" spans="2:2">
      <c r="B13365" s="121"/>
    </row>
    <row r="13366" s="24" customFormat="1" spans="2:2">
      <c r="B13366" s="121"/>
    </row>
    <row r="13367" s="24" customFormat="1" spans="2:2">
      <c r="B13367" s="121"/>
    </row>
    <row r="13368" s="24" customFormat="1" spans="2:2">
      <c r="B13368" s="121"/>
    </row>
    <row r="13369" s="24" customFormat="1" spans="2:2">
      <c r="B13369" s="121"/>
    </row>
    <row r="13370" s="24" customFormat="1" spans="2:2">
      <c r="B13370" s="121"/>
    </row>
    <row r="13371" s="24" customFormat="1" spans="2:2">
      <c r="B13371" s="121"/>
    </row>
    <row r="13372" s="24" customFormat="1" spans="2:2">
      <c r="B13372" s="121"/>
    </row>
    <row r="13373" s="24" customFormat="1" spans="2:2">
      <c r="B13373" s="121"/>
    </row>
    <row r="13374" s="24" customFormat="1" spans="2:2">
      <c r="B13374" s="121"/>
    </row>
    <row r="13375" s="24" customFormat="1" spans="2:2">
      <c r="B13375" s="121"/>
    </row>
    <row r="13376" s="24" customFormat="1" spans="2:2">
      <c r="B13376" s="121"/>
    </row>
    <row r="13377" s="24" customFormat="1" spans="2:2">
      <c r="B13377" s="121"/>
    </row>
    <row r="13378" s="24" customFormat="1" spans="2:2">
      <c r="B13378" s="121"/>
    </row>
    <row r="13379" s="24" customFormat="1" spans="2:2">
      <c r="B13379" s="121"/>
    </row>
    <row r="13380" s="24" customFormat="1" spans="2:2">
      <c r="B13380" s="121"/>
    </row>
    <row r="13381" s="24" customFormat="1" spans="2:2">
      <c r="B13381" s="121"/>
    </row>
    <row r="13382" s="24" customFormat="1" spans="2:2">
      <c r="B13382" s="121"/>
    </row>
    <row r="13383" s="24" customFormat="1" spans="2:2">
      <c r="B13383" s="121"/>
    </row>
    <row r="13384" s="24" customFormat="1" spans="2:2">
      <c r="B13384" s="121"/>
    </row>
    <row r="13385" s="24" customFormat="1" spans="2:2">
      <c r="B13385" s="121"/>
    </row>
    <row r="13386" s="24" customFormat="1" spans="2:2">
      <c r="B13386" s="121"/>
    </row>
    <row r="13387" s="24" customFormat="1" spans="2:2">
      <c r="B13387" s="121"/>
    </row>
    <row r="13388" s="24" customFormat="1" spans="2:2">
      <c r="B13388" s="121"/>
    </row>
    <row r="13389" s="24" customFormat="1" spans="2:2">
      <c r="B13389" s="121"/>
    </row>
    <row r="13390" s="24" customFormat="1" spans="2:2">
      <c r="B13390" s="121"/>
    </row>
    <row r="13391" s="24" customFormat="1" spans="2:2">
      <c r="B13391" s="121"/>
    </row>
    <row r="13392" s="24" customFormat="1" spans="2:2">
      <c r="B13392" s="121"/>
    </row>
    <row r="13393" s="24" customFormat="1" spans="2:2">
      <c r="B13393" s="121"/>
    </row>
    <row r="13394" s="24" customFormat="1" spans="2:2">
      <c r="B13394" s="121"/>
    </row>
    <row r="13395" s="24" customFormat="1" spans="2:2">
      <c r="B13395" s="121"/>
    </row>
    <row r="13396" s="24" customFormat="1" spans="2:2">
      <c r="B13396" s="121"/>
    </row>
    <row r="13397" s="24" customFormat="1" spans="2:2">
      <c r="B13397" s="121"/>
    </row>
    <row r="13398" s="24" customFormat="1" spans="2:2">
      <c r="B13398" s="121"/>
    </row>
    <row r="13399" s="24" customFormat="1" spans="2:2">
      <c r="B13399" s="121"/>
    </row>
    <row r="13400" s="24" customFormat="1" spans="2:2">
      <c r="B13400" s="121"/>
    </row>
    <row r="13401" s="24" customFormat="1" spans="2:2">
      <c r="B13401" s="121"/>
    </row>
    <row r="13402" s="24" customFormat="1" spans="2:2">
      <c r="B13402" s="121"/>
    </row>
    <row r="13403" s="24" customFormat="1" spans="2:2">
      <c r="B13403" s="121"/>
    </row>
    <row r="13404" s="24" customFormat="1" spans="2:2">
      <c r="B13404" s="121"/>
    </row>
    <row r="13405" s="24" customFormat="1" spans="2:2">
      <c r="B13405" s="121"/>
    </row>
    <row r="13406" s="24" customFormat="1" spans="2:2">
      <c r="B13406" s="121"/>
    </row>
    <row r="13407" s="24" customFormat="1" spans="2:2">
      <c r="B13407" s="121"/>
    </row>
    <row r="13408" s="24" customFormat="1" spans="2:2">
      <c r="B13408" s="121"/>
    </row>
    <row r="13409" s="24" customFormat="1" spans="2:2">
      <c r="B13409" s="121"/>
    </row>
    <row r="13410" s="24" customFormat="1" spans="2:2">
      <c r="B13410" s="121"/>
    </row>
    <row r="13411" s="24" customFormat="1" spans="2:2">
      <c r="B13411" s="121"/>
    </row>
    <row r="13412" s="24" customFormat="1" spans="2:2">
      <c r="B13412" s="121"/>
    </row>
    <row r="13413" s="24" customFormat="1" spans="2:2">
      <c r="B13413" s="121"/>
    </row>
    <row r="13414" s="24" customFormat="1" spans="2:2">
      <c r="B13414" s="121"/>
    </row>
    <row r="13415" s="24" customFormat="1" spans="2:2">
      <c r="B13415" s="121"/>
    </row>
    <row r="13416" s="24" customFormat="1" spans="2:2">
      <c r="B13416" s="121"/>
    </row>
    <row r="13417" s="24" customFormat="1" spans="2:2">
      <c r="B13417" s="121"/>
    </row>
    <row r="13418" s="24" customFormat="1" spans="2:2">
      <c r="B13418" s="121"/>
    </row>
    <row r="13419" s="24" customFormat="1" spans="2:2">
      <c r="B13419" s="121"/>
    </row>
    <row r="13420" s="24" customFormat="1" spans="2:2">
      <c r="B13420" s="121"/>
    </row>
    <row r="13421" s="24" customFormat="1" spans="2:2">
      <c r="B13421" s="121"/>
    </row>
    <row r="13422" s="24" customFormat="1" spans="2:2">
      <c r="B13422" s="121"/>
    </row>
    <row r="13423" s="24" customFormat="1" spans="2:2">
      <c r="B13423" s="121"/>
    </row>
    <row r="13424" s="24" customFormat="1" spans="2:2">
      <c r="B13424" s="121"/>
    </row>
    <row r="13425" s="24" customFormat="1" spans="2:2">
      <c r="B13425" s="121"/>
    </row>
    <row r="13426" s="24" customFormat="1" spans="2:2">
      <c r="B13426" s="121"/>
    </row>
    <row r="13427" s="24" customFormat="1" spans="2:2">
      <c r="B13427" s="121"/>
    </row>
    <row r="13428" s="24" customFormat="1" spans="2:2">
      <c r="B13428" s="121"/>
    </row>
    <row r="13429" s="24" customFormat="1" spans="2:2">
      <c r="B13429" s="121"/>
    </row>
    <row r="13430" s="24" customFormat="1" spans="2:2">
      <c r="B13430" s="121"/>
    </row>
    <row r="13431" s="24" customFormat="1" spans="2:2">
      <c r="B13431" s="121"/>
    </row>
    <row r="13432" s="24" customFormat="1" spans="2:2">
      <c r="B13432" s="121"/>
    </row>
    <row r="13433" s="24" customFormat="1" spans="2:2">
      <c r="B13433" s="121"/>
    </row>
    <row r="13434" s="24" customFormat="1" spans="2:2">
      <c r="B13434" s="121"/>
    </row>
    <row r="13435" s="24" customFormat="1" spans="2:2">
      <c r="B13435" s="121"/>
    </row>
    <row r="13436" s="24" customFormat="1" spans="2:2">
      <c r="B13436" s="121"/>
    </row>
    <row r="13437" s="24" customFormat="1" spans="2:2">
      <c r="B13437" s="121"/>
    </row>
    <row r="13438" s="24" customFormat="1" spans="2:2">
      <c r="B13438" s="121"/>
    </row>
    <row r="13439" s="24" customFormat="1" spans="2:2">
      <c r="B13439" s="121"/>
    </row>
    <row r="13440" s="24" customFormat="1" spans="2:2">
      <c r="B13440" s="121"/>
    </row>
    <row r="13441" s="24" customFormat="1" spans="2:2">
      <c r="B13441" s="121"/>
    </row>
    <row r="13442" s="24" customFormat="1" spans="2:2">
      <c r="B13442" s="121"/>
    </row>
    <row r="13443" s="24" customFormat="1" spans="2:2">
      <c r="B13443" s="121"/>
    </row>
    <row r="13444" s="24" customFormat="1" spans="2:2">
      <c r="B13444" s="121"/>
    </row>
    <row r="13445" s="24" customFormat="1" spans="2:2">
      <c r="B13445" s="121"/>
    </row>
    <row r="13446" s="24" customFormat="1" spans="2:2">
      <c r="B13446" s="121"/>
    </row>
    <row r="13447" s="24" customFormat="1" spans="2:2">
      <c r="B13447" s="121"/>
    </row>
    <row r="13448" s="24" customFormat="1" spans="2:2">
      <c r="B13448" s="121"/>
    </row>
    <row r="13449" s="24" customFormat="1" spans="2:2">
      <c r="B13449" s="121"/>
    </row>
    <row r="13450" s="24" customFormat="1" spans="2:2">
      <c r="B13450" s="121"/>
    </row>
    <row r="13451" s="24" customFormat="1" spans="2:2">
      <c r="B13451" s="121"/>
    </row>
    <row r="13452" s="24" customFormat="1" spans="2:2">
      <c r="B13452" s="121"/>
    </row>
    <row r="13453" s="24" customFormat="1" spans="2:2">
      <c r="B13453" s="121"/>
    </row>
    <row r="13454" s="24" customFormat="1" spans="2:2">
      <c r="B13454" s="121"/>
    </row>
    <row r="13455" s="24" customFormat="1" spans="2:2">
      <c r="B13455" s="121"/>
    </row>
    <row r="13456" s="24" customFormat="1" spans="2:2">
      <c r="B13456" s="121"/>
    </row>
    <row r="13457" s="24" customFormat="1" spans="2:2">
      <c r="B13457" s="121"/>
    </row>
    <row r="13458" s="24" customFormat="1" spans="2:2">
      <c r="B13458" s="121"/>
    </row>
    <row r="13459" s="24" customFormat="1" spans="2:2">
      <c r="B13459" s="121"/>
    </row>
    <row r="13460" s="24" customFormat="1" spans="2:2">
      <c r="B13460" s="121"/>
    </row>
    <row r="13461" s="24" customFormat="1" spans="2:2">
      <c r="B13461" s="121"/>
    </row>
    <row r="13462" s="24" customFormat="1" spans="2:2">
      <c r="B13462" s="121"/>
    </row>
    <row r="13463" s="24" customFormat="1" spans="2:2">
      <c r="B13463" s="121"/>
    </row>
    <row r="13464" s="24" customFormat="1" spans="2:2">
      <c r="B13464" s="121"/>
    </row>
    <row r="13465" s="24" customFormat="1" spans="2:2">
      <c r="B13465" s="121"/>
    </row>
    <row r="13466" s="24" customFormat="1" spans="2:2">
      <c r="B13466" s="121"/>
    </row>
    <row r="13467" s="24" customFormat="1" spans="2:2">
      <c r="B13467" s="121"/>
    </row>
    <row r="13468" s="24" customFormat="1" spans="2:2">
      <c r="B13468" s="121"/>
    </row>
    <row r="13469" s="24" customFormat="1" spans="2:2">
      <c r="B13469" s="121"/>
    </row>
    <row r="13470" s="24" customFormat="1" spans="2:2">
      <c r="B13470" s="121"/>
    </row>
    <row r="13471" s="24" customFormat="1" spans="2:2">
      <c r="B13471" s="121"/>
    </row>
    <row r="13472" s="24" customFormat="1" spans="2:2">
      <c r="B13472" s="121"/>
    </row>
    <row r="13473" s="24" customFormat="1" spans="2:2">
      <c r="B13473" s="121"/>
    </row>
    <row r="13474" s="24" customFormat="1" spans="2:2">
      <c r="B13474" s="121"/>
    </row>
    <row r="13475" s="24" customFormat="1" spans="2:2">
      <c r="B13475" s="121"/>
    </row>
    <row r="13476" s="24" customFormat="1" spans="2:2">
      <c r="B13476" s="121"/>
    </row>
    <row r="13477" s="24" customFormat="1" spans="2:2">
      <c r="B13477" s="121"/>
    </row>
    <row r="13478" s="24" customFormat="1" spans="2:2">
      <c r="B13478" s="121"/>
    </row>
    <row r="13479" s="24" customFormat="1" spans="2:2">
      <c r="B13479" s="121"/>
    </row>
    <row r="13480" s="24" customFormat="1" spans="2:2">
      <c r="B13480" s="121"/>
    </row>
    <row r="13481" s="24" customFormat="1" spans="2:2">
      <c r="B13481" s="121"/>
    </row>
    <row r="13482" s="24" customFormat="1" spans="2:2">
      <c r="B13482" s="121"/>
    </row>
    <row r="13483" s="24" customFormat="1" spans="2:2">
      <c r="B13483" s="121"/>
    </row>
    <row r="13484" s="24" customFormat="1" spans="2:2">
      <c r="B13484" s="121"/>
    </row>
    <row r="13485" s="24" customFormat="1" spans="2:2">
      <c r="B13485" s="121"/>
    </row>
    <row r="13486" s="24" customFormat="1" spans="2:2">
      <c r="B13486" s="121"/>
    </row>
    <row r="13487" s="24" customFormat="1" spans="2:2">
      <c r="B13487" s="121"/>
    </row>
    <row r="13488" s="24" customFormat="1" spans="2:2">
      <c r="B13488" s="121"/>
    </row>
    <row r="13489" s="24" customFormat="1" spans="2:2">
      <c r="B13489" s="121"/>
    </row>
    <row r="13490" s="24" customFormat="1" spans="2:2">
      <c r="B13490" s="121"/>
    </row>
    <row r="13491" s="24" customFormat="1" spans="2:2">
      <c r="B13491" s="121"/>
    </row>
    <row r="13492" s="24" customFormat="1" spans="2:2">
      <c r="B13492" s="121"/>
    </row>
    <row r="13493" s="24" customFormat="1" spans="2:2">
      <c r="B13493" s="121"/>
    </row>
    <row r="13494" s="24" customFormat="1" spans="2:2">
      <c r="B13494" s="121"/>
    </row>
    <row r="13495" s="24" customFormat="1" spans="2:2">
      <c r="B13495" s="121"/>
    </row>
    <row r="13496" s="24" customFormat="1" spans="2:2">
      <c r="B13496" s="121"/>
    </row>
    <row r="13497" s="24" customFormat="1" spans="2:2">
      <c r="B13497" s="121"/>
    </row>
    <row r="13498" s="24" customFormat="1" spans="2:2">
      <c r="B13498" s="121"/>
    </row>
    <row r="13499" s="24" customFormat="1" spans="2:2">
      <c r="B13499" s="121"/>
    </row>
    <row r="13500" s="24" customFormat="1" spans="2:2">
      <c r="B13500" s="121"/>
    </row>
    <row r="13501" s="24" customFormat="1" spans="2:2">
      <c r="B13501" s="121"/>
    </row>
    <row r="13502" s="24" customFormat="1" spans="2:2">
      <c r="B13502" s="121"/>
    </row>
    <row r="13503" s="24" customFormat="1" spans="2:2">
      <c r="B13503" s="121"/>
    </row>
    <row r="13504" s="24" customFormat="1" spans="2:2">
      <c r="B13504" s="121"/>
    </row>
    <row r="13505" s="24" customFormat="1" spans="2:2">
      <c r="B13505" s="121"/>
    </row>
    <row r="13506" s="24" customFormat="1" spans="2:2">
      <c r="B13506" s="121"/>
    </row>
    <row r="13507" s="24" customFormat="1" spans="2:2">
      <c r="B13507" s="121"/>
    </row>
    <row r="13508" s="24" customFormat="1" spans="2:2">
      <c r="B13508" s="121"/>
    </row>
    <row r="13509" s="24" customFormat="1" spans="2:2">
      <c r="B13509" s="121"/>
    </row>
    <row r="13510" s="24" customFormat="1" spans="2:2">
      <c r="B13510" s="121"/>
    </row>
    <row r="13511" s="24" customFormat="1" spans="2:2">
      <c r="B13511" s="121"/>
    </row>
    <row r="13512" s="24" customFormat="1" spans="2:2">
      <c r="B13512" s="121"/>
    </row>
    <row r="13513" s="24" customFormat="1" spans="2:2">
      <c r="B13513" s="121"/>
    </row>
    <row r="13514" s="24" customFormat="1" spans="2:2">
      <c r="B13514" s="121"/>
    </row>
    <row r="13515" s="24" customFormat="1" spans="2:2">
      <c r="B13515" s="121"/>
    </row>
    <row r="13516" s="24" customFormat="1" spans="2:2">
      <c r="B13516" s="121"/>
    </row>
    <row r="13517" s="24" customFormat="1" spans="2:2">
      <c r="B13517" s="121"/>
    </row>
    <row r="13518" s="24" customFormat="1" spans="2:2">
      <c r="B13518" s="121"/>
    </row>
    <row r="13519" s="24" customFormat="1" spans="2:2">
      <c r="B13519" s="121"/>
    </row>
    <row r="13520" s="24" customFormat="1" spans="2:2">
      <c r="B13520" s="121"/>
    </row>
    <row r="13521" s="24" customFormat="1" spans="2:2">
      <c r="B13521" s="121"/>
    </row>
    <row r="13522" s="24" customFormat="1" spans="2:2">
      <c r="B13522" s="121"/>
    </row>
    <row r="13523" s="24" customFormat="1" spans="2:2">
      <c r="B13523" s="121"/>
    </row>
    <row r="13524" s="24" customFormat="1" spans="2:2">
      <c r="B13524" s="121"/>
    </row>
    <row r="13525" s="24" customFormat="1" spans="2:2">
      <c r="B13525" s="121"/>
    </row>
    <row r="13526" s="24" customFormat="1" spans="2:2">
      <c r="B13526" s="121"/>
    </row>
    <row r="13527" s="24" customFormat="1" spans="2:2">
      <c r="B13527" s="121"/>
    </row>
    <row r="13528" s="24" customFormat="1" spans="2:2">
      <c r="B13528" s="121"/>
    </row>
    <row r="13529" s="24" customFormat="1" spans="2:2">
      <c r="B13529" s="121"/>
    </row>
    <row r="13530" s="24" customFormat="1" spans="2:2">
      <c r="B13530" s="121"/>
    </row>
    <row r="13531" s="24" customFormat="1" spans="2:2">
      <c r="B13531" s="121"/>
    </row>
    <row r="13532" s="24" customFormat="1" spans="2:2">
      <c r="B13532" s="121"/>
    </row>
    <row r="13533" s="24" customFormat="1" spans="2:2">
      <c r="B13533" s="121"/>
    </row>
    <row r="13534" s="24" customFormat="1" spans="2:2">
      <c r="B13534" s="121"/>
    </row>
    <row r="13535" s="24" customFormat="1" spans="2:2">
      <c r="B13535" s="121"/>
    </row>
    <row r="13536" s="24" customFormat="1" spans="2:2">
      <c r="B13536" s="121"/>
    </row>
    <row r="13537" s="24" customFormat="1" spans="2:2">
      <c r="B13537" s="121"/>
    </row>
    <row r="13538" s="24" customFormat="1" spans="2:2">
      <c r="B13538" s="121"/>
    </row>
    <row r="13539" s="24" customFormat="1" spans="2:2">
      <c r="B13539" s="121"/>
    </row>
    <row r="13540" s="24" customFormat="1" spans="2:2">
      <c r="B13540" s="121"/>
    </row>
    <row r="13541" s="24" customFormat="1" spans="2:2">
      <c r="B13541" s="121"/>
    </row>
    <row r="13542" s="24" customFormat="1" spans="2:2">
      <c r="B13542" s="121"/>
    </row>
    <row r="13543" s="24" customFormat="1" spans="2:2">
      <c r="B13543" s="121"/>
    </row>
    <row r="13544" s="24" customFormat="1" spans="2:2">
      <c r="B13544" s="121"/>
    </row>
    <row r="13545" s="24" customFormat="1" spans="2:2">
      <c r="B13545" s="121"/>
    </row>
    <row r="13546" s="24" customFormat="1" spans="2:2">
      <c r="B13546" s="121"/>
    </row>
    <row r="13547" s="24" customFormat="1" spans="2:2">
      <c r="B13547" s="121"/>
    </row>
    <row r="13548" s="24" customFormat="1" spans="2:2">
      <c r="B13548" s="121"/>
    </row>
    <row r="13549" s="24" customFormat="1" spans="2:2">
      <c r="B13549" s="121"/>
    </row>
    <row r="13550" s="24" customFormat="1" spans="2:2">
      <c r="B13550" s="121"/>
    </row>
    <row r="13551" s="24" customFormat="1" spans="2:2">
      <c r="B13551" s="121"/>
    </row>
    <row r="13552" s="24" customFormat="1" spans="2:2">
      <c r="B13552" s="121"/>
    </row>
    <row r="13553" s="24" customFormat="1" spans="2:2">
      <c r="B13553" s="121"/>
    </row>
    <row r="13554" s="24" customFormat="1" spans="2:2">
      <c r="B13554" s="121"/>
    </row>
    <row r="13555" s="24" customFormat="1" spans="2:2">
      <c r="B13555" s="121"/>
    </row>
    <row r="13556" s="24" customFormat="1" spans="2:2">
      <c r="B13556" s="121"/>
    </row>
    <row r="13557" s="24" customFormat="1" spans="2:2">
      <c r="B13557" s="121"/>
    </row>
    <row r="13558" s="24" customFormat="1" spans="2:2">
      <c r="B13558" s="121"/>
    </row>
    <row r="13559" s="24" customFormat="1" spans="2:2">
      <c r="B13559" s="121"/>
    </row>
    <row r="13560" s="24" customFormat="1" spans="2:2">
      <c r="B13560" s="121"/>
    </row>
    <row r="13561" s="24" customFormat="1" spans="2:2">
      <c r="B13561" s="121"/>
    </row>
    <row r="13562" s="24" customFormat="1" spans="2:2">
      <c r="B13562" s="121"/>
    </row>
    <row r="13563" s="24" customFormat="1" spans="2:2">
      <c r="B13563" s="121"/>
    </row>
    <row r="13564" s="24" customFormat="1" spans="2:2">
      <c r="B13564" s="121"/>
    </row>
    <row r="13565" s="24" customFormat="1" spans="2:2">
      <c r="B13565" s="121"/>
    </row>
    <row r="13566" s="24" customFormat="1" spans="2:2">
      <c r="B13566" s="121"/>
    </row>
    <row r="13567" s="24" customFormat="1" spans="2:2">
      <c r="B13567" s="121"/>
    </row>
    <row r="13568" s="24" customFormat="1" spans="2:2">
      <c r="B13568" s="121"/>
    </row>
    <row r="13569" s="24" customFormat="1" spans="2:2">
      <c r="B13569" s="121"/>
    </row>
    <row r="13570" s="24" customFormat="1" spans="2:2">
      <c r="B13570" s="121"/>
    </row>
    <row r="13571" s="24" customFormat="1" spans="2:2">
      <c r="B13571" s="121"/>
    </row>
    <row r="13572" s="24" customFormat="1" spans="2:2">
      <c r="B13572" s="121"/>
    </row>
    <row r="13573" s="24" customFormat="1" spans="2:2">
      <c r="B13573" s="121"/>
    </row>
    <row r="13574" s="24" customFormat="1" spans="2:2">
      <c r="B13574" s="121"/>
    </row>
    <row r="13575" s="24" customFormat="1" spans="2:2">
      <c r="B13575" s="121"/>
    </row>
    <row r="13576" s="24" customFormat="1" spans="2:2">
      <c r="B13576" s="121"/>
    </row>
    <row r="13577" s="24" customFormat="1" spans="2:2">
      <c r="B13577" s="121"/>
    </row>
    <row r="13578" s="24" customFormat="1" spans="2:2">
      <c r="B13578" s="121"/>
    </row>
    <row r="13579" s="24" customFormat="1" spans="2:2">
      <c r="B13579" s="121"/>
    </row>
    <row r="13580" s="24" customFormat="1" spans="2:2">
      <c r="B13580" s="121"/>
    </row>
    <row r="13581" s="24" customFormat="1" spans="2:2">
      <c r="B13581" s="121"/>
    </row>
    <row r="13582" s="24" customFormat="1" spans="2:2">
      <c r="B13582" s="121"/>
    </row>
    <row r="13583" s="24" customFormat="1" spans="2:2">
      <c r="B13583" s="121"/>
    </row>
    <row r="13584" s="24" customFormat="1" spans="2:2">
      <c r="B13584" s="121"/>
    </row>
    <row r="13585" s="24" customFormat="1" spans="2:2">
      <c r="B13585" s="121"/>
    </row>
    <row r="13586" s="24" customFormat="1" spans="2:2">
      <c r="B13586" s="121"/>
    </row>
    <row r="13587" s="24" customFormat="1" spans="2:2">
      <c r="B13587" s="121"/>
    </row>
    <row r="13588" s="24" customFormat="1" spans="2:2">
      <c r="B13588" s="121"/>
    </row>
    <row r="13589" s="24" customFormat="1" spans="2:2">
      <c r="B13589" s="121"/>
    </row>
    <row r="13590" s="24" customFormat="1" spans="2:2">
      <c r="B13590" s="121"/>
    </row>
    <row r="13591" s="24" customFormat="1" spans="2:2">
      <c r="B13591" s="121"/>
    </row>
    <row r="13592" s="24" customFormat="1" spans="2:2">
      <c r="B13592" s="121"/>
    </row>
    <row r="13593" s="24" customFormat="1" spans="2:2">
      <c r="B13593" s="121"/>
    </row>
    <row r="13594" s="24" customFormat="1" spans="2:2">
      <c r="B13594" s="121"/>
    </row>
    <row r="13595" s="24" customFormat="1" spans="2:2">
      <c r="B13595" s="121"/>
    </row>
    <row r="13596" s="24" customFormat="1" spans="2:2">
      <c r="B13596" s="121"/>
    </row>
    <row r="13597" s="24" customFormat="1" spans="2:2">
      <c r="B13597" s="121"/>
    </row>
    <row r="13598" s="24" customFormat="1" spans="2:2">
      <c r="B13598" s="121"/>
    </row>
    <row r="13599" s="24" customFormat="1" spans="2:2">
      <c r="B13599" s="121"/>
    </row>
    <row r="13600" s="24" customFormat="1" spans="2:2">
      <c r="B13600" s="121"/>
    </row>
    <row r="13601" s="24" customFormat="1" spans="2:2">
      <c r="B13601" s="121"/>
    </row>
    <row r="13602" s="24" customFormat="1" spans="2:2">
      <c r="B13602" s="121"/>
    </row>
    <row r="13603" s="24" customFormat="1" spans="2:2">
      <c r="B13603" s="121"/>
    </row>
    <row r="13604" s="24" customFormat="1" spans="2:2">
      <c r="B13604" s="121"/>
    </row>
    <row r="13605" s="24" customFormat="1" spans="2:2">
      <c r="B13605" s="121"/>
    </row>
    <row r="13606" s="24" customFormat="1" spans="2:2">
      <c r="B13606" s="121"/>
    </row>
    <row r="13607" s="24" customFormat="1" spans="2:2">
      <c r="B13607" s="121"/>
    </row>
    <row r="13608" s="24" customFormat="1" spans="2:2">
      <c r="B13608" s="121"/>
    </row>
    <row r="13609" s="24" customFormat="1" spans="2:2">
      <c r="B13609" s="121"/>
    </row>
    <row r="13610" s="24" customFormat="1" spans="2:2">
      <c r="B13610" s="121"/>
    </row>
    <row r="13611" s="24" customFormat="1" spans="2:2">
      <c r="B13611" s="121"/>
    </row>
    <row r="13612" s="24" customFormat="1" spans="2:2">
      <c r="B13612" s="121"/>
    </row>
    <row r="13613" s="24" customFormat="1" spans="2:2">
      <c r="B13613" s="121"/>
    </row>
    <row r="13614" s="24" customFormat="1" spans="2:2">
      <c r="B13614" s="121"/>
    </row>
    <row r="13615" s="24" customFormat="1" spans="2:2">
      <c r="B13615" s="121"/>
    </row>
    <row r="13616" s="24" customFormat="1" spans="2:2">
      <c r="B13616" s="121"/>
    </row>
    <row r="13617" s="24" customFormat="1" spans="2:2">
      <c r="B13617" s="121"/>
    </row>
    <row r="13618" s="24" customFormat="1" spans="2:2">
      <c r="B13618" s="121"/>
    </row>
    <row r="13619" s="24" customFormat="1" spans="2:2">
      <c r="B13619" s="121"/>
    </row>
    <row r="13620" s="24" customFormat="1" spans="2:2">
      <c r="B13620" s="121"/>
    </row>
    <row r="13621" s="24" customFormat="1" spans="2:2">
      <c r="B13621" s="121"/>
    </row>
    <row r="13622" s="24" customFormat="1" spans="2:2">
      <c r="B13622" s="121"/>
    </row>
    <row r="13623" s="24" customFormat="1" spans="2:2">
      <c r="B13623" s="121"/>
    </row>
    <row r="13624" s="24" customFormat="1" spans="2:2">
      <c r="B13624" s="121"/>
    </row>
    <row r="13625" s="24" customFormat="1" spans="2:2">
      <c r="B13625" s="121"/>
    </row>
    <row r="13626" s="24" customFormat="1" spans="2:2">
      <c r="B13626" s="121"/>
    </row>
    <row r="13627" s="24" customFormat="1" spans="2:2">
      <c r="B13627" s="121"/>
    </row>
    <row r="13628" s="24" customFormat="1" spans="2:2">
      <c r="B13628" s="121"/>
    </row>
    <row r="13629" s="24" customFormat="1" spans="2:2">
      <c r="B13629" s="121"/>
    </row>
    <row r="13630" s="24" customFormat="1" spans="2:2">
      <c r="B13630" s="121"/>
    </row>
    <row r="13631" s="24" customFormat="1" spans="2:2">
      <c r="B13631" s="121"/>
    </row>
    <row r="13632" s="24" customFormat="1" spans="2:2">
      <c r="B13632" s="121"/>
    </row>
    <row r="13633" s="24" customFormat="1" spans="2:2">
      <c r="B13633" s="121"/>
    </row>
    <row r="13634" s="24" customFormat="1" spans="2:2">
      <c r="B13634" s="121"/>
    </row>
    <row r="13635" s="24" customFormat="1" spans="2:2">
      <c r="B13635" s="121"/>
    </row>
    <row r="13636" s="24" customFormat="1" spans="2:2">
      <c r="B13636" s="121"/>
    </row>
    <row r="13637" s="24" customFormat="1" spans="2:2">
      <c r="B13637" s="121"/>
    </row>
    <row r="13638" s="24" customFormat="1" spans="2:2">
      <c r="B13638" s="121"/>
    </row>
    <row r="13639" s="24" customFormat="1" spans="2:2">
      <c r="B13639" s="121"/>
    </row>
    <row r="13640" s="24" customFormat="1" spans="2:2">
      <c r="B13640" s="121"/>
    </row>
    <row r="13641" s="24" customFormat="1" spans="2:2">
      <c r="B13641" s="121"/>
    </row>
    <row r="13642" s="24" customFormat="1" spans="2:2">
      <c r="B13642" s="121"/>
    </row>
    <row r="13643" s="24" customFormat="1" spans="2:2">
      <c r="B13643" s="121"/>
    </row>
    <row r="13644" s="24" customFormat="1" spans="2:2">
      <c r="B13644" s="121"/>
    </row>
    <row r="13645" s="24" customFormat="1" spans="2:2">
      <c r="B13645" s="121"/>
    </row>
    <row r="13646" s="24" customFormat="1" spans="2:2">
      <c r="B13646" s="121"/>
    </row>
    <row r="13647" s="24" customFormat="1" spans="2:2">
      <c r="B13647" s="121"/>
    </row>
    <row r="13648" s="24" customFormat="1" spans="2:2">
      <c r="B13648" s="121"/>
    </row>
    <row r="13649" s="24" customFormat="1" spans="2:2">
      <c r="B13649" s="121"/>
    </row>
    <row r="13650" s="24" customFormat="1" spans="2:2">
      <c r="B13650" s="121"/>
    </row>
    <row r="13651" s="24" customFormat="1" spans="2:2">
      <c r="B13651" s="121"/>
    </row>
    <row r="13652" s="24" customFormat="1" spans="2:2">
      <c r="B13652" s="121"/>
    </row>
    <row r="13653" s="24" customFormat="1" spans="2:2">
      <c r="B13653" s="121"/>
    </row>
    <row r="13654" s="24" customFormat="1" spans="2:2">
      <c r="B13654" s="121"/>
    </row>
    <row r="13655" s="24" customFormat="1" spans="2:2">
      <c r="B13655" s="121"/>
    </row>
    <row r="13656" s="24" customFormat="1" spans="2:2">
      <c r="B13656" s="121"/>
    </row>
    <row r="13657" s="24" customFormat="1" spans="2:2">
      <c r="B13657" s="121"/>
    </row>
    <row r="13658" s="24" customFormat="1" spans="2:2">
      <c r="B13658" s="121"/>
    </row>
    <row r="13659" s="24" customFormat="1" spans="2:2">
      <c r="B13659" s="121"/>
    </row>
    <row r="13660" s="24" customFormat="1" spans="2:2">
      <c r="B13660" s="121"/>
    </row>
    <row r="13661" s="24" customFormat="1" spans="2:2">
      <c r="B13661" s="121"/>
    </row>
    <row r="13662" s="24" customFormat="1" spans="2:2">
      <c r="B13662" s="121"/>
    </row>
    <row r="13663" s="24" customFormat="1" spans="2:2">
      <c r="B13663" s="121"/>
    </row>
    <row r="13664" s="24" customFormat="1" spans="2:2">
      <c r="B13664" s="121"/>
    </row>
    <row r="13665" s="24" customFormat="1" spans="2:2">
      <c r="B13665" s="121"/>
    </row>
    <row r="13666" s="24" customFormat="1" spans="2:2">
      <c r="B13666" s="121"/>
    </row>
    <row r="13667" s="24" customFormat="1" spans="2:2">
      <c r="B13667" s="121"/>
    </row>
    <row r="13668" s="24" customFormat="1" spans="2:2">
      <c r="B13668" s="121"/>
    </row>
    <row r="13669" s="24" customFormat="1" spans="2:2">
      <c r="B13669" s="121"/>
    </row>
    <row r="13670" s="24" customFormat="1" spans="2:2">
      <c r="B13670" s="121"/>
    </row>
    <row r="13671" s="24" customFormat="1" spans="2:2">
      <c r="B13671" s="121"/>
    </row>
    <row r="13672" s="24" customFormat="1" spans="2:2">
      <c r="B13672" s="121"/>
    </row>
    <row r="13673" s="24" customFormat="1" spans="2:2">
      <c r="B13673" s="121"/>
    </row>
    <row r="13674" s="24" customFormat="1" spans="2:2">
      <c r="B13674" s="121"/>
    </row>
    <row r="13675" s="24" customFormat="1" spans="2:2">
      <c r="B13675" s="121"/>
    </row>
    <row r="13676" s="24" customFormat="1" spans="2:2">
      <c r="B13676" s="121"/>
    </row>
    <row r="13677" s="24" customFormat="1" spans="2:2">
      <c r="B13677" s="121"/>
    </row>
    <row r="13678" s="24" customFormat="1" spans="2:2">
      <c r="B13678" s="121"/>
    </row>
    <row r="13679" s="24" customFormat="1" spans="2:2">
      <c r="B13679" s="121"/>
    </row>
    <row r="13680" s="24" customFormat="1" spans="2:2">
      <c r="B13680" s="121"/>
    </row>
    <row r="13681" s="24" customFormat="1" spans="2:2">
      <c r="B13681" s="121"/>
    </row>
    <row r="13682" s="24" customFormat="1" spans="2:2">
      <c r="B13682" s="121"/>
    </row>
    <row r="13683" s="24" customFormat="1" spans="2:2">
      <c r="B13683" s="121"/>
    </row>
    <row r="13684" s="24" customFormat="1" spans="2:2">
      <c r="B13684" s="121"/>
    </row>
    <row r="13685" s="24" customFormat="1" spans="2:2">
      <c r="B13685" s="121"/>
    </row>
    <row r="13686" s="24" customFormat="1" spans="2:2">
      <c r="B13686" s="121"/>
    </row>
    <row r="13687" s="24" customFormat="1" spans="2:2">
      <c r="B13687" s="121"/>
    </row>
    <row r="13688" s="24" customFormat="1" spans="2:2">
      <c r="B13688" s="121"/>
    </row>
    <row r="13689" s="24" customFormat="1" spans="2:2">
      <c r="B13689" s="121"/>
    </row>
    <row r="13690" s="24" customFormat="1" spans="2:2">
      <c r="B13690" s="121"/>
    </row>
    <row r="13691" s="24" customFormat="1" spans="2:2">
      <c r="B13691" s="121"/>
    </row>
    <row r="13692" s="24" customFormat="1" spans="2:2">
      <c r="B13692" s="121"/>
    </row>
    <row r="13693" s="24" customFormat="1" spans="2:2">
      <c r="B13693" s="121"/>
    </row>
    <row r="13694" s="24" customFormat="1" spans="2:2">
      <c r="B13694" s="121"/>
    </row>
    <row r="13695" s="24" customFormat="1" spans="2:2">
      <c r="B13695" s="121"/>
    </row>
    <row r="13696" s="24" customFormat="1" spans="2:2">
      <c r="B13696" s="121"/>
    </row>
    <row r="13697" s="24" customFormat="1" spans="2:2">
      <c r="B13697" s="121"/>
    </row>
    <row r="13698" s="24" customFormat="1" spans="2:2">
      <c r="B13698" s="121"/>
    </row>
    <row r="13699" s="24" customFormat="1" spans="2:2">
      <c r="B13699" s="121"/>
    </row>
    <row r="13700" s="24" customFormat="1" spans="2:2">
      <c r="B13700" s="121"/>
    </row>
    <row r="13701" s="24" customFormat="1" spans="2:2">
      <c r="B13701" s="121"/>
    </row>
    <row r="13702" s="24" customFormat="1" spans="2:2">
      <c r="B13702" s="121"/>
    </row>
    <row r="13703" s="24" customFormat="1" spans="2:2">
      <c r="B13703" s="121"/>
    </row>
    <row r="13704" s="24" customFormat="1" spans="2:2">
      <c r="B13704" s="121"/>
    </row>
    <row r="13705" s="24" customFormat="1" spans="2:2">
      <c r="B13705" s="121"/>
    </row>
    <row r="13706" s="24" customFormat="1" spans="2:2">
      <c r="B13706" s="121"/>
    </row>
    <row r="13707" s="24" customFormat="1" spans="2:2">
      <c r="B13707" s="121"/>
    </row>
    <row r="13708" s="24" customFormat="1" spans="2:2">
      <c r="B13708" s="121"/>
    </row>
    <row r="13709" s="24" customFormat="1" spans="2:2">
      <c r="B13709" s="121"/>
    </row>
    <row r="13710" s="24" customFormat="1" spans="2:2">
      <c r="B13710" s="121"/>
    </row>
    <row r="13711" s="24" customFormat="1" spans="2:2">
      <c r="B13711" s="121"/>
    </row>
    <row r="13712" s="24" customFormat="1" spans="2:2">
      <c r="B13712" s="121"/>
    </row>
    <row r="13713" s="24" customFormat="1" spans="2:2">
      <c r="B13713" s="121"/>
    </row>
    <row r="13714" s="24" customFormat="1" spans="2:2">
      <c r="B13714" s="121"/>
    </row>
    <row r="13715" s="24" customFormat="1" spans="2:2">
      <c r="B13715" s="121"/>
    </row>
    <row r="13716" s="24" customFormat="1" spans="2:2">
      <c r="B13716" s="121"/>
    </row>
    <row r="13717" s="24" customFormat="1" spans="2:2">
      <c r="B13717" s="121"/>
    </row>
    <row r="13718" s="24" customFormat="1" spans="2:2">
      <c r="B13718" s="121"/>
    </row>
    <row r="13719" s="24" customFormat="1" spans="2:2">
      <c r="B13719" s="121"/>
    </row>
    <row r="13720" s="24" customFormat="1" spans="2:2">
      <c r="B13720" s="121"/>
    </row>
    <row r="13721" s="24" customFormat="1" spans="2:2">
      <c r="B13721" s="121"/>
    </row>
    <row r="13722" s="24" customFormat="1" spans="2:2">
      <c r="B13722" s="121"/>
    </row>
    <row r="13723" s="24" customFormat="1" spans="2:2">
      <c r="B13723" s="121"/>
    </row>
    <row r="13724" s="24" customFormat="1" spans="2:2">
      <c r="B13724" s="121"/>
    </row>
    <row r="13725" s="24" customFormat="1" spans="2:2">
      <c r="B13725" s="121"/>
    </row>
    <row r="13726" s="24" customFormat="1" spans="2:2">
      <c r="B13726" s="121"/>
    </row>
    <row r="13727" s="24" customFormat="1" spans="2:2">
      <c r="B13727" s="121"/>
    </row>
    <row r="13728" s="24" customFormat="1" spans="2:2">
      <c r="B13728" s="121"/>
    </row>
    <row r="13729" s="24" customFormat="1" spans="2:2">
      <c r="B13729" s="121"/>
    </row>
    <row r="13730" s="24" customFormat="1" spans="2:2">
      <c r="B13730" s="121"/>
    </row>
    <row r="13731" s="24" customFormat="1" spans="2:2">
      <c r="B13731" s="121"/>
    </row>
    <row r="13732" s="24" customFormat="1" spans="2:2">
      <c r="B13732" s="121"/>
    </row>
    <row r="13733" s="24" customFormat="1" spans="2:2">
      <c r="B13733" s="121"/>
    </row>
    <row r="13734" s="24" customFormat="1" spans="2:2">
      <c r="B13734" s="121"/>
    </row>
    <row r="13735" s="24" customFormat="1" spans="2:2">
      <c r="B13735" s="121"/>
    </row>
    <row r="13736" s="24" customFormat="1" spans="2:2">
      <c r="B13736" s="121"/>
    </row>
    <row r="13737" s="24" customFormat="1" spans="2:2">
      <c r="B13737" s="121"/>
    </row>
    <row r="13738" s="24" customFormat="1" spans="2:2">
      <c r="B13738" s="121"/>
    </row>
    <row r="13739" s="24" customFormat="1" spans="2:2">
      <c r="B13739" s="121"/>
    </row>
    <row r="13740" s="24" customFormat="1" spans="2:2">
      <c r="B13740" s="121"/>
    </row>
    <row r="13741" s="24" customFormat="1" spans="2:2">
      <c r="B13741" s="121"/>
    </row>
    <row r="13742" s="24" customFormat="1" spans="2:2">
      <c r="B13742" s="121"/>
    </row>
    <row r="13743" s="24" customFormat="1" spans="2:2">
      <c r="B13743" s="121"/>
    </row>
    <row r="13744" s="24" customFormat="1" spans="2:2">
      <c r="B13744" s="121"/>
    </row>
    <row r="13745" s="24" customFormat="1" spans="2:2">
      <c r="B13745" s="121"/>
    </row>
    <row r="13746" s="24" customFormat="1" spans="2:2">
      <c r="B13746" s="121"/>
    </row>
    <row r="13747" s="24" customFormat="1" spans="2:2">
      <c r="B13747" s="121"/>
    </row>
    <row r="13748" s="24" customFormat="1" spans="2:2">
      <c r="B13748" s="121"/>
    </row>
    <row r="13749" s="24" customFormat="1" spans="2:2">
      <c r="B13749" s="121"/>
    </row>
    <row r="13750" s="24" customFormat="1" spans="2:2">
      <c r="B13750" s="121"/>
    </row>
    <row r="13751" s="24" customFormat="1" spans="2:2">
      <c r="B13751" s="121"/>
    </row>
    <row r="13752" s="24" customFormat="1" spans="2:2">
      <c r="B13752" s="121"/>
    </row>
    <row r="13753" s="24" customFormat="1" spans="2:2">
      <c r="B13753" s="121"/>
    </row>
    <row r="13754" s="24" customFormat="1" spans="2:2">
      <c r="B13754" s="121"/>
    </row>
    <row r="13755" s="24" customFormat="1" spans="2:2">
      <c r="B13755" s="121"/>
    </row>
    <row r="13756" s="24" customFormat="1" spans="2:2">
      <c r="B13756" s="121"/>
    </row>
    <row r="13757" s="24" customFormat="1" spans="2:2">
      <c r="B13757" s="121"/>
    </row>
    <row r="13758" s="24" customFormat="1" spans="2:2">
      <c r="B13758" s="121"/>
    </row>
    <row r="13759" s="24" customFormat="1" spans="2:2">
      <c r="B13759" s="121"/>
    </row>
    <row r="13760" s="24" customFormat="1" spans="2:2">
      <c r="B13760" s="121"/>
    </row>
    <row r="13761" s="24" customFormat="1" spans="2:2">
      <c r="B13761" s="121"/>
    </row>
    <row r="13762" s="24" customFormat="1" spans="2:2">
      <c r="B13762" s="121"/>
    </row>
    <row r="13763" s="24" customFormat="1" spans="2:2">
      <c r="B13763" s="121"/>
    </row>
    <row r="13764" s="24" customFormat="1" spans="2:2">
      <c r="B13764" s="121"/>
    </row>
    <row r="13765" s="24" customFormat="1" spans="2:2">
      <c r="B13765" s="121"/>
    </row>
    <row r="13766" s="24" customFormat="1" spans="2:2">
      <c r="B13766" s="121"/>
    </row>
    <row r="13767" s="24" customFormat="1" spans="2:2">
      <c r="B13767" s="121"/>
    </row>
    <row r="13768" s="24" customFormat="1" spans="2:2">
      <c r="B13768" s="121"/>
    </row>
    <row r="13769" s="24" customFormat="1" spans="2:2">
      <c r="B13769" s="121"/>
    </row>
    <row r="13770" s="24" customFormat="1" spans="2:2">
      <c r="B13770" s="121"/>
    </row>
    <row r="13771" s="24" customFormat="1" spans="2:2">
      <c r="B13771" s="121"/>
    </row>
    <row r="13772" s="24" customFormat="1" spans="2:2">
      <c r="B13772" s="121"/>
    </row>
    <row r="13773" s="24" customFormat="1" spans="2:2">
      <c r="B13773" s="121"/>
    </row>
    <row r="13774" s="24" customFormat="1" spans="2:2">
      <c r="B13774" s="121"/>
    </row>
    <row r="13775" s="24" customFormat="1" spans="2:2">
      <c r="B13775" s="121"/>
    </row>
    <row r="13776" s="24" customFormat="1" spans="2:2">
      <c r="B13776" s="121"/>
    </row>
    <row r="13777" s="24" customFormat="1" spans="2:2">
      <c r="B13777" s="121"/>
    </row>
    <row r="13778" s="24" customFormat="1" spans="2:2">
      <c r="B13778" s="121"/>
    </row>
    <row r="13779" s="24" customFormat="1" spans="2:2">
      <c r="B13779" s="121"/>
    </row>
    <row r="13780" s="24" customFormat="1" spans="2:2">
      <c r="B13780" s="121"/>
    </row>
    <row r="13781" s="24" customFormat="1" spans="2:2">
      <c r="B13781" s="121"/>
    </row>
    <row r="13782" s="24" customFormat="1" spans="2:2">
      <c r="B13782" s="121"/>
    </row>
    <row r="13783" s="24" customFormat="1" spans="2:2">
      <c r="B13783" s="121"/>
    </row>
    <row r="13784" s="24" customFormat="1" spans="2:2">
      <c r="B13784" s="121"/>
    </row>
    <row r="13785" s="24" customFormat="1" spans="2:2">
      <c r="B13785" s="121"/>
    </row>
    <row r="13786" s="24" customFormat="1" spans="2:2">
      <c r="B13786" s="121"/>
    </row>
    <row r="13787" s="24" customFormat="1" spans="2:2">
      <c r="B13787" s="121"/>
    </row>
    <row r="13788" s="24" customFormat="1" spans="2:2">
      <c r="B13788" s="121"/>
    </row>
    <row r="13789" s="24" customFormat="1" spans="2:2">
      <c r="B13789" s="121"/>
    </row>
    <row r="13790" s="24" customFormat="1" spans="2:2">
      <c r="B13790" s="121"/>
    </row>
    <row r="13791" s="24" customFormat="1" spans="2:2">
      <c r="B13791" s="121"/>
    </row>
    <row r="13792" s="24" customFormat="1" spans="2:2">
      <c r="B13792" s="121"/>
    </row>
    <row r="13793" s="24" customFormat="1" spans="2:2">
      <c r="B13793" s="121"/>
    </row>
    <row r="13794" s="24" customFormat="1" spans="2:2">
      <c r="B13794" s="121"/>
    </row>
    <row r="13795" s="24" customFormat="1" spans="2:2">
      <c r="B13795" s="121"/>
    </row>
    <row r="13796" s="24" customFormat="1" spans="2:2">
      <c r="B13796" s="121"/>
    </row>
    <row r="13797" s="24" customFormat="1" spans="2:2">
      <c r="B13797" s="121"/>
    </row>
    <row r="13798" s="24" customFormat="1" spans="2:2">
      <c r="B13798" s="121"/>
    </row>
    <row r="13799" s="24" customFormat="1" spans="2:2">
      <c r="B13799" s="121"/>
    </row>
    <row r="13800" s="24" customFormat="1" spans="2:2">
      <c r="B13800" s="121"/>
    </row>
    <row r="13801" s="24" customFormat="1" spans="2:2">
      <c r="B13801" s="121"/>
    </row>
    <row r="13802" s="24" customFormat="1" spans="2:2">
      <c r="B13802" s="121"/>
    </row>
    <row r="13803" s="24" customFormat="1" spans="2:2">
      <c r="B13803" s="121"/>
    </row>
    <row r="13804" s="24" customFormat="1" spans="2:2">
      <c r="B13804" s="121"/>
    </row>
    <row r="13805" s="24" customFormat="1" spans="2:2">
      <c r="B13805" s="121"/>
    </row>
    <row r="13806" s="24" customFormat="1" spans="2:2">
      <c r="B13806" s="121"/>
    </row>
    <row r="13807" s="24" customFormat="1" spans="2:2">
      <c r="B13807" s="121"/>
    </row>
    <row r="13808" s="24" customFormat="1" spans="2:2">
      <c r="B13808" s="121"/>
    </row>
    <row r="13809" s="24" customFormat="1" spans="2:2">
      <c r="B13809" s="121"/>
    </row>
    <row r="13810" s="24" customFormat="1" spans="2:2">
      <c r="B13810" s="121"/>
    </row>
    <row r="13811" s="24" customFormat="1" spans="2:2">
      <c r="B13811" s="121"/>
    </row>
    <row r="13812" s="24" customFormat="1" spans="2:2">
      <c r="B13812" s="121"/>
    </row>
    <row r="13813" s="24" customFormat="1" spans="2:2">
      <c r="B13813" s="121"/>
    </row>
    <row r="13814" s="24" customFormat="1" spans="2:2">
      <c r="B13814" s="121"/>
    </row>
    <row r="13815" s="24" customFormat="1" spans="2:2">
      <c r="B13815" s="121"/>
    </row>
    <row r="13816" s="24" customFormat="1" spans="2:2">
      <c r="B13816" s="121"/>
    </row>
    <row r="13817" s="24" customFormat="1" spans="2:2">
      <c r="B13817" s="121"/>
    </row>
    <row r="13818" s="24" customFormat="1" spans="2:2">
      <c r="B13818" s="121"/>
    </row>
    <row r="13819" s="24" customFormat="1" spans="2:2">
      <c r="B13819" s="121"/>
    </row>
    <row r="13820" s="24" customFormat="1" spans="2:2">
      <c r="B13820" s="121"/>
    </row>
    <row r="13821" s="24" customFormat="1" spans="2:2">
      <c r="B13821" s="121"/>
    </row>
    <row r="13822" s="24" customFormat="1" spans="2:2">
      <c r="B13822" s="121"/>
    </row>
    <row r="13823" s="24" customFormat="1" spans="2:2">
      <c r="B13823" s="121"/>
    </row>
    <row r="13824" s="24" customFormat="1" spans="2:2">
      <c r="B13824" s="121"/>
    </row>
    <row r="13825" s="24" customFormat="1" spans="2:2">
      <c r="B13825" s="121"/>
    </row>
    <row r="13826" s="24" customFormat="1" spans="2:2">
      <c r="B13826" s="121"/>
    </row>
    <row r="13827" s="24" customFormat="1" spans="2:2">
      <c r="B13827" s="121"/>
    </row>
    <row r="13828" s="24" customFormat="1" spans="2:2">
      <c r="B13828" s="121"/>
    </row>
    <row r="13829" s="24" customFormat="1" spans="2:2">
      <c r="B13829" s="121"/>
    </row>
    <row r="13830" s="24" customFormat="1" spans="2:2">
      <c r="B13830" s="121"/>
    </row>
    <row r="13831" s="24" customFormat="1" spans="2:2">
      <c r="B13831" s="121"/>
    </row>
    <row r="13832" s="24" customFormat="1" spans="2:2">
      <c r="B13832" s="121"/>
    </row>
    <row r="13833" s="24" customFormat="1" spans="2:2">
      <c r="B13833" s="121"/>
    </row>
    <row r="13834" s="24" customFormat="1" spans="2:2">
      <c r="B13834" s="121"/>
    </row>
    <row r="13835" s="24" customFormat="1" spans="2:2">
      <c r="B13835" s="121"/>
    </row>
    <row r="13836" s="24" customFormat="1" spans="2:2">
      <c r="B13836" s="121"/>
    </row>
    <row r="13837" s="24" customFormat="1" spans="2:2">
      <c r="B13837" s="121"/>
    </row>
    <row r="13838" s="24" customFormat="1" spans="2:2">
      <c r="B13838" s="121"/>
    </row>
    <row r="13839" s="24" customFormat="1" spans="2:2">
      <c r="B13839" s="121"/>
    </row>
    <row r="13840" s="24" customFormat="1" spans="2:2">
      <c r="B13840" s="121"/>
    </row>
    <row r="13841" s="24" customFormat="1" spans="2:2">
      <c r="B13841" s="121"/>
    </row>
    <row r="13842" s="24" customFormat="1" spans="2:2">
      <c r="B13842" s="121"/>
    </row>
    <row r="13843" s="24" customFormat="1" spans="2:2">
      <c r="B13843" s="121"/>
    </row>
    <row r="13844" s="24" customFormat="1" spans="2:2">
      <c r="B13844" s="121"/>
    </row>
    <row r="13845" s="24" customFormat="1" spans="2:2">
      <c r="B13845" s="121"/>
    </row>
    <row r="13846" s="24" customFormat="1" spans="2:2">
      <c r="B13846" s="121"/>
    </row>
    <row r="13847" s="24" customFormat="1" spans="2:2">
      <c r="B13847" s="121"/>
    </row>
    <row r="13848" s="24" customFormat="1" spans="2:2">
      <c r="B13848" s="121"/>
    </row>
    <row r="13849" s="24" customFormat="1" spans="2:2">
      <c r="B13849" s="121"/>
    </row>
    <row r="13850" s="24" customFormat="1" spans="2:2">
      <c r="B13850" s="121"/>
    </row>
    <row r="13851" s="24" customFormat="1" spans="2:2">
      <c r="B13851" s="121"/>
    </row>
    <row r="13852" s="24" customFormat="1" spans="2:2">
      <c r="B13852" s="121"/>
    </row>
    <row r="13853" s="24" customFormat="1" spans="2:2">
      <c r="B13853" s="121"/>
    </row>
    <row r="13854" s="24" customFormat="1" spans="2:2">
      <c r="B13854" s="121"/>
    </row>
    <row r="13855" s="24" customFormat="1" spans="2:2">
      <c r="B13855" s="121"/>
    </row>
    <row r="13856" s="24" customFormat="1" spans="2:2">
      <c r="B13856" s="121"/>
    </row>
    <row r="13857" s="24" customFormat="1" spans="2:2">
      <c r="B13857" s="121"/>
    </row>
    <row r="13858" s="24" customFormat="1" spans="2:2">
      <c r="B13858" s="121"/>
    </row>
    <row r="13859" s="24" customFormat="1" spans="2:2">
      <c r="B13859" s="121"/>
    </row>
    <row r="13860" s="24" customFormat="1" spans="2:2">
      <c r="B13860" s="121"/>
    </row>
    <row r="13861" s="24" customFormat="1" spans="2:2">
      <c r="B13861" s="121"/>
    </row>
    <row r="13862" s="24" customFormat="1" spans="2:2">
      <c r="B13862" s="121"/>
    </row>
    <row r="13863" s="24" customFormat="1" spans="2:2">
      <c r="B13863" s="121"/>
    </row>
    <row r="13864" s="24" customFormat="1" spans="2:2">
      <c r="B13864" s="121"/>
    </row>
    <row r="13865" s="24" customFormat="1" spans="2:2">
      <c r="B13865" s="121"/>
    </row>
    <row r="13866" s="24" customFormat="1" spans="2:2">
      <c r="B13866" s="121"/>
    </row>
    <row r="13867" s="24" customFormat="1" spans="2:2">
      <c r="B13867" s="121"/>
    </row>
    <row r="13868" s="24" customFormat="1" spans="2:2">
      <c r="B13868" s="121"/>
    </row>
    <row r="13869" s="24" customFormat="1" spans="2:2">
      <c r="B13869" s="121"/>
    </row>
    <row r="13870" s="24" customFormat="1" spans="2:2">
      <c r="B13870" s="121"/>
    </row>
    <row r="13871" s="24" customFormat="1" spans="2:2">
      <c r="B13871" s="121"/>
    </row>
    <row r="13872" s="24" customFormat="1" spans="2:2">
      <c r="B13872" s="121"/>
    </row>
    <row r="13873" s="24" customFormat="1" spans="2:2">
      <c r="B13873" s="121"/>
    </row>
    <row r="13874" s="24" customFormat="1" spans="2:2">
      <c r="B13874" s="121"/>
    </row>
    <row r="13875" s="24" customFormat="1" spans="2:2">
      <c r="B13875" s="121"/>
    </row>
    <row r="13876" s="24" customFormat="1" spans="2:2">
      <c r="B13876" s="121"/>
    </row>
    <row r="13877" s="24" customFormat="1" spans="2:2">
      <c r="B13877" s="121"/>
    </row>
    <row r="13878" s="24" customFormat="1" spans="2:2">
      <c r="B13878" s="121"/>
    </row>
    <row r="13879" s="24" customFormat="1" spans="2:2">
      <c r="B13879" s="121"/>
    </row>
    <row r="13880" s="24" customFormat="1" spans="2:2">
      <c r="B13880" s="121"/>
    </row>
    <row r="13881" s="24" customFormat="1" spans="2:2">
      <c r="B13881" s="121"/>
    </row>
    <row r="13882" s="24" customFormat="1" spans="2:2">
      <c r="B13882" s="121"/>
    </row>
    <row r="13883" s="24" customFormat="1" spans="2:2">
      <c r="B13883" s="121"/>
    </row>
    <row r="13884" s="24" customFormat="1" spans="2:2">
      <c r="B13884" s="121"/>
    </row>
    <row r="13885" s="24" customFormat="1" spans="2:2">
      <c r="B13885" s="121"/>
    </row>
    <row r="13886" s="24" customFormat="1" spans="2:2">
      <c r="B13886" s="121"/>
    </row>
    <row r="13887" s="24" customFormat="1" spans="2:2">
      <c r="B13887" s="121"/>
    </row>
    <row r="13888" s="24" customFormat="1" spans="2:2">
      <c r="B13888" s="121"/>
    </row>
    <row r="13889" s="24" customFormat="1" spans="2:2">
      <c r="B13889" s="121"/>
    </row>
    <row r="13890" s="24" customFormat="1" spans="2:2">
      <c r="B13890" s="121"/>
    </row>
    <row r="13891" s="24" customFormat="1" spans="2:2">
      <c r="B13891" s="121"/>
    </row>
    <row r="13892" s="24" customFormat="1" spans="2:2">
      <c r="B13892" s="121"/>
    </row>
    <row r="13893" s="24" customFormat="1" spans="2:2">
      <c r="B13893" s="121"/>
    </row>
    <row r="13894" s="24" customFormat="1" spans="2:2">
      <c r="B13894" s="121"/>
    </row>
    <row r="13895" s="24" customFormat="1" spans="2:2">
      <c r="B13895" s="121"/>
    </row>
    <row r="13896" s="24" customFormat="1" spans="2:2">
      <c r="B13896" s="121"/>
    </row>
    <row r="13897" s="24" customFormat="1" spans="2:2">
      <c r="B13897" s="121"/>
    </row>
    <row r="13898" s="24" customFormat="1" spans="2:2">
      <c r="B13898" s="121"/>
    </row>
    <row r="13899" s="24" customFormat="1" spans="2:2">
      <c r="B13899" s="121"/>
    </row>
    <row r="13900" s="24" customFormat="1" spans="2:2">
      <c r="B13900" s="121"/>
    </row>
    <row r="13901" s="24" customFormat="1" spans="2:2">
      <c r="B13901" s="121"/>
    </row>
    <row r="13902" s="24" customFormat="1" spans="2:2">
      <c r="B13902" s="121"/>
    </row>
    <row r="13903" s="24" customFormat="1" spans="2:2">
      <c r="B13903" s="121"/>
    </row>
    <row r="13904" s="24" customFormat="1" spans="2:2">
      <c r="B13904" s="121"/>
    </row>
    <row r="13905" s="24" customFormat="1" spans="2:2">
      <c r="B13905" s="121"/>
    </row>
    <row r="13906" s="24" customFormat="1" spans="2:2">
      <c r="B13906" s="121"/>
    </row>
    <row r="13907" s="24" customFormat="1" spans="2:2">
      <c r="B13907" s="121"/>
    </row>
    <row r="13908" s="24" customFormat="1" spans="2:2">
      <c r="B13908" s="121"/>
    </row>
    <row r="13909" s="24" customFormat="1" spans="2:2">
      <c r="B13909" s="121"/>
    </row>
    <row r="13910" s="24" customFormat="1" spans="2:2">
      <c r="B13910" s="121"/>
    </row>
    <row r="13911" s="24" customFormat="1" spans="2:2">
      <c r="B13911" s="121"/>
    </row>
    <row r="13912" s="24" customFormat="1" spans="2:2">
      <c r="B13912" s="121"/>
    </row>
    <row r="13913" s="24" customFormat="1" spans="2:2">
      <c r="B13913" s="121"/>
    </row>
    <row r="13914" s="24" customFormat="1" spans="2:2">
      <c r="B13914" s="121"/>
    </row>
    <row r="13915" s="24" customFormat="1" spans="2:2">
      <c r="B13915" s="121"/>
    </row>
    <row r="13916" s="24" customFormat="1" spans="2:2">
      <c r="B13916" s="121"/>
    </row>
    <row r="13917" s="24" customFormat="1" spans="2:2">
      <c r="B13917" s="121"/>
    </row>
    <row r="13918" s="24" customFormat="1" spans="2:2">
      <c r="B13918" s="121"/>
    </row>
    <row r="13919" s="24" customFormat="1" spans="2:2">
      <c r="B13919" s="121"/>
    </row>
    <row r="13920" s="24" customFormat="1" spans="2:2">
      <c r="B13920" s="121"/>
    </row>
    <row r="13921" s="24" customFormat="1" spans="2:2">
      <c r="B13921" s="121"/>
    </row>
    <row r="13922" s="24" customFormat="1" spans="2:2">
      <c r="B13922" s="121"/>
    </row>
    <row r="13923" s="24" customFormat="1" spans="2:2">
      <c r="B13923" s="121"/>
    </row>
    <row r="13924" s="24" customFormat="1" spans="2:2">
      <c r="B13924" s="121"/>
    </row>
    <row r="13925" s="24" customFormat="1" spans="2:2">
      <c r="B13925" s="121"/>
    </row>
    <row r="13926" s="24" customFormat="1" spans="2:2">
      <c r="B13926" s="121"/>
    </row>
    <row r="13927" s="24" customFormat="1" spans="2:2">
      <c r="B13927" s="121"/>
    </row>
    <row r="13928" s="24" customFormat="1" spans="2:2">
      <c r="B13928" s="121"/>
    </row>
    <row r="13929" s="24" customFormat="1" spans="2:2">
      <c r="B13929" s="121"/>
    </row>
    <row r="13930" s="24" customFormat="1" spans="2:2">
      <c r="B13930" s="121"/>
    </row>
    <row r="13931" s="24" customFormat="1" spans="2:2">
      <c r="B13931" s="121"/>
    </row>
    <row r="13932" s="24" customFormat="1" spans="2:2">
      <c r="B13932" s="121"/>
    </row>
    <row r="13933" s="24" customFormat="1" spans="2:2">
      <c r="B13933" s="121"/>
    </row>
    <row r="13934" s="24" customFormat="1" spans="2:2">
      <c r="B13934" s="121"/>
    </row>
    <row r="13935" s="24" customFormat="1" spans="2:2">
      <c r="B13935" s="121"/>
    </row>
    <row r="13936" s="24" customFormat="1" spans="2:2">
      <c r="B13936" s="121"/>
    </row>
    <row r="13937" s="24" customFormat="1" spans="2:2">
      <c r="B13937" s="121"/>
    </row>
    <row r="13938" s="24" customFormat="1" spans="2:2">
      <c r="B13938" s="121"/>
    </row>
    <row r="13939" s="24" customFormat="1" spans="2:2">
      <c r="B13939" s="121"/>
    </row>
    <row r="13940" s="24" customFormat="1" spans="2:2">
      <c r="B13940" s="121"/>
    </row>
    <row r="13941" s="24" customFormat="1" spans="2:2">
      <c r="B13941" s="121"/>
    </row>
    <row r="13942" s="24" customFormat="1" spans="2:2">
      <c r="B13942" s="121"/>
    </row>
    <row r="13943" s="24" customFormat="1" spans="2:2">
      <c r="B13943" s="121"/>
    </row>
    <row r="13944" s="24" customFormat="1" spans="2:2">
      <c r="B13944" s="121"/>
    </row>
    <row r="13945" s="24" customFormat="1" spans="2:2">
      <c r="B13945" s="121"/>
    </row>
    <row r="13946" s="24" customFormat="1" spans="2:2">
      <c r="B13946" s="121"/>
    </row>
    <row r="13947" s="24" customFormat="1" spans="2:2">
      <c r="B13947" s="121"/>
    </row>
    <row r="13948" s="24" customFormat="1" spans="2:2">
      <c r="B13948" s="121"/>
    </row>
    <row r="13949" s="24" customFormat="1" spans="2:2">
      <c r="B13949" s="121"/>
    </row>
    <row r="13950" s="24" customFormat="1" spans="2:2">
      <c r="B13950" s="121"/>
    </row>
    <row r="13951" s="24" customFormat="1" spans="2:2">
      <c r="B13951" s="121"/>
    </row>
    <row r="13952" s="24" customFormat="1" spans="2:2">
      <c r="B13952" s="121"/>
    </row>
    <row r="13953" s="24" customFormat="1" spans="2:2">
      <c r="B13953" s="121"/>
    </row>
    <row r="13954" s="24" customFormat="1" spans="2:2">
      <c r="B13954" s="121"/>
    </row>
    <row r="13955" s="24" customFormat="1" spans="2:2">
      <c r="B13955" s="121"/>
    </row>
    <row r="13956" s="24" customFormat="1" spans="2:2">
      <c r="B13956" s="121"/>
    </row>
    <row r="13957" s="24" customFormat="1" spans="2:2">
      <c r="B13957" s="121"/>
    </row>
    <row r="13958" s="24" customFormat="1" spans="2:2">
      <c r="B13958" s="121"/>
    </row>
    <row r="13959" s="24" customFormat="1" spans="2:2">
      <c r="B13959" s="121"/>
    </row>
    <row r="13960" s="24" customFormat="1" spans="2:2">
      <c r="B13960" s="121"/>
    </row>
    <row r="13961" s="24" customFormat="1" spans="2:2">
      <c r="B13961" s="121"/>
    </row>
    <row r="13962" s="24" customFormat="1" spans="2:2">
      <c r="B13962" s="121"/>
    </row>
    <row r="13963" s="24" customFormat="1" spans="2:2">
      <c r="B13963" s="121"/>
    </row>
    <row r="13964" s="24" customFormat="1" spans="2:2">
      <c r="B13964" s="121"/>
    </row>
    <row r="13965" s="24" customFormat="1" spans="2:2">
      <c r="B13965" s="121"/>
    </row>
    <row r="13966" s="24" customFormat="1" spans="2:2">
      <c r="B13966" s="121"/>
    </row>
    <row r="13967" s="24" customFormat="1" spans="2:2">
      <c r="B13967" s="121"/>
    </row>
    <row r="13968" s="24" customFormat="1" spans="2:2">
      <c r="B13968" s="121"/>
    </row>
    <row r="13969" s="24" customFormat="1" spans="2:2">
      <c r="B13969" s="121"/>
    </row>
    <row r="13970" s="24" customFormat="1" spans="2:2">
      <c r="B13970" s="121"/>
    </row>
    <row r="13971" s="24" customFormat="1" spans="2:2">
      <c r="B13971" s="121"/>
    </row>
    <row r="13972" s="24" customFormat="1" spans="2:2">
      <c r="B13972" s="121"/>
    </row>
    <row r="13973" s="24" customFormat="1" spans="2:2">
      <c r="B13973" s="121"/>
    </row>
    <row r="13974" s="24" customFormat="1" spans="2:2">
      <c r="B13974" s="121"/>
    </row>
    <row r="13975" s="24" customFormat="1" spans="2:2">
      <c r="B13975" s="121"/>
    </row>
    <row r="13976" s="24" customFormat="1" spans="2:2">
      <c r="B13976" s="121"/>
    </row>
    <row r="13977" s="24" customFormat="1" spans="2:2">
      <c r="B13977" s="121"/>
    </row>
    <row r="13978" s="24" customFormat="1" spans="2:2">
      <c r="B13978" s="121"/>
    </row>
    <row r="13979" s="24" customFormat="1" spans="2:2">
      <c r="B13979" s="121"/>
    </row>
    <row r="13980" s="24" customFormat="1" spans="2:2">
      <c r="B13980" s="121"/>
    </row>
    <row r="13981" s="24" customFormat="1" spans="2:2">
      <c r="B13981" s="121"/>
    </row>
    <row r="13982" s="24" customFormat="1" spans="2:2">
      <c r="B13982" s="121"/>
    </row>
    <row r="13983" s="24" customFormat="1" spans="2:2">
      <c r="B13983" s="121"/>
    </row>
    <row r="13984" s="24" customFormat="1" spans="2:2">
      <c r="B13984" s="121"/>
    </row>
    <row r="13985" s="24" customFormat="1" spans="2:2">
      <c r="B13985" s="121"/>
    </row>
    <row r="13986" s="24" customFormat="1" spans="2:2">
      <c r="B13986" s="121"/>
    </row>
    <row r="13987" s="24" customFormat="1" spans="2:2">
      <c r="B13987" s="121"/>
    </row>
    <row r="13988" s="24" customFormat="1" spans="2:2">
      <c r="B13988" s="121"/>
    </row>
    <row r="13989" s="24" customFormat="1" spans="2:2">
      <c r="B13989" s="121"/>
    </row>
    <row r="13990" s="24" customFormat="1" spans="2:2">
      <c r="B13990" s="121"/>
    </row>
    <row r="13991" s="24" customFormat="1" spans="2:2">
      <c r="B13991" s="121"/>
    </row>
    <row r="13992" s="24" customFormat="1" spans="2:2">
      <c r="B13992" s="121"/>
    </row>
    <row r="13993" s="24" customFormat="1" spans="2:2">
      <c r="B13993" s="121"/>
    </row>
    <row r="13994" s="24" customFormat="1" spans="2:2">
      <c r="B13994" s="121"/>
    </row>
    <row r="13995" s="24" customFormat="1" spans="2:2">
      <c r="B13995" s="121"/>
    </row>
    <row r="13996" s="24" customFormat="1" spans="2:2">
      <c r="B13996" s="121"/>
    </row>
    <row r="13997" s="24" customFormat="1" spans="2:2">
      <c r="B13997" s="121"/>
    </row>
    <row r="13998" s="24" customFormat="1" spans="2:2">
      <c r="B13998" s="121"/>
    </row>
    <row r="13999" s="24" customFormat="1" spans="2:2">
      <c r="B13999" s="121"/>
    </row>
    <row r="14000" s="24" customFormat="1" spans="2:2">
      <c r="B14000" s="121"/>
    </row>
    <row r="14001" s="24" customFormat="1" spans="2:2">
      <c r="B14001" s="121"/>
    </row>
    <row r="14002" s="24" customFormat="1" spans="2:2">
      <c r="B14002" s="121"/>
    </row>
    <row r="14003" s="24" customFormat="1" spans="2:2">
      <c r="B14003" s="121"/>
    </row>
    <row r="14004" s="24" customFormat="1" spans="2:2">
      <c r="B14004" s="121"/>
    </row>
    <row r="14005" s="24" customFormat="1" spans="2:2">
      <c r="B14005" s="121"/>
    </row>
    <row r="14006" s="24" customFormat="1" spans="2:2">
      <c r="B14006" s="121"/>
    </row>
    <row r="14007" s="24" customFormat="1" spans="2:2">
      <c r="B14007" s="121"/>
    </row>
    <row r="14008" s="24" customFormat="1" spans="2:2">
      <c r="B14008" s="121"/>
    </row>
    <row r="14009" s="24" customFormat="1" spans="2:2">
      <c r="B14009" s="121"/>
    </row>
    <row r="14010" s="24" customFormat="1" spans="2:2">
      <c r="B14010" s="121"/>
    </row>
    <row r="14011" s="24" customFormat="1" spans="2:2">
      <c r="B14011" s="121"/>
    </row>
    <row r="14012" s="24" customFormat="1" spans="2:2">
      <c r="B14012" s="121"/>
    </row>
    <row r="14013" s="24" customFormat="1" spans="2:2">
      <c r="B14013" s="121"/>
    </row>
    <row r="14014" s="24" customFormat="1" spans="2:2">
      <c r="B14014" s="121"/>
    </row>
    <row r="14015" s="24" customFormat="1" spans="2:2">
      <c r="B14015" s="121"/>
    </row>
    <row r="14016" s="24" customFormat="1" spans="2:2">
      <c r="B14016" s="121"/>
    </row>
    <row r="14017" s="24" customFormat="1" spans="2:2">
      <c r="B14017" s="121"/>
    </row>
    <row r="14018" s="24" customFormat="1" spans="2:2">
      <c r="B14018" s="121"/>
    </row>
    <row r="14019" s="24" customFormat="1" spans="2:2">
      <c r="B14019" s="121"/>
    </row>
    <row r="14020" s="24" customFormat="1" spans="2:2">
      <c r="B14020" s="121"/>
    </row>
    <row r="14021" s="24" customFormat="1" spans="2:2">
      <c r="B14021" s="121"/>
    </row>
    <row r="14022" s="24" customFormat="1" spans="2:2">
      <c r="B14022" s="121"/>
    </row>
    <row r="14023" s="24" customFormat="1" spans="2:2">
      <c r="B14023" s="121"/>
    </row>
    <row r="14024" s="24" customFormat="1" spans="2:2">
      <c r="B14024" s="121"/>
    </row>
    <row r="14025" s="24" customFormat="1" spans="2:2">
      <c r="B14025" s="121"/>
    </row>
    <row r="14026" s="24" customFormat="1" spans="2:2">
      <c r="B14026" s="121"/>
    </row>
    <row r="14027" s="24" customFormat="1" spans="2:2">
      <c r="B14027" s="121"/>
    </row>
    <row r="14028" s="24" customFormat="1" spans="2:2">
      <c r="B14028" s="121"/>
    </row>
    <row r="14029" s="24" customFormat="1" spans="2:2">
      <c r="B14029" s="121"/>
    </row>
    <row r="14030" s="24" customFormat="1" spans="2:2">
      <c r="B14030" s="121"/>
    </row>
    <row r="14031" s="24" customFormat="1" spans="2:2">
      <c r="B14031" s="121"/>
    </row>
    <row r="14032" s="24" customFormat="1" spans="2:2">
      <c r="B14032" s="121"/>
    </row>
    <row r="14033" s="24" customFormat="1" spans="2:2">
      <c r="B14033" s="121"/>
    </row>
    <row r="14034" s="24" customFormat="1" spans="2:2">
      <c r="B14034" s="121"/>
    </row>
    <row r="14035" s="24" customFormat="1" spans="2:2">
      <c r="B14035" s="121"/>
    </row>
    <row r="14036" s="24" customFormat="1" spans="2:2">
      <c r="B14036" s="121"/>
    </row>
    <row r="14037" s="24" customFormat="1" spans="2:2">
      <c r="B14037" s="121"/>
    </row>
    <row r="14038" s="24" customFormat="1" spans="2:2">
      <c r="B14038" s="121"/>
    </row>
    <row r="14039" s="24" customFormat="1" spans="2:2">
      <c r="B14039" s="121"/>
    </row>
    <row r="14040" s="24" customFormat="1" spans="2:2">
      <c r="B14040" s="121"/>
    </row>
    <row r="14041" s="24" customFormat="1" spans="2:2">
      <c r="B14041" s="121"/>
    </row>
    <row r="14042" s="24" customFormat="1" spans="2:2">
      <c r="B14042" s="121"/>
    </row>
    <row r="14043" s="24" customFormat="1" spans="2:2">
      <c r="B14043" s="121"/>
    </row>
    <row r="14044" s="24" customFormat="1" spans="2:2">
      <c r="B14044" s="121"/>
    </row>
    <row r="14045" s="24" customFormat="1" spans="2:2">
      <c r="B14045" s="121"/>
    </row>
    <row r="14046" s="24" customFormat="1" spans="2:2">
      <c r="B14046" s="121"/>
    </row>
    <row r="14047" s="24" customFormat="1" spans="2:2">
      <c r="B14047" s="121"/>
    </row>
    <row r="14048" s="24" customFormat="1" spans="2:2">
      <c r="B14048" s="121"/>
    </row>
    <row r="14049" s="24" customFormat="1" spans="2:2">
      <c r="B14049" s="121"/>
    </row>
    <row r="14050" s="24" customFormat="1" spans="2:2">
      <c r="B14050" s="121"/>
    </row>
    <row r="14051" s="24" customFormat="1" spans="2:2">
      <c r="B14051" s="121"/>
    </row>
    <row r="14052" s="24" customFormat="1" spans="2:2">
      <c r="B14052" s="121"/>
    </row>
    <row r="14053" s="24" customFormat="1" spans="2:2">
      <c r="B14053" s="121"/>
    </row>
    <row r="14054" s="24" customFormat="1" spans="2:2">
      <c r="B14054" s="121"/>
    </row>
    <row r="14055" s="24" customFormat="1" spans="2:2">
      <c r="B14055" s="121"/>
    </row>
    <row r="14056" s="24" customFormat="1" spans="2:2">
      <c r="B14056" s="121"/>
    </row>
    <row r="14057" s="24" customFormat="1" spans="2:2">
      <c r="B14057" s="121"/>
    </row>
    <row r="14058" s="24" customFormat="1" spans="2:2">
      <c r="B14058" s="121"/>
    </row>
    <row r="14059" s="24" customFormat="1" spans="2:2">
      <c r="B14059" s="121"/>
    </row>
    <row r="14060" s="24" customFormat="1" spans="2:2">
      <c r="B14060" s="121"/>
    </row>
    <row r="14061" s="24" customFormat="1" spans="2:2">
      <c r="B14061" s="121"/>
    </row>
    <row r="14062" s="24" customFormat="1" spans="2:2">
      <c r="B14062" s="121"/>
    </row>
    <row r="14063" s="24" customFormat="1" spans="2:2">
      <c r="B14063" s="121"/>
    </row>
    <row r="14064" s="24" customFormat="1" spans="2:2">
      <c r="B14064" s="121"/>
    </row>
    <row r="14065" s="24" customFormat="1" spans="2:2">
      <c r="B14065" s="121"/>
    </row>
    <row r="14066" s="24" customFormat="1" spans="2:2">
      <c r="B14066" s="121"/>
    </row>
    <row r="14067" s="24" customFormat="1" spans="2:2">
      <c r="B14067" s="121"/>
    </row>
    <row r="14068" s="24" customFormat="1" spans="2:2">
      <c r="B14068" s="121"/>
    </row>
    <row r="14069" s="24" customFormat="1" spans="2:2">
      <c r="B14069" s="121"/>
    </row>
    <row r="14070" s="24" customFormat="1" spans="2:2">
      <c r="B14070" s="121"/>
    </row>
    <row r="14071" s="24" customFormat="1" spans="2:2">
      <c r="B14071" s="121"/>
    </row>
    <row r="14072" s="24" customFormat="1" spans="2:2">
      <c r="B14072" s="121"/>
    </row>
    <row r="14073" s="24" customFormat="1" spans="2:2">
      <c r="B14073" s="121"/>
    </row>
    <row r="14074" s="24" customFormat="1" spans="2:2">
      <c r="B14074" s="121"/>
    </row>
    <row r="14075" s="24" customFormat="1" spans="2:2">
      <c r="B14075" s="121"/>
    </row>
    <row r="14076" s="24" customFormat="1" spans="2:2">
      <c r="B14076" s="121"/>
    </row>
    <row r="14077" s="24" customFormat="1" spans="2:2">
      <c r="B14077" s="121"/>
    </row>
    <row r="14078" s="24" customFormat="1" spans="2:2">
      <c r="B14078" s="121"/>
    </row>
    <row r="14079" s="24" customFormat="1" spans="2:2">
      <c r="B14079" s="121"/>
    </row>
    <row r="14080" s="24" customFormat="1" spans="2:2">
      <c r="B14080" s="121"/>
    </row>
    <row r="14081" s="24" customFormat="1" spans="2:2">
      <c r="B14081" s="121"/>
    </row>
    <row r="14082" s="24" customFormat="1" spans="2:2">
      <c r="B14082" s="121"/>
    </row>
    <row r="14083" s="24" customFormat="1" spans="2:2">
      <c r="B14083" s="121"/>
    </row>
    <row r="14084" s="24" customFormat="1" spans="2:2">
      <c r="B14084" s="121"/>
    </row>
    <row r="14085" s="24" customFormat="1" spans="2:2">
      <c r="B14085" s="121"/>
    </row>
    <row r="14086" s="24" customFormat="1" spans="2:2">
      <c r="B14086" s="121"/>
    </row>
    <row r="14087" s="24" customFormat="1" spans="2:2">
      <c r="B14087" s="121"/>
    </row>
    <row r="14088" s="24" customFormat="1" spans="2:2">
      <c r="B14088" s="121"/>
    </row>
    <row r="14089" s="24" customFormat="1" spans="2:2">
      <c r="B14089" s="121"/>
    </row>
    <row r="14090" s="24" customFormat="1" spans="2:2">
      <c r="B14090" s="121"/>
    </row>
    <row r="14091" s="24" customFormat="1" spans="2:2">
      <c r="B14091" s="121"/>
    </row>
    <row r="14092" s="24" customFormat="1" spans="2:2">
      <c r="B14092" s="121"/>
    </row>
    <row r="14093" s="24" customFormat="1" spans="2:2">
      <c r="B14093" s="121"/>
    </row>
    <row r="14094" s="24" customFormat="1" spans="2:2">
      <c r="B14094" s="121"/>
    </row>
    <row r="14095" s="24" customFormat="1" spans="2:2">
      <c r="B14095" s="121"/>
    </row>
    <row r="14096" s="24" customFormat="1" spans="2:2">
      <c r="B14096" s="121"/>
    </row>
    <row r="14097" s="24" customFormat="1" spans="2:2">
      <c r="B14097" s="121"/>
    </row>
    <row r="14098" s="24" customFormat="1" spans="2:2">
      <c r="B14098" s="121"/>
    </row>
    <row r="14099" s="24" customFormat="1" spans="2:2">
      <c r="B14099" s="121"/>
    </row>
    <row r="14100" s="24" customFormat="1" spans="2:2">
      <c r="B14100" s="121"/>
    </row>
    <row r="14101" s="24" customFormat="1" spans="2:2">
      <c r="B14101" s="121"/>
    </row>
    <row r="14102" s="24" customFormat="1" spans="2:2">
      <c r="B14102" s="121"/>
    </row>
    <row r="14103" s="24" customFormat="1" spans="2:2">
      <c r="B14103" s="121"/>
    </row>
    <row r="14104" s="24" customFormat="1" spans="2:2">
      <c r="B14104" s="121"/>
    </row>
    <row r="14105" s="24" customFormat="1" spans="2:2">
      <c r="B14105" s="121"/>
    </row>
    <row r="14106" s="24" customFormat="1" spans="2:2">
      <c r="B14106" s="121"/>
    </row>
    <row r="14107" s="24" customFormat="1" spans="2:2">
      <c r="B14107" s="121"/>
    </row>
    <row r="14108" s="24" customFormat="1" spans="2:2">
      <c r="B14108" s="121"/>
    </row>
    <row r="14109" s="24" customFormat="1" spans="2:2">
      <c r="B14109" s="121"/>
    </row>
    <row r="14110" s="24" customFormat="1" spans="2:2">
      <c r="B14110" s="121"/>
    </row>
    <row r="14111" s="24" customFormat="1" spans="2:2">
      <c r="B14111" s="121"/>
    </row>
    <row r="14112" s="24" customFormat="1" spans="2:2">
      <c r="B14112" s="121"/>
    </row>
    <row r="14113" s="24" customFormat="1" spans="2:2">
      <c r="B14113" s="121"/>
    </row>
    <row r="14114" s="24" customFormat="1" spans="2:2">
      <c r="B14114" s="121"/>
    </row>
    <row r="14115" s="24" customFormat="1" spans="2:2">
      <c r="B14115" s="121"/>
    </row>
    <row r="14116" s="24" customFormat="1" spans="2:2">
      <c r="B14116" s="121"/>
    </row>
    <row r="14117" s="24" customFormat="1" spans="2:2">
      <c r="B14117" s="121"/>
    </row>
    <row r="14118" s="24" customFormat="1" spans="2:2">
      <c r="B14118" s="121"/>
    </row>
    <row r="14119" s="24" customFormat="1" spans="2:2">
      <c r="B14119" s="121"/>
    </row>
    <row r="14120" s="24" customFormat="1" spans="2:2">
      <c r="B14120" s="121"/>
    </row>
    <row r="14121" s="24" customFormat="1" spans="2:2">
      <c r="B14121" s="121"/>
    </row>
    <row r="14122" s="24" customFormat="1" spans="2:2">
      <c r="B14122" s="121"/>
    </row>
    <row r="14123" s="24" customFormat="1" spans="2:2">
      <c r="B14123" s="121"/>
    </row>
    <row r="14124" s="24" customFormat="1" spans="2:2">
      <c r="B14124" s="121"/>
    </row>
    <row r="14125" s="24" customFormat="1" spans="2:2">
      <c r="B14125" s="121"/>
    </row>
    <row r="14126" s="24" customFormat="1" spans="2:2">
      <c r="B14126" s="121"/>
    </row>
    <row r="14127" s="24" customFormat="1" spans="2:2">
      <c r="B14127" s="121"/>
    </row>
    <row r="14128" s="24" customFormat="1" spans="2:2">
      <c r="B14128" s="121"/>
    </row>
    <row r="14129" s="24" customFormat="1" spans="2:2">
      <c r="B14129" s="121"/>
    </row>
    <row r="14130" s="24" customFormat="1" spans="2:2">
      <c r="B14130" s="121"/>
    </row>
    <row r="14131" s="24" customFormat="1" spans="2:2">
      <c r="B14131" s="121"/>
    </row>
    <row r="14132" s="24" customFormat="1" spans="2:2">
      <c r="B14132" s="121"/>
    </row>
    <row r="14133" s="24" customFormat="1" spans="2:2">
      <c r="B14133" s="121"/>
    </row>
    <row r="14134" s="24" customFormat="1" spans="2:2">
      <c r="B14134" s="121"/>
    </row>
    <row r="14135" s="24" customFormat="1" spans="2:2">
      <c r="B14135" s="121"/>
    </row>
    <row r="14136" s="24" customFormat="1" spans="2:2">
      <c r="B14136" s="121"/>
    </row>
    <row r="14137" s="24" customFormat="1" spans="2:2">
      <c r="B14137" s="121"/>
    </row>
    <row r="14138" s="24" customFormat="1" spans="2:2">
      <c r="B14138" s="121"/>
    </row>
    <row r="14139" s="24" customFormat="1" spans="2:2">
      <c r="B14139" s="121"/>
    </row>
    <row r="14140" s="24" customFormat="1" spans="2:2">
      <c r="B14140" s="121"/>
    </row>
    <row r="14141" s="24" customFormat="1" spans="2:2">
      <c r="B14141" s="121"/>
    </row>
    <row r="14142" s="24" customFormat="1" spans="2:2">
      <c r="B14142" s="121"/>
    </row>
    <row r="14143" s="24" customFormat="1" spans="2:2">
      <c r="B14143" s="121"/>
    </row>
    <row r="14144" s="24" customFormat="1" spans="2:2">
      <c r="B14144" s="121"/>
    </row>
    <row r="14145" s="24" customFormat="1" spans="2:2">
      <c r="B14145" s="121"/>
    </row>
    <row r="14146" s="24" customFormat="1" spans="2:2">
      <c r="B14146" s="121"/>
    </row>
    <row r="14147" s="24" customFormat="1" spans="2:2">
      <c r="B14147" s="121"/>
    </row>
    <row r="14148" s="24" customFormat="1" spans="2:2">
      <c r="B14148" s="121"/>
    </row>
    <row r="14149" s="24" customFormat="1" spans="2:2">
      <c r="B14149" s="121"/>
    </row>
    <row r="14150" s="24" customFormat="1" spans="2:2">
      <c r="B14150" s="121"/>
    </row>
    <row r="14151" s="24" customFormat="1" spans="2:2">
      <c r="B14151" s="121"/>
    </row>
    <row r="14152" s="24" customFormat="1" spans="2:2">
      <c r="B14152" s="121"/>
    </row>
    <row r="14153" s="24" customFormat="1" spans="2:2">
      <c r="B14153" s="121"/>
    </row>
    <row r="14154" s="24" customFormat="1" spans="2:2">
      <c r="B14154" s="121"/>
    </row>
    <row r="14155" s="24" customFormat="1" spans="2:2">
      <c r="B14155" s="121"/>
    </row>
    <row r="14156" s="24" customFormat="1" spans="2:2">
      <c r="B14156" s="121"/>
    </row>
    <row r="14157" s="24" customFormat="1" spans="2:2">
      <c r="B14157" s="121"/>
    </row>
    <row r="14158" s="24" customFormat="1" spans="2:2">
      <c r="B14158" s="121"/>
    </row>
    <row r="14159" s="24" customFormat="1" spans="2:2">
      <c r="B14159" s="121"/>
    </row>
    <row r="14160" s="24" customFormat="1" spans="2:2">
      <c r="B14160" s="121"/>
    </row>
    <row r="14161" s="24" customFormat="1" spans="2:2">
      <c r="B14161" s="121"/>
    </row>
    <row r="14162" s="24" customFormat="1" spans="2:2">
      <c r="B14162" s="121"/>
    </row>
    <row r="14163" s="24" customFormat="1" spans="2:2">
      <c r="B14163" s="121"/>
    </row>
    <row r="14164" s="24" customFormat="1" spans="2:2">
      <c r="B14164" s="121"/>
    </row>
    <row r="14165" s="24" customFormat="1" spans="2:2">
      <c r="B14165" s="121"/>
    </row>
    <row r="14166" s="24" customFormat="1" spans="2:2">
      <c r="B14166" s="121"/>
    </row>
    <row r="14167" s="24" customFormat="1" spans="2:2">
      <c r="B14167" s="121"/>
    </row>
    <row r="14168" s="24" customFormat="1" spans="2:2">
      <c r="B14168" s="121"/>
    </row>
    <row r="14169" s="24" customFormat="1" spans="2:2">
      <c r="B14169" s="121"/>
    </row>
    <row r="14170" s="24" customFormat="1" spans="2:2">
      <c r="B14170" s="121"/>
    </row>
    <row r="14171" s="24" customFormat="1" spans="2:2">
      <c r="B14171" s="121"/>
    </row>
    <row r="14172" s="24" customFormat="1" spans="2:2">
      <c r="B14172" s="121"/>
    </row>
    <row r="14173" s="24" customFormat="1" spans="2:2">
      <c r="B14173" s="121"/>
    </row>
    <row r="14174" s="24" customFormat="1" spans="2:2">
      <c r="B14174" s="121"/>
    </row>
    <row r="14175" s="24" customFormat="1" spans="2:2">
      <c r="B14175" s="121"/>
    </row>
    <row r="14176" s="24" customFormat="1" spans="2:2">
      <c r="B14176" s="121"/>
    </row>
    <row r="14177" s="24" customFormat="1" spans="2:2">
      <c r="B14177" s="121"/>
    </row>
    <row r="14178" s="24" customFormat="1" spans="2:2">
      <c r="B14178" s="121"/>
    </row>
    <row r="14179" s="24" customFormat="1" spans="2:2">
      <c r="B14179" s="121"/>
    </row>
    <row r="14180" s="24" customFormat="1" spans="2:2">
      <c r="B14180" s="121"/>
    </row>
    <row r="14181" s="24" customFormat="1" spans="2:2">
      <c r="B14181" s="121"/>
    </row>
    <row r="14182" s="24" customFormat="1" spans="2:2">
      <c r="B14182" s="121"/>
    </row>
    <row r="14183" s="24" customFormat="1" spans="2:2">
      <c r="B14183" s="121"/>
    </row>
    <row r="14184" s="24" customFormat="1" spans="2:2">
      <c r="B14184" s="121"/>
    </row>
    <row r="14185" s="24" customFormat="1" spans="2:2">
      <c r="B14185" s="121"/>
    </row>
    <row r="14186" s="24" customFormat="1" spans="2:2">
      <c r="B14186" s="121"/>
    </row>
    <row r="14187" s="24" customFormat="1" spans="2:2">
      <c r="B14187" s="121"/>
    </row>
    <row r="14188" s="24" customFormat="1" spans="2:2">
      <c r="B14188" s="121"/>
    </row>
    <row r="14189" s="24" customFormat="1" spans="2:2">
      <c r="B14189" s="121"/>
    </row>
    <row r="14190" s="24" customFormat="1" spans="2:2">
      <c r="B14190" s="121"/>
    </row>
    <row r="14191" s="24" customFormat="1" spans="2:2">
      <c r="B14191" s="121"/>
    </row>
    <row r="14192" s="24" customFormat="1" spans="2:2">
      <c r="B14192" s="121"/>
    </row>
    <row r="14193" s="24" customFormat="1" spans="2:2">
      <c r="B14193" s="121"/>
    </row>
    <row r="14194" s="24" customFormat="1" spans="2:2">
      <c r="B14194" s="121"/>
    </row>
    <row r="14195" s="24" customFormat="1" spans="2:2">
      <c r="B14195" s="121"/>
    </row>
    <row r="14196" s="24" customFormat="1" spans="2:2">
      <c r="B14196" s="121"/>
    </row>
    <row r="14197" s="24" customFormat="1" spans="2:2">
      <c r="B14197" s="121"/>
    </row>
    <row r="14198" s="24" customFormat="1" spans="2:2">
      <c r="B14198" s="121"/>
    </row>
    <row r="14199" s="24" customFormat="1" spans="2:2">
      <c r="B14199" s="121"/>
    </row>
    <row r="14200" s="24" customFormat="1" spans="2:2">
      <c r="B14200" s="121"/>
    </row>
    <row r="14201" s="24" customFormat="1" spans="2:2">
      <c r="B14201" s="121"/>
    </row>
    <row r="14202" s="24" customFormat="1" spans="2:2">
      <c r="B14202" s="121"/>
    </row>
    <row r="14203" s="24" customFormat="1" spans="2:2">
      <c r="B14203" s="121"/>
    </row>
    <row r="14204" s="24" customFormat="1" spans="2:2">
      <c r="B14204" s="121"/>
    </row>
    <row r="14205" s="24" customFormat="1" spans="2:2">
      <c r="B14205" s="121"/>
    </row>
    <row r="14206" s="24" customFormat="1" spans="2:2">
      <c r="B14206" s="121"/>
    </row>
    <row r="14207" s="24" customFormat="1" spans="2:2">
      <c r="B14207" s="121"/>
    </row>
    <row r="14208" s="24" customFormat="1" spans="2:2">
      <c r="B14208" s="121"/>
    </row>
    <row r="14209" s="24" customFormat="1" spans="2:2">
      <c r="B14209" s="121"/>
    </row>
    <row r="14210" s="24" customFormat="1" spans="2:2">
      <c r="B14210" s="121"/>
    </row>
    <row r="14211" s="24" customFormat="1" spans="2:2">
      <c r="B14211" s="121"/>
    </row>
    <row r="14212" s="24" customFormat="1" spans="2:2">
      <c r="B14212" s="121"/>
    </row>
    <row r="14213" s="24" customFormat="1" spans="2:2">
      <c r="B14213" s="121"/>
    </row>
    <row r="14214" s="24" customFormat="1" spans="2:2">
      <c r="B14214" s="121"/>
    </row>
    <row r="14215" s="24" customFormat="1" spans="2:2">
      <c r="B14215" s="121"/>
    </row>
    <row r="14216" s="24" customFormat="1" spans="2:2">
      <c r="B14216" s="121"/>
    </row>
    <row r="14217" s="24" customFormat="1" spans="2:2">
      <c r="B14217" s="121"/>
    </row>
    <row r="14218" s="24" customFormat="1" spans="2:2">
      <c r="B14218" s="121"/>
    </row>
    <row r="14219" s="24" customFormat="1" spans="2:2">
      <c r="B14219" s="121"/>
    </row>
    <row r="14220" s="24" customFormat="1" spans="2:2">
      <c r="B14220" s="121"/>
    </row>
    <row r="14221" s="24" customFormat="1" spans="2:2">
      <c r="B14221" s="121"/>
    </row>
    <row r="14222" s="24" customFormat="1" spans="2:2">
      <c r="B14222" s="121"/>
    </row>
    <row r="14223" s="24" customFormat="1" spans="2:2">
      <c r="B14223" s="121"/>
    </row>
    <row r="14224" s="24" customFormat="1" spans="2:2">
      <c r="B14224" s="121"/>
    </row>
    <row r="14225" s="24" customFormat="1" spans="2:2">
      <c r="B14225" s="121"/>
    </row>
    <row r="14226" s="24" customFormat="1" spans="2:2">
      <c r="B14226" s="121"/>
    </row>
    <row r="14227" s="24" customFormat="1" spans="2:2">
      <c r="B14227" s="121"/>
    </row>
    <row r="14228" s="24" customFormat="1" spans="2:2">
      <c r="B14228" s="121"/>
    </row>
    <row r="14229" s="24" customFormat="1" spans="2:2">
      <c r="B14229" s="121"/>
    </row>
    <row r="14230" s="24" customFormat="1" spans="2:2">
      <c r="B14230" s="121"/>
    </row>
    <row r="14231" s="24" customFormat="1" spans="2:2">
      <c r="B14231" s="121"/>
    </row>
    <row r="14232" s="24" customFormat="1" spans="2:2">
      <c r="B14232" s="121"/>
    </row>
    <row r="14233" s="24" customFormat="1" spans="2:2">
      <c r="B14233" s="121"/>
    </row>
    <row r="14234" s="24" customFormat="1" spans="2:2">
      <c r="B14234" s="121"/>
    </row>
    <row r="14235" s="24" customFormat="1" spans="2:2">
      <c r="B14235" s="121"/>
    </row>
    <row r="14236" s="24" customFormat="1" spans="2:2">
      <c r="B14236" s="121"/>
    </row>
    <row r="14237" s="24" customFormat="1" spans="2:2">
      <c r="B14237" s="121"/>
    </row>
    <row r="14238" s="24" customFormat="1" spans="2:2">
      <c r="B14238" s="121"/>
    </row>
    <row r="14239" s="24" customFormat="1" spans="2:2">
      <c r="B14239" s="121"/>
    </row>
    <row r="14240" s="24" customFormat="1" spans="2:2">
      <c r="B14240" s="121"/>
    </row>
    <row r="14241" s="24" customFormat="1" spans="2:2">
      <c r="B14241" s="121"/>
    </row>
    <row r="14242" s="24" customFormat="1" spans="2:2">
      <c r="B14242" s="121"/>
    </row>
    <row r="14243" s="24" customFormat="1" spans="2:2">
      <c r="B14243" s="121"/>
    </row>
    <row r="14244" s="24" customFormat="1" spans="2:2">
      <c r="B14244" s="121"/>
    </row>
    <row r="14245" s="24" customFormat="1" spans="2:2">
      <c r="B14245" s="121"/>
    </row>
    <row r="14246" s="24" customFormat="1" spans="2:2">
      <c r="B14246" s="121"/>
    </row>
    <row r="14247" s="24" customFormat="1" spans="2:2">
      <c r="B14247" s="121"/>
    </row>
    <row r="14248" s="24" customFormat="1" spans="2:2">
      <c r="B14248" s="121"/>
    </row>
    <row r="14249" s="24" customFormat="1" spans="2:2">
      <c r="B14249" s="121"/>
    </row>
    <row r="14250" s="24" customFormat="1" spans="2:2">
      <c r="B14250" s="121"/>
    </row>
    <row r="14251" s="24" customFormat="1" spans="2:2">
      <c r="B14251" s="121"/>
    </row>
    <row r="14252" s="24" customFormat="1" spans="2:2">
      <c r="B14252" s="121"/>
    </row>
    <row r="14253" s="24" customFormat="1" spans="2:2">
      <c r="B14253" s="121"/>
    </row>
    <row r="14254" s="24" customFormat="1" spans="2:2">
      <c r="B14254" s="121"/>
    </row>
    <row r="14255" s="24" customFormat="1" spans="2:2">
      <c r="B14255" s="121"/>
    </row>
    <row r="14256" s="24" customFormat="1" spans="2:2">
      <c r="B14256" s="121"/>
    </row>
    <row r="14257" s="24" customFormat="1" spans="2:2">
      <c r="B14257" s="121"/>
    </row>
    <row r="14258" s="24" customFormat="1" spans="2:2">
      <c r="B14258" s="121"/>
    </row>
    <row r="14259" s="24" customFormat="1" spans="2:2">
      <c r="B14259" s="121"/>
    </row>
    <row r="14260" s="24" customFormat="1" spans="2:2">
      <c r="B14260" s="121"/>
    </row>
    <row r="14261" s="24" customFormat="1" spans="2:2">
      <c r="B14261" s="121"/>
    </row>
    <row r="14262" s="24" customFormat="1" spans="2:2">
      <c r="B14262" s="121"/>
    </row>
    <row r="14263" s="24" customFormat="1" spans="2:2">
      <c r="B14263" s="121"/>
    </row>
    <row r="14264" s="24" customFormat="1" spans="2:2">
      <c r="B14264" s="121"/>
    </row>
    <row r="14265" s="24" customFormat="1" spans="2:2">
      <c r="B14265" s="121"/>
    </row>
    <row r="14266" s="24" customFormat="1" spans="2:2">
      <c r="B14266" s="121"/>
    </row>
    <row r="14267" s="24" customFormat="1" spans="2:2">
      <c r="B14267" s="121"/>
    </row>
    <row r="14268" s="24" customFormat="1" spans="2:2">
      <c r="B14268" s="121"/>
    </row>
    <row r="14269" s="24" customFormat="1" spans="2:2">
      <c r="B14269" s="121"/>
    </row>
    <row r="14270" s="24" customFormat="1" spans="2:2">
      <c r="B14270" s="121"/>
    </row>
    <row r="14271" s="24" customFormat="1" spans="2:2">
      <c r="B14271" s="121"/>
    </row>
    <row r="14272" s="24" customFormat="1" spans="2:2">
      <c r="B14272" s="121"/>
    </row>
    <row r="14273" s="24" customFormat="1" spans="2:2">
      <c r="B14273" s="121"/>
    </row>
    <row r="14274" s="24" customFormat="1" spans="2:2">
      <c r="B14274" s="121"/>
    </row>
    <row r="14275" s="24" customFormat="1" spans="2:2">
      <c r="B14275" s="121"/>
    </row>
    <row r="14276" s="24" customFormat="1" spans="2:2">
      <c r="B14276" s="121"/>
    </row>
    <row r="14277" s="24" customFormat="1" spans="2:2">
      <c r="B14277" s="121"/>
    </row>
    <row r="14278" s="24" customFormat="1" spans="2:2">
      <c r="B14278" s="121"/>
    </row>
    <row r="14279" s="24" customFormat="1" spans="2:2">
      <c r="B14279" s="121"/>
    </row>
    <row r="14280" s="24" customFormat="1" spans="2:2">
      <c r="B14280" s="121"/>
    </row>
    <row r="14281" s="24" customFormat="1" spans="2:2">
      <c r="B14281" s="121"/>
    </row>
    <row r="14282" s="24" customFormat="1" spans="2:2">
      <c r="B14282" s="121"/>
    </row>
    <row r="14283" s="24" customFormat="1" spans="2:2">
      <c r="B14283" s="121"/>
    </row>
    <row r="14284" s="24" customFormat="1" spans="2:2">
      <c r="B14284" s="121"/>
    </row>
    <row r="14285" s="24" customFormat="1" spans="2:2">
      <c r="B14285" s="121"/>
    </row>
    <row r="14286" s="24" customFormat="1" spans="2:2">
      <c r="B14286" s="121"/>
    </row>
    <row r="14287" s="24" customFormat="1" spans="2:2">
      <c r="B14287" s="121"/>
    </row>
    <row r="14288" s="24" customFormat="1" spans="2:2">
      <c r="B14288" s="121"/>
    </row>
    <row r="14289" s="24" customFormat="1" spans="2:2">
      <c r="B14289" s="121"/>
    </row>
    <row r="14290" s="24" customFormat="1" spans="2:2">
      <c r="B14290" s="121"/>
    </row>
    <row r="14291" s="24" customFormat="1" spans="2:2">
      <c r="B14291" s="121"/>
    </row>
    <row r="14292" s="24" customFormat="1" spans="2:2">
      <c r="B14292" s="121"/>
    </row>
    <row r="14293" s="24" customFormat="1" spans="2:2">
      <c r="B14293" s="121"/>
    </row>
    <row r="14294" s="24" customFormat="1" spans="2:2">
      <c r="B14294" s="121"/>
    </row>
    <row r="14295" s="24" customFormat="1" spans="2:2">
      <c r="B14295" s="121"/>
    </row>
    <row r="14296" s="24" customFormat="1" spans="2:2">
      <c r="B14296" s="121"/>
    </row>
    <row r="14297" s="24" customFormat="1" spans="2:2">
      <c r="B14297" s="121"/>
    </row>
    <row r="14298" s="24" customFormat="1" spans="2:2">
      <c r="B14298" s="121"/>
    </row>
    <row r="14299" s="24" customFormat="1" spans="2:2">
      <c r="B14299" s="121"/>
    </row>
    <row r="14300" s="24" customFormat="1" spans="2:2">
      <c r="B14300" s="121"/>
    </row>
    <row r="14301" s="24" customFormat="1" spans="2:2">
      <c r="B14301" s="121"/>
    </row>
    <row r="14302" s="24" customFormat="1" spans="2:2">
      <c r="B14302" s="121"/>
    </row>
    <row r="14303" s="24" customFormat="1" spans="2:2">
      <c r="B14303" s="121"/>
    </row>
    <row r="14304" s="24" customFormat="1" spans="2:2">
      <c r="B14304" s="121"/>
    </row>
    <row r="14305" s="24" customFormat="1" spans="2:2">
      <c r="B14305" s="121"/>
    </row>
    <row r="14306" s="24" customFormat="1" spans="2:2">
      <c r="B14306" s="121"/>
    </row>
    <row r="14307" s="24" customFormat="1" spans="2:2">
      <c r="B14307" s="121"/>
    </row>
    <row r="14308" s="24" customFormat="1" spans="2:2">
      <c r="B14308" s="121"/>
    </row>
    <row r="14309" s="24" customFormat="1" spans="2:2">
      <c r="B14309" s="121"/>
    </row>
    <row r="14310" s="24" customFormat="1" spans="2:2">
      <c r="B14310" s="121"/>
    </row>
    <row r="14311" s="24" customFormat="1" spans="2:2">
      <c r="B14311" s="121"/>
    </row>
    <row r="14312" s="24" customFormat="1" spans="2:2">
      <c r="B14312" s="121"/>
    </row>
    <row r="14313" s="24" customFormat="1" spans="2:2">
      <c r="B14313" s="121"/>
    </row>
    <row r="14314" s="24" customFormat="1" spans="2:2">
      <c r="B14314" s="121"/>
    </row>
    <row r="14315" s="24" customFormat="1" spans="2:2">
      <c r="B14315" s="121"/>
    </row>
    <row r="14316" s="24" customFormat="1" spans="2:2">
      <c r="B14316" s="121"/>
    </row>
    <row r="14317" s="24" customFormat="1" spans="2:2">
      <c r="B14317" s="121"/>
    </row>
    <row r="14318" s="24" customFormat="1" spans="2:2">
      <c r="B14318" s="121"/>
    </row>
    <row r="14319" s="24" customFormat="1" spans="2:2">
      <c r="B14319" s="121"/>
    </row>
    <row r="14320" s="24" customFormat="1" spans="2:2">
      <c r="B14320" s="121"/>
    </row>
    <row r="14321" s="24" customFormat="1" spans="2:2">
      <c r="B14321" s="121"/>
    </row>
    <row r="14322" s="24" customFormat="1" spans="2:2">
      <c r="B14322" s="121"/>
    </row>
    <row r="14323" s="24" customFormat="1" spans="2:2">
      <c r="B14323" s="121"/>
    </row>
    <row r="14324" s="24" customFormat="1" spans="2:2">
      <c r="B14324" s="121"/>
    </row>
    <row r="14325" s="24" customFormat="1" spans="2:2">
      <c r="B14325" s="121"/>
    </row>
    <row r="14326" s="24" customFormat="1" spans="2:2">
      <c r="B14326" s="121"/>
    </row>
    <row r="14327" s="24" customFormat="1" spans="2:2">
      <c r="B14327" s="121"/>
    </row>
    <row r="14328" s="24" customFormat="1" spans="2:2">
      <c r="B14328" s="121"/>
    </row>
    <row r="14329" s="24" customFormat="1" spans="2:2">
      <c r="B14329" s="121"/>
    </row>
    <row r="14330" s="24" customFormat="1" spans="2:2">
      <c r="B14330" s="121"/>
    </row>
    <row r="14331" s="24" customFormat="1" spans="2:2">
      <c r="B14331" s="121"/>
    </row>
    <row r="14332" s="24" customFormat="1" spans="2:2">
      <c r="B14332" s="121"/>
    </row>
    <row r="14333" s="24" customFormat="1" spans="2:2">
      <c r="B14333" s="121"/>
    </row>
    <row r="14334" s="24" customFormat="1" spans="2:2">
      <c r="B14334" s="121"/>
    </row>
    <row r="14335" s="24" customFormat="1" spans="2:2">
      <c r="B14335" s="121"/>
    </row>
    <row r="14336" s="24" customFormat="1" spans="2:2">
      <c r="B14336" s="121"/>
    </row>
    <row r="14337" s="24" customFormat="1" spans="2:2">
      <c r="B14337" s="121"/>
    </row>
    <row r="14338" s="24" customFormat="1" spans="2:2">
      <c r="B14338" s="121"/>
    </row>
    <row r="14339" s="24" customFormat="1" spans="2:2">
      <c r="B14339" s="121"/>
    </row>
    <row r="14340" s="24" customFormat="1" spans="2:2">
      <c r="B14340" s="121"/>
    </row>
    <row r="14341" s="24" customFormat="1" spans="2:2">
      <c r="B14341" s="121"/>
    </row>
    <row r="14342" s="24" customFormat="1" spans="2:2">
      <c r="B14342" s="121"/>
    </row>
    <row r="14343" s="24" customFormat="1" spans="2:2">
      <c r="B14343" s="121"/>
    </row>
    <row r="14344" s="24" customFormat="1" spans="2:2">
      <c r="B14344" s="121"/>
    </row>
    <row r="14345" s="24" customFormat="1" spans="2:2">
      <c r="B14345" s="121"/>
    </row>
    <row r="14346" s="24" customFormat="1" spans="2:2">
      <c r="B14346" s="121"/>
    </row>
    <row r="14347" s="24" customFormat="1" spans="2:2">
      <c r="B14347" s="121"/>
    </row>
    <row r="14348" s="24" customFormat="1" spans="2:2">
      <c r="B14348" s="121"/>
    </row>
    <row r="14349" s="24" customFormat="1" spans="2:2">
      <c r="B14349" s="121"/>
    </row>
    <row r="14350" s="24" customFormat="1" spans="2:2">
      <c r="B14350" s="121"/>
    </row>
    <row r="14351" s="24" customFormat="1" spans="2:2">
      <c r="B14351" s="121"/>
    </row>
    <row r="14352" s="24" customFormat="1" spans="2:2">
      <c r="B14352" s="121"/>
    </row>
    <row r="14353" s="24" customFormat="1" spans="2:2">
      <c r="B14353" s="121"/>
    </row>
    <row r="14354" s="24" customFormat="1" spans="2:2">
      <c r="B14354" s="121"/>
    </row>
    <row r="14355" s="24" customFormat="1" spans="2:2">
      <c r="B14355" s="121"/>
    </row>
    <row r="14356" s="24" customFormat="1" spans="2:2">
      <c r="B14356" s="121"/>
    </row>
    <row r="14357" s="24" customFormat="1" spans="2:2">
      <c r="B14357" s="121"/>
    </row>
    <row r="14358" s="24" customFormat="1" spans="2:2">
      <c r="B14358" s="121"/>
    </row>
    <row r="14359" s="24" customFormat="1" spans="2:2">
      <c r="B14359" s="121"/>
    </row>
    <row r="14360" s="24" customFormat="1" spans="2:2">
      <c r="B14360" s="121"/>
    </row>
    <row r="14361" s="24" customFormat="1" spans="2:2">
      <c r="B14361" s="121"/>
    </row>
    <row r="14362" s="24" customFormat="1" spans="2:2">
      <c r="B14362" s="121"/>
    </row>
    <row r="14363" s="24" customFormat="1" spans="2:2">
      <c r="B14363" s="121"/>
    </row>
    <row r="14364" s="24" customFormat="1" spans="2:2">
      <c r="B14364" s="121"/>
    </row>
    <row r="14365" s="24" customFormat="1" spans="2:2">
      <c r="B14365" s="121"/>
    </row>
    <row r="14366" s="24" customFormat="1" spans="2:2">
      <c r="B14366" s="121"/>
    </row>
    <row r="14367" s="24" customFormat="1" spans="2:2">
      <c r="B14367" s="121"/>
    </row>
    <row r="14368" s="24" customFormat="1" spans="2:2">
      <c r="B14368" s="121"/>
    </row>
    <row r="14369" s="24" customFormat="1" spans="2:2">
      <c r="B14369" s="121"/>
    </row>
    <row r="14370" s="24" customFormat="1" spans="2:2">
      <c r="B14370" s="121"/>
    </row>
    <row r="14371" s="24" customFormat="1" spans="2:2">
      <c r="B14371" s="121"/>
    </row>
    <row r="14372" s="24" customFormat="1" spans="2:2">
      <c r="B14372" s="121"/>
    </row>
    <row r="14373" s="24" customFormat="1" spans="2:2">
      <c r="B14373" s="121"/>
    </row>
    <row r="14374" s="24" customFormat="1" spans="2:2">
      <c r="B14374" s="121"/>
    </row>
    <row r="14375" s="24" customFormat="1" spans="2:2">
      <c r="B14375" s="121"/>
    </row>
    <row r="14376" s="24" customFormat="1" spans="2:2">
      <c r="B14376" s="121"/>
    </row>
    <row r="14377" s="24" customFormat="1" spans="2:2">
      <c r="B14377" s="121"/>
    </row>
    <row r="14378" s="24" customFormat="1" spans="2:2">
      <c r="B14378" s="121"/>
    </row>
    <row r="14379" s="24" customFormat="1" spans="2:2">
      <c r="B14379" s="121"/>
    </row>
    <row r="14380" s="24" customFormat="1" spans="2:2">
      <c r="B14380" s="121"/>
    </row>
    <row r="14381" s="24" customFormat="1" spans="2:2">
      <c r="B14381" s="121"/>
    </row>
    <row r="14382" s="24" customFormat="1" spans="2:2">
      <c r="B14382" s="121"/>
    </row>
    <row r="14383" s="24" customFormat="1" spans="2:2">
      <c r="B14383" s="121"/>
    </row>
    <row r="14384" s="24" customFormat="1" spans="2:2">
      <c r="B14384" s="121"/>
    </row>
    <row r="14385" s="24" customFormat="1" spans="2:2">
      <c r="B14385" s="121"/>
    </row>
    <row r="14386" s="24" customFormat="1" spans="2:2">
      <c r="B14386" s="121"/>
    </row>
    <row r="14387" s="24" customFormat="1" spans="2:2">
      <c r="B14387" s="121"/>
    </row>
    <row r="14388" s="24" customFormat="1" spans="2:2">
      <c r="B14388" s="121"/>
    </row>
    <row r="14389" s="24" customFormat="1" spans="2:2">
      <c r="B14389" s="121"/>
    </row>
    <row r="14390" s="24" customFormat="1" spans="2:2">
      <c r="B14390" s="121"/>
    </row>
    <row r="14391" s="24" customFormat="1" spans="2:2">
      <c r="B14391" s="121"/>
    </row>
    <row r="14392" s="24" customFormat="1" spans="2:2">
      <c r="B14392" s="121"/>
    </row>
    <row r="14393" s="24" customFormat="1" spans="2:2">
      <c r="B14393" s="121"/>
    </row>
    <row r="14394" s="24" customFormat="1" spans="2:2">
      <c r="B14394" s="121"/>
    </row>
    <row r="14395" s="24" customFormat="1" spans="2:2">
      <c r="B14395" s="121"/>
    </row>
    <row r="14396" s="24" customFormat="1" spans="2:2">
      <c r="B14396" s="121"/>
    </row>
    <row r="14397" s="24" customFormat="1" spans="2:2">
      <c r="B14397" s="121"/>
    </row>
    <row r="14398" s="24" customFormat="1" spans="2:2">
      <c r="B14398" s="121"/>
    </row>
    <row r="14399" s="24" customFormat="1" spans="2:2">
      <c r="B14399" s="121"/>
    </row>
    <row r="14400" s="24" customFormat="1" spans="2:2">
      <c r="B14400" s="121"/>
    </row>
    <row r="14401" s="24" customFormat="1" spans="2:2">
      <c r="B14401" s="121"/>
    </row>
    <row r="14402" s="24" customFormat="1" spans="2:2">
      <c r="B14402" s="121"/>
    </row>
    <row r="14403" s="24" customFormat="1" spans="2:2">
      <c r="B14403" s="121"/>
    </row>
    <row r="14404" s="24" customFormat="1" spans="2:2">
      <c r="B14404" s="121"/>
    </row>
    <row r="14405" s="24" customFormat="1" spans="2:2">
      <c r="B14405" s="121"/>
    </row>
    <row r="14406" s="24" customFormat="1" spans="2:2">
      <c r="B14406" s="121"/>
    </row>
    <row r="14407" s="24" customFormat="1" spans="2:2">
      <c r="B14407" s="121"/>
    </row>
    <row r="14408" s="24" customFormat="1" spans="2:2">
      <c r="B14408" s="121"/>
    </row>
    <row r="14409" s="24" customFormat="1" spans="2:2">
      <c r="B14409" s="121"/>
    </row>
    <row r="14410" s="24" customFormat="1" spans="2:2">
      <c r="B14410" s="121"/>
    </row>
    <row r="14411" s="24" customFormat="1" spans="2:2">
      <c r="B14411" s="121"/>
    </row>
    <row r="14412" s="24" customFormat="1" spans="2:2">
      <c r="B14412" s="121"/>
    </row>
    <row r="14413" s="24" customFormat="1" spans="2:2">
      <c r="B14413" s="121"/>
    </row>
    <row r="14414" s="24" customFormat="1" spans="2:2">
      <c r="B14414" s="121"/>
    </row>
    <row r="14415" s="24" customFormat="1" spans="2:2">
      <c r="B14415" s="121"/>
    </row>
    <row r="14416" s="24" customFormat="1" spans="2:2">
      <c r="B14416" s="121"/>
    </row>
    <row r="14417" s="24" customFormat="1" spans="2:2">
      <c r="B14417" s="121"/>
    </row>
    <row r="14418" s="24" customFormat="1" spans="2:2">
      <c r="B14418" s="121"/>
    </row>
    <row r="14419" s="24" customFormat="1" spans="2:2">
      <c r="B14419" s="121"/>
    </row>
    <row r="14420" s="24" customFormat="1" spans="2:2">
      <c r="B14420" s="121"/>
    </row>
    <row r="14421" s="24" customFormat="1" spans="2:2">
      <c r="B14421" s="121"/>
    </row>
    <row r="14422" s="24" customFormat="1" spans="2:2">
      <c r="B14422" s="121"/>
    </row>
    <row r="14423" s="24" customFormat="1" spans="2:2">
      <c r="B14423" s="121"/>
    </row>
    <row r="14424" s="24" customFormat="1" spans="2:2">
      <c r="B14424" s="121"/>
    </row>
    <row r="14425" s="24" customFormat="1" spans="2:2">
      <c r="B14425" s="121"/>
    </row>
    <row r="14426" s="24" customFormat="1" spans="2:2">
      <c r="B14426" s="121"/>
    </row>
    <row r="14427" s="24" customFormat="1" spans="2:2">
      <c r="B14427" s="121"/>
    </row>
    <row r="14428" s="24" customFormat="1" spans="2:2">
      <c r="B14428" s="121"/>
    </row>
    <row r="14429" s="24" customFormat="1" spans="2:2">
      <c r="B14429" s="121"/>
    </row>
    <row r="14430" s="24" customFormat="1" spans="2:2">
      <c r="B14430" s="121"/>
    </row>
    <row r="14431" s="24" customFormat="1" spans="2:2">
      <c r="B14431" s="121"/>
    </row>
    <row r="14432" s="24" customFormat="1" spans="2:2">
      <c r="B14432" s="121"/>
    </row>
    <row r="14433" s="24" customFormat="1" spans="2:2">
      <c r="B14433" s="121"/>
    </row>
    <row r="14434" s="24" customFormat="1" spans="2:2">
      <c r="B14434" s="121"/>
    </row>
    <row r="14435" s="24" customFormat="1" spans="2:2">
      <c r="B14435" s="121"/>
    </row>
    <row r="14436" s="24" customFormat="1" spans="2:2">
      <c r="B14436" s="121"/>
    </row>
    <row r="14437" s="24" customFormat="1" spans="2:2">
      <c r="B14437" s="121"/>
    </row>
    <row r="14438" s="24" customFormat="1" spans="2:2">
      <c r="B14438" s="121"/>
    </row>
    <row r="14439" s="24" customFormat="1" spans="2:2">
      <c r="B14439" s="121"/>
    </row>
    <row r="14440" s="24" customFormat="1" spans="2:2">
      <c r="B14440" s="121"/>
    </row>
    <row r="14441" s="24" customFormat="1" spans="2:2">
      <c r="B14441" s="121"/>
    </row>
    <row r="14442" s="24" customFormat="1" spans="2:2">
      <c r="B14442" s="121"/>
    </row>
    <row r="14443" s="24" customFormat="1" spans="2:2">
      <c r="B14443" s="121"/>
    </row>
    <row r="14444" s="24" customFormat="1" spans="2:2">
      <c r="B14444" s="121"/>
    </row>
    <row r="14445" s="24" customFormat="1" spans="2:2">
      <c r="B14445" s="121"/>
    </row>
    <row r="14446" s="24" customFormat="1" spans="2:2">
      <c r="B14446" s="121"/>
    </row>
    <row r="14447" s="24" customFormat="1" spans="2:2">
      <c r="B14447" s="121"/>
    </row>
    <row r="14448" s="24" customFormat="1" spans="2:2">
      <c r="B14448" s="121"/>
    </row>
    <row r="14449" s="24" customFormat="1" spans="2:2">
      <c r="B14449" s="121"/>
    </row>
    <row r="14450" s="24" customFormat="1" spans="2:2">
      <c r="B14450" s="121"/>
    </row>
    <row r="14451" s="24" customFormat="1" spans="2:2">
      <c r="B14451" s="121"/>
    </row>
    <row r="14452" s="24" customFormat="1" spans="2:2">
      <c r="B14452" s="121"/>
    </row>
    <row r="14453" s="24" customFormat="1" spans="2:2">
      <c r="B14453" s="121"/>
    </row>
    <row r="14454" s="24" customFormat="1" spans="2:2">
      <c r="B14454" s="121"/>
    </row>
    <row r="14455" s="24" customFormat="1" spans="2:2">
      <c r="B14455" s="121"/>
    </row>
    <row r="14456" s="24" customFormat="1" spans="2:2">
      <c r="B14456" s="121"/>
    </row>
    <row r="14457" s="24" customFormat="1" spans="2:2">
      <c r="B14457" s="121"/>
    </row>
    <row r="14458" s="24" customFormat="1" spans="2:2">
      <c r="B14458" s="121"/>
    </row>
    <row r="14459" s="24" customFormat="1" spans="2:2">
      <c r="B14459" s="121"/>
    </row>
    <row r="14460" s="24" customFormat="1" spans="2:2">
      <c r="B14460" s="121"/>
    </row>
    <row r="14461" s="24" customFormat="1" spans="2:2">
      <c r="B14461" s="121"/>
    </row>
    <row r="14462" s="24" customFormat="1" spans="2:2">
      <c r="B14462" s="121"/>
    </row>
    <row r="14463" s="24" customFormat="1" spans="2:2">
      <c r="B14463" s="121"/>
    </row>
    <row r="14464" s="24" customFormat="1" spans="2:2">
      <c r="B14464" s="121"/>
    </row>
    <row r="14465" s="24" customFormat="1" spans="2:2">
      <c r="B14465" s="121"/>
    </row>
    <row r="14466" s="24" customFormat="1" spans="2:2">
      <c r="B14466" s="121"/>
    </row>
    <row r="14467" s="24" customFormat="1" spans="2:2">
      <c r="B14467" s="121"/>
    </row>
    <row r="14468" s="24" customFormat="1" spans="2:2">
      <c r="B14468" s="121"/>
    </row>
    <row r="14469" s="24" customFormat="1" spans="2:2">
      <c r="B14469" s="121"/>
    </row>
    <row r="14470" s="24" customFormat="1" spans="2:2">
      <c r="B14470" s="121"/>
    </row>
    <row r="14471" s="24" customFormat="1" spans="2:2">
      <c r="B14471" s="121"/>
    </row>
    <row r="14472" s="24" customFormat="1" spans="2:2">
      <c r="B14472" s="121"/>
    </row>
    <row r="14473" s="24" customFormat="1" spans="2:2">
      <c r="B14473" s="121"/>
    </row>
    <row r="14474" s="24" customFormat="1" spans="2:2">
      <c r="B14474" s="121"/>
    </row>
    <row r="14475" s="24" customFormat="1" spans="2:2">
      <c r="B14475" s="121"/>
    </row>
    <row r="14476" s="24" customFormat="1" spans="2:2">
      <c r="B14476" s="121"/>
    </row>
    <row r="14477" s="24" customFormat="1" spans="2:2">
      <c r="B14477" s="121"/>
    </row>
    <row r="14478" s="24" customFormat="1" spans="2:2">
      <c r="B14478" s="121"/>
    </row>
    <row r="14479" s="24" customFormat="1" spans="2:2">
      <c r="B14479" s="121"/>
    </row>
    <row r="14480" s="24" customFormat="1" spans="2:2">
      <c r="B14480" s="121"/>
    </row>
    <row r="14481" s="24" customFormat="1" spans="2:2">
      <c r="B14481" s="121"/>
    </row>
    <row r="14482" s="24" customFormat="1" spans="2:2">
      <c r="B14482" s="121"/>
    </row>
    <row r="14483" s="24" customFormat="1" spans="2:2">
      <c r="B14483" s="121"/>
    </row>
    <row r="14484" s="24" customFormat="1" spans="2:2">
      <c r="B14484" s="121"/>
    </row>
    <row r="14485" s="24" customFormat="1" spans="2:2">
      <c r="B14485" s="121"/>
    </row>
    <row r="14486" s="24" customFormat="1" spans="2:2">
      <c r="B14486" s="121"/>
    </row>
    <row r="14487" s="24" customFormat="1" spans="2:2">
      <c r="B14487" s="121"/>
    </row>
    <row r="14488" s="24" customFormat="1" spans="2:2">
      <c r="B14488" s="121"/>
    </row>
    <row r="14489" s="24" customFormat="1" spans="2:2">
      <c r="B14489" s="121"/>
    </row>
    <row r="14490" s="24" customFormat="1" spans="2:2">
      <c r="B14490" s="121"/>
    </row>
    <row r="14491" s="24" customFormat="1" spans="2:2">
      <c r="B14491" s="121"/>
    </row>
    <row r="14492" s="24" customFormat="1" spans="2:2">
      <c r="B14492" s="121"/>
    </row>
    <row r="14493" s="24" customFormat="1" spans="2:2">
      <c r="B14493" s="121"/>
    </row>
    <row r="14494" s="24" customFormat="1" spans="2:2">
      <c r="B14494" s="121"/>
    </row>
    <row r="14495" s="24" customFormat="1" spans="2:2">
      <c r="B14495" s="121"/>
    </row>
    <row r="14496" s="24" customFormat="1" spans="2:2">
      <c r="B14496" s="121"/>
    </row>
    <row r="14497" s="24" customFormat="1" spans="2:2">
      <c r="B14497" s="121"/>
    </row>
    <row r="14498" s="24" customFormat="1" spans="2:2">
      <c r="B14498" s="121"/>
    </row>
    <row r="14499" s="24" customFormat="1" spans="2:2">
      <c r="B14499" s="121"/>
    </row>
    <row r="14500" s="24" customFormat="1" spans="2:2">
      <c r="B14500" s="121"/>
    </row>
    <row r="14501" s="24" customFormat="1" spans="2:2">
      <c r="B14501" s="121"/>
    </row>
    <row r="14502" s="24" customFormat="1" spans="2:2">
      <c r="B14502" s="121"/>
    </row>
    <row r="14503" s="24" customFormat="1" spans="2:2">
      <c r="B14503" s="121"/>
    </row>
    <row r="14504" s="24" customFormat="1" spans="2:2">
      <c r="B14504" s="121"/>
    </row>
    <row r="14505" s="24" customFormat="1" spans="2:2">
      <c r="B14505" s="121"/>
    </row>
    <row r="14506" s="24" customFormat="1" spans="2:2">
      <c r="B14506" s="121"/>
    </row>
    <row r="14507" s="24" customFormat="1" spans="2:2">
      <c r="B14507" s="121"/>
    </row>
    <row r="14508" s="24" customFormat="1" spans="2:2">
      <c r="B14508" s="121"/>
    </row>
    <row r="14509" s="24" customFormat="1" spans="2:2">
      <c r="B14509" s="121"/>
    </row>
    <row r="14510" s="24" customFormat="1" spans="2:2">
      <c r="B14510" s="121"/>
    </row>
    <row r="14511" s="24" customFormat="1" spans="2:2">
      <c r="B14511" s="121"/>
    </row>
    <row r="14512" s="24" customFormat="1" spans="2:2">
      <c r="B14512" s="121"/>
    </row>
    <row r="14513" s="24" customFormat="1" spans="2:2">
      <c r="B14513" s="121"/>
    </row>
    <row r="14514" s="24" customFormat="1" spans="2:2">
      <c r="B14514" s="121"/>
    </row>
    <row r="14515" s="24" customFormat="1" spans="2:2">
      <c r="B14515" s="121"/>
    </row>
    <row r="14516" s="24" customFormat="1" spans="2:2">
      <c r="B14516" s="121"/>
    </row>
    <row r="14517" s="24" customFormat="1" spans="2:2">
      <c r="B14517" s="121"/>
    </row>
    <row r="14518" s="24" customFormat="1" spans="2:2">
      <c r="B14518" s="121"/>
    </row>
    <row r="14519" s="24" customFormat="1" spans="2:2">
      <c r="B14519" s="121"/>
    </row>
    <row r="14520" s="24" customFormat="1" spans="2:2">
      <c r="B14520" s="121"/>
    </row>
    <row r="14521" s="24" customFormat="1" spans="2:2">
      <c r="B14521" s="121"/>
    </row>
    <row r="14522" s="24" customFormat="1" spans="2:2">
      <c r="B14522" s="121"/>
    </row>
    <row r="14523" s="24" customFormat="1" spans="2:2">
      <c r="B14523" s="121"/>
    </row>
    <row r="14524" s="24" customFormat="1" spans="2:2">
      <c r="B14524" s="121"/>
    </row>
    <row r="14525" s="24" customFormat="1" spans="2:2">
      <c r="B14525" s="121"/>
    </row>
    <row r="14526" s="24" customFormat="1" spans="2:2">
      <c r="B14526" s="121"/>
    </row>
    <row r="14527" s="24" customFormat="1" spans="2:2">
      <c r="B14527" s="121"/>
    </row>
    <row r="14528" s="24" customFormat="1" spans="2:2">
      <c r="B14528" s="121"/>
    </row>
    <row r="14529" s="24" customFormat="1" spans="2:2">
      <c r="B14529" s="121"/>
    </row>
    <row r="14530" s="24" customFormat="1" spans="2:2">
      <c r="B14530" s="121"/>
    </row>
    <row r="14531" s="24" customFormat="1" spans="2:2">
      <c r="B14531" s="121"/>
    </row>
    <row r="14532" s="24" customFormat="1" spans="2:2">
      <c r="B14532" s="121"/>
    </row>
    <row r="14533" s="24" customFormat="1" spans="2:2">
      <c r="B14533" s="121"/>
    </row>
    <row r="14534" s="24" customFormat="1" spans="2:2">
      <c r="B14534" s="121"/>
    </row>
    <row r="14535" s="24" customFormat="1" spans="2:2">
      <c r="B14535" s="121"/>
    </row>
    <row r="14536" s="24" customFormat="1" spans="2:2">
      <c r="B14536" s="121"/>
    </row>
    <row r="14537" s="24" customFormat="1" spans="2:2">
      <c r="B14537" s="121"/>
    </row>
    <row r="14538" s="24" customFormat="1" spans="2:2">
      <c r="B14538" s="121"/>
    </row>
    <row r="14539" s="24" customFormat="1" spans="2:2">
      <c r="B14539" s="121"/>
    </row>
    <row r="14540" s="24" customFormat="1" spans="2:2">
      <c r="B14540" s="121"/>
    </row>
    <row r="14541" s="24" customFormat="1" spans="2:2">
      <c r="B14541" s="121"/>
    </row>
    <row r="14542" s="24" customFormat="1" spans="2:2">
      <c r="B14542" s="121"/>
    </row>
    <row r="14543" s="24" customFormat="1" spans="2:2">
      <c r="B14543" s="121"/>
    </row>
    <row r="14544" s="24" customFormat="1" spans="2:2">
      <c r="B14544" s="121"/>
    </row>
    <row r="14545" s="24" customFormat="1" spans="2:2">
      <c r="B14545" s="121"/>
    </row>
    <row r="14546" s="24" customFormat="1" spans="2:2">
      <c r="B14546" s="121"/>
    </row>
    <row r="14547" s="24" customFormat="1" spans="2:2">
      <c r="B14547" s="121"/>
    </row>
    <row r="14548" s="24" customFormat="1" spans="2:2">
      <c r="B14548" s="121"/>
    </row>
    <row r="14549" s="24" customFormat="1" spans="2:2">
      <c r="B14549" s="121"/>
    </row>
    <row r="14550" s="24" customFormat="1" spans="2:2">
      <c r="B14550" s="121"/>
    </row>
    <row r="14551" s="24" customFormat="1" spans="2:2">
      <c r="B14551" s="121"/>
    </row>
    <row r="14552" s="24" customFormat="1" spans="2:2">
      <c r="B14552" s="121"/>
    </row>
    <row r="14553" s="24" customFormat="1" spans="2:2">
      <c r="B14553" s="121"/>
    </row>
    <row r="14554" s="24" customFormat="1" spans="2:2">
      <c r="B14554" s="121"/>
    </row>
    <row r="14555" s="24" customFormat="1" spans="2:2">
      <c r="B14555" s="121"/>
    </row>
    <row r="14556" s="24" customFormat="1" spans="2:2">
      <c r="B14556" s="121"/>
    </row>
    <row r="14557" s="24" customFormat="1" spans="2:2">
      <c r="B14557" s="121"/>
    </row>
    <row r="14558" s="24" customFormat="1" spans="2:2">
      <c r="B14558" s="121"/>
    </row>
    <row r="14559" s="24" customFormat="1" spans="2:2">
      <c r="B14559" s="121"/>
    </row>
    <row r="14560" s="24" customFormat="1" spans="2:2">
      <c r="B14560" s="121"/>
    </row>
    <row r="14561" s="24" customFormat="1" spans="2:2">
      <c r="B14561" s="121"/>
    </row>
    <row r="14562" s="24" customFormat="1" spans="2:2">
      <c r="B14562" s="121"/>
    </row>
    <row r="14563" s="24" customFormat="1" spans="2:2">
      <c r="B14563" s="121"/>
    </row>
    <row r="14564" s="24" customFormat="1" spans="2:2">
      <c r="B14564" s="121"/>
    </row>
    <row r="14565" s="24" customFormat="1" spans="2:2">
      <c r="B14565" s="121"/>
    </row>
    <row r="14566" s="24" customFormat="1" spans="2:2">
      <c r="B14566" s="121"/>
    </row>
    <row r="14567" s="24" customFormat="1" spans="2:2">
      <c r="B14567" s="121"/>
    </row>
    <row r="14568" s="24" customFormat="1" spans="2:2">
      <c r="B14568" s="121"/>
    </row>
    <row r="14569" s="24" customFormat="1" spans="2:2">
      <c r="B14569" s="121"/>
    </row>
    <row r="14570" s="24" customFormat="1" spans="2:2">
      <c r="B14570" s="121"/>
    </row>
    <row r="14571" s="24" customFormat="1" spans="2:2">
      <c r="B14571" s="121"/>
    </row>
    <row r="14572" s="24" customFormat="1" spans="2:2">
      <c r="B14572" s="121"/>
    </row>
    <row r="14573" s="24" customFormat="1" spans="2:2">
      <c r="B14573" s="121"/>
    </row>
    <row r="14574" s="24" customFormat="1" spans="2:2">
      <c r="B14574" s="121"/>
    </row>
    <row r="14575" s="24" customFormat="1" spans="2:2">
      <c r="B14575" s="121"/>
    </row>
    <row r="14576" s="24" customFormat="1" spans="2:2">
      <c r="B14576" s="121"/>
    </row>
    <row r="14577" s="24" customFormat="1" spans="2:2">
      <c r="B14577" s="121"/>
    </row>
    <row r="14578" s="24" customFormat="1" spans="2:2">
      <c r="B14578" s="121"/>
    </row>
    <row r="14579" s="24" customFormat="1" spans="2:2">
      <c r="B14579" s="121"/>
    </row>
    <row r="14580" s="24" customFormat="1" spans="2:2">
      <c r="B14580" s="121"/>
    </row>
    <row r="14581" s="24" customFormat="1" spans="2:2">
      <c r="B14581" s="121"/>
    </row>
    <row r="14582" s="24" customFormat="1" spans="2:2">
      <c r="B14582" s="121"/>
    </row>
    <row r="14583" s="24" customFormat="1" spans="2:2">
      <c r="B14583" s="121"/>
    </row>
    <row r="14584" s="24" customFormat="1" spans="2:2">
      <c r="B14584" s="121"/>
    </row>
    <row r="14585" s="24" customFormat="1" spans="2:2">
      <c r="B14585" s="121"/>
    </row>
    <row r="14586" s="24" customFormat="1" spans="2:2">
      <c r="B14586" s="121"/>
    </row>
    <row r="14587" s="24" customFormat="1" spans="2:2">
      <c r="B14587" s="121"/>
    </row>
    <row r="14588" s="24" customFormat="1" spans="2:2">
      <c r="B14588" s="121"/>
    </row>
    <row r="14589" s="24" customFormat="1" spans="2:2">
      <c r="B14589" s="121"/>
    </row>
    <row r="14590" s="24" customFormat="1" spans="2:2">
      <c r="B14590" s="121"/>
    </row>
    <row r="14591" s="24" customFormat="1" spans="2:2">
      <c r="B14591" s="121"/>
    </row>
    <row r="14592" s="24" customFormat="1" spans="2:2">
      <c r="B14592" s="121"/>
    </row>
    <row r="14593" s="24" customFormat="1" spans="2:2">
      <c r="B14593" s="121"/>
    </row>
    <row r="14594" s="24" customFormat="1" spans="2:2">
      <c r="B14594" s="121"/>
    </row>
    <row r="14595" s="24" customFormat="1" spans="2:2">
      <c r="B14595" s="121"/>
    </row>
    <row r="14596" s="24" customFormat="1" spans="2:2">
      <c r="B14596" s="121"/>
    </row>
    <row r="14597" s="24" customFormat="1" spans="2:2">
      <c r="B14597" s="121"/>
    </row>
    <row r="14598" s="24" customFormat="1" spans="2:2">
      <c r="B14598" s="121"/>
    </row>
    <row r="14599" s="24" customFormat="1" spans="2:2">
      <c r="B14599" s="121"/>
    </row>
    <row r="14600" s="24" customFormat="1" spans="2:2">
      <c r="B14600" s="121"/>
    </row>
    <row r="14601" s="24" customFormat="1" spans="2:2">
      <c r="B14601" s="121"/>
    </row>
    <row r="14602" s="24" customFormat="1" spans="2:2">
      <c r="B14602" s="121"/>
    </row>
    <row r="14603" s="24" customFormat="1" spans="2:2">
      <c r="B14603" s="121"/>
    </row>
    <row r="14604" s="24" customFormat="1" spans="2:2">
      <c r="B14604" s="121"/>
    </row>
    <row r="14605" s="24" customFormat="1" spans="2:2">
      <c r="B14605" s="121"/>
    </row>
    <row r="14606" s="24" customFormat="1" spans="2:2">
      <c r="B14606" s="121"/>
    </row>
    <row r="14607" s="24" customFormat="1" spans="2:2">
      <c r="B14607" s="121"/>
    </row>
    <row r="14608" s="24" customFormat="1" spans="2:2">
      <c r="B14608" s="121"/>
    </row>
    <row r="14609" s="24" customFormat="1" spans="2:2">
      <c r="B14609" s="121"/>
    </row>
    <row r="14610" s="24" customFormat="1" spans="2:2">
      <c r="B14610" s="121"/>
    </row>
    <row r="14611" s="24" customFormat="1" spans="2:2">
      <c r="B14611" s="121"/>
    </row>
    <row r="14612" s="24" customFormat="1" spans="2:2">
      <c r="B14612" s="121"/>
    </row>
    <row r="14613" s="24" customFormat="1" spans="2:2">
      <c r="B14613" s="121"/>
    </row>
    <row r="14614" s="24" customFormat="1" spans="2:2">
      <c r="B14614" s="121"/>
    </row>
    <row r="14615" s="24" customFormat="1" spans="2:2">
      <c r="B14615" s="121"/>
    </row>
    <row r="14616" s="24" customFormat="1" spans="2:2">
      <c r="B14616" s="121"/>
    </row>
    <row r="14617" s="24" customFormat="1" spans="2:2">
      <c r="B14617" s="121"/>
    </row>
    <row r="14618" s="24" customFormat="1" spans="2:2">
      <c r="B14618" s="121"/>
    </row>
    <row r="14619" s="24" customFormat="1" spans="2:2">
      <c r="B14619" s="121"/>
    </row>
    <row r="14620" s="24" customFormat="1" spans="2:2">
      <c r="B14620" s="121"/>
    </row>
    <row r="14621" s="24" customFormat="1" spans="2:2">
      <c r="B14621" s="121"/>
    </row>
    <row r="14622" s="24" customFormat="1" spans="2:2">
      <c r="B14622" s="121"/>
    </row>
    <row r="14623" s="24" customFormat="1" spans="2:2">
      <c r="B14623" s="121"/>
    </row>
    <row r="14624" s="24" customFormat="1" spans="2:2">
      <c r="B14624" s="121"/>
    </row>
    <row r="14625" s="24" customFormat="1" spans="2:2">
      <c r="B14625" s="121"/>
    </row>
    <row r="14626" s="24" customFormat="1" spans="2:2">
      <c r="B14626" s="121"/>
    </row>
    <row r="14627" s="24" customFormat="1" spans="2:2">
      <c r="B14627" s="121"/>
    </row>
    <row r="14628" s="24" customFormat="1" spans="2:2">
      <c r="B14628" s="121"/>
    </row>
    <row r="14629" s="24" customFormat="1" spans="2:2">
      <c r="B14629" s="121"/>
    </row>
    <row r="14630" s="24" customFormat="1" spans="2:2">
      <c r="B14630" s="121"/>
    </row>
    <row r="14631" s="24" customFormat="1" spans="2:2">
      <c r="B14631" s="121"/>
    </row>
    <row r="14632" s="24" customFormat="1" spans="2:2">
      <c r="B14632" s="121"/>
    </row>
    <row r="14633" s="24" customFormat="1" spans="2:2">
      <c r="B14633" s="121"/>
    </row>
    <row r="14634" s="24" customFormat="1" spans="2:2">
      <c r="B14634" s="121"/>
    </row>
    <row r="14635" s="24" customFormat="1" spans="2:2">
      <c r="B14635" s="121"/>
    </row>
    <row r="14636" s="24" customFormat="1" spans="2:2">
      <c r="B14636" s="121"/>
    </row>
    <row r="14637" s="24" customFormat="1" spans="2:2">
      <c r="B14637" s="121"/>
    </row>
    <row r="14638" s="24" customFormat="1" spans="2:2">
      <c r="B14638" s="121"/>
    </row>
    <row r="14639" s="24" customFormat="1" spans="2:2">
      <c r="B14639" s="121"/>
    </row>
    <row r="14640" s="24" customFormat="1" spans="2:2">
      <c r="B14640" s="121"/>
    </row>
    <row r="14641" s="24" customFormat="1" spans="2:2">
      <c r="B14641" s="121"/>
    </row>
    <row r="14642" s="24" customFormat="1" spans="2:2">
      <c r="B14642" s="121"/>
    </row>
    <row r="14643" s="24" customFormat="1" spans="2:2">
      <c r="B14643" s="121"/>
    </row>
    <row r="14644" s="24" customFormat="1" spans="2:2">
      <c r="B14644" s="121"/>
    </row>
    <row r="14645" s="24" customFormat="1" spans="2:2">
      <c r="B14645" s="121"/>
    </row>
    <row r="14646" s="24" customFormat="1" spans="2:2">
      <c r="B14646" s="121"/>
    </row>
    <row r="14647" s="24" customFormat="1" spans="2:2">
      <c r="B14647" s="121"/>
    </row>
    <row r="14648" s="24" customFormat="1" spans="2:2">
      <c r="B14648" s="121"/>
    </row>
    <row r="14649" s="24" customFormat="1" spans="2:2">
      <c r="B14649" s="121"/>
    </row>
    <row r="14650" s="24" customFormat="1" spans="2:2">
      <c r="B14650" s="121"/>
    </row>
    <row r="14651" s="24" customFormat="1" spans="2:2">
      <c r="B14651" s="121"/>
    </row>
    <row r="14652" s="24" customFormat="1" spans="2:2">
      <c r="B14652" s="121"/>
    </row>
    <row r="14653" s="24" customFormat="1" spans="2:2">
      <c r="B14653" s="121"/>
    </row>
    <row r="14654" s="24" customFormat="1" spans="2:2">
      <c r="B14654" s="121"/>
    </row>
    <row r="14655" s="24" customFormat="1" spans="2:2">
      <c r="B14655" s="121"/>
    </row>
    <row r="14656" s="24" customFormat="1" spans="2:2">
      <c r="B14656" s="121"/>
    </row>
    <row r="14657" s="24" customFormat="1" spans="2:2">
      <c r="B14657" s="121"/>
    </row>
    <row r="14658" s="24" customFormat="1" spans="2:2">
      <c r="B14658" s="121"/>
    </row>
    <row r="14659" s="24" customFormat="1" spans="2:2">
      <c r="B14659" s="121"/>
    </row>
    <row r="14660" s="24" customFormat="1" spans="2:2">
      <c r="B14660" s="121"/>
    </row>
    <row r="14661" s="24" customFormat="1" spans="2:2">
      <c r="B14661" s="121"/>
    </row>
    <row r="14662" s="24" customFormat="1" spans="2:2">
      <c r="B14662" s="121"/>
    </row>
    <row r="14663" s="24" customFormat="1" spans="2:2">
      <c r="B14663" s="121"/>
    </row>
    <row r="14664" s="24" customFormat="1" spans="2:2">
      <c r="B14664" s="121"/>
    </row>
    <row r="14665" s="24" customFormat="1" spans="2:2">
      <c r="B14665" s="121"/>
    </row>
    <row r="14666" s="24" customFormat="1" spans="2:2">
      <c r="B14666" s="121"/>
    </row>
    <row r="14667" s="24" customFormat="1" spans="2:2">
      <c r="B14667" s="121"/>
    </row>
    <row r="14668" s="24" customFormat="1" spans="2:2">
      <c r="B14668" s="121"/>
    </row>
    <row r="14669" s="24" customFormat="1" spans="2:2">
      <c r="B14669" s="121"/>
    </row>
    <row r="14670" s="24" customFormat="1" spans="2:2">
      <c r="B14670" s="121"/>
    </row>
    <row r="14671" s="24" customFormat="1" spans="2:2">
      <c r="B14671" s="121"/>
    </row>
    <row r="14672" s="24" customFormat="1" spans="2:2">
      <c r="B14672" s="121"/>
    </row>
    <row r="14673" s="24" customFormat="1" spans="2:2">
      <c r="B14673" s="121"/>
    </row>
    <row r="14674" s="24" customFormat="1" spans="2:2">
      <c r="B14674" s="121"/>
    </row>
    <row r="14675" s="24" customFormat="1" spans="2:2">
      <c r="B14675" s="121"/>
    </row>
    <row r="14676" s="24" customFormat="1" spans="2:2">
      <c r="B14676" s="121"/>
    </row>
    <row r="14677" s="24" customFormat="1" spans="2:2">
      <c r="B14677" s="121"/>
    </row>
    <row r="14678" s="24" customFormat="1" spans="2:2">
      <c r="B14678" s="121"/>
    </row>
    <row r="14679" s="24" customFormat="1" spans="2:2">
      <c r="B14679" s="121"/>
    </row>
    <row r="14680" s="24" customFormat="1" spans="2:2">
      <c r="B14680" s="121"/>
    </row>
    <row r="14681" s="24" customFormat="1" spans="2:2">
      <c r="B14681" s="121"/>
    </row>
    <row r="14682" s="24" customFormat="1" spans="2:2">
      <c r="B14682" s="121"/>
    </row>
    <row r="14683" s="24" customFormat="1" spans="2:2">
      <c r="B14683" s="121"/>
    </row>
    <row r="14684" s="24" customFormat="1" spans="2:2">
      <c r="B14684" s="121"/>
    </row>
    <row r="14685" s="24" customFormat="1" spans="2:2">
      <c r="B14685" s="121"/>
    </row>
    <row r="14686" s="24" customFormat="1" spans="2:2">
      <c r="B14686" s="121"/>
    </row>
    <row r="14687" s="24" customFormat="1" spans="2:2">
      <c r="B14687" s="121"/>
    </row>
    <row r="14688" s="24" customFormat="1" spans="2:2">
      <c r="B14688" s="121"/>
    </row>
    <row r="14689" s="24" customFormat="1" spans="2:2">
      <c r="B14689" s="121"/>
    </row>
    <row r="14690" s="24" customFormat="1" spans="2:2">
      <c r="B14690" s="121"/>
    </row>
    <row r="14691" s="24" customFormat="1" spans="2:2">
      <c r="B14691" s="121"/>
    </row>
    <row r="14692" s="24" customFormat="1" spans="2:2">
      <c r="B14692" s="121"/>
    </row>
    <row r="14693" s="24" customFormat="1" spans="2:2">
      <c r="B14693" s="121"/>
    </row>
    <row r="14694" s="24" customFormat="1" spans="2:2">
      <c r="B14694" s="121"/>
    </row>
    <row r="14695" s="24" customFormat="1" spans="2:2">
      <c r="B14695" s="121"/>
    </row>
    <row r="14696" s="24" customFormat="1" spans="2:2">
      <c r="B14696" s="121"/>
    </row>
    <row r="14697" s="24" customFormat="1" spans="2:2">
      <c r="B14697" s="121"/>
    </row>
    <row r="14698" s="24" customFormat="1" spans="2:2">
      <c r="B14698" s="121"/>
    </row>
    <row r="14699" s="24" customFormat="1" spans="2:2">
      <c r="B14699" s="121"/>
    </row>
    <row r="14700" s="24" customFormat="1" spans="2:2">
      <c r="B14700" s="121"/>
    </row>
    <row r="14701" s="24" customFormat="1" spans="2:2">
      <c r="B14701" s="121"/>
    </row>
    <row r="14702" s="24" customFormat="1" spans="2:2">
      <c r="B14702" s="121"/>
    </row>
    <row r="14703" s="24" customFormat="1" spans="2:2">
      <c r="B14703" s="121"/>
    </row>
    <row r="14704" s="24" customFormat="1" spans="2:2">
      <c r="B14704" s="121"/>
    </row>
    <row r="14705" s="24" customFormat="1" spans="2:2">
      <c r="B14705" s="121"/>
    </row>
    <row r="14706" s="24" customFormat="1" spans="2:2">
      <c r="B14706" s="121"/>
    </row>
    <row r="14707" s="24" customFormat="1" spans="2:2">
      <c r="B14707" s="121"/>
    </row>
    <row r="14708" s="24" customFormat="1" spans="2:2">
      <c r="B14708" s="121"/>
    </row>
    <row r="14709" s="24" customFormat="1" spans="2:2">
      <c r="B14709" s="121"/>
    </row>
    <row r="14710" s="24" customFormat="1" spans="2:2">
      <c r="B14710" s="121"/>
    </row>
    <row r="14711" s="24" customFormat="1" spans="2:2">
      <c r="B14711" s="121"/>
    </row>
    <row r="14712" s="24" customFormat="1" spans="2:2">
      <c r="B14712" s="121"/>
    </row>
    <row r="14713" s="24" customFormat="1" spans="2:2">
      <c r="B14713" s="121"/>
    </row>
    <row r="14714" s="24" customFormat="1" spans="2:2">
      <c r="B14714" s="121"/>
    </row>
    <row r="14715" s="24" customFormat="1" spans="2:2">
      <c r="B14715" s="121"/>
    </row>
    <row r="14716" s="24" customFormat="1" spans="2:2">
      <c r="B14716" s="121"/>
    </row>
    <row r="14717" s="24" customFormat="1" spans="2:2">
      <c r="B14717" s="121"/>
    </row>
    <row r="14718" s="24" customFormat="1" spans="2:2">
      <c r="B14718" s="121"/>
    </row>
    <row r="14719" s="24" customFormat="1" spans="2:2">
      <c r="B14719" s="121"/>
    </row>
    <row r="14720" s="24" customFormat="1" spans="2:2">
      <c r="B14720" s="121"/>
    </row>
    <row r="14721" s="24" customFormat="1" spans="2:2">
      <c r="B14721" s="121"/>
    </row>
    <row r="14722" s="24" customFormat="1" spans="2:2">
      <c r="B14722" s="121"/>
    </row>
    <row r="14723" s="24" customFormat="1" spans="2:2">
      <c r="B14723" s="121"/>
    </row>
    <row r="14724" s="24" customFormat="1" spans="2:2">
      <c r="B14724" s="121"/>
    </row>
    <row r="14725" s="24" customFormat="1" spans="2:2">
      <c r="B14725" s="121"/>
    </row>
    <row r="14726" s="24" customFormat="1" spans="2:2">
      <c r="B14726" s="121"/>
    </row>
    <row r="14727" s="24" customFormat="1" spans="2:2">
      <c r="B14727" s="121"/>
    </row>
    <row r="14728" s="24" customFormat="1" spans="2:2">
      <c r="B14728" s="121"/>
    </row>
    <row r="14729" s="24" customFormat="1" spans="2:2">
      <c r="B14729" s="121"/>
    </row>
    <row r="14730" s="24" customFormat="1" spans="2:2">
      <c r="B14730" s="121"/>
    </row>
    <row r="14731" s="24" customFormat="1" spans="2:2">
      <c r="B14731" s="121"/>
    </row>
    <row r="14732" s="24" customFormat="1" spans="2:2">
      <c r="B14732" s="121"/>
    </row>
    <row r="14733" s="24" customFormat="1" spans="2:2">
      <c r="B14733" s="121"/>
    </row>
    <row r="14734" s="24" customFormat="1" spans="2:2">
      <c r="B14734" s="121"/>
    </row>
    <row r="14735" s="24" customFormat="1" spans="2:2">
      <c r="B14735" s="121"/>
    </row>
    <row r="14736" s="24" customFormat="1" spans="2:2">
      <c r="B14736" s="121"/>
    </row>
    <row r="14737" s="24" customFormat="1" spans="2:2">
      <c r="B14737" s="121"/>
    </row>
    <row r="14738" s="24" customFormat="1" spans="2:2">
      <c r="B14738" s="121"/>
    </row>
    <row r="14739" s="24" customFormat="1" spans="2:2">
      <c r="B14739" s="121"/>
    </row>
    <row r="14740" s="24" customFormat="1" spans="2:2">
      <c r="B14740" s="121"/>
    </row>
    <row r="14741" s="24" customFormat="1" spans="2:2">
      <c r="B14741" s="121"/>
    </row>
    <row r="14742" s="24" customFormat="1" spans="2:2">
      <c r="B14742" s="121"/>
    </row>
    <row r="14743" s="24" customFormat="1" spans="2:2">
      <c r="B14743" s="121"/>
    </row>
    <row r="14744" s="24" customFormat="1" spans="2:2">
      <c r="B14744" s="121"/>
    </row>
    <row r="14745" s="24" customFormat="1" spans="2:2">
      <c r="B14745" s="121"/>
    </row>
    <row r="14746" s="24" customFormat="1" spans="2:2">
      <c r="B14746" s="121"/>
    </row>
    <row r="14747" s="24" customFormat="1" spans="2:2">
      <c r="B14747" s="121"/>
    </row>
    <row r="14748" s="24" customFormat="1" spans="2:2">
      <c r="B14748" s="121"/>
    </row>
    <row r="14749" s="24" customFormat="1" spans="2:2">
      <c r="B14749" s="121"/>
    </row>
    <row r="14750" s="24" customFormat="1" spans="2:2">
      <c r="B14750" s="121"/>
    </row>
    <row r="14751" s="24" customFormat="1" spans="2:2">
      <c r="B14751" s="121"/>
    </row>
    <row r="14752" s="24" customFormat="1" spans="2:2">
      <c r="B14752" s="121"/>
    </row>
    <row r="14753" s="24" customFormat="1" spans="2:2">
      <c r="B14753" s="121"/>
    </row>
    <row r="14754" s="24" customFormat="1" spans="2:2">
      <c r="B14754" s="121"/>
    </row>
    <row r="14755" s="24" customFormat="1" spans="2:2">
      <c r="B14755" s="121"/>
    </row>
    <row r="14756" s="24" customFormat="1" spans="2:2">
      <c r="B14756" s="121"/>
    </row>
    <row r="14757" s="24" customFormat="1" spans="2:2">
      <c r="B14757" s="121"/>
    </row>
    <row r="14758" s="24" customFormat="1" spans="2:2">
      <c r="B14758" s="121"/>
    </row>
    <row r="14759" s="24" customFormat="1" spans="2:2">
      <c r="B14759" s="121"/>
    </row>
    <row r="14760" s="24" customFormat="1" spans="2:2">
      <c r="B14760" s="121"/>
    </row>
    <row r="14761" s="24" customFormat="1" spans="2:2">
      <c r="B14761" s="121"/>
    </row>
    <row r="14762" s="24" customFormat="1" spans="2:2">
      <c r="B14762" s="121"/>
    </row>
    <row r="14763" s="24" customFormat="1" spans="2:2">
      <c r="B14763" s="121"/>
    </row>
    <row r="14764" s="24" customFormat="1" spans="2:2">
      <c r="B14764" s="121"/>
    </row>
    <row r="14765" s="24" customFormat="1" spans="2:2">
      <c r="B14765" s="121"/>
    </row>
    <row r="14766" s="24" customFormat="1" spans="2:2">
      <c r="B14766" s="121"/>
    </row>
    <row r="14767" s="24" customFormat="1" spans="2:2">
      <c r="B14767" s="121"/>
    </row>
    <row r="14768" s="24" customFormat="1" spans="2:2">
      <c r="B14768" s="121"/>
    </row>
    <row r="14769" s="24" customFormat="1" spans="2:2">
      <c r="B14769" s="121"/>
    </row>
    <row r="14770" s="24" customFormat="1" spans="2:2">
      <c r="B14770" s="121"/>
    </row>
    <row r="14771" s="24" customFormat="1" spans="2:2">
      <c r="B14771" s="121"/>
    </row>
    <row r="14772" s="24" customFormat="1" spans="2:2">
      <c r="B14772" s="121"/>
    </row>
    <row r="14773" s="24" customFormat="1" spans="2:2">
      <c r="B14773" s="121"/>
    </row>
    <row r="14774" s="24" customFormat="1" spans="2:2">
      <c r="B14774" s="121"/>
    </row>
    <row r="14775" s="24" customFormat="1" spans="2:2">
      <c r="B14775" s="121"/>
    </row>
    <row r="14776" s="24" customFormat="1" spans="2:2">
      <c r="B14776" s="121"/>
    </row>
    <row r="14777" s="24" customFormat="1" spans="2:2">
      <c r="B14777" s="121"/>
    </row>
    <row r="14778" s="24" customFormat="1" spans="2:2">
      <c r="B14778" s="121"/>
    </row>
    <row r="14779" s="24" customFormat="1" spans="2:2">
      <c r="B14779" s="121"/>
    </row>
    <row r="14780" s="24" customFormat="1" spans="2:2">
      <c r="B14780" s="121"/>
    </row>
    <row r="14781" s="24" customFormat="1" spans="2:2">
      <c r="B14781" s="121"/>
    </row>
    <row r="14782" s="24" customFormat="1" spans="2:2">
      <c r="B14782" s="121"/>
    </row>
    <row r="14783" s="24" customFormat="1" spans="2:2">
      <c r="B14783" s="121"/>
    </row>
    <row r="14784" s="24" customFormat="1" spans="2:2">
      <c r="B14784" s="121"/>
    </row>
    <row r="14785" s="24" customFormat="1" spans="2:2">
      <c r="B14785" s="121"/>
    </row>
    <row r="14786" s="24" customFormat="1" spans="2:2">
      <c r="B14786" s="121"/>
    </row>
    <row r="14787" s="24" customFormat="1" spans="2:2">
      <c r="B14787" s="121"/>
    </row>
    <row r="14788" s="24" customFormat="1" spans="2:2">
      <c r="B14788" s="121"/>
    </row>
    <row r="14789" s="24" customFormat="1" spans="2:2">
      <c r="B14789" s="121"/>
    </row>
    <row r="14790" s="24" customFormat="1" spans="2:2">
      <c r="B14790" s="121"/>
    </row>
    <row r="14791" s="24" customFormat="1" spans="2:2">
      <c r="B14791" s="121"/>
    </row>
    <row r="14792" s="24" customFormat="1" spans="2:2">
      <c r="B14792" s="121"/>
    </row>
    <row r="14793" s="24" customFormat="1" spans="2:2">
      <c r="B14793" s="121"/>
    </row>
    <row r="14794" s="24" customFormat="1" spans="2:2">
      <c r="B14794" s="121"/>
    </row>
    <row r="14795" s="24" customFormat="1" spans="2:2">
      <c r="B14795" s="121"/>
    </row>
    <row r="14796" s="24" customFormat="1" spans="2:2">
      <c r="B14796" s="121"/>
    </row>
    <row r="14797" s="24" customFormat="1" spans="2:2">
      <c r="B14797" s="121"/>
    </row>
    <row r="14798" s="24" customFormat="1" spans="2:2">
      <c r="B14798" s="121"/>
    </row>
    <row r="14799" s="24" customFormat="1" spans="2:2">
      <c r="B14799" s="121"/>
    </row>
    <row r="14800" s="24" customFormat="1" spans="2:2">
      <c r="B14800" s="121"/>
    </row>
    <row r="14801" s="24" customFormat="1" spans="2:2">
      <c r="B14801" s="121"/>
    </row>
    <row r="14802" s="24" customFormat="1" spans="2:2">
      <c r="B14802" s="121"/>
    </row>
    <row r="14803" s="24" customFormat="1" spans="2:2">
      <c r="B14803" s="121"/>
    </row>
    <row r="14804" s="24" customFormat="1" spans="2:2">
      <c r="B14804" s="121"/>
    </row>
    <row r="14805" s="24" customFormat="1" spans="2:2">
      <c r="B14805" s="121"/>
    </row>
    <row r="14806" s="24" customFormat="1" spans="2:2">
      <c r="B14806" s="121"/>
    </row>
    <row r="14807" s="24" customFormat="1" spans="2:2">
      <c r="B14807" s="121"/>
    </row>
    <row r="14808" s="24" customFormat="1" spans="2:2">
      <c r="B14808" s="121"/>
    </row>
    <row r="14809" s="24" customFormat="1" spans="2:2">
      <c r="B14809" s="121"/>
    </row>
    <row r="14810" s="24" customFormat="1" spans="2:2">
      <c r="B14810" s="121"/>
    </row>
    <row r="14811" s="24" customFormat="1" spans="2:2">
      <c r="B14811" s="121"/>
    </row>
    <row r="14812" s="24" customFormat="1" spans="2:2">
      <c r="B14812" s="121"/>
    </row>
    <row r="14813" s="24" customFormat="1" spans="2:2">
      <c r="B14813" s="121"/>
    </row>
    <row r="14814" s="24" customFormat="1" spans="2:2">
      <c r="B14814" s="121"/>
    </row>
    <row r="14815" s="24" customFormat="1" spans="2:2">
      <c r="B14815" s="121"/>
    </row>
    <row r="14816" s="24" customFormat="1" spans="2:2">
      <c r="B14816" s="121"/>
    </row>
    <row r="14817" s="24" customFormat="1" spans="2:2">
      <c r="B14817" s="121"/>
    </row>
    <row r="14818" s="24" customFormat="1" spans="2:2">
      <c r="B14818" s="121"/>
    </row>
    <row r="14819" s="24" customFormat="1" spans="2:2">
      <c r="B14819" s="121"/>
    </row>
    <row r="14820" s="24" customFormat="1" spans="2:2">
      <c r="B14820" s="121"/>
    </row>
    <row r="14821" s="24" customFormat="1" spans="2:2">
      <c r="B14821" s="121"/>
    </row>
    <row r="14822" s="24" customFormat="1" spans="2:2">
      <c r="B14822" s="121"/>
    </row>
    <row r="14823" s="24" customFormat="1" spans="2:2">
      <c r="B14823" s="121"/>
    </row>
    <row r="14824" s="24" customFormat="1" spans="2:2">
      <c r="B14824" s="121"/>
    </row>
    <row r="14825" s="24" customFormat="1" spans="2:2">
      <c r="B14825" s="121"/>
    </row>
    <row r="14826" s="24" customFormat="1" spans="2:2">
      <c r="B14826" s="121"/>
    </row>
    <row r="14827" s="24" customFormat="1" spans="2:2">
      <c r="B14827" s="121"/>
    </row>
    <row r="14828" s="24" customFormat="1" spans="2:2">
      <c r="B14828" s="121"/>
    </row>
    <row r="14829" s="24" customFormat="1" spans="2:2">
      <c r="B14829" s="121"/>
    </row>
    <row r="14830" s="24" customFormat="1" spans="2:2">
      <c r="B14830" s="121"/>
    </row>
    <row r="14831" s="24" customFormat="1" spans="2:2">
      <c r="B14831" s="121"/>
    </row>
    <row r="14832" s="24" customFormat="1" spans="2:2">
      <c r="B14832" s="121"/>
    </row>
    <row r="14833" s="24" customFormat="1" spans="2:2">
      <c r="B14833" s="121"/>
    </row>
    <row r="14834" s="24" customFormat="1" spans="2:2">
      <c r="B14834" s="121"/>
    </row>
    <row r="14835" s="24" customFormat="1" spans="2:2">
      <c r="B14835" s="121"/>
    </row>
    <row r="14836" s="24" customFormat="1" spans="2:2">
      <c r="B14836" s="121"/>
    </row>
    <row r="14837" s="24" customFormat="1" spans="2:2">
      <c r="B14837" s="121"/>
    </row>
    <row r="14838" s="24" customFormat="1" spans="2:2">
      <c r="B14838" s="121"/>
    </row>
    <row r="14839" s="24" customFormat="1" spans="2:2">
      <c r="B14839" s="121"/>
    </row>
    <row r="14840" s="24" customFormat="1" spans="2:2">
      <c r="B14840" s="121"/>
    </row>
    <row r="14841" s="24" customFormat="1" spans="2:2">
      <c r="B14841" s="121"/>
    </row>
    <row r="14842" s="24" customFormat="1" spans="2:2">
      <c r="B14842" s="121"/>
    </row>
    <row r="14843" s="24" customFormat="1" spans="2:2">
      <c r="B14843" s="121"/>
    </row>
    <row r="14844" s="24" customFormat="1" spans="2:2">
      <c r="B14844" s="121"/>
    </row>
    <row r="14845" s="24" customFormat="1" spans="2:2">
      <c r="B14845" s="121"/>
    </row>
    <row r="14846" s="24" customFormat="1" spans="2:2">
      <c r="B14846" s="121"/>
    </row>
    <row r="14847" s="24" customFormat="1" spans="2:2">
      <c r="B14847" s="121"/>
    </row>
    <row r="14848" s="24" customFormat="1" spans="2:2">
      <c r="B14848" s="121"/>
    </row>
    <row r="14849" s="24" customFormat="1" spans="2:2">
      <c r="B14849" s="121"/>
    </row>
    <row r="14850" s="24" customFormat="1" spans="2:2">
      <c r="B14850" s="121"/>
    </row>
    <row r="14851" s="24" customFormat="1" spans="2:2">
      <c r="B14851" s="121"/>
    </row>
    <row r="14852" s="24" customFormat="1" spans="2:2">
      <c r="B14852" s="121"/>
    </row>
    <row r="14853" s="24" customFormat="1" spans="2:2">
      <c r="B14853" s="121"/>
    </row>
    <row r="14854" s="24" customFormat="1" spans="2:2">
      <c r="B14854" s="121"/>
    </row>
    <row r="14855" s="24" customFormat="1" spans="2:2">
      <c r="B14855" s="121"/>
    </row>
    <row r="14856" s="24" customFormat="1" spans="2:2">
      <c r="B14856" s="121"/>
    </row>
    <row r="14857" s="24" customFormat="1" spans="2:2">
      <c r="B14857" s="121"/>
    </row>
    <row r="14858" s="24" customFormat="1" spans="2:2">
      <c r="B14858" s="121"/>
    </row>
    <row r="14859" s="24" customFormat="1" spans="2:2">
      <c r="B14859" s="121"/>
    </row>
    <row r="14860" s="24" customFormat="1" spans="2:2">
      <c r="B14860" s="121"/>
    </row>
    <row r="14861" s="24" customFormat="1" spans="2:2">
      <c r="B14861" s="121"/>
    </row>
    <row r="14862" s="24" customFormat="1" spans="2:2">
      <c r="B14862" s="121"/>
    </row>
    <row r="14863" s="24" customFormat="1" spans="2:2">
      <c r="B14863" s="121"/>
    </row>
    <row r="14864" s="24" customFormat="1" spans="2:2">
      <c r="B14864" s="121"/>
    </row>
    <row r="14865" s="24" customFormat="1" spans="2:2">
      <c r="B14865" s="121"/>
    </row>
    <row r="14866" s="24" customFormat="1" spans="2:2">
      <c r="B14866" s="121"/>
    </row>
    <row r="14867" s="24" customFormat="1" spans="2:2">
      <c r="B14867" s="121"/>
    </row>
    <row r="14868" s="24" customFormat="1" spans="2:2">
      <c r="B14868" s="121"/>
    </row>
    <row r="14869" s="24" customFormat="1" spans="2:2">
      <c r="B14869" s="121"/>
    </row>
    <row r="14870" s="24" customFormat="1" spans="2:2">
      <c r="B14870" s="121"/>
    </row>
    <row r="14871" s="24" customFormat="1" spans="2:2">
      <c r="B14871" s="121"/>
    </row>
    <row r="14872" s="24" customFormat="1" spans="2:2">
      <c r="B14872" s="121"/>
    </row>
    <row r="14873" s="24" customFormat="1" spans="2:2">
      <c r="B14873" s="121"/>
    </row>
    <row r="14874" s="24" customFormat="1" spans="2:2">
      <c r="B14874" s="121"/>
    </row>
    <row r="14875" s="24" customFormat="1" spans="2:2">
      <c r="B14875" s="121"/>
    </row>
    <row r="14876" s="24" customFormat="1" spans="2:2">
      <c r="B14876" s="121"/>
    </row>
    <row r="14877" s="24" customFormat="1" spans="2:2">
      <c r="B14877" s="121"/>
    </row>
    <row r="14878" s="24" customFormat="1" spans="2:2">
      <c r="B14878" s="121"/>
    </row>
    <row r="14879" s="24" customFormat="1" spans="2:2">
      <c r="B14879" s="121"/>
    </row>
    <row r="14880" s="24" customFormat="1" spans="2:2">
      <c r="B14880" s="121"/>
    </row>
    <row r="14881" s="24" customFormat="1" spans="2:2">
      <c r="B14881" s="121"/>
    </row>
    <row r="14882" s="24" customFormat="1" spans="2:2">
      <c r="B14882" s="121"/>
    </row>
    <row r="14883" s="24" customFormat="1" spans="2:2">
      <c r="B14883" s="121"/>
    </row>
    <row r="14884" s="24" customFormat="1" spans="2:2">
      <c r="B14884" s="121"/>
    </row>
    <row r="14885" s="24" customFormat="1" spans="2:2">
      <c r="B14885" s="121"/>
    </row>
    <row r="14886" s="24" customFormat="1" spans="2:2">
      <c r="B14886" s="121"/>
    </row>
    <row r="14887" s="24" customFormat="1" spans="2:2">
      <c r="B14887" s="121"/>
    </row>
    <row r="14888" s="24" customFormat="1" spans="2:2">
      <c r="B14888" s="121"/>
    </row>
    <row r="14889" s="24" customFormat="1" spans="2:2">
      <c r="B14889" s="121"/>
    </row>
    <row r="14890" s="24" customFormat="1" spans="2:2">
      <c r="B14890" s="121"/>
    </row>
    <row r="14891" s="24" customFormat="1" spans="2:2">
      <c r="B14891" s="121"/>
    </row>
    <row r="14892" s="24" customFormat="1" spans="2:2">
      <c r="B14892" s="121"/>
    </row>
    <row r="14893" s="24" customFormat="1" spans="2:2">
      <c r="B14893" s="121"/>
    </row>
    <row r="14894" s="24" customFormat="1" spans="2:2">
      <c r="B14894" s="121"/>
    </row>
    <row r="14895" s="24" customFormat="1" spans="2:2">
      <c r="B14895" s="121"/>
    </row>
    <row r="14896" s="24" customFormat="1" spans="2:2">
      <c r="B14896" s="121"/>
    </row>
    <row r="14897" s="24" customFormat="1" spans="2:2">
      <c r="B14897" s="121"/>
    </row>
    <row r="14898" s="24" customFormat="1" spans="2:2">
      <c r="B14898" s="121"/>
    </row>
    <row r="14899" s="24" customFormat="1" spans="2:2">
      <c r="B14899" s="121"/>
    </row>
    <row r="14900" s="24" customFormat="1" spans="2:2">
      <c r="B14900" s="121"/>
    </row>
    <row r="14901" s="24" customFormat="1" spans="2:2">
      <c r="B14901" s="121"/>
    </row>
    <row r="14902" s="24" customFormat="1" spans="2:2">
      <c r="B14902" s="121"/>
    </row>
    <row r="14903" s="24" customFormat="1" spans="2:2">
      <c r="B14903" s="121"/>
    </row>
    <row r="14904" s="24" customFormat="1" spans="2:2">
      <c r="B14904" s="121"/>
    </row>
    <row r="14905" s="24" customFormat="1" spans="2:2">
      <c r="B14905" s="121"/>
    </row>
    <row r="14906" s="24" customFormat="1" spans="2:2">
      <c r="B14906" s="121"/>
    </row>
    <row r="14907" s="24" customFormat="1" spans="2:2">
      <c r="B14907" s="121"/>
    </row>
    <row r="14908" s="24" customFormat="1" spans="2:2">
      <c r="B14908" s="121"/>
    </row>
    <row r="14909" s="24" customFormat="1" spans="2:2">
      <c r="B14909" s="121"/>
    </row>
    <row r="14910" s="24" customFormat="1" spans="2:2">
      <c r="B14910" s="121"/>
    </row>
    <row r="14911" s="24" customFormat="1" spans="2:2">
      <c r="B14911" s="121"/>
    </row>
    <row r="14912" s="24" customFormat="1" spans="2:2">
      <c r="B14912" s="121"/>
    </row>
    <row r="14913" s="24" customFormat="1" spans="2:2">
      <c r="B14913" s="121"/>
    </row>
    <row r="14914" s="24" customFormat="1" spans="2:2">
      <c r="B14914" s="121"/>
    </row>
    <row r="14915" s="24" customFormat="1" spans="2:2">
      <c r="B14915" s="121"/>
    </row>
    <row r="14916" s="24" customFormat="1" spans="2:2">
      <c r="B14916" s="121"/>
    </row>
    <row r="14917" s="24" customFormat="1" spans="2:2">
      <c r="B14917" s="121"/>
    </row>
    <row r="14918" s="24" customFormat="1" spans="2:2">
      <c r="B14918" s="121"/>
    </row>
    <row r="14919" s="24" customFormat="1" spans="2:2">
      <c r="B14919" s="121"/>
    </row>
    <row r="14920" s="24" customFormat="1" spans="2:2">
      <c r="B14920" s="121"/>
    </row>
    <row r="14921" s="24" customFormat="1" spans="2:2">
      <c r="B14921" s="121"/>
    </row>
    <row r="14922" s="24" customFormat="1" spans="2:2">
      <c r="B14922" s="121"/>
    </row>
    <row r="14923" s="24" customFormat="1" spans="2:2">
      <c r="B14923" s="121"/>
    </row>
    <row r="14924" s="24" customFormat="1" spans="2:2">
      <c r="B14924" s="121"/>
    </row>
    <row r="14925" s="24" customFormat="1" spans="2:2">
      <c r="B14925" s="121"/>
    </row>
    <row r="14926" s="24" customFormat="1" spans="2:2">
      <c r="B14926" s="121"/>
    </row>
    <row r="14927" s="24" customFormat="1" spans="2:2">
      <c r="B14927" s="121"/>
    </row>
    <row r="14928" s="24" customFormat="1" spans="2:2">
      <c r="B14928" s="121"/>
    </row>
    <row r="14929" s="24" customFormat="1" spans="2:2">
      <c r="B14929" s="121"/>
    </row>
    <row r="14930" s="24" customFormat="1" spans="2:2">
      <c r="B14930" s="121"/>
    </row>
    <row r="14931" s="24" customFormat="1" spans="2:2">
      <c r="B14931" s="121"/>
    </row>
    <row r="14932" s="24" customFormat="1" spans="2:2">
      <c r="B14932" s="121"/>
    </row>
    <row r="14933" s="24" customFormat="1" spans="2:2">
      <c r="B14933" s="121"/>
    </row>
    <row r="14934" s="24" customFormat="1" spans="2:2">
      <c r="B14934" s="121"/>
    </row>
    <row r="14935" s="24" customFormat="1" spans="2:2">
      <c r="B14935" s="121"/>
    </row>
    <row r="14936" s="24" customFormat="1" spans="2:2">
      <c r="B14936" s="121"/>
    </row>
    <row r="14937" s="24" customFormat="1" spans="2:2">
      <c r="B14937" s="121"/>
    </row>
    <row r="14938" s="24" customFormat="1" spans="2:2">
      <c r="B14938" s="121"/>
    </row>
    <row r="14939" s="24" customFormat="1" spans="2:2">
      <c r="B14939" s="121"/>
    </row>
    <row r="14940" s="24" customFormat="1" spans="2:2">
      <c r="B14940" s="121"/>
    </row>
    <row r="14941" s="24" customFormat="1" spans="2:2">
      <c r="B14941" s="121"/>
    </row>
    <row r="14942" s="24" customFormat="1" spans="2:2">
      <c r="B14942" s="121"/>
    </row>
    <row r="14943" s="24" customFormat="1" spans="2:2">
      <c r="B14943" s="121"/>
    </row>
    <row r="14944" s="24" customFormat="1" spans="2:2">
      <c r="B14944" s="121"/>
    </row>
    <row r="14945" s="24" customFormat="1" spans="2:2">
      <c r="B14945" s="121"/>
    </row>
    <row r="14946" s="24" customFormat="1" spans="2:2">
      <c r="B14946" s="121"/>
    </row>
    <row r="14947" s="24" customFormat="1" spans="2:2">
      <c r="B14947" s="121"/>
    </row>
    <row r="14948" s="24" customFormat="1" spans="2:2">
      <c r="B14948" s="121"/>
    </row>
    <row r="14949" s="24" customFormat="1" spans="2:2">
      <c r="B14949" s="121"/>
    </row>
    <row r="14950" s="24" customFormat="1" spans="2:2">
      <c r="B14950" s="121"/>
    </row>
    <row r="14951" s="24" customFormat="1" spans="2:2">
      <c r="B14951" s="121"/>
    </row>
    <row r="14952" s="24" customFormat="1" spans="2:2">
      <c r="B14952" s="121"/>
    </row>
    <row r="14953" s="24" customFormat="1" spans="2:2">
      <c r="B14953" s="121"/>
    </row>
    <row r="14954" s="24" customFormat="1" spans="2:2">
      <c r="B14954" s="121"/>
    </row>
    <row r="14955" s="24" customFormat="1" spans="2:2">
      <c r="B14955" s="121"/>
    </row>
    <row r="14956" s="24" customFormat="1" spans="2:2">
      <c r="B14956" s="121"/>
    </row>
    <row r="14957" s="24" customFormat="1" spans="2:2">
      <c r="B14957" s="121"/>
    </row>
    <row r="14958" s="24" customFormat="1" spans="2:2">
      <c r="B14958" s="121"/>
    </row>
    <row r="14959" s="24" customFormat="1" spans="2:2">
      <c r="B14959" s="121"/>
    </row>
    <row r="14960" s="24" customFormat="1" spans="2:2">
      <c r="B14960" s="121"/>
    </row>
    <row r="14961" s="24" customFormat="1" spans="2:2">
      <c r="B14961" s="121"/>
    </row>
    <row r="14962" s="24" customFormat="1" spans="2:2">
      <c r="B14962" s="121"/>
    </row>
    <row r="14963" s="24" customFormat="1" spans="2:2">
      <c r="B14963" s="121"/>
    </row>
    <row r="14964" s="24" customFormat="1" spans="2:2">
      <c r="B14964" s="121"/>
    </row>
    <row r="14965" s="24" customFormat="1" spans="2:2">
      <c r="B14965" s="121"/>
    </row>
    <row r="14966" s="24" customFormat="1" spans="2:2">
      <c r="B14966" s="121"/>
    </row>
    <row r="14967" s="24" customFormat="1" spans="2:2">
      <c r="B14967" s="121"/>
    </row>
    <row r="14968" s="24" customFormat="1" spans="2:2">
      <c r="B14968" s="121"/>
    </row>
    <row r="14969" s="24" customFormat="1" spans="2:2">
      <c r="B14969" s="121"/>
    </row>
    <row r="14970" s="24" customFormat="1" spans="2:2">
      <c r="B14970" s="121"/>
    </row>
    <row r="14971" s="24" customFormat="1" spans="2:2">
      <c r="B14971" s="121"/>
    </row>
    <row r="14972" s="24" customFormat="1" spans="2:2">
      <c r="B14972" s="121"/>
    </row>
    <row r="14973" s="24" customFormat="1" spans="2:2">
      <c r="B14973" s="121"/>
    </row>
    <row r="14974" s="24" customFormat="1" spans="2:2">
      <c r="B14974" s="121"/>
    </row>
    <row r="14975" s="24" customFormat="1" spans="2:2">
      <c r="B14975" s="121"/>
    </row>
    <row r="14976" s="24" customFormat="1" spans="2:2">
      <c r="B14976" s="121"/>
    </row>
    <row r="14977" s="24" customFormat="1" spans="2:2">
      <c r="B14977" s="121"/>
    </row>
    <row r="14978" s="24" customFormat="1" spans="2:2">
      <c r="B14978" s="121"/>
    </row>
    <row r="14979" s="24" customFormat="1" spans="2:2">
      <c r="B14979" s="121"/>
    </row>
    <row r="14980" s="24" customFormat="1" spans="2:2">
      <c r="B14980" s="121"/>
    </row>
    <row r="14981" s="24" customFormat="1" spans="2:2">
      <c r="B14981" s="121"/>
    </row>
    <row r="14982" s="24" customFormat="1" spans="2:2">
      <c r="B14982" s="121"/>
    </row>
    <row r="14983" s="24" customFormat="1" spans="2:2">
      <c r="B14983" s="121"/>
    </row>
    <row r="14984" s="24" customFormat="1" spans="2:2">
      <c r="B14984" s="121"/>
    </row>
    <row r="14985" s="24" customFormat="1" spans="2:2">
      <c r="B14985" s="121"/>
    </row>
    <row r="14986" s="24" customFormat="1" spans="2:2">
      <c r="B14986" s="121"/>
    </row>
    <row r="14987" s="24" customFormat="1" spans="2:2">
      <c r="B14987" s="121"/>
    </row>
    <row r="14988" s="24" customFormat="1" spans="2:2">
      <c r="B14988" s="121"/>
    </row>
    <row r="14989" s="24" customFormat="1" spans="2:2">
      <c r="B14989" s="121"/>
    </row>
    <row r="14990" s="24" customFormat="1" spans="2:2">
      <c r="B14990" s="121"/>
    </row>
    <row r="14991" s="24" customFormat="1" spans="2:2">
      <c r="B14991" s="121"/>
    </row>
    <row r="14992" s="24" customFormat="1" spans="2:2">
      <c r="B14992" s="121"/>
    </row>
    <row r="14993" s="24" customFormat="1" spans="2:2">
      <c r="B14993" s="121"/>
    </row>
    <row r="14994" s="24" customFormat="1" spans="2:2">
      <c r="B14994" s="121"/>
    </row>
    <row r="14995" s="24" customFormat="1" spans="2:2">
      <c r="B14995" s="121"/>
    </row>
    <row r="14996" s="24" customFormat="1" spans="2:2">
      <c r="B14996" s="121"/>
    </row>
    <row r="14997" s="24" customFormat="1" spans="2:2">
      <c r="B14997" s="121"/>
    </row>
    <row r="14998" s="24" customFormat="1" spans="2:2">
      <c r="B14998" s="121"/>
    </row>
    <row r="14999" s="24" customFormat="1" spans="2:2">
      <c r="B14999" s="121"/>
    </row>
    <row r="15000" s="24" customFormat="1" spans="2:2">
      <c r="B15000" s="121"/>
    </row>
    <row r="15001" s="24" customFormat="1" spans="2:2">
      <c r="B15001" s="121"/>
    </row>
    <row r="15002" s="24" customFormat="1" spans="2:2">
      <c r="B15002" s="121"/>
    </row>
    <row r="15003" s="24" customFormat="1" spans="2:2">
      <c r="B15003" s="121"/>
    </row>
    <row r="15004" s="24" customFormat="1" spans="2:2">
      <c r="B15004" s="121"/>
    </row>
    <row r="15005" s="24" customFormat="1" spans="2:2">
      <c r="B15005" s="121"/>
    </row>
    <row r="15006" s="24" customFormat="1" spans="2:2">
      <c r="B15006" s="121"/>
    </row>
    <row r="15007" s="24" customFormat="1" spans="2:2">
      <c r="B15007" s="121"/>
    </row>
    <row r="15008" s="24" customFormat="1" spans="2:2">
      <c r="B15008" s="121"/>
    </row>
    <row r="15009" s="24" customFormat="1" spans="2:2">
      <c r="B15009" s="121"/>
    </row>
    <row r="15010" s="24" customFormat="1" spans="2:2">
      <c r="B15010" s="121"/>
    </row>
    <row r="15011" s="24" customFormat="1" spans="2:2">
      <c r="B15011" s="121"/>
    </row>
    <row r="15012" s="24" customFormat="1" spans="2:2">
      <c r="B15012" s="121"/>
    </row>
    <row r="15013" s="24" customFormat="1" spans="2:2">
      <c r="B15013" s="121"/>
    </row>
    <row r="15014" s="24" customFormat="1" spans="2:2">
      <c r="B15014" s="121"/>
    </row>
    <row r="15015" s="24" customFormat="1" spans="2:2">
      <c r="B15015" s="121"/>
    </row>
    <row r="15016" s="24" customFormat="1" spans="2:2">
      <c r="B15016" s="121"/>
    </row>
    <row r="15017" s="24" customFormat="1" spans="2:2">
      <c r="B15017" s="121"/>
    </row>
    <row r="15018" s="24" customFormat="1" spans="2:2">
      <c r="B15018" s="121"/>
    </row>
    <row r="15019" s="24" customFormat="1" spans="2:2">
      <c r="B15019" s="121"/>
    </row>
    <row r="15020" s="24" customFormat="1" spans="2:2">
      <c r="B15020" s="121"/>
    </row>
    <row r="15021" s="24" customFormat="1" spans="2:2">
      <c r="B15021" s="121"/>
    </row>
    <row r="15022" s="24" customFormat="1" spans="2:2">
      <c r="B15022" s="121"/>
    </row>
    <row r="15023" s="24" customFormat="1" spans="2:2">
      <c r="B15023" s="121"/>
    </row>
    <row r="15024" s="24" customFormat="1" spans="2:2">
      <c r="B15024" s="121"/>
    </row>
    <row r="15025" s="24" customFormat="1" spans="2:2">
      <c r="B15025" s="121"/>
    </row>
    <row r="15026" s="24" customFormat="1" spans="2:2">
      <c r="B15026" s="121"/>
    </row>
    <row r="15027" s="24" customFormat="1" spans="2:2">
      <c r="B15027" s="121"/>
    </row>
    <row r="15028" s="24" customFormat="1" spans="2:2">
      <c r="B15028" s="121"/>
    </row>
    <row r="15029" s="24" customFormat="1" spans="2:2">
      <c r="B15029" s="121"/>
    </row>
    <row r="15030" s="24" customFormat="1" spans="2:2">
      <c r="B15030" s="121"/>
    </row>
    <row r="15031" s="24" customFormat="1" spans="2:2">
      <c r="B15031" s="121"/>
    </row>
    <row r="15032" s="24" customFormat="1" spans="2:2">
      <c r="B15032" s="121"/>
    </row>
    <row r="15033" s="24" customFormat="1" spans="2:2">
      <c r="B15033" s="121"/>
    </row>
    <row r="15034" s="24" customFormat="1" spans="2:2">
      <c r="B15034" s="121"/>
    </row>
    <row r="15035" s="24" customFormat="1" spans="2:2">
      <c r="B15035" s="121"/>
    </row>
    <row r="15036" s="24" customFormat="1" spans="2:2">
      <c r="B15036" s="121"/>
    </row>
    <row r="15037" s="24" customFormat="1" spans="2:2">
      <c r="B15037" s="121"/>
    </row>
    <row r="15038" s="24" customFormat="1" spans="2:2">
      <c r="B15038" s="121"/>
    </row>
    <row r="15039" s="24" customFormat="1" spans="2:2">
      <c r="B15039" s="121"/>
    </row>
    <row r="15040" s="24" customFormat="1" spans="2:2">
      <c r="B15040" s="121"/>
    </row>
    <row r="15041" s="24" customFormat="1" spans="2:2">
      <c r="B15041" s="121"/>
    </row>
    <row r="15042" s="24" customFormat="1" spans="2:2">
      <c r="B15042" s="121"/>
    </row>
    <row r="15043" s="24" customFormat="1" spans="2:2">
      <c r="B15043" s="121"/>
    </row>
    <row r="15044" s="24" customFormat="1" spans="2:2">
      <c r="B15044" s="121"/>
    </row>
    <row r="15045" s="24" customFormat="1" spans="2:2">
      <c r="B15045" s="121"/>
    </row>
    <row r="15046" s="24" customFormat="1" spans="2:2">
      <c r="B15046" s="121"/>
    </row>
    <row r="15047" s="24" customFormat="1" spans="2:2">
      <c r="B15047" s="121"/>
    </row>
    <row r="15048" s="24" customFormat="1" spans="2:2">
      <c r="B15048" s="121"/>
    </row>
    <row r="15049" s="24" customFormat="1" spans="2:2">
      <c r="B15049" s="121"/>
    </row>
    <row r="15050" s="24" customFormat="1" spans="2:2">
      <c r="B15050" s="121"/>
    </row>
    <row r="15051" s="24" customFormat="1" spans="2:2">
      <c r="B15051" s="121"/>
    </row>
    <row r="15052" s="24" customFormat="1" spans="2:2">
      <c r="B15052" s="121"/>
    </row>
    <row r="15053" s="24" customFormat="1" spans="2:2">
      <c r="B15053" s="121"/>
    </row>
    <row r="15054" s="24" customFormat="1" spans="2:2">
      <c r="B15054" s="121"/>
    </row>
    <row r="15055" s="24" customFormat="1" spans="2:2">
      <c r="B15055" s="121"/>
    </row>
    <row r="15056" s="24" customFormat="1" spans="2:2">
      <c r="B15056" s="121"/>
    </row>
    <row r="15057" s="24" customFormat="1" spans="2:2">
      <c r="B15057" s="121"/>
    </row>
    <row r="15058" s="24" customFormat="1" spans="2:2">
      <c r="B15058" s="121"/>
    </row>
    <row r="15059" s="24" customFormat="1" spans="2:2">
      <c r="B15059" s="121"/>
    </row>
    <row r="15060" s="24" customFormat="1" spans="2:2">
      <c r="B15060" s="121"/>
    </row>
    <row r="15061" s="24" customFormat="1" spans="2:2">
      <c r="B15061" s="121"/>
    </row>
    <row r="15062" s="24" customFormat="1" spans="2:2">
      <c r="B15062" s="121"/>
    </row>
    <row r="15063" s="24" customFormat="1" spans="2:2">
      <c r="B15063" s="121"/>
    </row>
    <row r="15064" s="24" customFormat="1" spans="2:2">
      <c r="B15064" s="121"/>
    </row>
    <row r="15065" s="24" customFormat="1" spans="2:2">
      <c r="B15065" s="121"/>
    </row>
    <row r="15066" s="24" customFormat="1" spans="2:2">
      <c r="B15066" s="121"/>
    </row>
    <row r="15067" s="24" customFormat="1" spans="2:2">
      <c r="B15067" s="121"/>
    </row>
    <row r="15068" s="24" customFormat="1" spans="2:2">
      <c r="B15068" s="121"/>
    </row>
    <row r="15069" s="24" customFormat="1" spans="2:2">
      <c r="B15069" s="121"/>
    </row>
    <row r="15070" s="24" customFormat="1" spans="2:2">
      <c r="B15070" s="121"/>
    </row>
    <row r="15071" s="24" customFormat="1" spans="2:2">
      <c r="B15071" s="121"/>
    </row>
    <row r="15072" s="24" customFormat="1" spans="2:2">
      <c r="B15072" s="121"/>
    </row>
    <row r="15073" s="24" customFormat="1" spans="2:2">
      <c r="B15073" s="121"/>
    </row>
    <row r="15074" s="24" customFormat="1" spans="2:2">
      <c r="B15074" s="121"/>
    </row>
    <row r="15075" s="24" customFormat="1" spans="2:2">
      <c r="B15075" s="121"/>
    </row>
    <row r="15076" s="24" customFormat="1" spans="2:2">
      <c r="B15076" s="121"/>
    </row>
    <row r="15077" s="24" customFormat="1" spans="2:2">
      <c r="B15077" s="121"/>
    </row>
    <row r="15078" s="24" customFormat="1" spans="2:2">
      <c r="B15078" s="121"/>
    </row>
    <row r="15079" s="24" customFormat="1" spans="2:2">
      <c r="B15079" s="121"/>
    </row>
    <row r="15080" s="24" customFormat="1" spans="2:2">
      <c r="B15080" s="121"/>
    </row>
    <row r="15081" s="24" customFormat="1" spans="2:2">
      <c r="B15081" s="121"/>
    </row>
    <row r="15082" s="24" customFormat="1" spans="2:2">
      <c r="B15082" s="121"/>
    </row>
    <row r="15083" s="24" customFormat="1" spans="2:2">
      <c r="B15083" s="121"/>
    </row>
    <row r="15084" s="24" customFormat="1" spans="2:2">
      <c r="B15084" s="121"/>
    </row>
    <row r="15085" s="24" customFormat="1" spans="2:2">
      <c r="B15085" s="121"/>
    </row>
    <row r="15086" s="24" customFormat="1" spans="2:2">
      <c r="B15086" s="121"/>
    </row>
    <row r="15087" s="24" customFormat="1" spans="2:2">
      <c r="B15087" s="121"/>
    </row>
    <row r="15088" s="24" customFormat="1" spans="2:2">
      <c r="B15088" s="121"/>
    </row>
    <row r="15089" s="24" customFormat="1" spans="2:2">
      <c r="B15089" s="121"/>
    </row>
    <row r="15090" s="24" customFormat="1" spans="2:2">
      <c r="B15090" s="121"/>
    </row>
    <row r="15091" s="24" customFormat="1" spans="2:2">
      <c r="B15091" s="121"/>
    </row>
    <row r="15092" s="24" customFormat="1" spans="2:2">
      <c r="B15092" s="121"/>
    </row>
    <row r="15093" s="24" customFormat="1" spans="2:2">
      <c r="B15093" s="121"/>
    </row>
    <row r="15094" s="24" customFormat="1" spans="2:2">
      <c r="B15094" s="121"/>
    </row>
    <row r="15095" s="24" customFormat="1" spans="2:2">
      <c r="B15095" s="121"/>
    </row>
    <row r="15096" s="24" customFormat="1" spans="2:2">
      <c r="B15096" s="121"/>
    </row>
    <row r="15097" s="24" customFormat="1" spans="2:2">
      <c r="B15097" s="121"/>
    </row>
    <row r="15098" s="24" customFormat="1" spans="2:2">
      <c r="B15098" s="121"/>
    </row>
    <row r="15099" s="24" customFormat="1" spans="2:2">
      <c r="B15099" s="121"/>
    </row>
    <row r="15100" s="24" customFormat="1" spans="2:2">
      <c r="B15100" s="121"/>
    </row>
    <row r="15101" s="24" customFormat="1" spans="2:2">
      <c r="B15101" s="121"/>
    </row>
    <row r="15102" s="24" customFormat="1" spans="2:2">
      <c r="B15102" s="121"/>
    </row>
    <row r="15103" s="24" customFormat="1" spans="2:2">
      <c r="B15103" s="121"/>
    </row>
    <row r="15104" s="24" customFormat="1" spans="2:2">
      <c r="B15104" s="121"/>
    </row>
    <row r="15105" s="24" customFormat="1" spans="2:2">
      <c r="B15105" s="121"/>
    </row>
    <row r="15106" s="24" customFormat="1" spans="2:2">
      <c r="B15106" s="121"/>
    </row>
    <row r="15107" s="24" customFormat="1" spans="2:2">
      <c r="B15107" s="121"/>
    </row>
    <row r="15108" s="24" customFormat="1" spans="2:2">
      <c r="B15108" s="121"/>
    </row>
    <row r="15109" s="24" customFormat="1" spans="2:2">
      <c r="B15109" s="121"/>
    </row>
    <row r="15110" s="24" customFormat="1" spans="2:2">
      <c r="B15110" s="121"/>
    </row>
    <row r="15111" s="24" customFormat="1" spans="2:2">
      <c r="B15111" s="121"/>
    </row>
    <row r="15112" s="24" customFormat="1" spans="2:2">
      <c r="B15112" s="121"/>
    </row>
    <row r="15113" s="24" customFormat="1" spans="2:2">
      <c r="B15113" s="121"/>
    </row>
    <row r="15114" s="24" customFormat="1" spans="2:2">
      <c r="B15114" s="121"/>
    </row>
    <row r="15115" s="24" customFormat="1" spans="2:2">
      <c r="B15115" s="121"/>
    </row>
    <row r="15116" s="24" customFormat="1" spans="2:2">
      <c r="B15116" s="121"/>
    </row>
    <row r="15117" s="24" customFormat="1" spans="2:2">
      <c r="B15117" s="121"/>
    </row>
    <row r="15118" s="24" customFormat="1" spans="2:2">
      <c r="B15118" s="121"/>
    </row>
    <row r="15119" s="24" customFormat="1" spans="2:2">
      <c r="B15119" s="121"/>
    </row>
    <row r="15120" s="24" customFormat="1" spans="2:2">
      <c r="B15120" s="121"/>
    </row>
    <row r="15121" s="24" customFormat="1" spans="2:2">
      <c r="B15121" s="121"/>
    </row>
    <row r="15122" s="24" customFormat="1" spans="2:2">
      <c r="B15122" s="121"/>
    </row>
    <row r="15123" s="24" customFormat="1" spans="2:2">
      <c r="B15123" s="121"/>
    </row>
    <row r="15124" s="24" customFormat="1" spans="2:2">
      <c r="B15124" s="121"/>
    </row>
    <row r="15125" s="24" customFormat="1" spans="2:2">
      <c r="B15125" s="121"/>
    </row>
    <row r="15126" s="24" customFormat="1" spans="2:2">
      <c r="B15126" s="121"/>
    </row>
    <row r="15127" s="24" customFormat="1" spans="2:2">
      <c r="B15127" s="121"/>
    </row>
    <row r="15128" s="24" customFormat="1" spans="2:2">
      <c r="B15128" s="121"/>
    </row>
    <row r="15129" s="24" customFormat="1" spans="2:2">
      <c r="B15129" s="121"/>
    </row>
    <row r="15130" s="24" customFormat="1" spans="2:2">
      <c r="B15130" s="121"/>
    </row>
    <row r="15131" s="24" customFormat="1" spans="2:2">
      <c r="B15131" s="121"/>
    </row>
    <row r="15132" s="24" customFormat="1" spans="2:2">
      <c r="B15132" s="121"/>
    </row>
    <row r="15133" s="24" customFormat="1" spans="2:2">
      <c r="B15133" s="121"/>
    </row>
    <row r="15134" s="24" customFormat="1" spans="2:2">
      <c r="B15134" s="121"/>
    </row>
    <row r="15135" s="24" customFormat="1" spans="2:2">
      <c r="B15135" s="121"/>
    </row>
    <row r="15136" s="24" customFormat="1" spans="2:2">
      <c r="B15136" s="121"/>
    </row>
    <row r="15137" s="24" customFormat="1" spans="2:2">
      <c r="B15137" s="121"/>
    </row>
    <row r="15138" s="24" customFormat="1" spans="2:2">
      <c r="B15138" s="121"/>
    </row>
    <row r="15139" s="24" customFormat="1" spans="2:2">
      <c r="B15139" s="121"/>
    </row>
    <row r="15140" s="24" customFormat="1" spans="2:2">
      <c r="B15140" s="121"/>
    </row>
    <row r="15141" s="24" customFormat="1" spans="2:2">
      <c r="B15141" s="121"/>
    </row>
    <row r="15142" s="24" customFormat="1" spans="2:2">
      <c r="B15142" s="121"/>
    </row>
    <row r="15143" s="24" customFormat="1" spans="2:2">
      <c r="B15143" s="121"/>
    </row>
    <row r="15144" s="24" customFormat="1" spans="2:2">
      <c r="B15144" s="121"/>
    </row>
    <row r="15145" s="24" customFormat="1" spans="2:2">
      <c r="B15145" s="121"/>
    </row>
    <row r="15146" s="24" customFormat="1" spans="2:2">
      <c r="B15146" s="121"/>
    </row>
    <row r="15147" s="24" customFormat="1" spans="2:2">
      <c r="B15147" s="121"/>
    </row>
    <row r="15148" s="24" customFormat="1" spans="2:2">
      <c r="B15148" s="121"/>
    </row>
    <row r="15149" s="24" customFormat="1" spans="2:2">
      <c r="B15149" s="121"/>
    </row>
    <row r="15150" s="24" customFormat="1" spans="2:2">
      <c r="B15150" s="121"/>
    </row>
    <row r="15151" s="24" customFormat="1" spans="2:2">
      <c r="B15151" s="121"/>
    </row>
    <row r="15152" s="24" customFormat="1" spans="2:2">
      <c r="B15152" s="121"/>
    </row>
    <row r="15153" s="24" customFormat="1" spans="2:2">
      <c r="B15153" s="121"/>
    </row>
    <row r="15154" s="24" customFormat="1" spans="2:2">
      <c r="B15154" s="121"/>
    </row>
    <row r="15155" s="24" customFormat="1" spans="2:2">
      <c r="B15155" s="121"/>
    </row>
    <row r="15156" s="24" customFormat="1" spans="2:2">
      <c r="B15156" s="121"/>
    </row>
    <row r="15157" s="24" customFormat="1" spans="2:2">
      <c r="B15157" s="121"/>
    </row>
    <row r="15158" s="24" customFormat="1" spans="2:2">
      <c r="B15158" s="121"/>
    </row>
    <row r="15159" s="24" customFormat="1" spans="2:2">
      <c r="B15159" s="121"/>
    </row>
    <row r="15160" s="24" customFormat="1" spans="2:2">
      <c r="B15160" s="121"/>
    </row>
    <row r="15161" s="24" customFormat="1" spans="2:2">
      <c r="B15161" s="121"/>
    </row>
    <row r="15162" s="24" customFormat="1" spans="2:2">
      <c r="B15162" s="121"/>
    </row>
    <row r="15163" s="24" customFormat="1" spans="2:2">
      <c r="B15163" s="121"/>
    </row>
    <row r="15164" s="24" customFormat="1" spans="2:2">
      <c r="B15164" s="121"/>
    </row>
    <row r="15165" s="24" customFormat="1" spans="2:2">
      <c r="B15165" s="121"/>
    </row>
    <row r="15166" s="24" customFormat="1" spans="2:2">
      <c r="B15166" s="121"/>
    </row>
    <row r="15167" s="24" customFormat="1" spans="2:2">
      <c r="B15167" s="121"/>
    </row>
    <row r="15168" s="24" customFormat="1" spans="2:2">
      <c r="B15168" s="121"/>
    </row>
    <row r="15169" s="24" customFormat="1" spans="2:2">
      <c r="B15169" s="121"/>
    </row>
    <row r="15170" s="24" customFormat="1" spans="2:2">
      <c r="B15170" s="121"/>
    </row>
    <row r="15171" s="24" customFormat="1" spans="2:2">
      <c r="B15171" s="121"/>
    </row>
    <row r="15172" s="24" customFormat="1" spans="2:2">
      <c r="B15172" s="121"/>
    </row>
    <row r="15173" s="24" customFormat="1" spans="2:2">
      <c r="B15173" s="121"/>
    </row>
    <row r="15174" s="24" customFormat="1" spans="2:2">
      <c r="B15174" s="121"/>
    </row>
    <row r="15175" s="24" customFormat="1" spans="2:2">
      <c r="B15175" s="121"/>
    </row>
    <row r="15176" s="24" customFormat="1" spans="2:2">
      <c r="B15176" s="121"/>
    </row>
    <row r="15177" s="24" customFormat="1" spans="2:2">
      <c r="B15177" s="121"/>
    </row>
    <row r="15178" s="24" customFormat="1" spans="2:2">
      <c r="B15178" s="121"/>
    </row>
    <row r="15179" s="24" customFormat="1" spans="2:2">
      <c r="B15179" s="121"/>
    </row>
    <row r="15180" s="24" customFormat="1" spans="2:2">
      <c r="B15180" s="121"/>
    </row>
    <row r="15181" s="24" customFormat="1" spans="2:2">
      <c r="B15181" s="121"/>
    </row>
    <row r="15182" s="24" customFormat="1" spans="2:2">
      <c r="B15182" s="121"/>
    </row>
    <row r="15183" s="24" customFormat="1" spans="2:2">
      <c r="B15183" s="121"/>
    </row>
    <row r="15184" s="24" customFormat="1" spans="2:2">
      <c r="B15184" s="121"/>
    </row>
    <row r="15185" s="24" customFormat="1" spans="2:2">
      <c r="B15185" s="121"/>
    </row>
    <row r="15186" s="24" customFormat="1" spans="2:2">
      <c r="B15186" s="121"/>
    </row>
    <row r="15187" s="24" customFormat="1" spans="2:2">
      <c r="B15187" s="121"/>
    </row>
    <row r="15188" s="24" customFormat="1" spans="2:2">
      <c r="B15188" s="121"/>
    </row>
    <row r="15189" s="24" customFormat="1" spans="2:2">
      <c r="B15189" s="121"/>
    </row>
    <row r="15190" s="24" customFormat="1" spans="2:2">
      <c r="B15190" s="121"/>
    </row>
    <row r="15191" s="24" customFormat="1" spans="2:2">
      <c r="B15191" s="121"/>
    </row>
    <row r="15192" s="24" customFormat="1" spans="2:2">
      <c r="B15192" s="121"/>
    </row>
    <row r="15193" s="24" customFormat="1" spans="2:2">
      <c r="B15193" s="121"/>
    </row>
    <row r="15194" s="24" customFormat="1" spans="2:2">
      <c r="B15194" s="121"/>
    </row>
    <row r="15195" s="24" customFormat="1" spans="2:2">
      <c r="B15195" s="121"/>
    </row>
    <row r="15196" s="24" customFormat="1" spans="2:2">
      <c r="B15196" s="121"/>
    </row>
    <row r="15197" s="24" customFormat="1" spans="2:2">
      <c r="B15197" s="121"/>
    </row>
    <row r="15198" s="24" customFormat="1" spans="2:2">
      <c r="B15198" s="121"/>
    </row>
    <row r="15199" s="24" customFormat="1" spans="2:2">
      <c r="B15199" s="121"/>
    </row>
    <row r="15200" s="24" customFormat="1" spans="2:2">
      <c r="B15200" s="121"/>
    </row>
    <row r="15201" s="24" customFormat="1" spans="2:2">
      <c r="B15201" s="121"/>
    </row>
    <row r="15202" s="24" customFormat="1" spans="2:2">
      <c r="B15202" s="121"/>
    </row>
    <row r="15203" s="24" customFormat="1" spans="2:2">
      <c r="B15203" s="121"/>
    </row>
    <row r="15204" s="24" customFormat="1" spans="2:2">
      <c r="B15204" s="121"/>
    </row>
    <row r="15205" s="24" customFormat="1" spans="2:2">
      <c r="B15205" s="121"/>
    </row>
    <row r="15206" s="24" customFormat="1" spans="2:2">
      <c r="B15206" s="121"/>
    </row>
    <row r="15207" s="24" customFormat="1" spans="2:2">
      <c r="B15207" s="121"/>
    </row>
    <row r="15208" s="24" customFormat="1" spans="2:2">
      <c r="B15208" s="121"/>
    </row>
    <row r="15209" s="24" customFormat="1" spans="2:2">
      <c r="B15209" s="121"/>
    </row>
    <row r="15210" s="24" customFormat="1" spans="2:2">
      <c r="B15210" s="121"/>
    </row>
    <row r="15211" s="24" customFormat="1" spans="2:2">
      <c r="B15211" s="121"/>
    </row>
    <row r="15212" s="24" customFormat="1" spans="2:2">
      <c r="B15212" s="121"/>
    </row>
    <row r="15213" s="24" customFormat="1" spans="2:2">
      <c r="B15213" s="121"/>
    </row>
    <row r="15214" s="24" customFormat="1" spans="2:2">
      <c r="B15214" s="121"/>
    </row>
    <row r="15215" s="24" customFormat="1" spans="2:2">
      <c r="B15215" s="121"/>
    </row>
    <row r="15216" s="24" customFormat="1" spans="2:2">
      <c r="B15216" s="121"/>
    </row>
    <row r="15217" s="24" customFormat="1" spans="2:2">
      <c r="B15217" s="121"/>
    </row>
    <row r="15218" s="24" customFormat="1" spans="2:2">
      <c r="B15218" s="121"/>
    </row>
    <row r="15219" s="24" customFormat="1" spans="2:2">
      <c r="B15219" s="121"/>
    </row>
    <row r="15220" s="24" customFormat="1" spans="2:2">
      <c r="B15220" s="121"/>
    </row>
    <row r="15221" s="24" customFormat="1" spans="2:2">
      <c r="B15221" s="121"/>
    </row>
    <row r="15222" s="24" customFormat="1" spans="2:2">
      <c r="B15222" s="121"/>
    </row>
    <row r="15223" s="24" customFormat="1" spans="2:2">
      <c r="B15223" s="121"/>
    </row>
    <row r="15224" s="24" customFormat="1" spans="2:2">
      <c r="B15224" s="121"/>
    </row>
    <row r="15225" s="24" customFormat="1" spans="2:2">
      <c r="B15225" s="121"/>
    </row>
    <row r="15226" s="24" customFormat="1" spans="2:2">
      <c r="B15226" s="121"/>
    </row>
    <row r="15227" s="24" customFormat="1" spans="2:2">
      <c r="B15227" s="121"/>
    </row>
    <row r="15228" s="24" customFormat="1" spans="2:2">
      <c r="B15228" s="121"/>
    </row>
    <row r="15229" s="24" customFormat="1" spans="2:2">
      <c r="B15229" s="121"/>
    </row>
    <row r="15230" s="24" customFormat="1" spans="2:2">
      <c r="B15230" s="121"/>
    </row>
    <row r="15231" s="24" customFormat="1" spans="2:2">
      <c r="B15231" s="121"/>
    </row>
    <row r="15232" s="24" customFormat="1" spans="2:2">
      <c r="B15232" s="121"/>
    </row>
    <row r="15233" s="24" customFormat="1" spans="2:2">
      <c r="B15233" s="121"/>
    </row>
    <row r="15234" s="24" customFormat="1" spans="2:2">
      <c r="B15234" s="121"/>
    </row>
    <row r="15235" s="24" customFormat="1" spans="2:2">
      <c r="B15235" s="121"/>
    </row>
    <row r="15236" s="24" customFormat="1" spans="2:2">
      <c r="B15236" s="121"/>
    </row>
    <row r="15237" s="24" customFormat="1" spans="2:2">
      <c r="B15237" s="121"/>
    </row>
    <row r="15238" s="24" customFormat="1" spans="2:2">
      <c r="B15238" s="121"/>
    </row>
    <row r="15239" s="24" customFormat="1" spans="2:2">
      <c r="B15239" s="121"/>
    </row>
    <row r="15240" s="24" customFormat="1" spans="2:2">
      <c r="B15240" s="121"/>
    </row>
    <row r="15241" s="24" customFormat="1" spans="2:2">
      <c r="B15241" s="121"/>
    </row>
    <row r="15242" s="24" customFormat="1" spans="2:2">
      <c r="B15242" s="121"/>
    </row>
    <row r="15243" s="24" customFormat="1" spans="2:2">
      <c r="B15243" s="121"/>
    </row>
    <row r="15244" s="24" customFormat="1" spans="2:2">
      <c r="B15244" s="121"/>
    </row>
    <row r="15245" s="24" customFormat="1" spans="2:2">
      <c r="B15245" s="121"/>
    </row>
    <row r="15246" s="24" customFormat="1" spans="2:2">
      <c r="B15246" s="121"/>
    </row>
    <row r="15247" s="24" customFormat="1" spans="2:2">
      <c r="B15247" s="121"/>
    </row>
    <row r="15248" s="24" customFormat="1" spans="2:2">
      <c r="B15248" s="121"/>
    </row>
    <row r="15249" s="24" customFormat="1" spans="2:2">
      <c r="B15249" s="121"/>
    </row>
    <row r="15250" s="24" customFormat="1" spans="2:2">
      <c r="B15250" s="121"/>
    </row>
    <row r="15251" s="24" customFormat="1" spans="2:2">
      <c r="B15251" s="121"/>
    </row>
    <row r="15252" s="24" customFormat="1" spans="2:2">
      <c r="B15252" s="121"/>
    </row>
    <row r="15253" s="24" customFormat="1" spans="2:2">
      <c r="B15253" s="121"/>
    </row>
    <row r="15254" s="24" customFormat="1" spans="2:2">
      <c r="B15254" s="121"/>
    </row>
    <row r="15255" s="24" customFormat="1" spans="2:2">
      <c r="B15255" s="121"/>
    </row>
    <row r="15256" s="24" customFormat="1" spans="2:2">
      <c r="B15256" s="121"/>
    </row>
    <row r="15257" s="24" customFormat="1" spans="2:2">
      <c r="B15257" s="121"/>
    </row>
    <row r="15258" s="24" customFormat="1" spans="2:2">
      <c r="B15258" s="121"/>
    </row>
    <row r="15259" s="24" customFormat="1" spans="2:2">
      <c r="B15259" s="121"/>
    </row>
    <row r="15260" s="24" customFormat="1" spans="2:2">
      <c r="B15260" s="121"/>
    </row>
    <row r="15261" s="24" customFormat="1" spans="2:2">
      <c r="B15261" s="121"/>
    </row>
    <row r="15262" s="24" customFormat="1" spans="2:2">
      <c r="B15262" s="121"/>
    </row>
    <row r="15263" s="24" customFormat="1" spans="2:2">
      <c r="B15263" s="121"/>
    </row>
    <row r="15264" s="24" customFormat="1" spans="2:2">
      <c r="B15264" s="121"/>
    </row>
    <row r="15265" s="24" customFormat="1" spans="2:2">
      <c r="B15265" s="121"/>
    </row>
    <row r="15266" s="24" customFormat="1" spans="2:2">
      <c r="B15266" s="121"/>
    </row>
    <row r="15267" s="24" customFormat="1" spans="2:2">
      <c r="B15267" s="121"/>
    </row>
    <row r="15268" s="24" customFormat="1" spans="2:2">
      <c r="B15268" s="121"/>
    </row>
    <row r="15269" s="24" customFormat="1" spans="2:2">
      <c r="B15269" s="121"/>
    </row>
    <row r="15270" s="24" customFormat="1" spans="2:2">
      <c r="B15270" s="121"/>
    </row>
    <row r="15271" s="24" customFormat="1" spans="2:2">
      <c r="B15271" s="121"/>
    </row>
    <row r="15272" s="24" customFormat="1" spans="2:2">
      <c r="B15272" s="121"/>
    </row>
    <row r="15273" s="24" customFormat="1" spans="2:2">
      <c r="B15273" s="121"/>
    </row>
    <row r="15274" s="24" customFormat="1" spans="2:2">
      <c r="B15274" s="121"/>
    </row>
    <row r="15275" s="24" customFormat="1" spans="2:2">
      <c r="B15275" s="121"/>
    </row>
    <row r="15276" s="24" customFormat="1" spans="2:2">
      <c r="B15276" s="121"/>
    </row>
    <row r="15277" s="24" customFormat="1" spans="2:2">
      <c r="B15277" s="121"/>
    </row>
    <row r="15278" s="24" customFormat="1" spans="2:2">
      <c r="B15278" s="121"/>
    </row>
    <row r="15279" s="24" customFormat="1" spans="2:2">
      <c r="B15279" s="121"/>
    </row>
    <row r="15280" s="24" customFormat="1" spans="2:2">
      <c r="B15280" s="121"/>
    </row>
    <row r="15281" s="24" customFormat="1" spans="2:2">
      <c r="B15281" s="121"/>
    </row>
    <row r="15282" s="24" customFormat="1" spans="2:2">
      <c r="B15282" s="121"/>
    </row>
    <row r="15283" s="24" customFormat="1" spans="2:2">
      <c r="B15283" s="121"/>
    </row>
    <row r="15284" s="24" customFormat="1" spans="2:2">
      <c r="B15284" s="121"/>
    </row>
    <row r="15285" s="24" customFormat="1" spans="2:2">
      <c r="B15285" s="121"/>
    </row>
    <row r="15286" s="24" customFormat="1" spans="2:2">
      <c r="B15286" s="121"/>
    </row>
    <row r="15287" s="24" customFormat="1" spans="2:2">
      <c r="B15287" s="121"/>
    </row>
    <row r="15288" s="24" customFormat="1" spans="2:2">
      <c r="B15288" s="121"/>
    </row>
    <row r="15289" s="24" customFormat="1" spans="2:2">
      <c r="B15289" s="121"/>
    </row>
    <row r="15290" s="24" customFormat="1" spans="2:2">
      <c r="B15290" s="121"/>
    </row>
    <row r="15291" s="24" customFormat="1" spans="2:2">
      <c r="B15291" s="121"/>
    </row>
    <row r="15292" s="24" customFormat="1" spans="2:2">
      <c r="B15292" s="121"/>
    </row>
    <row r="15293" s="24" customFormat="1" spans="2:2">
      <c r="B15293" s="121"/>
    </row>
    <row r="15294" s="24" customFormat="1" spans="2:2">
      <c r="B15294" s="121"/>
    </row>
    <row r="15295" s="24" customFormat="1" spans="2:2">
      <c r="B15295" s="121"/>
    </row>
    <row r="15296" s="24" customFormat="1" spans="2:2">
      <c r="B15296" s="121"/>
    </row>
    <row r="15297" s="24" customFormat="1" spans="2:2">
      <c r="B15297" s="121"/>
    </row>
    <row r="15298" s="24" customFormat="1" spans="2:2">
      <c r="B15298" s="121"/>
    </row>
    <row r="15299" s="24" customFormat="1" spans="2:2">
      <c r="B15299" s="121"/>
    </row>
    <row r="15300" s="24" customFormat="1" spans="2:2">
      <c r="B15300" s="121"/>
    </row>
    <row r="15301" s="24" customFormat="1" spans="2:2">
      <c r="B15301" s="121"/>
    </row>
    <row r="15302" s="24" customFormat="1" spans="2:2">
      <c r="B15302" s="121"/>
    </row>
    <row r="15303" s="24" customFormat="1" spans="2:2">
      <c r="B15303" s="121"/>
    </row>
    <row r="15304" s="24" customFormat="1" spans="2:2">
      <c r="B15304" s="121"/>
    </row>
    <row r="15305" s="24" customFormat="1" spans="2:2">
      <c r="B15305" s="121"/>
    </row>
    <row r="15306" s="24" customFormat="1" spans="2:2">
      <c r="B15306" s="121"/>
    </row>
    <row r="15307" s="24" customFormat="1" spans="2:2">
      <c r="B15307" s="121"/>
    </row>
    <row r="15308" s="24" customFormat="1" spans="2:2">
      <c r="B15308" s="121"/>
    </row>
    <row r="15309" s="24" customFormat="1" spans="2:2">
      <c r="B15309" s="121"/>
    </row>
    <row r="15310" s="24" customFormat="1" spans="2:2">
      <c r="B15310" s="121"/>
    </row>
    <row r="15311" s="24" customFormat="1" spans="2:2">
      <c r="B15311" s="121"/>
    </row>
    <row r="15312" s="24" customFormat="1" spans="2:2">
      <c r="B15312" s="121"/>
    </row>
    <row r="15313" s="24" customFormat="1" spans="2:2">
      <c r="B15313" s="121"/>
    </row>
    <row r="15314" s="24" customFormat="1" spans="2:2">
      <c r="B15314" s="121"/>
    </row>
    <row r="15315" s="24" customFormat="1" spans="2:2">
      <c r="B15315" s="121"/>
    </row>
    <row r="15316" s="24" customFormat="1" spans="2:2">
      <c r="B15316" s="121"/>
    </row>
    <row r="15317" s="24" customFormat="1" spans="2:2">
      <c r="B15317" s="121"/>
    </row>
    <row r="15318" s="24" customFormat="1" spans="2:2">
      <c r="B15318" s="121"/>
    </row>
    <row r="15319" s="24" customFormat="1" spans="2:2">
      <c r="B15319" s="121"/>
    </row>
    <row r="15320" s="24" customFormat="1" spans="2:2">
      <c r="B15320" s="121"/>
    </row>
    <row r="15321" s="24" customFormat="1" spans="2:2">
      <c r="B15321" s="121"/>
    </row>
    <row r="15322" s="24" customFormat="1" spans="2:2">
      <c r="B15322" s="121"/>
    </row>
    <row r="15323" s="24" customFormat="1" spans="2:2">
      <c r="B15323" s="121"/>
    </row>
    <row r="15324" s="24" customFormat="1" spans="2:2">
      <c r="B15324" s="121"/>
    </row>
    <row r="15325" s="24" customFormat="1" spans="2:2">
      <c r="B15325" s="121"/>
    </row>
    <row r="15326" s="24" customFormat="1" spans="2:2">
      <c r="B15326" s="121"/>
    </row>
    <row r="15327" s="24" customFormat="1" spans="2:2">
      <c r="B15327" s="121"/>
    </row>
    <row r="15328" s="24" customFormat="1" spans="2:2">
      <c r="B15328" s="121"/>
    </row>
    <row r="15329" s="24" customFormat="1" spans="2:2">
      <c r="B15329" s="121"/>
    </row>
    <row r="15330" s="24" customFormat="1" spans="2:2">
      <c r="B15330" s="121"/>
    </row>
    <row r="15331" s="24" customFormat="1" spans="2:2">
      <c r="B15331" s="121"/>
    </row>
    <row r="15332" s="24" customFormat="1" spans="2:2">
      <c r="B15332" s="121"/>
    </row>
    <row r="15333" s="24" customFormat="1" spans="2:2">
      <c r="B15333" s="121"/>
    </row>
    <row r="15334" s="24" customFormat="1" spans="2:2">
      <c r="B15334" s="121"/>
    </row>
    <row r="15335" s="24" customFormat="1" spans="2:2">
      <c r="B15335" s="121"/>
    </row>
    <row r="15336" s="24" customFormat="1" spans="2:2">
      <c r="B15336" s="121"/>
    </row>
    <row r="15337" s="24" customFormat="1" spans="2:2">
      <c r="B15337" s="121"/>
    </row>
    <row r="15338" s="24" customFormat="1" spans="2:2">
      <c r="B15338" s="121"/>
    </row>
    <row r="15339" s="24" customFormat="1" spans="2:2">
      <c r="B15339" s="121"/>
    </row>
    <row r="15340" s="24" customFormat="1" spans="2:2">
      <c r="B15340" s="121"/>
    </row>
    <row r="15341" s="24" customFormat="1" spans="2:2">
      <c r="B15341" s="121"/>
    </row>
    <row r="15342" s="24" customFormat="1" spans="2:2">
      <c r="B15342" s="121"/>
    </row>
    <row r="15343" s="24" customFormat="1" spans="2:2">
      <c r="B15343" s="121"/>
    </row>
    <row r="15344" s="24" customFormat="1" spans="2:2">
      <c r="B15344" s="121"/>
    </row>
    <row r="15345" s="24" customFormat="1" spans="2:2">
      <c r="B15345" s="121"/>
    </row>
    <row r="15346" s="24" customFormat="1" spans="2:2">
      <c r="B15346" s="121"/>
    </row>
    <row r="15347" s="24" customFormat="1" spans="2:2">
      <c r="B15347" s="121"/>
    </row>
    <row r="15348" s="24" customFormat="1" spans="2:2">
      <c r="B15348" s="121"/>
    </row>
    <row r="15349" s="24" customFormat="1" spans="2:2">
      <c r="B15349" s="121"/>
    </row>
    <row r="15350" s="24" customFormat="1" spans="2:2">
      <c r="B15350" s="121"/>
    </row>
    <row r="15351" s="24" customFormat="1" spans="2:2">
      <c r="B15351" s="121"/>
    </row>
    <row r="15352" s="24" customFormat="1" spans="2:2">
      <c r="B15352" s="121"/>
    </row>
    <row r="15353" s="24" customFormat="1" spans="2:2">
      <c r="B15353" s="121"/>
    </row>
    <row r="15354" s="24" customFormat="1" spans="2:2">
      <c r="B15354" s="121"/>
    </row>
    <row r="15355" s="24" customFormat="1" spans="2:2">
      <c r="B15355" s="121"/>
    </row>
    <row r="15356" s="24" customFormat="1" spans="2:2">
      <c r="B15356" s="121"/>
    </row>
    <row r="15357" s="24" customFormat="1" spans="2:2">
      <c r="B15357" s="121"/>
    </row>
    <row r="15358" s="24" customFormat="1" spans="2:2">
      <c r="B15358" s="121"/>
    </row>
    <row r="15359" s="24" customFormat="1" spans="2:2">
      <c r="B15359" s="121"/>
    </row>
    <row r="15360" s="24" customFormat="1" spans="2:2">
      <c r="B15360" s="121"/>
    </row>
    <row r="15361" s="24" customFormat="1" spans="2:2">
      <c r="B15361" s="121"/>
    </row>
    <row r="15362" s="24" customFormat="1" spans="2:2">
      <c r="B15362" s="121"/>
    </row>
    <row r="15363" s="24" customFormat="1" spans="2:2">
      <c r="B15363" s="121"/>
    </row>
    <row r="15364" s="24" customFormat="1" spans="2:2">
      <c r="B15364" s="121"/>
    </row>
    <row r="15365" s="24" customFormat="1" spans="2:2">
      <c r="B15365" s="121"/>
    </row>
    <row r="15366" s="24" customFormat="1" spans="2:2">
      <c r="B15366" s="121"/>
    </row>
    <row r="15367" s="24" customFormat="1" spans="2:2">
      <c r="B15367" s="121"/>
    </row>
    <row r="15368" s="24" customFormat="1" spans="2:2">
      <c r="B15368" s="121"/>
    </row>
    <row r="15369" s="24" customFormat="1" spans="2:2">
      <c r="B15369" s="121"/>
    </row>
    <row r="15370" s="24" customFormat="1" spans="2:2">
      <c r="B15370" s="121"/>
    </row>
    <row r="15371" s="24" customFormat="1" spans="2:2">
      <c r="B15371" s="121"/>
    </row>
    <row r="15372" s="24" customFormat="1" spans="2:2">
      <c r="B15372" s="121"/>
    </row>
    <row r="15373" s="24" customFormat="1" spans="2:2">
      <c r="B15373" s="121"/>
    </row>
    <row r="15374" s="24" customFormat="1" spans="2:2">
      <c r="B15374" s="121"/>
    </row>
    <row r="15375" s="24" customFormat="1" spans="2:2">
      <c r="B15375" s="121"/>
    </row>
    <row r="15376" s="24" customFormat="1" spans="2:2">
      <c r="B15376" s="121"/>
    </row>
    <row r="15377" s="24" customFormat="1" spans="2:2">
      <c r="B15377" s="121"/>
    </row>
    <row r="15378" s="24" customFormat="1" spans="2:2">
      <c r="B15378" s="121"/>
    </row>
    <row r="15379" s="24" customFormat="1" spans="2:2">
      <c r="B15379" s="121"/>
    </row>
    <row r="15380" s="24" customFormat="1" spans="2:2">
      <c r="B15380" s="121"/>
    </row>
    <row r="15381" s="24" customFormat="1" spans="2:2">
      <c r="B15381" s="121"/>
    </row>
    <row r="15382" s="24" customFormat="1" spans="2:2">
      <c r="B15382" s="121"/>
    </row>
    <row r="15383" s="24" customFormat="1" spans="2:2">
      <c r="B15383" s="121"/>
    </row>
    <row r="15384" s="24" customFormat="1" spans="2:2">
      <c r="B15384" s="121"/>
    </row>
    <row r="15385" s="24" customFormat="1" spans="2:2">
      <c r="B15385" s="121"/>
    </row>
    <row r="15386" s="24" customFormat="1" spans="2:2">
      <c r="B15386" s="121"/>
    </row>
    <row r="15387" s="24" customFormat="1" spans="2:2">
      <c r="B15387" s="121"/>
    </row>
    <row r="15388" s="24" customFormat="1" spans="2:2">
      <c r="B15388" s="121"/>
    </row>
    <row r="15389" s="24" customFormat="1" spans="2:2">
      <c r="B15389" s="121"/>
    </row>
    <row r="15390" s="24" customFormat="1" spans="2:2">
      <c r="B15390" s="121"/>
    </row>
    <row r="15391" s="24" customFormat="1" spans="2:2">
      <c r="B15391" s="121"/>
    </row>
    <row r="15392" s="24" customFormat="1" spans="2:2">
      <c r="B15392" s="121"/>
    </row>
    <row r="15393" s="24" customFormat="1" spans="2:2">
      <c r="B15393" s="121"/>
    </row>
    <row r="15394" s="24" customFormat="1" spans="2:2">
      <c r="B15394" s="121"/>
    </row>
    <row r="15395" s="24" customFormat="1" spans="2:2">
      <c r="B15395" s="121"/>
    </row>
    <row r="15396" s="24" customFormat="1" spans="2:2">
      <c r="B15396" s="121"/>
    </row>
    <row r="15397" s="24" customFormat="1" spans="2:2">
      <c r="B15397" s="121"/>
    </row>
    <row r="15398" s="24" customFormat="1" spans="2:2">
      <c r="B15398" s="121"/>
    </row>
    <row r="15399" s="24" customFormat="1" spans="2:2">
      <c r="B15399" s="121"/>
    </row>
    <row r="15400" s="24" customFormat="1" spans="2:2">
      <c r="B15400" s="121"/>
    </row>
    <row r="15401" s="24" customFormat="1" spans="2:2">
      <c r="B15401" s="121"/>
    </row>
    <row r="15402" s="24" customFormat="1" spans="2:2">
      <c r="B15402" s="121"/>
    </row>
    <row r="15403" s="24" customFormat="1" spans="2:2">
      <c r="B15403" s="121"/>
    </row>
    <row r="15404" s="24" customFormat="1" spans="2:2">
      <c r="B15404" s="121"/>
    </row>
    <row r="15405" s="24" customFormat="1" spans="2:2">
      <c r="B15405" s="121"/>
    </row>
    <row r="15406" s="24" customFormat="1" spans="2:2">
      <c r="B15406" s="121"/>
    </row>
    <row r="15407" s="24" customFormat="1" spans="2:2">
      <c r="B15407" s="121"/>
    </row>
    <row r="15408" s="24" customFormat="1" spans="2:2">
      <c r="B15408" s="121"/>
    </row>
    <row r="15409" s="24" customFormat="1" spans="2:2">
      <c r="B15409" s="121"/>
    </row>
    <row r="15410" s="24" customFormat="1" spans="2:2">
      <c r="B15410" s="121"/>
    </row>
    <row r="15411" s="24" customFormat="1" spans="2:2">
      <c r="B15411" s="121"/>
    </row>
    <row r="15412" s="24" customFormat="1" spans="2:2">
      <c r="B15412" s="121"/>
    </row>
    <row r="15413" s="24" customFormat="1" spans="2:2">
      <c r="B15413" s="121"/>
    </row>
    <row r="15414" s="24" customFormat="1" spans="2:2">
      <c r="B15414" s="121"/>
    </row>
    <row r="15415" s="24" customFormat="1" spans="2:2">
      <c r="B15415" s="121"/>
    </row>
    <row r="15416" s="24" customFormat="1" spans="2:2">
      <c r="B15416" s="121"/>
    </row>
    <row r="15417" s="24" customFormat="1" spans="2:2">
      <c r="B15417" s="121"/>
    </row>
    <row r="15418" s="24" customFormat="1" spans="2:2">
      <c r="B15418" s="121"/>
    </row>
    <row r="15419" s="24" customFormat="1" spans="2:2">
      <c r="B15419" s="121"/>
    </row>
    <row r="15420" s="24" customFormat="1" spans="2:2">
      <c r="B15420" s="121"/>
    </row>
    <row r="15421" s="24" customFormat="1" spans="2:2">
      <c r="B15421" s="121"/>
    </row>
    <row r="15422" s="24" customFormat="1" spans="2:2">
      <c r="B15422" s="121"/>
    </row>
    <row r="15423" s="24" customFormat="1" spans="2:2">
      <c r="B15423" s="121"/>
    </row>
    <row r="15424" s="24" customFormat="1" spans="2:2">
      <c r="B15424" s="121"/>
    </row>
    <row r="15425" s="24" customFormat="1" spans="2:2">
      <c r="B15425" s="121"/>
    </row>
    <row r="15426" s="24" customFormat="1" spans="2:2">
      <c r="B15426" s="121"/>
    </row>
    <row r="15427" s="24" customFormat="1" spans="2:2">
      <c r="B15427" s="121"/>
    </row>
    <row r="15428" s="24" customFormat="1" spans="2:2">
      <c r="B15428" s="121"/>
    </row>
    <row r="15429" s="24" customFormat="1" spans="2:2">
      <c r="B15429" s="121"/>
    </row>
    <row r="15430" s="24" customFormat="1" spans="2:2">
      <c r="B15430" s="121"/>
    </row>
    <row r="15431" s="24" customFormat="1" spans="2:2">
      <c r="B15431" s="121"/>
    </row>
    <row r="15432" s="24" customFormat="1" spans="2:2">
      <c r="B15432" s="121"/>
    </row>
    <row r="15433" s="24" customFormat="1" spans="2:2">
      <c r="B15433" s="121"/>
    </row>
    <row r="15434" s="24" customFormat="1" spans="2:2">
      <c r="B15434" s="121"/>
    </row>
    <row r="15435" s="24" customFormat="1" spans="2:2">
      <c r="B15435" s="121"/>
    </row>
    <row r="15436" s="24" customFormat="1" spans="2:2">
      <c r="B15436" s="121"/>
    </row>
    <row r="15437" s="24" customFormat="1" spans="2:2">
      <c r="B15437" s="121"/>
    </row>
    <row r="15438" s="24" customFormat="1" spans="2:2">
      <c r="B15438" s="121"/>
    </row>
    <row r="15439" s="24" customFormat="1" spans="2:2">
      <c r="B15439" s="121"/>
    </row>
    <row r="15440" s="24" customFormat="1" spans="2:2">
      <c r="B15440" s="121"/>
    </row>
    <row r="15441" s="24" customFormat="1" spans="2:2">
      <c r="B15441" s="121"/>
    </row>
    <row r="15442" s="24" customFormat="1" spans="2:2">
      <c r="B15442" s="121"/>
    </row>
    <row r="15443" s="24" customFormat="1" spans="2:2">
      <c r="B15443" s="121"/>
    </row>
    <row r="15444" s="24" customFormat="1" spans="2:2">
      <c r="B15444" s="121"/>
    </row>
    <row r="15445" s="24" customFormat="1" spans="2:2">
      <c r="B15445" s="121"/>
    </row>
    <row r="15446" s="24" customFormat="1" spans="2:2">
      <c r="B15446" s="121"/>
    </row>
    <row r="15447" s="24" customFormat="1" spans="2:2">
      <c r="B15447" s="121"/>
    </row>
    <row r="15448" s="24" customFormat="1" spans="2:2">
      <c r="B15448" s="121"/>
    </row>
    <row r="15449" s="24" customFormat="1" spans="2:2">
      <c r="B15449" s="121"/>
    </row>
    <row r="15450" s="24" customFormat="1" spans="2:2">
      <c r="B15450" s="121"/>
    </row>
    <row r="15451" s="24" customFormat="1" spans="2:2">
      <c r="B15451" s="121"/>
    </row>
    <row r="15452" s="24" customFormat="1" spans="2:2">
      <c r="B15452" s="121"/>
    </row>
    <row r="15453" s="24" customFormat="1" spans="2:2">
      <c r="B15453" s="121"/>
    </row>
    <row r="15454" s="24" customFormat="1" spans="2:2">
      <c r="B15454" s="121"/>
    </row>
    <row r="15455" s="24" customFormat="1" spans="2:2">
      <c r="B15455" s="121"/>
    </row>
    <row r="15456" s="24" customFormat="1" spans="2:2">
      <c r="B15456" s="121"/>
    </row>
    <row r="15457" s="24" customFormat="1" spans="2:2">
      <c r="B15457" s="121"/>
    </row>
    <row r="15458" s="24" customFormat="1" spans="2:2">
      <c r="B15458" s="121"/>
    </row>
    <row r="15459" s="24" customFormat="1" spans="2:2">
      <c r="B15459" s="121"/>
    </row>
    <row r="15460" s="24" customFormat="1" spans="2:2">
      <c r="B15460" s="121"/>
    </row>
    <row r="15461" s="24" customFormat="1" spans="2:2">
      <c r="B15461" s="121"/>
    </row>
    <row r="15462" s="24" customFormat="1" spans="2:2">
      <c r="B15462" s="121"/>
    </row>
    <row r="15463" s="24" customFormat="1" spans="2:2">
      <c r="B15463" s="121"/>
    </row>
    <row r="15464" s="24" customFormat="1" spans="2:2">
      <c r="B15464" s="121"/>
    </row>
    <row r="15465" s="24" customFormat="1" spans="2:2">
      <c r="B15465" s="121"/>
    </row>
    <row r="15466" s="24" customFormat="1" spans="2:2">
      <c r="B15466" s="121"/>
    </row>
    <row r="15467" s="24" customFormat="1" spans="2:2">
      <c r="B15467" s="121"/>
    </row>
    <row r="15468" s="24" customFormat="1" spans="2:2">
      <c r="B15468" s="121"/>
    </row>
    <row r="15469" s="24" customFormat="1" spans="2:2">
      <c r="B15469" s="121"/>
    </row>
    <row r="15470" s="24" customFormat="1" spans="2:2">
      <c r="B15470" s="121"/>
    </row>
    <row r="15471" s="24" customFormat="1" spans="2:2">
      <c r="B15471" s="121"/>
    </row>
    <row r="15472" s="24" customFormat="1" spans="2:2">
      <c r="B15472" s="121"/>
    </row>
    <row r="15473" s="24" customFormat="1" spans="2:2">
      <c r="B15473" s="121"/>
    </row>
    <row r="15474" s="24" customFormat="1" spans="2:2">
      <c r="B15474" s="121"/>
    </row>
    <row r="15475" s="24" customFormat="1" spans="2:2">
      <c r="B15475" s="121"/>
    </row>
    <row r="15476" s="24" customFormat="1" spans="2:2">
      <c r="B15476" s="121"/>
    </row>
    <row r="15477" s="24" customFormat="1" spans="2:2">
      <c r="B15477" s="121"/>
    </row>
    <row r="15478" s="24" customFormat="1" spans="2:2">
      <c r="B15478" s="121"/>
    </row>
    <row r="15479" s="24" customFormat="1" spans="2:2">
      <c r="B15479" s="121"/>
    </row>
    <row r="15480" s="24" customFormat="1" spans="2:2">
      <c r="B15480" s="121"/>
    </row>
    <row r="15481" s="24" customFormat="1" spans="2:2">
      <c r="B15481" s="121"/>
    </row>
    <row r="15482" s="24" customFormat="1" spans="2:2">
      <c r="B15482" s="121"/>
    </row>
    <row r="15483" s="24" customFormat="1" spans="2:2">
      <c r="B15483" s="121"/>
    </row>
    <row r="15484" s="24" customFormat="1" spans="2:2">
      <c r="B15484" s="121"/>
    </row>
    <row r="15485" s="24" customFormat="1" spans="2:2">
      <c r="B15485" s="121"/>
    </row>
    <row r="15486" s="24" customFormat="1" spans="2:2">
      <c r="B15486" s="121"/>
    </row>
    <row r="15487" s="24" customFormat="1" spans="2:2">
      <c r="B15487" s="121"/>
    </row>
    <row r="15488" s="24" customFormat="1" spans="2:2">
      <c r="B15488" s="121"/>
    </row>
    <row r="15489" s="24" customFormat="1" spans="2:2">
      <c r="B15489" s="121"/>
    </row>
    <row r="15490" s="24" customFormat="1" spans="2:2">
      <c r="B15490" s="121"/>
    </row>
    <row r="15491" s="24" customFormat="1" spans="2:2">
      <c r="B15491" s="121"/>
    </row>
    <row r="15492" s="24" customFormat="1" spans="2:2">
      <c r="B15492" s="121"/>
    </row>
    <row r="15493" s="24" customFormat="1" spans="2:2">
      <c r="B15493" s="121"/>
    </row>
    <row r="15494" s="24" customFormat="1" spans="2:2">
      <c r="B15494" s="121"/>
    </row>
    <row r="15495" s="24" customFormat="1" spans="2:2">
      <c r="B15495" s="121"/>
    </row>
    <row r="15496" s="24" customFormat="1" spans="2:2">
      <c r="B15496" s="121"/>
    </row>
    <row r="15497" s="24" customFormat="1" spans="2:2">
      <c r="B15497" s="121"/>
    </row>
    <row r="15498" s="24" customFormat="1" spans="2:2">
      <c r="B15498" s="121"/>
    </row>
    <row r="15499" s="24" customFormat="1" spans="2:2">
      <c r="B15499" s="121"/>
    </row>
    <row r="15500" s="24" customFormat="1" spans="2:2">
      <c r="B15500" s="121"/>
    </row>
    <row r="15501" s="24" customFormat="1" spans="2:2">
      <c r="B15501" s="121"/>
    </row>
    <row r="15502" s="24" customFormat="1" spans="2:2">
      <c r="B15502" s="121"/>
    </row>
    <row r="15503" s="24" customFormat="1" spans="2:2">
      <c r="B15503" s="121"/>
    </row>
    <row r="15504" s="24" customFormat="1" spans="2:2">
      <c r="B15504" s="121"/>
    </row>
    <row r="15505" s="24" customFormat="1" spans="2:2">
      <c r="B15505" s="121"/>
    </row>
    <row r="15506" s="24" customFormat="1" spans="2:2">
      <c r="B15506" s="121"/>
    </row>
    <row r="15507" s="24" customFormat="1" spans="2:2">
      <c r="B15507" s="121"/>
    </row>
    <row r="15508" s="24" customFormat="1" spans="2:2">
      <c r="B15508" s="121"/>
    </row>
    <row r="15509" s="24" customFormat="1" spans="2:2">
      <c r="B15509" s="121"/>
    </row>
    <row r="15510" s="24" customFormat="1" spans="2:2">
      <c r="B15510" s="121"/>
    </row>
    <row r="15511" s="24" customFormat="1" spans="2:2">
      <c r="B15511" s="121"/>
    </row>
    <row r="15512" s="24" customFormat="1" spans="2:2">
      <c r="B15512" s="121"/>
    </row>
    <row r="15513" s="24" customFormat="1" spans="2:2">
      <c r="B15513" s="121"/>
    </row>
    <row r="15514" s="24" customFormat="1" spans="2:2">
      <c r="B15514" s="121"/>
    </row>
    <row r="15515" s="24" customFormat="1" spans="2:2">
      <c r="B15515" s="121"/>
    </row>
    <row r="15516" s="24" customFormat="1" spans="2:2">
      <c r="B15516" s="121"/>
    </row>
    <row r="15517" s="24" customFormat="1" spans="2:2">
      <c r="B15517" s="121"/>
    </row>
    <row r="15518" s="24" customFormat="1" spans="2:2">
      <c r="B15518" s="121"/>
    </row>
    <row r="15519" s="24" customFormat="1" spans="2:2">
      <c r="B15519" s="121"/>
    </row>
    <row r="15520" s="24" customFormat="1" spans="2:2">
      <c r="B15520" s="121"/>
    </row>
    <row r="15521" s="24" customFormat="1" spans="2:2">
      <c r="B15521" s="121"/>
    </row>
    <row r="15522" s="24" customFormat="1" spans="2:2">
      <c r="B15522" s="121"/>
    </row>
    <row r="15523" s="24" customFormat="1" spans="2:2">
      <c r="B15523" s="121"/>
    </row>
    <row r="15524" s="24" customFormat="1" spans="2:2">
      <c r="B15524" s="121"/>
    </row>
    <row r="15525" s="24" customFormat="1" spans="2:2">
      <c r="B15525" s="121"/>
    </row>
    <row r="15526" s="24" customFormat="1" spans="2:2">
      <c r="B15526" s="121"/>
    </row>
    <row r="15527" s="24" customFormat="1" spans="2:2">
      <c r="B15527" s="121"/>
    </row>
    <row r="15528" s="24" customFormat="1" spans="2:2">
      <c r="B15528" s="121"/>
    </row>
    <row r="15529" s="24" customFormat="1" spans="2:2">
      <c r="B15529" s="121"/>
    </row>
    <row r="15530" s="24" customFormat="1" spans="2:2">
      <c r="B15530" s="121"/>
    </row>
    <row r="15531" s="24" customFormat="1" spans="2:2">
      <c r="B15531" s="121"/>
    </row>
    <row r="15532" s="24" customFormat="1" spans="2:2">
      <c r="B15532" s="121"/>
    </row>
    <row r="15533" s="24" customFormat="1" spans="2:2">
      <c r="B15533" s="121"/>
    </row>
    <row r="15534" s="24" customFormat="1" spans="2:2">
      <c r="B15534" s="121"/>
    </row>
    <row r="15535" s="24" customFormat="1" spans="2:2">
      <c r="B15535" s="121"/>
    </row>
    <row r="15536" s="24" customFormat="1" spans="2:2">
      <c r="B15536" s="121"/>
    </row>
    <row r="15537" s="24" customFormat="1" spans="2:2">
      <c r="B15537" s="121"/>
    </row>
    <row r="15538" s="24" customFormat="1" spans="2:2">
      <c r="B15538" s="121"/>
    </row>
    <row r="15539" s="24" customFormat="1" spans="2:2">
      <c r="B15539" s="121"/>
    </row>
    <row r="15540" s="24" customFormat="1" spans="2:2">
      <c r="B15540" s="121"/>
    </row>
    <row r="15541" s="24" customFormat="1" spans="2:2">
      <c r="B15541" s="121"/>
    </row>
    <row r="15542" s="24" customFormat="1" spans="2:2">
      <c r="B15542" s="121"/>
    </row>
    <row r="15543" s="24" customFormat="1" spans="2:2">
      <c r="B15543" s="121"/>
    </row>
    <row r="15544" s="24" customFormat="1" spans="2:2">
      <c r="B15544" s="121"/>
    </row>
    <row r="15545" s="24" customFormat="1" spans="2:2">
      <c r="B15545" s="121"/>
    </row>
    <row r="15546" s="24" customFormat="1" spans="2:2">
      <c r="B15546" s="121"/>
    </row>
    <row r="15547" s="24" customFormat="1" spans="2:2">
      <c r="B15547" s="121"/>
    </row>
    <row r="15548" s="24" customFormat="1" spans="2:2">
      <c r="B15548" s="121"/>
    </row>
    <row r="15549" s="24" customFormat="1" spans="2:2">
      <c r="B15549" s="121"/>
    </row>
    <row r="15550" s="24" customFormat="1" spans="2:2">
      <c r="B15550" s="121"/>
    </row>
    <row r="15551" s="24" customFormat="1" spans="2:2">
      <c r="B15551" s="121"/>
    </row>
    <row r="15552" s="24" customFormat="1" spans="2:2">
      <c r="B15552" s="121"/>
    </row>
    <row r="15553" s="24" customFormat="1" spans="2:2">
      <c r="B15553" s="121"/>
    </row>
    <row r="15554" s="24" customFormat="1" spans="2:2">
      <c r="B15554" s="121"/>
    </row>
    <row r="15555" s="24" customFormat="1" spans="2:2">
      <c r="B15555" s="121"/>
    </row>
    <row r="15556" s="24" customFormat="1" spans="2:2">
      <c r="B15556" s="121"/>
    </row>
    <row r="15557" s="24" customFormat="1" spans="2:2">
      <c r="B15557" s="121"/>
    </row>
    <row r="15558" s="24" customFormat="1" spans="2:2">
      <c r="B15558" s="121"/>
    </row>
    <row r="15559" s="24" customFormat="1" spans="2:2">
      <c r="B15559" s="121"/>
    </row>
    <row r="15560" s="24" customFormat="1" spans="2:2">
      <c r="B15560" s="121"/>
    </row>
    <row r="15561" s="24" customFormat="1" spans="2:2">
      <c r="B15561" s="121"/>
    </row>
    <row r="15562" s="24" customFormat="1" spans="2:2">
      <c r="B15562" s="121"/>
    </row>
    <row r="15563" s="24" customFormat="1" spans="2:2">
      <c r="B15563" s="121"/>
    </row>
    <row r="15564" s="24" customFormat="1" spans="2:2">
      <c r="B15564" s="121"/>
    </row>
    <row r="15565" s="24" customFormat="1" spans="2:2">
      <c r="B15565" s="121"/>
    </row>
    <row r="15566" s="24" customFormat="1" spans="2:2">
      <c r="B15566" s="121"/>
    </row>
    <row r="15567" s="24" customFormat="1" spans="2:2">
      <c r="B15567" s="121"/>
    </row>
    <row r="15568" s="24" customFormat="1" spans="2:2">
      <c r="B15568" s="121"/>
    </row>
    <row r="15569" s="24" customFormat="1" spans="2:2">
      <c r="B15569" s="121"/>
    </row>
    <row r="15570" s="24" customFormat="1" spans="2:2">
      <c r="B15570" s="121"/>
    </row>
    <row r="15571" s="24" customFormat="1" spans="2:2">
      <c r="B15571" s="121"/>
    </row>
    <row r="15572" s="24" customFormat="1" spans="2:2">
      <c r="B15572" s="121"/>
    </row>
    <row r="15573" s="24" customFormat="1" spans="2:2">
      <c r="B15573" s="121"/>
    </row>
    <row r="15574" s="24" customFormat="1" spans="2:2">
      <c r="B15574" s="121"/>
    </row>
    <row r="15575" s="24" customFormat="1" spans="2:2">
      <c r="B15575" s="121"/>
    </row>
    <row r="15576" s="24" customFormat="1" spans="2:2">
      <c r="B15576" s="121"/>
    </row>
    <row r="15577" s="24" customFormat="1" spans="2:2">
      <c r="B15577" s="121"/>
    </row>
    <row r="15578" s="24" customFormat="1" spans="2:2">
      <c r="B15578" s="121"/>
    </row>
    <row r="15579" s="24" customFormat="1" spans="2:2">
      <c r="B15579" s="121"/>
    </row>
    <row r="15580" s="24" customFormat="1" spans="2:2">
      <c r="B15580" s="121"/>
    </row>
    <row r="15581" s="24" customFormat="1" spans="2:2">
      <c r="B15581" s="121"/>
    </row>
    <row r="15582" s="24" customFormat="1" spans="2:2">
      <c r="B15582" s="121"/>
    </row>
    <row r="15583" s="24" customFormat="1" spans="2:2">
      <c r="B15583" s="121"/>
    </row>
    <row r="15584" s="24" customFormat="1" spans="2:2">
      <c r="B15584" s="121"/>
    </row>
    <row r="15585" s="24" customFormat="1" spans="2:2">
      <c r="B15585" s="121"/>
    </row>
    <row r="15586" s="24" customFormat="1" spans="2:2">
      <c r="B15586" s="121"/>
    </row>
    <row r="15587" s="24" customFormat="1" spans="2:2">
      <c r="B15587" s="121"/>
    </row>
    <row r="15588" s="24" customFormat="1" spans="2:2">
      <c r="B15588" s="121"/>
    </row>
    <row r="15589" s="24" customFormat="1" spans="2:2">
      <c r="B15589" s="121"/>
    </row>
    <row r="15590" s="24" customFormat="1" spans="2:2">
      <c r="B15590" s="121"/>
    </row>
    <row r="15591" s="24" customFormat="1" spans="2:2">
      <c r="B15591" s="121"/>
    </row>
    <row r="15592" s="24" customFormat="1" spans="2:2">
      <c r="B15592" s="121"/>
    </row>
    <row r="15593" s="24" customFormat="1" spans="2:2">
      <c r="B15593" s="121"/>
    </row>
    <row r="15594" s="24" customFormat="1" spans="2:2">
      <c r="B15594" s="121"/>
    </row>
    <row r="15595" s="24" customFormat="1" spans="2:2">
      <c r="B15595" s="121"/>
    </row>
    <row r="15596" s="24" customFormat="1" spans="2:2">
      <c r="B15596" s="121"/>
    </row>
    <row r="15597" s="24" customFormat="1" spans="2:2">
      <c r="B15597" s="121"/>
    </row>
    <row r="15598" s="24" customFormat="1" spans="2:2">
      <c r="B15598" s="121"/>
    </row>
    <row r="15599" s="24" customFormat="1" spans="2:2">
      <c r="B15599" s="121"/>
    </row>
    <row r="15600" s="24" customFormat="1" spans="2:2">
      <c r="B15600" s="121"/>
    </row>
    <row r="15601" s="24" customFormat="1" spans="2:2">
      <c r="B15601" s="121"/>
    </row>
    <row r="15602" s="24" customFormat="1" spans="2:2">
      <c r="B15602" s="121"/>
    </row>
    <row r="15603" s="24" customFormat="1" spans="2:2">
      <c r="B15603" s="121"/>
    </row>
    <row r="15604" s="24" customFormat="1" spans="2:2">
      <c r="B15604" s="121"/>
    </row>
    <row r="15605" s="24" customFormat="1" spans="2:2">
      <c r="B15605" s="121"/>
    </row>
    <row r="15606" s="24" customFormat="1" spans="2:2">
      <c r="B15606" s="121"/>
    </row>
    <row r="15607" s="24" customFormat="1" spans="2:2">
      <c r="B15607" s="121"/>
    </row>
    <row r="15608" s="24" customFormat="1" spans="2:2">
      <c r="B15608" s="121"/>
    </row>
    <row r="15609" s="24" customFormat="1" spans="2:2">
      <c r="B15609" s="121"/>
    </row>
    <row r="15610" s="24" customFormat="1" spans="2:2">
      <c r="B15610" s="121"/>
    </row>
    <row r="15611" s="24" customFormat="1" spans="2:2">
      <c r="B15611" s="121"/>
    </row>
    <row r="15612" s="24" customFormat="1" spans="2:2">
      <c r="B15612" s="121"/>
    </row>
    <row r="15613" s="24" customFormat="1" spans="2:2">
      <c r="B15613" s="121"/>
    </row>
    <row r="15614" s="24" customFormat="1" spans="2:2">
      <c r="B15614" s="121"/>
    </row>
    <row r="15615" s="24" customFormat="1" spans="2:2">
      <c r="B15615" s="121"/>
    </row>
    <row r="15616" s="24" customFormat="1" spans="2:2">
      <c r="B15616" s="121"/>
    </row>
    <row r="15617" s="24" customFormat="1" spans="2:2">
      <c r="B15617" s="121"/>
    </row>
    <row r="15618" s="24" customFormat="1" spans="2:2">
      <c r="B15618" s="121"/>
    </row>
    <row r="15619" s="24" customFormat="1" spans="2:2">
      <c r="B15619" s="121"/>
    </row>
    <row r="15620" s="24" customFormat="1" spans="2:2">
      <c r="B15620" s="121"/>
    </row>
    <row r="15621" s="24" customFormat="1" spans="2:2">
      <c r="B15621" s="121"/>
    </row>
    <row r="15622" s="24" customFormat="1" spans="2:2">
      <c r="B15622" s="121"/>
    </row>
    <row r="15623" s="24" customFormat="1" spans="2:2">
      <c r="B15623" s="121"/>
    </row>
    <row r="15624" s="24" customFormat="1" spans="2:2">
      <c r="B15624" s="121"/>
    </row>
    <row r="15625" s="24" customFormat="1" spans="2:2">
      <c r="B15625" s="121"/>
    </row>
    <row r="15626" s="24" customFormat="1" spans="2:2">
      <c r="B15626" s="121"/>
    </row>
    <row r="15627" s="24" customFormat="1" spans="2:2">
      <c r="B15627" s="121"/>
    </row>
    <row r="15628" s="24" customFormat="1" spans="2:2">
      <c r="B15628" s="121"/>
    </row>
    <row r="15629" s="24" customFormat="1" spans="2:2">
      <c r="B15629" s="121"/>
    </row>
    <row r="15630" s="24" customFormat="1" spans="2:2">
      <c r="B15630" s="121"/>
    </row>
    <row r="15631" s="24" customFormat="1" spans="2:2">
      <c r="B15631" s="121"/>
    </row>
    <row r="15632" s="24" customFormat="1" spans="2:2">
      <c r="B15632" s="121"/>
    </row>
    <row r="15633" s="24" customFormat="1" spans="2:2">
      <c r="B15633" s="121"/>
    </row>
    <row r="15634" s="24" customFormat="1" spans="2:2">
      <c r="B15634" s="121"/>
    </row>
    <row r="15635" s="24" customFormat="1" spans="2:2">
      <c r="B15635" s="121"/>
    </row>
    <row r="15636" s="24" customFormat="1" spans="2:2">
      <c r="B15636" s="121"/>
    </row>
    <row r="15637" s="24" customFormat="1" spans="2:2">
      <c r="B15637" s="121"/>
    </row>
    <row r="15638" s="24" customFormat="1" spans="2:2">
      <c r="B15638" s="121"/>
    </row>
    <row r="15639" s="24" customFormat="1" spans="2:2">
      <c r="B15639" s="121"/>
    </row>
    <row r="15640" s="24" customFormat="1" spans="2:2">
      <c r="B15640" s="121"/>
    </row>
    <row r="15641" s="24" customFormat="1" spans="2:2">
      <c r="B15641" s="121"/>
    </row>
    <row r="15642" s="24" customFormat="1" spans="2:2">
      <c r="B15642" s="121"/>
    </row>
    <row r="15643" s="24" customFormat="1" spans="2:2">
      <c r="B15643" s="121"/>
    </row>
    <row r="15644" s="24" customFormat="1" spans="2:2">
      <c r="B15644" s="121"/>
    </row>
    <row r="15645" s="24" customFormat="1" spans="2:2">
      <c r="B15645" s="121"/>
    </row>
    <row r="15646" s="24" customFormat="1" spans="2:2">
      <c r="B15646" s="121"/>
    </row>
    <row r="15647" s="24" customFormat="1" spans="2:2">
      <c r="B15647" s="121"/>
    </row>
    <row r="15648" s="24" customFormat="1" spans="2:2">
      <c r="B15648" s="121"/>
    </row>
    <row r="15649" s="24" customFormat="1" spans="2:2">
      <c r="B15649" s="121"/>
    </row>
    <row r="15650" s="24" customFormat="1" spans="2:2">
      <c r="B15650" s="121"/>
    </row>
    <row r="15651" s="24" customFormat="1" spans="2:2">
      <c r="B15651" s="121"/>
    </row>
    <row r="15652" s="24" customFormat="1" spans="2:2">
      <c r="B15652" s="121"/>
    </row>
    <row r="15653" s="24" customFormat="1" spans="2:2">
      <c r="B15653" s="121"/>
    </row>
    <row r="15654" s="24" customFormat="1" spans="2:2">
      <c r="B15654" s="121"/>
    </row>
    <row r="15655" s="24" customFormat="1" spans="2:2">
      <c r="B15655" s="121"/>
    </row>
    <row r="15656" s="24" customFormat="1" spans="2:2">
      <c r="B15656" s="121"/>
    </row>
    <row r="15657" s="24" customFormat="1" spans="2:2">
      <c r="B15657" s="121"/>
    </row>
    <row r="15658" s="24" customFormat="1" spans="2:2">
      <c r="B15658" s="121"/>
    </row>
    <row r="15659" s="24" customFormat="1" spans="2:2">
      <c r="B15659" s="121"/>
    </row>
    <row r="15660" s="24" customFormat="1" spans="2:2">
      <c r="B15660" s="121"/>
    </row>
    <row r="15661" s="24" customFormat="1" spans="2:2">
      <c r="B15661" s="121"/>
    </row>
    <row r="15662" s="24" customFormat="1" spans="2:2">
      <c r="B15662" s="121"/>
    </row>
    <row r="15663" s="24" customFormat="1" spans="2:2">
      <c r="B15663" s="121"/>
    </row>
    <row r="15664" s="24" customFormat="1" spans="2:2">
      <c r="B15664" s="121"/>
    </row>
    <row r="15665" s="24" customFormat="1" spans="2:2">
      <c r="B15665" s="121"/>
    </row>
    <row r="15666" s="24" customFormat="1" spans="2:2">
      <c r="B15666" s="121"/>
    </row>
    <row r="15667" s="24" customFormat="1" spans="2:2">
      <c r="B15667" s="121"/>
    </row>
    <row r="15668" s="24" customFormat="1" spans="2:2">
      <c r="B15668" s="121"/>
    </row>
    <row r="15669" s="24" customFormat="1" spans="2:2">
      <c r="B15669" s="121"/>
    </row>
    <row r="15670" s="24" customFormat="1" spans="2:2">
      <c r="B15670" s="121"/>
    </row>
    <row r="15671" s="24" customFormat="1" spans="2:2">
      <c r="B15671" s="121"/>
    </row>
    <row r="15672" s="24" customFormat="1" spans="2:2">
      <c r="B15672" s="121"/>
    </row>
    <row r="15673" s="24" customFormat="1" spans="2:2">
      <c r="B15673" s="121"/>
    </row>
    <row r="15674" s="24" customFormat="1" spans="2:2">
      <c r="B15674" s="121"/>
    </row>
    <row r="15675" s="24" customFormat="1" spans="2:2">
      <c r="B15675" s="121"/>
    </row>
    <row r="15676" s="24" customFormat="1" spans="2:2">
      <c r="B15676" s="121"/>
    </row>
    <row r="15677" s="24" customFormat="1" spans="2:2">
      <c r="B15677" s="121"/>
    </row>
    <row r="15678" s="24" customFormat="1" spans="2:2">
      <c r="B15678" s="121"/>
    </row>
    <row r="15679" s="24" customFormat="1" spans="2:2">
      <c r="B15679" s="121"/>
    </row>
    <row r="15680" s="24" customFormat="1" spans="2:2">
      <c r="B15680" s="121"/>
    </row>
    <row r="15681" s="24" customFormat="1" spans="2:2">
      <c r="B15681" s="121"/>
    </row>
    <row r="15682" s="24" customFormat="1" spans="2:2">
      <c r="B15682" s="121"/>
    </row>
    <row r="15683" s="24" customFormat="1" spans="2:2">
      <c r="B15683" s="121"/>
    </row>
    <row r="15684" s="24" customFormat="1" spans="2:2">
      <c r="B15684" s="121"/>
    </row>
    <row r="15685" s="24" customFormat="1" spans="2:2">
      <c r="B15685" s="121"/>
    </row>
    <row r="15686" s="24" customFormat="1" spans="2:2">
      <c r="B15686" s="121"/>
    </row>
    <row r="15687" s="24" customFormat="1" spans="2:2">
      <c r="B15687" s="121"/>
    </row>
    <row r="15688" s="24" customFormat="1" spans="2:2">
      <c r="B15688" s="121"/>
    </row>
    <row r="15689" s="24" customFormat="1" spans="2:2">
      <c r="B15689" s="121"/>
    </row>
    <row r="15690" s="24" customFormat="1" spans="2:2">
      <c r="B15690" s="121"/>
    </row>
    <row r="15691" s="24" customFormat="1" spans="2:2">
      <c r="B15691" s="121"/>
    </row>
    <row r="15692" s="24" customFormat="1" spans="2:2">
      <c r="B15692" s="121"/>
    </row>
    <row r="15693" s="24" customFormat="1" spans="2:2">
      <c r="B15693" s="121"/>
    </row>
    <row r="15694" s="24" customFormat="1" spans="2:2">
      <c r="B15694" s="121"/>
    </row>
    <row r="15695" s="24" customFormat="1" spans="2:2">
      <c r="B15695" s="121"/>
    </row>
    <row r="15696" s="24" customFormat="1" spans="2:2">
      <c r="B15696" s="121"/>
    </row>
    <row r="15697" s="24" customFormat="1" spans="2:2">
      <c r="B15697" s="121"/>
    </row>
    <row r="15698" s="24" customFormat="1" spans="2:2">
      <c r="B15698" s="121"/>
    </row>
    <row r="15699" s="24" customFormat="1" spans="2:2">
      <c r="B15699" s="121"/>
    </row>
    <row r="15700" s="24" customFormat="1" spans="2:2">
      <c r="B15700" s="121"/>
    </row>
    <row r="15701" s="24" customFormat="1" spans="2:2">
      <c r="B15701" s="121"/>
    </row>
    <row r="15702" s="24" customFormat="1" spans="2:2">
      <c r="B15702" s="121"/>
    </row>
    <row r="15703" s="24" customFormat="1" spans="2:2">
      <c r="B15703" s="121"/>
    </row>
    <row r="15704" s="24" customFormat="1" spans="2:2">
      <c r="B15704" s="121"/>
    </row>
    <row r="15705" s="24" customFormat="1" spans="2:2">
      <c r="B15705" s="121"/>
    </row>
    <row r="15706" s="24" customFormat="1" spans="2:2">
      <c r="B15706" s="121"/>
    </row>
    <row r="15707" s="24" customFormat="1" spans="2:2">
      <c r="B15707" s="121"/>
    </row>
    <row r="15708" s="24" customFormat="1" spans="2:2">
      <c r="B15708" s="121"/>
    </row>
    <row r="15709" s="24" customFormat="1" spans="2:2">
      <c r="B15709" s="121"/>
    </row>
    <row r="15710" s="24" customFormat="1" spans="2:2">
      <c r="B15710" s="121"/>
    </row>
    <row r="15711" s="24" customFormat="1" spans="2:2">
      <c r="B15711" s="121"/>
    </row>
    <row r="15712" s="24" customFormat="1" spans="2:2">
      <c r="B15712" s="121"/>
    </row>
    <row r="15713" s="24" customFormat="1" spans="2:2">
      <c r="B15713" s="121"/>
    </row>
    <row r="15714" s="24" customFormat="1" spans="2:2">
      <c r="B15714" s="121"/>
    </row>
    <row r="15715" s="24" customFormat="1" spans="2:2">
      <c r="B15715" s="121"/>
    </row>
    <row r="15716" s="24" customFormat="1" spans="2:2">
      <c r="B15716" s="121"/>
    </row>
    <row r="15717" s="24" customFormat="1" spans="2:2">
      <c r="B15717" s="121"/>
    </row>
    <row r="15718" s="24" customFormat="1" spans="2:2">
      <c r="B15718" s="121"/>
    </row>
    <row r="15719" s="24" customFormat="1" spans="2:2">
      <c r="B15719" s="121"/>
    </row>
    <row r="15720" s="24" customFormat="1" spans="2:2">
      <c r="B15720" s="121"/>
    </row>
    <row r="15721" s="24" customFormat="1" spans="2:2">
      <c r="B15721" s="121"/>
    </row>
    <row r="15722" s="24" customFormat="1" spans="2:2">
      <c r="B15722" s="121"/>
    </row>
    <row r="15723" s="24" customFormat="1" spans="2:2">
      <c r="B15723" s="121"/>
    </row>
    <row r="15724" s="24" customFormat="1" spans="2:2">
      <c r="B15724" s="121"/>
    </row>
    <row r="15725" s="24" customFormat="1" spans="2:2">
      <c r="B15725" s="121"/>
    </row>
    <row r="15726" s="24" customFormat="1" spans="2:2">
      <c r="B15726" s="121"/>
    </row>
    <row r="15727" s="24" customFormat="1" spans="2:2">
      <c r="B15727" s="121"/>
    </row>
    <row r="15728" s="24" customFormat="1" spans="2:2">
      <c r="B15728" s="121"/>
    </row>
    <row r="15729" s="24" customFormat="1" spans="2:2">
      <c r="B15729" s="121"/>
    </row>
    <row r="15730" s="24" customFormat="1" spans="2:2">
      <c r="B15730" s="121"/>
    </row>
    <row r="15731" s="24" customFormat="1" spans="2:2">
      <c r="B15731" s="121"/>
    </row>
    <row r="15732" s="24" customFormat="1" spans="2:2">
      <c r="B15732" s="121"/>
    </row>
    <row r="15733" s="24" customFormat="1" spans="2:2">
      <c r="B15733" s="121"/>
    </row>
    <row r="15734" s="24" customFormat="1" spans="2:2">
      <c r="B15734" s="121"/>
    </row>
    <row r="15735" s="24" customFormat="1" spans="2:2">
      <c r="B15735" s="121"/>
    </row>
    <row r="15736" s="24" customFormat="1" spans="2:2">
      <c r="B15736" s="121"/>
    </row>
    <row r="15737" s="24" customFormat="1" spans="2:2">
      <c r="B15737" s="121"/>
    </row>
    <row r="15738" s="24" customFormat="1" spans="2:2">
      <c r="B15738" s="121"/>
    </row>
    <row r="15739" s="24" customFormat="1" spans="2:2">
      <c r="B15739" s="121"/>
    </row>
    <row r="15740" s="24" customFormat="1" spans="2:2">
      <c r="B15740" s="121"/>
    </row>
    <row r="15741" s="24" customFormat="1" spans="2:2">
      <c r="B15741" s="121"/>
    </row>
    <row r="15742" s="24" customFormat="1" spans="2:2">
      <c r="B15742" s="121"/>
    </row>
    <row r="15743" s="24" customFormat="1" spans="2:2">
      <c r="B15743" s="121"/>
    </row>
    <row r="15744" s="24" customFormat="1" spans="2:2">
      <c r="B15744" s="121"/>
    </row>
    <row r="15745" s="24" customFormat="1" spans="2:2">
      <c r="B15745" s="121"/>
    </row>
    <row r="15746" s="24" customFormat="1" spans="2:2">
      <c r="B15746" s="121"/>
    </row>
    <row r="15747" s="24" customFormat="1" spans="2:2">
      <c r="B15747" s="121"/>
    </row>
    <row r="15748" s="24" customFormat="1" spans="2:2">
      <c r="B15748" s="121"/>
    </row>
    <row r="15749" s="24" customFormat="1" spans="2:2">
      <c r="B15749" s="121"/>
    </row>
    <row r="15750" s="24" customFormat="1" spans="2:2">
      <c r="B15750" s="121"/>
    </row>
    <row r="15751" s="24" customFormat="1" spans="2:2">
      <c r="B15751" s="121"/>
    </row>
    <row r="15752" s="24" customFormat="1" spans="2:2">
      <c r="B15752" s="121"/>
    </row>
    <row r="15753" s="24" customFormat="1" spans="2:2">
      <c r="B15753" s="121"/>
    </row>
    <row r="15754" s="24" customFormat="1" spans="2:2">
      <c r="B15754" s="121"/>
    </row>
    <row r="15755" s="24" customFormat="1" spans="2:2">
      <c r="B15755" s="121"/>
    </row>
    <row r="15756" s="24" customFormat="1" spans="2:2">
      <c r="B15756" s="121"/>
    </row>
    <row r="15757" s="24" customFormat="1" spans="2:2">
      <c r="B15757" s="121"/>
    </row>
    <row r="15758" s="24" customFormat="1" spans="2:2">
      <c r="B15758" s="121"/>
    </row>
    <row r="15759" s="24" customFormat="1" spans="2:2">
      <c r="B15759" s="121"/>
    </row>
    <row r="15760" s="24" customFormat="1" spans="2:2">
      <c r="B15760" s="121"/>
    </row>
    <row r="15761" s="24" customFormat="1" spans="2:2">
      <c r="B15761" s="121"/>
    </row>
    <row r="15762" s="24" customFormat="1" spans="2:2">
      <c r="B15762" s="121"/>
    </row>
    <row r="15763" s="24" customFormat="1" spans="2:2">
      <c r="B15763" s="121"/>
    </row>
    <row r="15764" s="24" customFormat="1" spans="2:2">
      <c r="B15764" s="121"/>
    </row>
    <row r="15765" s="24" customFormat="1" spans="2:2">
      <c r="B15765" s="121"/>
    </row>
    <row r="15766" s="24" customFormat="1" spans="2:2">
      <c r="B15766" s="121"/>
    </row>
    <row r="15767" s="24" customFormat="1" spans="2:2">
      <c r="B15767" s="121"/>
    </row>
    <row r="15768" s="24" customFormat="1" spans="2:2">
      <c r="B15768" s="121"/>
    </row>
    <row r="15769" s="24" customFormat="1" spans="2:2">
      <c r="B15769" s="121"/>
    </row>
    <row r="15770" s="24" customFormat="1" spans="2:2">
      <c r="B15770" s="121"/>
    </row>
    <row r="15771" s="24" customFormat="1" spans="2:2">
      <c r="B15771" s="121"/>
    </row>
    <row r="15772" s="24" customFormat="1" spans="2:2">
      <c r="B15772" s="121"/>
    </row>
    <row r="15773" s="24" customFormat="1" spans="2:2">
      <c r="B15773" s="121"/>
    </row>
    <row r="15774" s="24" customFormat="1" spans="2:2">
      <c r="B15774" s="121"/>
    </row>
    <row r="15775" s="24" customFormat="1" spans="2:2">
      <c r="B15775" s="121"/>
    </row>
    <row r="15776" s="24" customFormat="1" spans="2:2">
      <c r="B15776" s="121"/>
    </row>
    <row r="15777" s="24" customFormat="1" spans="2:2">
      <c r="B15777" s="121"/>
    </row>
    <row r="15778" s="24" customFormat="1" spans="2:2">
      <c r="B15778" s="121"/>
    </row>
    <row r="15779" s="24" customFormat="1" spans="2:2">
      <c r="B15779" s="121"/>
    </row>
    <row r="15780" s="24" customFormat="1" spans="2:2">
      <c r="B15780" s="121"/>
    </row>
    <row r="15781" s="24" customFormat="1" spans="2:2">
      <c r="B15781" s="121"/>
    </row>
    <row r="15782" s="24" customFormat="1" spans="2:2">
      <c r="B15782" s="121"/>
    </row>
    <row r="15783" s="24" customFormat="1" spans="2:2">
      <c r="B15783" s="121"/>
    </row>
    <row r="15784" s="24" customFormat="1" spans="2:2">
      <c r="B15784" s="121"/>
    </row>
    <row r="15785" s="24" customFormat="1" spans="2:2">
      <c r="B15785" s="121"/>
    </row>
    <row r="15786" s="24" customFormat="1" spans="2:2">
      <c r="B15786" s="121"/>
    </row>
    <row r="15787" s="24" customFormat="1" spans="2:2">
      <c r="B15787" s="121"/>
    </row>
    <row r="15788" s="24" customFormat="1" spans="2:2">
      <c r="B15788" s="121"/>
    </row>
    <row r="15789" s="24" customFormat="1" spans="2:2">
      <c r="B15789" s="121"/>
    </row>
    <row r="15790" s="24" customFormat="1" spans="2:2">
      <c r="B15790" s="121"/>
    </row>
    <row r="15791" s="24" customFormat="1" spans="2:2">
      <c r="B15791" s="121"/>
    </row>
    <row r="15792" s="24" customFormat="1" spans="2:2">
      <c r="B15792" s="121"/>
    </row>
    <row r="15793" s="24" customFormat="1" spans="2:2">
      <c r="B15793" s="121"/>
    </row>
    <row r="15794" s="24" customFormat="1" spans="2:2">
      <c r="B15794" s="121"/>
    </row>
    <row r="15795" s="24" customFormat="1" spans="2:2">
      <c r="B15795" s="121"/>
    </row>
    <row r="15796" s="24" customFormat="1" spans="2:2">
      <c r="B15796" s="121"/>
    </row>
    <row r="15797" s="24" customFormat="1" spans="2:2">
      <c r="B15797" s="121"/>
    </row>
    <row r="15798" s="24" customFormat="1" spans="2:2">
      <c r="B15798" s="121"/>
    </row>
    <row r="15799" s="24" customFormat="1" spans="2:2">
      <c r="B15799" s="121"/>
    </row>
    <row r="15800" s="24" customFormat="1" spans="2:2">
      <c r="B15800" s="121"/>
    </row>
    <row r="15801" s="24" customFormat="1" spans="2:2">
      <c r="B15801" s="121"/>
    </row>
    <row r="15802" s="24" customFormat="1" spans="2:2">
      <c r="B15802" s="121"/>
    </row>
    <row r="15803" s="24" customFormat="1" spans="2:2">
      <c r="B15803" s="121"/>
    </row>
    <row r="15804" s="24" customFormat="1" spans="2:2">
      <c r="B15804" s="121"/>
    </row>
    <row r="15805" s="24" customFormat="1" spans="2:2">
      <c r="B15805" s="121"/>
    </row>
    <row r="15806" s="24" customFormat="1" spans="2:2">
      <c r="B15806" s="121"/>
    </row>
    <row r="15807" s="24" customFormat="1" spans="2:2">
      <c r="B15807" s="121"/>
    </row>
    <row r="15808" s="24" customFormat="1" spans="2:2">
      <c r="B15808" s="121"/>
    </row>
    <row r="15809" s="24" customFormat="1" spans="2:2">
      <c r="B15809" s="121"/>
    </row>
    <row r="15810" s="24" customFormat="1" spans="2:2">
      <c r="B15810" s="121"/>
    </row>
    <row r="15811" s="24" customFormat="1" spans="2:2">
      <c r="B15811" s="121"/>
    </row>
    <row r="15812" s="24" customFormat="1" spans="2:2">
      <c r="B15812" s="121"/>
    </row>
    <row r="15813" s="24" customFormat="1" spans="2:2">
      <c r="B15813" s="121"/>
    </row>
    <row r="15814" s="24" customFormat="1" spans="2:2">
      <c r="B15814" s="121"/>
    </row>
    <row r="15815" s="24" customFormat="1" spans="2:2">
      <c r="B15815" s="121"/>
    </row>
    <row r="15816" s="24" customFormat="1" spans="2:2">
      <c r="B15816" s="121"/>
    </row>
    <row r="15817" s="24" customFormat="1" spans="2:2">
      <c r="B15817" s="121"/>
    </row>
    <row r="15818" s="24" customFormat="1" spans="2:2">
      <c r="B15818" s="121"/>
    </row>
    <row r="15819" s="24" customFormat="1" spans="2:2">
      <c r="B15819" s="121"/>
    </row>
    <row r="15820" s="24" customFormat="1" spans="2:2">
      <c r="B15820" s="121"/>
    </row>
    <row r="15821" s="24" customFormat="1" spans="2:2">
      <c r="B15821" s="121"/>
    </row>
    <row r="15822" s="24" customFormat="1" spans="2:2">
      <c r="B15822" s="121"/>
    </row>
    <row r="15823" s="24" customFormat="1" spans="2:2">
      <c r="B15823" s="121"/>
    </row>
    <row r="15824" s="24" customFormat="1" spans="2:2">
      <c r="B15824" s="121"/>
    </row>
    <row r="15825" s="24" customFormat="1" spans="2:2">
      <c r="B15825" s="121"/>
    </row>
    <row r="15826" s="24" customFormat="1" spans="2:2">
      <c r="B15826" s="121"/>
    </row>
    <row r="15827" s="24" customFormat="1" spans="2:2">
      <c r="B15827" s="121"/>
    </row>
    <row r="15828" s="24" customFormat="1" spans="2:2">
      <c r="B15828" s="121"/>
    </row>
    <row r="15829" s="24" customFormat="1" spans="2:2">
      <c r="B15829" s="121"/>
    </row>
    <row r="15830" s="24" customFormat="1" spans="2:2">
      <c r="B15830" s="121"/>
    </row>
    <row r="15831" s="24" customFormat="1" spans="2:2">
      <c r="B15831" s="121"/>
    </row>
    <row r="15832" s="24" customFormat="1" spans="2:2">
      <c r="B15832" s="121"/>
    </row>
    <row r="15833" s="24" customFormat="1" spans="2:2">
      <c r="B15833" s="121"/>
    </row>
    <row r="15834" s="24" customFormat="1" spans="2:2">
      <c r="B15834" s="121"/>
    </row>
    <row r="15835" s="24" customFormat="1" spans="2:2">
      <c r="B15835" s="121"/>
    </row>
    <row r="15836" s="24" customFormat="1" spans="2:2">
      <c r="B15836" s="121"/>
    </row>
    <row r="15837" s="24" customFormat="1" spans="2:2">
      <c r="B15837" s="121"/>
    </row>
    <row r="15838" s="24" customFormat="1" spans="2:2">
      <c r="B15838" s="121"/>
    </row>
    <row r="15839" s="24" customFormat="1" spans="2:2">
      <c r="B15839" s="121"/>
    </row>
    <row r="15840" s="24" customFormat="1" spans="2:2">
      <c r="B15840" s="121"/>
    </row>
    <row r="15841" s="24" customFormat="1" spans="2:2">
      <c r="B15841" s="121"/>
    </row>
    <row r="15842" s="24" customFormat="1" spans="2:2">
      <c r="B15842" s="121"/>
    </row>
    <row r="15843" s="24" customFormat="1" spans="2:2">
      <c r="B15843" s="121"/>
    </row>
    <row r="15844" s="24" customFormat="1" spans="2:2">
      <c r="B15844" s="121"/>
    </row>
    <row r="15845" s="24" customFormat="1" spans="2:2">
      <c r="B15845" s="121"/>
    </row>
    <row r="15846" s="24" customFormat="1" spans="2:2">
      <c r="B15846" s="121"/>
    </row>
    <row r="15847" s="24" customFormat="1" spans="2:2">
      <c r="B15847" s="121"/>
    </row>
    <row r="15848" s="24" customFormat="1" spans="2:2">
      <c r="B15848" s="121"/>
    </row>
    <row r="15849" s="24" customFormat="1" spans="2:2">
      <c r="B15849" s="121"/>
    </row>
    <row r="15850" s="24" customFormat="1" spans="2:2">
      <c r="B15850" s="121"/>
    </row>
    <row r="15851" s="24" customFormat="1" spans="2:2">
      <c r="B15851" s="121"/>
    </row>
    <row r="15852" s="24" customFormat="1" spans="2:2">
      <c r="B15852" s="121"/>
    </row>
    <row r="15853" s="24" customFormat="1" spans="2:2">
      <c r="B15853" s="121"/>
    </row>
    <row r="15854" s="24" customFormat="1" spans="2:2">
      <c r="B15854" s="121"/>
    </row>
    <row r="15855" s="24" customFormat="1" spans="2:2">
      <c r="B15855" s="121"/>
    </row>
    <row r="15856" s="24" customFormat="1" spans="2:2">
      <c r="B15856" s="121"/>
    </row>
    <row r="15857" s="24" customFormat="1" spans="2:2">
      <c r="B15857" s="121"/>
    </row>
    <row r="15858" s="24" customFormat="1" spans="2:2">
      <c r="B15858" s="121"/>
    </row>
    <row r="15859" s="24" customFormat="1" spans="2:2">
      <c r="B15859" s="121"/>
    </row>
    <row r="15860" s="24" customFormat="1" spans="2:2">
      <c r="B15860" s="121"/>
    </row>
    <row r="15861" s="24" customFormat="1" spans="2:2">
      <c r="B15861" s="121"/>
    </row>
    <row r="15862" s="24" customFormat="1" spans="2:2">
      <c r="B15862" s="121"/>
    </row>
    <row r="15863" s="24" customFormat="1" spans="2:2">
      <c r="B15863" s="121"/>
    </row>
    <row r="15864" s="24" customFormat="1" spans="2:2">
      <c r="B15864" s="121"/>
    </row>
    <row r="15865" s="24" customFormat="1" spans="2:2">
      <c r="B15865" s="121"/>
    </row>
    <row r="15866" s="24" customFormat="1" spans="2:2">
      <c r="B15866" s="121"/>
    </row>
    <row r="15867" s="24" customFormat="1" spans="2:2">
      <c r="B15867" s="121"/>
    </row>
    <row r="15868" s="24" customFormat="1" spans="2:2">
      <c r="B15868" s="121"/>
    </row>
    <row r="15869" s="24" customFormat="1" spans="2:2">
      <c r="B15869" s="121"/>
    </row>
    <row r="15870" s="24" customFormat="1" spans="2:2">
      <c r="B15870" s="121"/>
    </row>
    <row r="15871" s="24" customFormat="1" spans="2:2">
      <c r="B15871" s="121"/>
    </row>
    <row r="15872" s="24" customFormat="1" spans="2:2">
      <c r="B15872" s="121"/>
    </row>
    <row r="15873" s="24" customFormat="1" spans="2:2">
      <c r="B15873" s="121"/>
    </row>
    <row r="15874" s="24" customFormat="1" spans="2:2">
      <c r="B15874" s="121"/>
    </row>
    <row r="15875" s="24" customFormat="1" spans="2:2">
      <c r="B15875" s="121"/>
    </row>
    <row r="15876" s="24" customFormat="1" spans="2:2">
      <c r="B15876" s="121"/>
    </row>
    <row r="15877" s="24" customFormat="1" spans="2:2">
      <c r="B15877" s="121"/>
    </row>
    <row r="15878" s="24" customFormat="1" spans="2:2">
      <c r="B15878" s="121"/>
    </row>
    <row r="15879" s="24" customFormat="1" spans="2:2">
      <c r="B15879" s="121"/>
    </row>
    <row r="15880" s="24" customFormat="1" spans="2:2">
      <c r="B15880" s="121"/>
    </row>
    <row r="15881" s="24" customFormat="1" spans="2:2">
      <c r="B15881" s="121"/>
    </row>
    <row r="15882" s="24" customFormat="1" spans="2:2">
      <c r="B15882" s="121"/>
    </row>
    <row r="15883" s="24" customFormat="1" spans="2:2">
      <c r="B15883" s="121"/>
    </row>
    <row r="15884" s="24" customFormat="1" spans="2:2">
      <c r="B15884" s="121"/>
    </row>
    <row r="15885" s="24" customFormat="1" spans="2:2">
      <c r="B15885" s="121"/>
    </row>
    <row r="15886" s="24" customFormat="1" spans="2:2">
      <c r="B15886" s="121"/>
    </row>
    <row r="15887" s="24" customFormat="1" spans="2:2">
      <c r="B15887" s="121"/>
    </row>
    <row r="15888" s="24" customFormat="1" spans="2:2">
      <c r="B15888" s="121"/>
    </row>
    <row r="15889" s="24" customFormat="1" spans="2:2">
      <c r="B15889" s="121"/>
    </row>
    <row r="15890" s="24" customFormat="1" spans="2:2">
      <c r="B15890" s="121"/>
    </row>
    <row r="15891" s="24" customFormat="1" spans="2:2">
      <c r="B15891" s="121"/>
    </row>
    <row r="15892" s="24" customFormat="1" spans="2:2">
      <c r="B15892" s="121"/>
    </row>
    <row r="15893" s="24" customFormat="1" spans="2:2">
      <c r="B15893" s="121"/>
    </row>
    <row r="15894" s="24" customFormat="1" spans="2:2">
      <c r="B15894" s="121"/>
    </row>
    <row r="15895" s="24" customFormat="1" spans="2:2">
      <c r="B15895" s="121"/>
    </row>
    <row r="15896" s="24" customFormat="1" spans="2:2">
      <c r="B15896" s="121"/>
    </row>
    <row r="15897" s="24" customFormat="1" spans="2:2">
      <c r="B15897" s="121"/>
    </row>
    <row r="15898" s="24" customFormat="1" spans="2:2">
      <c r="B15898" s="121"/>
    </row>
    <row r="15899" s="24" customFormat="1" spans="2:2">
      <c r="B15899" s="121"/>
    </row>
    <row r="15900" s="24" customFormat="1" spans="2:2">
      <c r="B15900" s="121"/>
    </row>
    <row r="15901" s="24" customFormat="1" spans="2:2">
      <c r="B15901" s="121"/>
    </row>
    <row r="15902" s="24" customFormat="1" spans="2:2">
      <c r="B15902" s="121"/>
    </row>
    <row r="15903" s="24" customFormat="1" spans="2:2">
      <c r="B15903" s="121"/>
    </row>
    <row r="15904" s="24" customFormat="1" spans="2:2">
      <c r="B15904" s="121"/>
    </row>
    <row r="15905" s="24" customFormat="1" spans="2:2">
      <c r="B15905" s="121"/>
    </row>
    <row r="15906" s="24" customFormat="1" spans="2:2">
      <c r="B15906" s="121"/>
    </row>
    <row r="15907" s="24" customFormat="1" spans="2:2">
      <c r="B15907" s="121"/>
    </row>
    <row r="15908" s="24" customFormat="1" spans="2:2">
      <c r="B15908" s="121"/>
    </row>
    <row r="15909" s="24" customFormat="1" spans="2:2">
      <c r="B15909" s="121"/>
    </row>
    <row r="15910" s="24" customFormat="1" spans="2:2">
      <c r="B15910" s="121"/>
    </row>
    <row r="15911" s="24" customFormat="1" spans="2:2">
      <c r="B15911" s="121"/>
    </row>
    <row r="15912" s="24" customFormat="1" spans="2:2">
      <c r="B15912" s="121"/>
    </row>
    <row r="15913" s="24" customFormat="1" spans="2:2">
      <c r="B15913" s="121"/>
    </row>
    <row r="15914" s="24" customFormat="1" spans="2:2">
      <c r="B15914" s="121"/>
    </row>
    <row r="15915" s="24" customFormat="1" spans="2:2">
      <c r="B15915" s="121"/>
    </row>
    <row r="15916" s="24" customFormat="1" spans="2:2">
      <c r="B15916" s="121"/>
    </row>
    <row r="15917" s="24" customFormat="1" spans="2:2">
      <c r="B15917" s="121"/>
    </row>
    <row r="15918" s="24" customFormat="1" spans="2:2">
      <c r="B15918" s="121"/>
    </row>
    <row r="15919" s="24" customFormat="1" spans="2:2">
      <c r="B15919" s="121"/>
    </row>
    <row r="15920" s="24" customFormat="1" spans="2:2">
      <c r="B15920" s="121"/>
    </row>
    <row r="15921" s="24" customFormat="1" spans="2:2">
      <c r="B15921" s="121"/>
    </row>
    <row r="15922" s="24" customFormat="1" spans="2:2">
      <c r="B15922" s="121"/>
    </row>
    <row r="15923" s="24" customFormat="1" spans="2:2">
      <c r="B15923" s="121"/>
    </row>
    <row r="15924" s="24" customFormat="1" spans="2:2">
      <c r="B15924" s="121"/>
    </row>
    <row r="15925" s="24" customFormat="1" spans="2:2">
      <c r="B15925" s="121"/>
    </row>
    <row r="15926" s="24" customFormat="1" spans="2:2">
      <c r="B15926" s="121"/>
    </row>
    <row r="15927" s="24" customFormat="1" spans="2:2">
      <c r="B15927" s="121"/>
    </row>
    <row r="15928" s="24" customFormat="1" spans="2:2">
      <c r="B15928" s="121"/>
    </row>
    <row r="15929" s="24" customFormat="1" spans="2:2">
      <c r="B15929" s="121"/>
    </row>
    <row r="15930" s="24" customFormat="1" spans="2:2">
      <c r="B15930" s="121"/>
    </row>
    <row r="15931" s="24" customFormat="1" spans="2:2">
      <c r="B15931" s="121"/>
    </row>
    <row r="15932" s="24" customFormat="1" spans="2:2">
      <c r="B15932" s="121"/>
    </row>
    <row r="15933" s="24" customFormat="1" spans="2:2">
      <c r="B15933" s="121"/>
    </row>
    <row r="15934" s="24" customFormat="1" spans="2:2">
      <c r="B15934" s="121"/>
    </row>
    <row r="15935" s="24" customFormat="1" spans="2:2">
      <c r="B15935" s="121"/>
    </row>
    <row r="15936" s="24" customFormat="1" spans="2:2">
      <c r="B15936" s="121"/>
    </row>
    <row r="15937" s="24" customFormat="1" spans="2:2">
      <c r="B15937" s="121"/>
    </row>
    <row r="15938" s="24" customFormat="1" spans="2:2">
      <c r="B15938" s="121"/>
    </row>
    <row r="15939" s="24" customFormat="1" spans="2:2">
      <c r="B15939" s="121"/>
    </row>
    <row r="15940" s="24" customFormat="1" spans="2:2">
      <c r="B15940" s="121"/>
    </row>
    <row r="15941" s="24" customFormat="1" spans="2:2">
      <c r="B15941" s="121"/>
    </row>
    <row r="15942" s="24" customFormat="1" spans="2:2">
      <c r="B15942" s="121"/>
    </row>
    <row r="15943" s="24" customFormat="1" spans="2:2">
      <c r="B15943" s="121"/>
    </row>
    <row r="15944" s="24" customFormat="1" spans="2:2">
      <c r="B15944" s="121"/>
    </row>
    <row r="15945" s="24" customFormat="1" spans="2:2">
      <c r="B15945" s="121"/>
    </row>
    <row r="15946" s="24" customFormat="1" spans="2:2">
      <c r="B15946" s="121"/>
    </row>
    <row r="15947" s="24" customFormat="1" spans="2:2">
      <c r="B15947" s="121"/>
    </row>
    <row r="15948" s="24" customFormat="1" spans="2:2">
      <c r="B15948" s="121"/>
    </row>
    <row r="15949" s="24" customFormat="1" spans="2:2">
      <c r="B15949" s="121"/>
    </row>
    <row r="15950" s="24" customFormat="1" spans="2:2">
      <c r="B15950" s="121"/>
    </row>
    <row r="15951" s="24" customFormat="1" spans="2:2">
      <c r="B15951" s="121"/>
    </row>
    <row r="15952" s="24" customFormat="1" spans="2:2">
      <c r="B15952" s="121"/>
    </row>
    <row r="15953" s="24" customFormat="1" spans="2:2">
      <c r="B15953" s="121"/>
    </row>
    <row r="15954" s="24" customFormat="1" spans="2:2">
      <c r="B15954" s="121"/>
    </row>
    <row r="15955" s="24" customFormat="1" spans="2:2">
      <c r="B15955" s="121"/>
    </row>
    <row r="15956" s="24" customFormat="1" spans="2:2">
      <c r="B15956" s="121"/>
    </row>
    <row r="15957" s="24" customFormat="1" spans="2:2">
      <c r="B15957" s="121"/>
    </row>
    <row r="15958" s="24" customFormat="1" spans="2:2">
      <c r="B15958" s="121"/>
    </row>
    <row r="15959" s="24" customFormat="1" spans="2:2">
      <c r="B15959" s="121"/>
    </row>
    <row r="15960" s="24" customFormat="1" spans="2:2">
      <c r="B15960" s="121"/>
    </row>
    <row r="15961" s="24" customFormat="1" spans="2:2">
      <c r="B15961" s="121"/>
    </row>
    <row r="15962" s="24" customFormat="1" spans="2:2">
      <c r="B15962" s="121"/>
    </row>
    <row r="15963" s="24" customFormat="1" spans="2:2">
      <c r="B15963" s="121"/>
    </row>
    <row r="15964" s="24" customFormat="1" spans="2:2">
      <c r="B15964" s="121"/>
    </row>
    <row r="15965" s="24" customFormat="1" spans="2:2">
      <c r="B15965" s="121"/>
    </row>
    <row r="15966" s="24" customFormat="1" spans="2:2">
      <c r="B15966" s="121"/>
    </row>
    <row r="15967" s="24" customFormat="1" spans="2:2">
      <c r="B15967" s="121"/>
    </row>
    <row r="15968" s="24" customFormat="1" spans="2:2">
      <c r="B15968" s="121"/>
    </row>
    <row r="15969" s="24" customFormat="1" spans="2:2">
      <c r="B15969" s="121"/>
    </row>
    <row r="15970" s="24" customFormat="1" spans="2:2">
      <c r="B15970" s="121"/>
    </row>
    <row r="15971" s="24" customFormat="1" spans="2:2">
      <c r="B15971" s="121"/>
    </row>
    <row r="15972" s="24" customFormat="1" spans="2:2">
      <c r="B15972" s="121"/>
    </row>
    <row r="15973" s="24" customFormat="1" spans="2:2">
      <c r="B15973" s="121"/>
    </row>
    <row r="15974" s="24" customFormat="1" spans="2:2">
      <c r="B15974" s="121"/>
    </row>
    <row r="15975" s="24" customFormat="1" spans="2:2">
      <c r="B15975" s="121"/>
    </row>
    <row r="15976" s="24" customFormat="1" spans="2:2">
      <c r="B15976" s="121"/>
    </row>
    <row r="15977" s="24" customFormat="1" spans="2:2">
      <c r="B15977" s="121"/>
    </row>
    <row r="15978" s="24" customFormat="1" spans="2:2">
      <c r="B15978" s="121"/>
    </row>
    <row r="15979" s="24" customFormat="1" spans="2:2">
      <c r="B15979" s="121"/>
    </row>
    <row r="15980" s="24" customFormat="1" spans="2:2">
      <c r="B15980" s="121"/>
    </row>
    <row r="15981" s="24" customFormat="1" spans="2:2">
      <c r="B15981" s="121"/>
    </row>
    <row r="15982" s="24" customFormat="1" spans="2:2">
      <c r="B15982" s="121"/>
    </row>
    <row r="15983" s="24" customFormat="1" spans="2:2">
      <c r="B15983" s="121"/>
    </row>
    <row r="15984" s="24" customFormat="1" spans="2:2">
      <c r="B15984" s="121"/>
    </row>
    <row r="15985" s="24" customFormat="1" spans="2:2">
      <c r="B15985" s="121"/>
    </row>
    <row r="15986" s="24" customFormat="1" spans="2:2">
      <c r="B15986" s="121"/>
    </row>
    <row r="15987" s="24" customFormat="1" spans="2:2">
      <c r="B15987" s="121"/>
    </row>
    <row r="15988" s="24" customFormat="1" spans="2:2">
      <c r="B15988" s="121"/>
    </row>
    <row r="15989" s="24" customFormat="1" spans="2:2">
      <c r="B15989" s="121"/>
    </row>
    <row r="15990" s="24" customFormat="1" spans="2:2">
      <c r="B15990" s="121"/>
    </row>
    <row r="15991" s="24" customFormat="1" spans="2:2">
      <c r="B15991" s="121"/>
    </row>
    <row r="15992" s="24" customFormat="1" spans="2:2">
      <c r="B15992" s="121"/>
    </row>
    <row r="15993" s="24" customFormat="1" spans="2:2">
      <c r="B15993" s="121"/>
    </row>
    <row r="15994" s="24" customFormat="1" spans="2:2">
      <c r="B15994" s="121"/>
    </row>
    <row r="15995" s="24" customFormat="1" spans="2:2">
      <c r="B15995" s="121"/>
    </row>
    <row r="15996" s="24" customFormat="1" spans="2:2">
      <c r="B15996" s="121"/>
    </row>
    <row r="15997" s="24" customFormat="1" spans="2:2">
      <c r="B15997" s="121"/>
    </row>
    <row r="15998" s="24" customFormat="1" spans="2:2">
      <c r="B15998" s="121"/>
    </row>
    <row r="15999" s="24" customFormat="1" spans="2:2">
      <c r="B15999" s="121"/>
    </row>
    <row r="16000" s="24" customFormat="1" spans="2:2">
      <c r="B16000" s="121"/>
    </row>
    <row r="16001" s="24" customFormat="1" spans="2:2">
      <c r="B16001" s="121"/>
    </row>
    <row r="16002" s="24" customFormat="1" spans="2:2">
      <c r="B16002" s="121"/>
    </row>
    <row r="16003" s="24" customFormat="1" spans="2:2">
      <c r="B16003" s="121"/>
    </row>
    <row r="16004" s="24" customFormat="1" spans="2:2">
      <c r="B16004" s="121"/>
    </row>
    <row r="16005" s="24" customFormat="1" spans="2:2">
      <c r="B16005" s="121"/>
    </row>
    <row r="16006" s="24" customFormat="1" spans="2:2">
      <c r="B16006" s="121"/>
    </row>
    <row r="16007" s="24" customFormat="1" spans="2:2">
      <c r="B16007" s="121"/>
    </row>
    <row r="16008" s="24" customFormat="1" spans="2:2">
      <c r="B16008" s="121"/>
    </row>
    <row r="16009" s="24" customFormat="1" spans="2:2">
      <c r="B16009" s="121"/>
    </row>
    <row r="16010" s="24" customFormat="1" spans="2:2">
      <c r="B16010" s="121"/>
    </row>
    <row r="16011" s="24" customFormat="1" spans="2:2">
      <c r="B16011" s="121"/>
    </row>
    <row r="16012" s="24" customFormat="1" spans="2:2">
      <c r="B16012" s="121"/>
    </row>
    <row r="16013" s="24" customFormat="1" spans="2:2">
      <c r="B16013" s="121"/>
    </row>
    <row r="16014" s="24" customFormat="1" spans="2:2">
      <c r="B16014" s="121"/>
    </row>
    <row r="16015" s="24" customFormat="1" spans="2:2">
      <c r="B16015" s="121"/>
    </row>
    <row r="16016" s="24" customFormat="1" spans="2:2">
      <c r="B16016" s="121"/>
    </row>
    <row r="16017" s="24" customFormat="1" spans="2:2">
      <c r="B16017" s="121"/>
    </row>
    <row r="16018" s="24" customFormat="1" spans="2:2">
      <c r="B16018" s="121"/>
    </row>
    <row r="16019" s="24" customFormat="1" spans="2:2">
      <c r="B16019" s="121"/>
    </row>
    <row r="16020" s="24" customFormat="1" spans="2:2">
      <c r="B16020" s="121"/>
    </row>
    <row r="16021" s="24" customFormat="1" spans="2:2">
      <c r="B16021" s="121"/>
    </row>
    <row r="16022" s="24" customFormat="1" spans="2:2">
      <c r="B16022" s="121"/>
    </row>
    <row r="16023" s="24" customFormat="1" spans="2:2">
      <c r="B16023" s="121"/>
    </row>
    <row r="16024" s="24" customFormat="1" spans="2:2">
      <c r="B16024" s="121"/>
    </row>
    <row r="16025" s="24" customFormat="1" spans="2:2">
      <c r="B16025" s="121"/>
    </row>
    <row r="16026" s="24" customFormat="1" spans="2:2">
      <c r="B16026" s="121"/>
    </row>
    <row r="16027" s="24" customFormat="1" spans="2:2">
      <c r="B16027" s="121"/>
    </row>
    <row r="16028" s="24" customFormat="1" spans="2:2">
      <c r="B16028" s="121"/>
    </row>
    <row r="16029" s="24" customFormat="1" spans="2:2">
      <c r="B16029" s="121"/>
    </row>
    <row r="16030" s="24" customFormat="1" spans="2:2">
      <c r="B16030" s="121"/>
    </row>
    <row r="16031" s="24" customFormat="1" spans="2:2">
      <c r="B16031" s="121"/>
    </row>
    <row r="16032" s="24" customFormat="1" spans="2:2">
      <c r="B16032" s="121"/>
    </row>
    <row r="16033" s="24" customFormat="1" spans="2:2">
      <c r="B16033" s="121"/>
    </row>
    <row r="16034" s="24" customFormat="1" spans="2:2">
      <c r="B16034" s="121"/>
    </row>
    <row r="16035" s="24" customFormat="1" spans="2:2">
      <c r="B16035" s="121"/>
    </row>
    <row r="16036" s="24" customFormat="1" spans="2:2">
      <c r="B16036" s="121"/>
    </row>
    <row r="16037" s="24" customFormat="1" spans="2:2">
      <c r="B16037" s="121"/>
    </row>
    <row r="16038" s="24" customFormat="1" spans="2:2">
      <c r="B16038" s="121"/>
    </row>
    <row r="16039" s="24" customFormat="1" spans="2:2">
      <c r="B16039" s="121"/>
    </row>
    <row r="16040" s="24" customFormat="1" spans="2:2">
      <c r="B16040" s="121"/>
    </row>
    <row r="16041" s="24" customFormat="1" spans="2:2">
      <c r="B16041" s="121"/>
    </row>
    <row r="16042" s="24" customFormat="1" spans="2:2">
      <c r="B16042" s="121"/>
    </row>
    <row r="16043" s="24" customFormat="1" spans="2:2">
      <c r="B16043" s="121"/>
    </row>
    <row r="16044" s="24" customFormat="1" spans="2:2">
      <c r="B16044" s="121"/>
    </row>
    <row r="16045" s="24" customFormat="1" spans="2:2">
      <c r="B16045" s="121"/>
    </row>
    <row r="16046" s="24" customFormat="1" spans="2:2">
      <c r="B16046" s="121"/>
    </row>
    <row r="16047" s="24" customFormat="1" spans="2:2">
      <c r="B16047" s="121"/>
    </row>
    <row r="16048" s="24" customFormat="1" spans="2:2">
      <c r="B16048" s="121"/>
    </row>
    <row r="16049" s="24" customFormat="1" spans="2:2">
      <c r="B16049" s="121"/>
    </row>
    <row r="16050" s="24" customFormat="1" spans="2:2">
      <c r="B16050" s="121"/>
    </row>
    <row r="16051" s="24" customFormat="1" spans="2:2">
      <c r="B16051" s="121"/>
    </row>
    <row r="16052" s="24" customFormat="1" spans="2:2">
      <c r="B16052" s="121"/>
    </row>
    <row r="16053" s="24" customFormat="1" spans="2:2">
      <c r="B16053" s="121"/>
    </row>
    <row r="16054" s="24" customFormat="1" spans="2:2">
      <c r="B16054" s="121"/>
    </row>
    <row r="16055" s="24" customFormat="1" spans="2:2">
      <c r="B16055" s="121"/>
    </row>
    <row r="16056" s="24" customFormat="1" spans="2:2">
      <c r="B16056" s="121"/>
    </row>
    <row r="16057" s="24" customFormat="1" spans="2:2">
      <c r="B16057" s="121"/>
    </row>
    <row r="16058" s="24" customFormat="1" spans="2:2">
      <c r="B16058" s="121"/>
    </row>
    <row r="16059" s="24" customFormat="1" spans="2:2">
      <c r="B16059" s="121"/>
    </row>
    <row r="16060" s="24" customFormat="1" spans="2:2">
      <c r="B16060" s="121"/>
    </row>
    <row r="16061" s="24" customFormat="1" spans="2:2">
      <c r="B16061" s="121"/>
    </row>
    <row r="16062" s="24" customFormat="1" spans="2:2">
      <c r="B16062" s="121"/>
    </row>
    <row r="16063" s="24" customFormat="1" spans="2:2">
      <c r="B16063" s="121"/>
    </row>
    <row r="16064" s="24" customFormat="1" spans="2:2">
      <c r="B16064" s="121"/>
    </row>
    <row r="16065" s="24" customFormat="1" spans="2:2">
      <c r="B16065" s="121"/>
    </row>
    <row r="16066" s="24" customFormat="1" spans="2:2">
      <c r="B16066" s="121"/>
    </row>
    <row r="16067" s="24" customFormat="1" spans="2:2">
      <c r="B16067" s="121"/>
    </row>
    <row r="16068" s="24" customFormat="1" spans="2:2">
      <c r="B16068" s="121"/>
    </row>
    <row r="16069" s="24" customFormat="1" spans="2:2">
      <c r="B16069" s="121"/>
    </row>
    <row r="16070" s="24" customFormat="1" spans="2:2">
      <c r="B16070" s="121"/>
    </row>
    <row r="16071" s="24" customFormat="1" spans="2:2">
      <c r="B16071" s="121"/>
    </row>
    <row r="16072" s="24" customFormat="1" spans="2:2">
      <c r="B16072" s="121"/>
    </row>
    <row r="16073" s="24" customFormat="1" spans="2:2">
      <c r="B16073" s="121"/>
    </row>
    <row r="16074" s="24" customFormat="1" spans="2:2">
      <c r="B16074" s="121"/>
    </row>
    <row r="16075" s="24" customFormat="1" spans="2:2">
      <c r="B16075" s="121"/>
    </row>
    <row r="16076" s="24" customFormat="1" spans="2:2">
      <c r="B16076" s="121"/>
    </row>
    <row r="16077" s="24" customFormat="1" spans="2:2">
      <c r="B16077" s="121"/>
    </row>
    <row r="16078" s="24" customFormat="1" spans="2:2">
      <c r="B16078" s="121"/>
    </row>
    <row r="16079" s="24" customFormat="1" spans="2:2">
      <c r="B16079" s="121"/>
    </row>
    <row r="16080" s="24" customFormat="1" spans="2:2">
      <c r="B16080" s="121"/>
    </row>
    <row r="16081" s="24" customFormat="1" spans="2:2">
      <c r="B16081" s="121"/>
    </row>
    <row r="16082" s="24" customFormat="1" spans="2:2">
      <c r="B16082" s="121"/>
    </row>
    <row r="16083" s="24" customFormat="1" spans="2:2">
      <c r="B16083" s="121"/>
    </row>
    <row r="16084" s="24" customFormat="1" spans="2:2">
      <c r="B16084" s="121"/>
    </row>
    <row r="16085" s="24" customFormat="1" spans="2:2">
      <c r="B16085" s="121"/>
    </row>
    <row r="16086" s="24" customFormat="1" spans="2:2">
      <c r="B16086" s="121"/>
    </row>
    <row r="16087" s="24" customFormat="1" spans="2:2">
      <c r="B16087" s="121"/>
    </row>
    <row r="16088" s="24" customFormat="1" spans="2:2">
      <c r="B16088" s="121"/>
    </row>
    <row r="16089" s="24" customFormat="1" spans="2:2">
      <c r="B16089" s="121"/>
    </row>
    <row r="16090" s="24" customFormat="1" spans="2:2">
      <c r="B16090" s="121"/>
    </row>
    <row r="16091" s="24" customFormat="1" spans="2:2">
      <c r="B16091" s="121"/>
    </row>
    <row r="16092" s="24" customFormat="1" spans="2:2">
      <c r="B16092" s="121"/>
    </row>
    <row r="16093" s="24" customFormat="1" spans="2:2">
      <c r="B16093" s="121"/>
    </row>
    <row r="16094" s="24" customFormat="1" spans="2:2">
      <c r="B16094" s="121"/>
    </row>
    <row r="16095" s="24" customFormat="1" spans="2:2">
      <c r="B16095" s="121"/>
    </row>
    <row r="16096" s="24" customFormat="1" spans="2:2">
      <c r="B16096" s="121"/>
    </row>
    <row r="16097" s="24" customFormat="1" spans="2:2">
      <c r="B16097" s="121"/>
    </row>
    <row r="16098" s="24" customFormat="1" spans="2:2">
      <c r="B16098" s="121"/>
    </row>
    <row r="16099" s="24" customFormat="1" spans="2:2">
      <c r="B16099" s="121"/>
    </row>
    <row r="16100" s="24" customFormat="1" spans="2:2">
      <c r="B16100" s="121"/>
    </row>
    <row r="16101" s="24" customFormat="1" spans="2:2">
      <c r="B16101" s="121"/>
    </row>
    <row r="16102" s="24" customFormat="1" spans="2:2">
      <c r="B16102" s="121"/>
    </row>
    <row r="16103" s="24" customFormat="1" spans="2:2">
      <c r="B16103" s="121"/>
    </row>
    <row r="16104" s="24" customFormat="1" spans="2:2">
      <c r="B16104" s="121"/>
    </row>
    <row r="16105" s="24" customFormat="1" spans="2:2">
      <c r="B16105" s="121"/>
    </row>
    <row r="16106" s="24" customFormat="1" spans="2:2">
      <c r="B16106" s="121"/>
    </row>
    <row r="16107" s="24" customFormat="1" spans="2:2">
      <c r="B16107" s="121"/>
    </row>
    <row r="16108" s="24" customFormat="1" spans="2:2">
      <c r="B16108" s="121"/>
    </row>
    <row r="16109" s="24" customFormat="1" spans="2:2">
      <c r="B16109" s="121"/>
    </row>
    <row r="16110" s="24" customFormat="1" spans="2:2">
      <c r="B16110" s="121"/>
    </row>
    <row r="16111" s="24" customFormat="1" spans="2:2">
      <c r="B16111" s="121"/>
    </row>
    <row r="16112" s="24" customFormat="1" spans="2:2">
      <c r="B16112" s="121"/>
    </row>
    <row r="16113" s="24" customFormat="1" spans="2:2">
      <c r="B16113" s="121"/>
    </row>
    <row r="16114" s="24" customFormat="1" spans="2:2">
      <c r="B16114" s="121"/>
    </row>
    <row r="16115" s="24" customFormat="1" spans="2:2">
      <c r="B16115" s="121"/>
    </row>
    <row r="16116" s="24" customFormat="1" spans="2:2">
      <c r="B16116" s="121"/>
    </row>
    <row r="16117" s="24" customFormat="1" spans="2:2">
      <c r="B16117" s="121"/>
    </row>
    <row r="16118" s="24" customFormat="1" spans="2:2">
      <c r="B16118" s="121"/>
    </row>
    <row r="16119" s="24" customFormat="1" spans="2:2">
      <c r="B16119" s="121"/>
    </row>
    <row r="16120" s="24" customFormat="1" spans="2:2">
      <c r="B16120" s="121"/>
    </row>
    <row r="16121" s="24" customFormat="1" spans="2:2">
      <c r="B16121" s="121"/>
    </row>
    <row r="16122" s="24" customFormat="1" spans="2:2">
      <c r="B16122" s="121"/>
    </row>
    <row r="16123" s="24" customFormat="1" spans="2:2">
      <c r="B16123" s="121"/>
    </row>
    <row r="16124" s="24" customFormat="1" spans="2:2">
      <c r="B16124" s="121"/>
    </row>
    <row r="16125" s="24" customFormat="1" spans="2:2">
      <c r="B16125" s="121"/>
    </row>
    <row r="16126" s="24" customFormat="1" spans="2:2">
      <c r="B16126" s="121"/>
    </row>
    <row r="16127" s="24" customFormat="1" spans="2:2">
      <c r="B16127" s="121"/>
    </row>
    <row r="16128" s="24" customFormat="1" spans="2:2">
      <c r="B16128" s="121"/>
    </row>
    <row r="16129" s="24" customFormat="1" spans="2:2">
      <c r="B16129" s="121"/>
    </row>
    <row r="16130" s="24" customFormat="1" spans="2:2">
      <c r="B16130" s="121"/>
    </row>
    <row r="16131" s="24" customFormat="1" spans="2:2">
      <c r="B16131" s="121"/>
    </row>
    <row r="16132" s="24" customFormat="1" spans="2:2">
      <c r="B16132" s="121"/>
    </row>
    <row r="16133" s="24" customFormat="1" spans="2:2">
      <c r="B16133" s="121"/>
    </row>
    <row r="16134" s="24" customFormat="1" spans="2:2">
      <c r="B16134" s="121"/>
    </row>
    <row r="16135" s="24" customFormat="1" spans="2:2">
      <c r="B16135" s="121"/>
    </row>
    <row r="16136" s="24" customFormat="1" spans="2:2">
      <c r="B16136" s="121"/>
    </row>
    <row r="16137" s="24" customFormat="1" spans="2:2">
      <c r="B16137" s="121"/>
    </row>
    <row r="16138" s="24" customFormat="1" spans="2:2">
      <c r="B16138" s="121"/>
    </row>
    <row r="16139" s="24" customFormat="1" spans="2:2">
      <c r="B16139" s="121"/>
    </row>
    <row r="16140" s="24" customFormat="1" spans="2:2">
      <c r="B16140" s="121"/>
    </row>
    <row r="16141" s="24" customFormat="1" spans="2:2">
      <c r="B16141" s="121"/>
    </row>
    <row r="16142" s="24" customFormat="1" spans="2:2">
      <c r="B16142" s="121"/>
    </row>
    <row r="16143" s="24" customFormat="1" spans="2:2">
      <c r="B16143" s="121"/>
    </row>
    <row r="16144" s="24" customFormat="1" spans="2:2">
      <c r="B16144" s="121"/>
    </row>
    <row r="16145" s="24" customFormat="1" spans="2:2">
      <c r="B16145" s="121"/>
    </row>
    <row r="16146" s="24" customFormat="1" spans="2:2">
      <c r="B16146" s="121"/>
    </row>
    <row r="16147" s="24" customFormat="1" spans="2:2">
      <c r="B16147" s="121"/>
    </row>
    <row r="16148" s="24" customFormat="1" spans="2:2">
      <c r="B16148" s="121"/>
    </row>
    <row r="16149" s="24" customFormat="1" spans="2:2">
      <c r="B16149" s="121"/>
    </row>
    <row r="16150" s="24" customFormat="1" spans="2:2">
      <c r="B16150" s="121"/>
    </row>
    <row r="16151" s="24" customFormat="1" spans="2:2">
      <c r="B16151" s="121"/>
    </row>
    <row r="16152" s="24" customFormat="1" spans="2:2">
      <c r="B16152" s="121"/>
    </row>
    <row r="16153" s="24" customFormat="1" spans="2:2">
      <c r="B16153" s="121"/>
    </row>
    <row r="16154" s="24" customFormat="1" spans="2:2">
      <c r="B16154" s="121"/>
    </row>
    <row r="16155" s="24" customFormat="1" spans="2:2">
      <c r="B16155" s="121"/>
    </row>
    <row r="16156" s="24" customFormat="1" spans="2:2">
      <c r="B16156" s="121"/>
    </row>
    <row r="16157" s="24" customFormat="1" spans="2:2">
      <c r="B16157" s="121"/>
    </row>
    <row r="16158" s="24" customFormat="1" spans="2:2">
      <c r="B16158" s="121"/>
    </row>
    <row r="16159" s="24" customFormat="1" spans="2:2">
      <c r="B16159" s="121"/>
    </row>
    <row r="16160" s="24" customFormat="1" spans="2:2">
      <c r="B16160" s="121"/>
    </row>
    <row r="16161" s="24" customFormat="1" spans="2:2">
      <c r="B16161" s="121"/>
    </row>
    <row r="16162" s="24" customFormat="1" spans="2:2">
      <c r="B16162" s="121"/>
    </row>
    <row r="16163" s="24" customFormat="1" spans="2:2">
      <c r="B16163" s="121"/>
    </row>
    <row r="16164" s="24" customFormat="1" spans="2:2">
      <c r="B16164" s="121"/>
    </row>
    <row r="16165" s="24" customFormat="1" spans="2:2">
      <c r="B16165" s="121"/>
    </row>
    <row r="16166" s="24" customFormat="1" spans="2:2">
      <c r="B16166" s="121"/>
    </row>
    <row r="16167" s="24" customFormat="1" spans="2:2">
      <c r="B16167" s="121"/>
    </row>
    <row r="16168" s="24" customFormat="1" spans="2:2">
      <c r="B16168" s="121"/>
    </row>
    <row r="16169" s="24" customFormat="1" spans="2:2">
      <c r="B16169" s="121"/>
    </row>
    <row r="16170" s="24" customFormat="1" spans="2:2">
      <c r="B16170" s="121"/>
    </row>
    <row r="16171" s="24" customFormat="1" spans="2:2">
      <c r="B16171" s="121"/>
    </row>
    <row r="16172" s="24" customFormat="1" spans="2:2">
      <c r="B16172" s="121"/>
    </row>
    <row r="16173" s="24" customFormat="1" spans="2:2">
      <c r="B16173" s="121"/>
    </row>
    <row r="16174" s="24" customFormat="1" spans="2:2">
      <c r="B16174" s="121"/>
    </row>
    <row r="16175" s="24" customFormat="1" spans="2:2">
      <c r="B16175" s="121"/>
    </row>
    <row r="16176" s="24" customFormat="1" spans="2:2">
      <c r="B16176" s="121"/>
    </row>
    <row r="16177" s="24" customFormat="1" spans="2:2">
      <c r="B16177" s="121"/>
    </row>
    <row r="16178" s="24" customFormat="1" spans="2:2">
      <c r="B16178" s="121"/>
    </row>
    <row r="16179" s="24" customFormat="1" spans="2:2">
      <c r="B16179" s="121"/>
    </row>
    <row r="16180" s="24" customFormat="1" spans="2:2">
      <c r="B16180" s="121"/>
    </row>
    <row r="16181" s="24" customFormat="1" spans="2:2">
      <c r="B16181" s="121"/>
    </row>
    <row r="16182" s="24" customFormat="1" spans="2:2">
      <c r="B16182" s="121"/>
    </row>
    <row r="16183" s="24" customFormat="1" spans="2:2">
      <c r="B16183" s="121"/>
    </row>
    <row r="16184" s="24" customFormat="1" spans="2:2">
      <c r="B16184" s="121"/>
    </row>
    <row r="16185" s="24" customFormat="1" spans="2:2">
      <c r="B16185" s="121"/>
    </row>
    <row r="16186" s="24" customFormat="1" spans="2:2">
      <c r="B16186" s="121"/>
    </row>
    <row r="16187" s="24" customFormat="1" spans="2:2">
      <c r="B16187" s="121"/>
    </row>
    <row r="16188" s="24" customFormat="1" spans="2:2">
      <c r="B16188" s="121"/>
    </row>
    <row r="16189" s="24" customFormat="1" spans="2:2">
      <c r="B16189" s="121"/>
    </row>
    <row r="16190" s="24" customFormat="1" spans="2:2">
      <c r="B16190" s="121"/>
    </row>
    <row r="16191" s="24" customFormat="1" spans="2:2">
      <c r="B16191" s="121"/>
    </row>
    <row r="16192" s="24" customFormat="1" spans="2:2">
      <c r="B16192" s="121"/>
    </row>
    <row r="16193" s="24" customFormat="1" spans="2:2">
      <c r="B16193" s="121"/>
    </row>
    <row r="16194" s="24" customFormat="1" spans="2:2">
      <c r="B16194" s="121"/>
    </row>
    <row r="16195" s="24" customFormat="1" spans="2:2">
      <c r="B16195" s="121"/>
    </row>
    <row r="16196" s="24" customFormat="1" spans="2:2">
      <c r="B16196" s="121"/>
    </row>
    <row r="16197" s="24" customFormat="1" spans="2:2">
      <c r="B16197" s="121"/>
    </row>
    <row r="16198" s="24" customFormat="1" spans="2:2">
      <c r="B16198" s="121"/>
    </row>
    <row r="16199" s="24" customFormat="1" spans="2:2">
      <c r="B16199" s="121"/>
    </row>
    <row r="16200" s="24" customFormat="1" spans="2:2">
      <c r="B16200" s="121"/>
    </row>
    <row r="16201" s="24" customFormat="1" spans="2:2">
      <c r="B16201" s="121"/>
    </row>
    <row r="16202" s="24" customFormat="1" spans="2:2">
      <c r="B16202" s="121"/>
    </row>
    <row r="16203" s="24" customFormat="1" spans="2:2">
      <c r="B16203" s="121"/>
    </row>
    <row r="16204" s="24" customFormat="1" spans="2:2">
      <c r="B16204" s="121"/>
    </row>
    <row r="16205" s="24" customFormat="1" spans="2:2">
      <c r="B16205" s="121"/>
    </row>
    <row r="16206" s="24" customFormat="1" spans="2:2">
      <c r="B16206" s="121"/>
    </row>
    <row r="16207" s="24" customFormat="1" spans="2:2">
      <c r="B16207" s="121"/>
    </row>
    <row r="16208" s="24" customFormat="1" spans="2:2">
      <c r="B16208" s="121"/>
    </row>
    <row r="16209" s="24" customFormat="1" spans="2:2">
      <c r="B16209" s="121"/>
    </row>
    <row r="16210" s="24" customFormat="1" spans="2:2">
      <c r="B16210" s="121"/>
    </row>
    <row r="16211" s="24" customFormat="1" spans="2:2">
      <c r="B16211" s="121"/>
    </row>
    <row r="16212" s="24" customFormat="1" spans="2:2">
      <c r="B16212" s="121"/>
    </row>
    <row r="16213" s="24" customFormat="1" spans="2:2">
      <c r="B16213" s="121"/>
    </row>
    <row r="16214" s="24" customFormat="1" spans="2:2">
      <c r="B16214" s="121"/>
    </row>
    <row r="16215" s="24" customFormat="1" spans="2:2">
      <c r="B16215" s="121"/>
    </row>
    <row r="16216" s="24" customFormat="1" spans="2:2">
      <c r="B16216" s="121"/>
    </row>
    <row r="16217" s="24" customFormat="1" spans="2:2">
      <c r="B16217" s="121"/>
    </row>
    <row r="16218" s="24" customFormat="1" spans="2:2">
      <c r="B16218" s="121"/>
    </row>
    <row r="16219" s="24" customFormat="1" spans="2:2">
      <c r="B16219" s="121"/>
    </row>
    <row r="16220" s="24" customFormat="1" spans="2:2">
      <c r="B16220" s="121"/>
    </row>
    <row r="16221" s="24" customFormat="1" spans="2:2">
      <c r="B16221" s="121"/>
    </row>
    <row r="16222" s="24" customFormat="1" spans="2:2">
      <c r="B16222" s="121"/>
    </row>
    <row r="16223" s="24" customFormat="1" spans="2:2">
      <c r="B16223" s="121"/>
    </row>
    <row r="16224" s="24" customFormat="1" spans="2:2">
      <c r="B16224" s="121"/>
    </row>
    <row r="16225" s="24" customFormat="1" spans="2:2">
      <c r="B16225" s="121"/>
    </row>
    <row r="16226" s="24" customFormat="1" spans="2:2">
      <c r="B16226" s="121"/>
    </row>
    <row r="16227" s="24" customFormat="1" spans="2:2">
      <c r="B16227" s="121"/>
    </row>
    <row r="16228" s="24" customFormat="1" spans="2:2">
      <c r="B16228" s="121"/>
    </row>
    <row r="16229" s="24" customFormat="1" spans="2:2">
      <c r="B16229" s="121"/>
    </row>
    <row r="16230" s="24" customFormat="1" spans="2:2">
      <c r="B16230" s="121"/>
    </row>
    <row r="16231" s="24" customFormat="1" spans="2:2">
      <c r="B16231" s="121"/>
    </row>
    <row r="16232" s="24" customFormat="1" spans="2:2">
      <c r="B16232" s="121"/>
    </row>
    <row r="16233" s="24" customFormat="1" spans="2:2">
      <c r="B16233" s="121"/>
    </row>
    <row r="16234" s="24" customFormat="1" spans="2:2">
      <c r="B16234" s="121"/>
    </row>
    <row r="16235" s="24" customFormat="1" spans="2:2">
      <c r="B16235" s="121"/>
    </row>
    <row r="16236" s="24" customFormat="1" spans="2:2">
      <c r="B16236" s="121"/>
    </row>
    <row r="16237" s="24" customFormat="1" spans="2:2">
      <c r="B16237" s="121"/>
    </row>
    <row r="16238" s="24" customFormat="1" spans="2:2">
      <c r="B16238" s="121"/>
    </row>
    <row r="16239" s="24" customFormat="1" spans="2:2">
      <c r="B16239" s="121"/>
    </row>
    <row r="16240" s="24" customFormat="1" spans="2:2">
      <c r="B16240" s="121"/>
    </row>
    <row r="16241" s="24" customFormat="1" spans="2:2">
      <c r="B16241" s="121"/>
    </row>
    <row r="16242" s="24" customFormat="1" spans="2:2">
      <c r="B16242" s="121"/>
    </row>
    <row r="16243" s="24" customFormat="1" spans="2:2">
      <c r="B16243" s="121"/>
    </row>
    <row r="16244" s="24" customFormat="1" spans="2:2">
      <c r="B16244" s="121"/>
    </row>
    <row r="16245" s="24" customFormat="1" spans="2:2">
      <c r="B16245" s="121"/>
    </row>
    <row r="16246" s="24" customFormat="1" spans="2:2">
      <c r="B16246" s="121"/>
    </row>
    <row r="16247" s="24" customFormat="1" spans="2:2">
      <c r="B16247" s="121"/>
    </row>
    <row r="16248" s="24" customFormat="1" spans="2:2">
      <c r="B16248" s="121"/>
    </row>
    <row r="16249" s="24" customFormat="1" spans="2:2">
      <c r="B16249" s="121"/>
    </row>
    <row r="16250" s="24" customFormat="1" spans="2:2">
      <c r="B16250" s="121"/>
    </row>
    <row r="16251" s="24" customFormat="1" spans="2:2">
      <c r="B16251" s="121"/>
    </row>
    <row r="16252" s="24" customFormat="1" spans="2:2">
      <c r="B16252" s="121"/>
    </row>
    <row r="16253" s="24" customFormat="1" spans="2:2">
      <c r="B16253" s="121"/>
    </row>
    <row r="16254" s="24" customFormat="1" spans="2:2">
      <c r="B16254" s="121"/>
    </row>
    <row r="16255" s="24" customFormat="1" spans="2:2">
      <c r="B16255" s="121"/>
    </row>
    <row r="16256" s="24" customFormat="1" spans="2:2">
      <c r="B16256" s="121"/>
    </row>
    <row r="16257" s="24" customFormat="1" spans="2:2">
      <c r="B16257" s="121"/>
    </row>
    <row r="16258" s="24" customFormat="1" spans="2:2">
      <c r="B16258" s="121"/>
    </row>
    <row r="16259" s="24" customFormat="1" spans="2:2">
      <c r="B16259" s="121"/>
    </row>
    <row r="16260" s="24" customFormat="1" spans="2:2">
      <c r="B16260" s="121"/>
    </row>
    <row r="16261" s="24" customFormat="1" spans="2:2">
      <c r="B16261" s="121"/>
    </row>
    <row r="16262" s="24" customFormat="1" spans="2:2">
      <c r="B16262" s="121"/>
    </row>
    <row r="16263" s="24" customFormat="1" spans="2:2">
      <c r="B16263" s="121"/>
    </row>
    <row r="16264" s="24" customFormat="1" spans="2:2">
      <c r="B16264" s="121"/>
    </row>
    <row r="16265" s="24" customFormat="1" spans="2:2">
      <c r="B16265" s="121"/>
    </row>
    <row r="16266" s="24" customFormat="1" spans="2:2">
      <c r="B16266" s="121"/>
    </row>
    <row r="16267" s="24" customFormat="1" spans="2:2">
      <c r="B16267" s="121"/>
    </row>
    <row r="16268" s="24" customFormat="1" spans="2:2">
      <c r="B16268" s="121"/>
    </row>
    <row r="16269" s="24" customFormat="1" spans="2:2">
      <c r="B16269" s="121"/>
    </row>
    <row r="16270" s="24" customFormat="1" spans="2:2">
      <c r="B16270" s="121"/>
    </row>
    <row r="16271" s="24" customFormat="1" spans="2:2">
      <c r="B16271" s="121"/>
    </row>
    <row r="16272" s="24" customFormat="1" spans="2:2">
      <c r="B16272" s="121"/>
    </row>
    <row r="16273" s="24" customFormat="1" spans="2:2">
      <c r="B16273" s="121"/>
    </row>
    <row r="16274" s="24" customFormat="1" spans="2:2">
      <c r="B16274" s="121"/>
    </row>
    <row r="16275" s="24" customFormat="1" spans="2:2">
      <c r="B16275" s="121"/>
    </row>
    <row r="16276" s="24" customFormat="1" spans="2:2">
      <c r="B16276" s="121"/>
    </row>
    <row r="16277" s="24" customFormat="1" spans="2:2">
      <c r="B16277" s="121"/>
    </row>
    <row r="16278" s="24" customFormat="1" spans="2:2">
      <c r="B16278" s="121"/>
    </row>
    <row r="16279" s="24" customFormat="1" spans="2:2">
      <c r="B16279" s="121"/>
    </row>
    <row r="16280" s="24" customFormat="1" spans="2:2">
      <c r="B16280" s="121"/>
    </row>
    <row r="16281" s="24" customFormat="1" spans="2:2">
      <c r="B16281" s="121"/>
    </row>
    <row r="16282" s="24" customFormat="1" spans="2:2">
      <c r="B16282" s="121"/>
    </row>
    <row r="16283" s="24" customFormat="1" spans="2:2">
      <c r="B16283" s="121"/>
    </row>
    <row r="16284" s="24" customFormat="1" spans="2:2">
      <c r="B16284" s="121"/>
    </row>
    <row r="16285" s="24" customFormat="1" spans="2:2">
      <c r="B16285" s="121"/>
    </row>
    <row r="16286" s="24" customFormat="1" spans="2:2">
      <c r="B16286" s="121"/>
    </row>
    <row r="16287" s="24" customFormat="1" spans="2:2">
      <c r="B16287" s="121"/>
    </row>
    <row r="16288" s="24" customFormat="1" spans="2:2">
      <c r="B16288" s="121"/>
    </row>
    <row r="16289" s="24" customFormat="1" spans="2:2">
      <c r="B16289" s="121"/>
    </row>
    <row r="16290" s="24" customFormat="1" spans="2:2">
      <c r="B16290" s="121"/>
    </row>
    <row r="16291" s="24" customFormat="1" spans="2:2">
      <c r="B16291" s="121"/>
    </row>
    <row r="16292" s="24" customFormat="1" spans="2:2">
      <c r="B16292" s="121"/>
    </row>
    <row r="16293" s="24" customFormat="1" spans="2:2">
      <c r="B16293" s="121"/>
    </row>
    <row r="16294" s="24" customFormat="1" spans="2:2">
      <c r="B16294" s="121"/>
    </row>
    <row r="16295" s="24" customFormat="1" spans="2:2">
      <c r="B16295" s="121"/>
    </row>
    <row r="16296" s="24" customFormat="1" spans="2:2">
      <c r="B16296" s="121"/>
    </row>
    <row r="16297" s="24" customFormat="1" spans="2:2">
      <c r="B16297" s="121"/>
    </row>
    <row r="16298" s="24" customFormat="1" spans="2:2">
      <c r="B16298" s="121"/>
    </row>
    <row r="16299" s="24" customFormat="1" spans="2:2">
      <c r="B16299" s="121"/>
    </row>
    <row r="16300" s="24" customFormat="1" spans="2:2">
      <c r="B16300" s="121"/>
    </row>
    <row r="16301" s="24" customFormat="1" spans="2:2">
      <c r="B16301" s="121"/>
    </row>
    <row r="16302" s="24" customFormat="1" spans="2:2">
      <c r="B16302" s="121"/>
    </row>
    <row r="16303" s="24" customFormat="1" spans="2:2">
      <c r="B16303" s="121"/>
    </row>
    <row r="16304" s="24" customFormat="1" spans="2:2">
      <c r="B16304" s="121"/>
    </row>
    <row r="16305" s="24" customFormat="1" spans="2:2">
      <c r="B16305" s="121"/>
    </row>
    <row r="16306" s="24" customFormat="1" spans="2:2">
      <c r="B16306" s="121"/>
    </row>
    <row r="16307" s="24" customFormat="1" spans="2:2">
      <c r="B16307" s="121"/>
    </row>
    <row r="16308" s="24" customFormat="1" spans="2:2">
      <c r="B16308" s="121"/>
    </row>
    <row r="16309" s="24" customFormat="1" spans="2:2">
      <c r="B16309" s="121"/>
    </row>
    <row r="16310" s="24" customFormat="1" spans="2:2">
      <c r="B16310" s="121"/>
    </row>
    <row r="16311" s="24" customFormat="1" spans="2:2">
      <c r="B16311" s="121"/>
    </row>
    <row r="16312" s="24" customFormat="1" spans="2:2">
      <c r="B16312" s="121"/>
    </row>
    <row r="16313" s="24" customFormat="1" spans="2:2">
      <c r="B16313" s="121"/>
    </row>
    <row r="16314" s="24" customFormat="1" spans="2:2">
      <c r="B16314" s="121"/>
    </row>
    <row r="16315" s="24" customFormat="1" spans="2:2">
      <c r="B16315" s="121"/>
    </row>
    <row r="16316" s="24" customFormat="1" spans="2:2">
      <c r="B16316" s="121"/>
    </row>
    <row r="16317" s="24" customFormat="1" spans="2:2">
      <c r="B16317" s="121"/>
    </row>
    <row r="16318" s="24" customFormat="1" spans="2:2">
      <c r="B16318" s="121"/>
    </row>
    <row r="16319" s="24" customFormat="1" spans="2:2">
      <c r="B16319" s="121"/>
    </row>
    <row r="16320" s="24" customFormat="1" spans="2:2">
      <c r="B16320" s="121"/>
    </row>
    <row r="16321" s="24" customFormat="1" spans="2:2">
      <c r="B16321" s="121"/>
    </row>
    <row r="16322" s="24" customFormat="1" spans="2:2">
      <c r="B16322" s="121"/>
    </row>
  </sheetData>
  <mergeCells count="1">
    <mergeCell ref="A2:B2"/>
  </mergeCells>
  <pageMargins left="0.629861111111111" right="0.236111111111111" top="1" bottom="0.472222222222222"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Q11"/>
  <sheetViews>
    <sheetView workbookViewId="0">
      <selection activeCell="D11" sqref="D11"/>
    </sheetView>
  </sheetViews>
  <sheetFormatPr defaultColWidth="9" defaultRowHeight="28.5" customHeight="1"/>
  <cols>
    <col min="1" max="1" width="35.6216216216216" style="101" customWidth="1"/>
    <col min="2" max="2" width="22.2522522522523" style="104" customWidth="1"/>
    <col min="3" max="3" width="40.7477477477477" style="105" customWidth="1"/>
    <col min="4" max="9" width="14.1261261261261" style="101" customWidth="1"/>
    <col min="10" max="16384" width="9" style="101"/>
  </cols>
  <sheetData>
    <row r="1" s="101" customFormat="1" customHeight="1" spans="1:3">
      <c r="A1" s="106" t="s">
        <v>1906</v>
      </c>
      <c r="B1" s="104"/>
      <c r="C1" s="105"/>
    </row>
    <row r="2" s="101" customFormat="1" ht="39" customHeight="1" spans="1:3">
      <c r="A2" s="107" t="s">
        <v>1907</v>
      </c>
      <c r="B2" s="108"/>
      <c r="C2" s="108"/>
    </row>
    <row r="3" s="101" customFormat="1" ht="16" customHeight="1" spans="2:3">
      <c r="B3" s="105"/>
      <c r="C3" s="109" t="s">
        <v>1908</v>
      </c>
    </row>
    <row r="4" s="102" customFormat="1" customHeight="1" spans="1:5">
      <c r="A4" s="110" t="s">
        <v>1909</v>
      </c>
      <c r="B4" s="111" t="s">
        <v>1910</v>
      </c>
      <c r="C4" s="112" t="s">
        <v>1911</v>
      </c>
      <c r="D4" s="113"/>
      <c r="E4" s="113"/>
    </row>
    <row r="5" s="102" customFormat="1" customHeight="1" spans="1:5">
      <c r="A5" s="110"/>
      <c r="B5" s="111"/>
      <c r="C5" s="112"/>
      <c r="D5" s="114"/>
      <c r="E5" s="114"/>
    </row>
    <row r="6" s="102" customFormat="1" customHeight="1" spans="1:5">
      <c r="A6" s="110"/>
      <c r="B6" s="111"/>
      <c r="C6" s="112"/>
      <c r="D6" s="114"/>
      <c r="E6" s="114"/>
    </row>
    <row r="7" s="102" customFormat="1" customHeight="1" spans="1:5">
      <c r="A7" s="115"/>
      <c r="B7" s="116"/>
      <c r="C7" s="112"/>
      <c r="D7" s="114"/>
      <c r="E7" s="114"/>
    </row>
    <row r="8" s="102" customFormat="1" customHeight="1" spans="1:5">
      <c r="A8" s="115"/>
      <c r="B8" s="116"/>
      <c r="C8" s="112"/>
      <c r="D8" s="114"/>
      <c r="E8" s="114"/>
    </row>
    <row r="9" s="102" customFormat="1" customHeight="1" spans="1:5">
      <c r="A9" s="117"/>
      <c r="B9" s="118"/>
      <c r="C9" s="112"/>
      <c r="D9" s="114"/>
      <c r="E9" s="114"/>
    </row>
    <row r="10" s="103" customFormat="1" customHeight="1" spans="1:17">
      <c r="A10" s="110"/>
      <c r="B10" s="111"/>
      <c r="C10" s="119"/>
      <c r="D10" s="101"/>
      <c r="E10" s="101"/>
      <c r="F10" s="101"/>
      <c r="G10" s="101"/>
      <c r="H10" s="101"/>
      <c r="I10" s="101"/>
      <c r="J10" s="101"/>
      <c r="K10" s="101"/>
      <c r="L10" s="101"/>
      <c r="M10" s="101"/>
      <c r="N10" s="101"/>
      <c r="O10" s="101"/>
      <c r="P10" s="101"/>
      <c r="Q10" s="101"/>
    </row>
    <row r="11" s="101" customFormat="1" customHeight="1" spans="1:3">
      <c r="A11" s="120" t="s">
        <v>1912</v>
      </c>
      <c r="B11" s="120"/>
      <c r="C11" s="120"/>
    </row>
  </sheetData>
  <mergeCells count="2">
    <mergeCell ref="A2:C2"/>
    <mergeCell ref="A11:C1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25</vt:i4>
      </vt:variant>
    </vt:vector>
  </HeadingPairs>
  <TitlesOfParts>
    <vt:vector size="25" baseType="lpstr">
      <vt:lpstr>目录</vt:lpstr>
      <vt:lpstr>表1</vt:lpstr>
      <vt:lpstr>表2</vt:lpstr>
      <vt:lpstr>表3</vt:lpstr>
      <vt:lpstr>表4</vt:lpstr>
      <vt:lpstr>表5</vt:lpstr>
      <vt:lpstr>表6</vt:lpstr>
      <vt:lpstr>表7</vt:lpstr>
      <vt:lpstr>表8</vt:lpstr>
      <vt:lpstr>表9</vt:lpstr>
      <vt:lpstr>表10</vt:lpstr>
      <vt:lpstr>表11</vt:lpstr>
      <vt:lpstr>表12</vt:lpstr>
      <vt:lpstr>表13</vt:lpstr>
      <vt:lpstr>表14</vt:lpstr>
      <vt:lpstr>表15</vt:lpstr>
      <vt:lpstr>表16</vt:lpstr>
      <vt:lpstr>表17</vt:lpstr>
      <vt:lpstr>表18</vt:lpstr>
      <vt:lpstr>表19</vt:lpstr>
      <vt:lpstr>表20</vt:lpstr>
      <vt:lpstr>表21</vt:lpstr>
      <vt:lpstr>表22</vt:lpstr>
      <vt:lpstr>表23</vt:lpstr>
      <vt:lpstr>表24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十元</cp:lastModifiedBy>
  <dcterms:created xsi:type="dcterms:W3CDTF">2021-09-13T01:50:00Z</dcterms:created>
  <dcterms:modified xsi:type="dcterms:W3CDTF">2025-09-26T06:55:21Z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EE6D9FD020C1498B9793F814B175434B_13</vt:lpwstr>
  </property>
</Properties>
</file>