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60" windowHeight="7320"/>
  </bookViews>
  <sheets>
    <sheet name="林道、楠竹抚育补助（个人）" sheetId="3" r:id="rId1"/>
    <sheet name="林道、楠竹抚育补助（公司）" sheetId="4" r:id="rId2"/>
    <sheet name="补助合计" sheetId="5" r:id="rId3"/>
  </sheets>
  <definedNames>
    <definedName name="_xlnm._FilterDatabase" localSheetId="0" hidden="1">'林道、楠竹抚育补助（个人）'!$A$2:$K$58</definedName>
    <definedName name="_xlnm._FilterDatabase" localSheetId="1" hidden="1">'林道、楠竹抚育补助（公司）'!$A$2:$K$17</definedName>
    <definedName name="_xlnm.Print_Titles" localSheetId="0">'林道、楠竹抚育补助（个人）'!$1:$2</definedName>
    <definedName name="_xlnm.Print_Area" localSheetId="0">'林道、楠竹抚育补助（个人）'!$A$1:$L$56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<sst xmlns="http://schemas.openxmlformats.org/spreadsheetml/2006/main" count="407" uniqueCount="162">
  <si>
    <t>2025年楠竹产业发展项目补助发放表（第一批个人）</t>
  </si>
  <si>
    <t>乡镇</t>
  </si>
  <si>
    <t>村名</t>
  </si>
  <si>
    <t>组</t>
  </si>
  <si>
    <t>“一卡通”户主姓名</t>
  </si>
  <si>
    <t>建设地点</t>
  </si>
  <si>
    <t>新修合格长度（公里）</t>
  </si>
  <si>
    <t>补助金额（元）</t>
  </si>
  <si>
    <t>楠竹抚育（亩）</t>
  </si>
  <si>
    <t>合计补助（元）</t>
  </si>
  <si>
    <t>审批文号</t>
  </si>
  <si>
    <t>备注</t>
  </si>
  <si>
    <t>桃坑</t>
  </si>
  <si>
    <t>晓枫</t>
  </si>
  <si>
    <t>李子垅</t>
  </si>
  <si>
    <t>曾书平</t>
  </si>
  <si>
    <t>树山背</t>
  </si>
  <si>
    <t>茶林字（2024）68号3.5公里</t>
  </si>
  <si>
    <t>华里</t>
  </si>
  <si>
    <t>对环垅</t>
  </si>
  <si>
    <t>梁定志</t>
  </si>
  <si>
    <t>大旺里</t>
  </si>
  <si>
    <t>茶林字（2024）68号5公里</t>
  </si>
  <si>
    <t>摇兰江</t>
  </si>
  <si>
    <t>桃坑 汇总</t>
  </si>
  <si>
    <t>腰潞</t>
  </si>
  <si>
    <t>泰和</t>
  </si>
  <si>
    <t>砂子坪</t>
  </si>
  <si>
    <t>李建雄</t>
  </si>
  <si>
    <t>当木岭</t>
  </si>
  <si>
    <t>茶林字【2024】51号5公里</t>
  </si>
  <si>
    <t>当天坳</t>
  </si>
  <si>
    <t>腰潞 汇总</t>
  </si>
  <si>
    <t>火田</t>
  </si>
  <si>
    <t>大英</t>
  </si>
  <si>
    <t>高湖</t>
  </si>
  <si>
    <t>周作田</t>
  </si>
  <si>
    <t>老虎坡</t>
  </si>
  <si>
    <t>茶林字[2025]35号2.5公里</t>
  </si>
  <si>
    <t>贝水</t>
  </si>
  <si>
    <t>高枧</t>
  </si>
  <si>
    <t>老榨下</t>
  </si>
  <si>
    <t>垄上</t>
  </si>
  <si>
    <t>李德芽</t>
  </si>
  <si>
    <t>垅上</t>
  </si>
  <si>
    <t>茶林字[2024]79号3.5公里</t>
  </si>
  <si>
    <t>青山里</t>
  </si>
  <si>
    <t>黄草</t>
  </si>
  <si>
    <t>18组</t>
  </si>
  <si>
    <t>刘光辉</t>
  </si>
  <si>
    <t>东冲</t>
  </si>
  <si>
    <t>茶林字[2025]35号1.2公里</t>
  </si>
  <si>
    <t>墨龙</t>
  </si>
  <si>
    <t>12组</t>
  </si>
  <si>
    <t>刘禾花</t>
  </si>
  <si>
    <t>老屋场</t>
  </si>
  <si>
    <t>茶林字[2024]51号2公里</t>
  </si>
  <si>
    <t>谢石成母亲</t>
  </si>
  <si>
    <t>横竹山</t>
  </si>
  <si>
    <t>8组</t>
  </si>
  <si>
    <t>王才保</t>
  </si>
  <si>
    <t>园丘山</t>
  </si>
  <si>
    <t>茶林字[2025]35号2公里</t>
  </si>
  <si>
    <t>柑子山</t>
  </si>
  <si>
    <t>何家里</t>
  </si>
  <si>
    <t>茶林字[2025]35号1公里</t>
  </si>
  <si>
    <t>贺兵华合伙人</t>
  </si>
  <si>
    <t>1组</t>
  </si>
  <si>
    <t>谭兵年</t>
  </si>
  <si>
    <t>天和炫</t>
  </si>
  <si>
    <t>茶林字（2024）68号3公里</t>
  </si>
  <si>
    <t>大坪</t>
  </si>
  <si>
    <t>石壳里</t>
  </si>
  <si>
    <t>双江</t>
  </si>
  <si>
    <t>大垅</t>
  </si>
  <si>
    <t>3组</t>
  </si>
  <si>
    <t>贺庚喜</t>
  </si>
  <si>
    <t>高坡里</t>
  </si>
  <si>
    <t>茶林字（2023）106号4公里</t>
  </si>
  <si>
    <t>牛咀水</t>
  </si>
  <si>
    <t>茶林字[2024]51号3公里</t>
  </si>
  <si>
    <t>深坳</t>
  </si>
  <si>
    <t>兔子坪深坳</t>
  </si>
  <si>
    <t>八组</t>
  </si>
  <si>
    <t>彭冬元</t>
  </si>
  <si>
    <t>椒冲</t>
  </si>
  <si>
    <t>茶林字[2025]35号2.4公里</t>
  </si>
  <si>
    <t>4组</t>
  </si>
  <si>
    <t>叶吉喜</t>
  </si>
  <si>
    <t>田垄里</t>
  </si>
  <si>
    <t>茶林字[2025]35号3公里</t>
  </si>
  <si>
    <t>黄山树下</t>
  </si>
  <si>
    <t>炭山里</t>
  </si>
  <si>
    <t>新华</t>
  </si>
  <si>
    <t>新屋</t>
  </si>
  <si>
    <t>尹三良</t>
  </si>
  <si>
    <t>二十八把廉子</t>
  </si>
  <si>
    <t>茶林字[2025]35号2.8公里</t>
  </si>
  <si>
    <t>火田 汇总</t>
  </si>
  <si>
    <t>虎踞</t>
  </si>
  <si>
    <t>金山</t>
  </si>
  <si>
    <t>地山里</t>
  </si>
  <si>
    <t>陈三姑</t>
  </si>
  <si>
    <t>卜子冲</t>
  </si>
  <si>
    <t>茶林字（2024）87号2公里</t>
  </si>
  <si>
    <t>虎踞 汇总</t>
  </si>
  <si>
    <t>严塘</t>
  </si>
  <si>
    <t>北岸</t>
  </si>
  <si>
    <t>下头</t>
  </si>
  <si>
    <t>颜习明</t>
  </si>
  <si>
    <t>交里壁</t>
  </si>
  <si>
    <t>茶林字[2025]34号2.5公里</t>
  </si>
  <si>
    <t>癌窝里</t>
  </si>
  <si>
    <t>上尧</t>
  </si>
  <si>
    <t>五组</t>
  </si>
  <si>
    <t>刘军华</t>
  </si>
  <si>
    <t>长垅里</t>
  </si>
  <si>
    <t>茶林字[2025]34号2公里</t>
  </si>
  <si>
    <t>和吕</t>
  </si>
  <si>
    <t>5组</t>
  </si>
  <si>
    <t>朱开华</t>
  </si>
  <si>
    <t>棚子下</t>
  </si>
  <si>
    <t>茶林字【2024】77号7.5公里</t>
  </si>
  <si>
    <t>吕川山</t>
  </si>
  <si>
    <t>黄泥湖</t>
  </si>
  <si>
    <t>严塘 汇总</t>
  </si>
  <si>
    <t>总计</t>
  </si>
  <si>
    <t>抄表单位：</t>
  </si>
  <si>
    <t>抄表人：</t>
  </si>
  <si>
    <t>局长：</t>
  </si>
  <si>
    <t>分管财务领导：</t>
  </si>
  <si>
    <t>抄表时间：2025年7月14日</t>
  </si>
  <si>
    <t>2025年楠竹产业发展项目补助发放表（第一批对公账户）</t>
  </si>
  <si>
    <t>公司</t>
  </si>
  <si>
    <t>公司负责人</t>
  </si>
  <si>
    <t>开户行</t>
  </si>
  <si>
    <t>上坪</t>
  </si>
  <si>
    <t>叶坪</t>
  </si>
  <si>
    <t>茶陵县森亿农林开发有限公司</t>
  </si>
  <si>
    <t>罗文勤</t>
  </si>
  <si>
    <t>湖南农商银行</t>
  </si>
  <si>
    <t>茶林字（2024）68号9.8公里</t>
  </si>
  <si>
    <t>松木坪</t>
  </si>
  <si>
    <t>新建</t>
  </si>
  <si>
    <t>白竹坑</t>
  </si>
  <si>
    <t>落沟山</t>
  </si>
  <si>
    <t>分管领导：</t>
  </si>
  <si>
    <t>茶陵县2025年度楠竹产业发展项目补助发放汇总表（第一批）</t>
  </si>
  <si>
    <t>单位：公里、亩、元</t>
  </si>
  <si>
    <t>单位</t>
  </si>
  <si>
    <t>小计</t>
  </si>
  <si>
    <t>个人</t>
  </si>
  <si>
    <t>合计补助金额</t>
  </si>
  <si>
    <t>林道长度</t>
  </si>
  <si>
    <t>补助金额</t>
  </si>
  <si>
    <t>抚育面积</t>
  </si>
  <si>
    <t>合计金额</t>
  </si>
  <si>
    <t>新修林道长度</t>
  </si>
  <si>
    <t>楠竹抚育</t>
  </si>
  <si>
    <t>茶陵县</t>
  </si>
  <si>
    <t>审核：</t>
  </si>
  <si>
    <t xml:space="preserve"> 分管财务领导：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</si>
</sst>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);[Red]\(0\)"/>
    <numFmt numFmtId="178" formatCode="0.0_ "/>
    <numFmt numFmtId="179" formatCode="0.0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22"/>
      <name val="楷体"/>
      <charset val="134"/>
    </font>
    <font>
      <sz val="9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sz val="22"/>
      <name val="华文行楷"/>
      <charset val="134"/>
    </font>
    <font>
      <sz val="11"/>
      <color theme="1"/>
      <name val="楷体"/>
      <charset val="134"/>
    </font>
    <font>
      <b/>
      <sz val="16"/>
      <name val="楷体"/>
      <charset val="134"/>
    </font>
    <font>
      <sz val="10"/>
      <name val="楷体"/>
      <charset val="134"/>
    </font>
    <font>
      <b/>
      <sz val="10"/>
      <name val="楷体"/>
      <charset val="134"/>
    </font>
    <font>
      <sz val="10"/>
      <color rgb="FFFF0000"/>
      <name val="楷体"/>
      <charset val="134"/>
    </font>
    <font>
      <b/>
      <sz val="16"/>
      <color theme="1"/>
      <name val="楷体"/>
      <charset val="134"/>
    </font>
    <font>
      <sz val="11"/>
      <name val="宋体"/>
      <charset val="134"/>
      <scheme val="minor"/>
    </font>
    <font>
      <sz val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 wrapText="1"/>
    </xf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>
      <alignment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49" fontId="10" fillId="0" borderId="1" xfId="0" applyNumberFormat="1" applyFont="1" applyFill="1" applyBorder="1" applyAlignment="1">
      <alignment vertical="center" wrapText="1"/>
    </xf>
    <xf numFmtId="49" fontId="10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57"/>
  <sheetViews>
    <sheetView tabSelected="1" topLeftCell="A46" workbookViewId="0">
      <selection activeCell="F57" sqref="F57:G57"/>
    </sheetView>
  </sheetViews>
  <sheetFormatPr defaultColWidth="9" defaultRowHeight="24" customHeight="1"/>
  <cols>
    <col min="1" max="1" width="5.375" style="50" customWidth="1"/>
    <col min="2" max="2" width="4.75" style="50" customWidth="1"/>
    <col min="3" max="3" width="6.375" style="50" customWidth="1"/>
    <col min="4" max="4" width="7" style="50" customWidth="1"/>
    <col min="5" max="5" width="9.625" style="50" customWidth="1"/>
    <col min="6" max="6" width="8.35833333333333" style="50" customWidth="1"/>
    <col min="7" max="7" width="7.48333333333333" style="50" customWidth="1"/>
    <col min="8" max="9" width="6.25" style="51" customWidth="1"/>
    <col min="10" max="10" width="7.975" style="51" customWidth="1"/>
    <col min="11" max="11" width="24.5166666666667" style="52" customWidth="1"/>
    <col min="12" max="12" width="12.7666666666667" style="53" customWidth="1"/>
    <col min="13" max="16384" width="9" style="50"/>
  </cols>
  <sheetData>
    <row r="1" ht="36" customHeight="1" spans="1:1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ht="48" customHeight="1" spans="1:12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7</v>
      </c>
      <c r="J2" s="32" t="s">
        <v>9</v>
      </c>
      <c r="K2" s="32" t="s">
        <v>10</v>
      </c>
      <c r="L2" s="32" t="s">
        <v>11</v>
      </c>
    </row>
    <row r="3" customHeight="1" outlineLevel="2" spans="1:12">
      <c r="A3" s="34" t="s">
        <v>12</v>
      </c>
      <c r="B3" s="34" t="s">
        <v>13</v>
      </c>
      <c r="C3" s="34" t="s">
        <v>14</v>
      </c>
      <c r="D3" s="34" t="s">
        <v>15</v>
      </c>
      <c r="E3" s="31" t="s">
        <v>16</v>
      </c>
      <c r="F3" s="31">
        <v>0.283</v>
      </c>
      <c r="G3" s="31">
        <f>F3*1.8*10000</f>
        <v>5094</v>
      </c>
      <c r="H3" s="31"/>
      <c r="I3" s="31"/>
      <c r="J3" s="31">
        <f>G3+I3</f>
        <v>5094</v>
      </c>
      <c r="K3" s="31" t="s">
        <v>17</v>
      </c>
      <c r="L3" s="32"/>
    </row>
    <row r="4" customHeight="1" outlineLevel="2" spans="1:12">
      <c r="A4" s="34" t="s">
        <v>12</v>
      </c>
      <c r="B4" s="34" t="s">
        <v>18</v>
      </c>
      <c r="C4" s="34" t="s">
        <v>19</v>
      </c>
      <c r="D4" s="31" t="s">
        <v>20</v>
      </c>
      <c r="E4" s="34" t="s">
        <v>21</v>
      </c>
      <c r="F4" s="31">
        <v>1.16</v>
      </c>
      <c r="G4" s="31">
        <f>F4*1.8*10000</f>
        <v>20880</v>
      </c>
      <c r="H4" s="31"/>
      <c r="I4" s="31"/>
      <c r="J4" s="31">
        <f>G4+I4</f>
        <v>20880</v>
      </c>
      <c r="K4" s="31" t="s">
        <v>22</v>
      </c>
      <c r="L4" s="32"/>
    </row>
    <row r="5" customHeight="1" outlineLevel="2" spans="1:12">
      <c r="A5" s="34" t="s">
        <v>12</v>
      </c>
      <c r="B5" s="34" t="s">
        <v>18</v>
      </c>
      <c r="C5" s="34" t="s">
        <v>23</v>
      </c>
      <c r="D5" s="31" t="s">
        <v>20</v>
      </c>
      <c r="E5" s="34" t="s">
        <v>21</v>
      </c>
      <c r="F5" s="31">
        <v>0.212</v>
      </c>
      <c r="G5" s="31">
        <f>F5*1.8*10000</f>
        <v>3816</v>
      </c>
      <c r="H5" s="31"/>
      <c r="I5" s="31"/>
      <c r="J5" s="31">
        <f>G5+I5</f>
        <v>3816</v>
      </c>
      <c r="K5" s="31" t="s">
        <v>22</v>
      </c>
      <c r="L5" s="32"/>
    </row>
    <row r="6" customHeight="1" outlineLevel="1" spans="1:12">
      <c r="A6" s="37" t="s">
        <v>24</v>
      </c>
      <c r="B6" s="37"/>
      <c r="C6" s="34"/>
      <c r="D6" s="31"/>
      <c r="E6" s="34"/>
      <c r="F6" s="31">
        <f>SUBTOTAL(9,F3:F5)</f>
        <v>1.655</v>
      </c>
      <c r="G6" s="31">
        <f>SUBTOTAL(9,G3:G5)</f>
        <v>29790</v>
      </c>
      <c r="H6" s="31">
        <f>SUBTOTAL(9,H3:H5)</f>
        <v>0</v>
      </c>
      <c r="I6" s="31">
        <f>SUBTOTAL(9,I3:I5)</f>
        <v>0</v>
      </c>
      <c r="J6" s="31">
        <f>SUBTOTAL(9,J3:J5)</f>
        <v>29790</v>
      </c>
      <c r="K6" s="31"/>
      <c r="L6" s="32"/>
    </row>
    <row r="7" customHeight="1" outlineLevel="2" spans="1:12">
      <c r="A7" s="34" t="s">
        <v>25</v>
      </c>
      <c r="B7" s="34" t="s">
        <v>26</v>
      </c>
      <c r="C7" s="34" t="s">
        <v>27</v>
      </c>
      <c r="D7" s="31" t="s">
        <v>28</v>
      </c>
      <c r="E7" s="31" t="s">
        <v>29</v>
      </c>
      <c r="F7" s="31">
        <v>1.115</v>
      </c>
      <c r="G7" s="31">
        <f>F7*1.8*10000</f>
        <v>20070</v>
      </c>
      <c r="H7" s="31"/>
      <c r="I7" s="31"/>
      <c r="J7" s="31">
        <f>G7+I7</f>
        <v>20070</v>
      </c>
      <c r="K7" s="31" t="s">
        <v>30</v>
      </c>
      <c r="L7" s="32"/>
    </row>
    <row r="8" customHeight="1" outlineLevel="2" spans="1:12">
      <c r="A8" s="34" t="s">
        <v>25</v>
      </c>
      <c r="B8" s="34" t="s">
        <v>26</v>
      </c>
      <c r="C8" s="34" t="s">
        <v>27</v>
      </c>
      <c r="D8" s="31" t="s">
        <v>28</v>
      </c>
      <c r="E8" s="31" t="s">
        <v>31</v>
      </c>
      <c r="F8" s="31">
        <v>0.415</v>
      </c>
      <c r="G8" s="31">
        <f>F8*1.8*10000</f>
        <v>7470</v>
      </c>
      <c r="H8" s="31"/>
      <c r="I8" s="31"/>
      <c r="J8" s="31">
        <f>G8+I8</f>
        <v>7470</v>
      </c>
      <c r="K8" s="31" t="s">
        <v>30</v>
      </c>
      <c r="L8" s="32"/>
    </row>
    <row r="9" customHeight="1" outlineLevel="1" spans="1:12">
      <c r="A9" s="37" t="s">
        <v>32</v>
      </c>
      <c r="B9" s="37"/>
      <c r="C9" s="34"/>
      <c r="D9" s="31"/>
      <c r="E9" s="31"/>
      <c r="F9" s="31">
        <f>SUBTOTAL(9,F7:F8)</f>
        <v>1.53</v>
      </c>
      <c r="G9" s="31">
        <f>SUBTOTAL(9,G7:G8)</f>
        <v>27540</v>
      </c>
      <c r="H9" s="31">
        <f>SUBTOTAL(9,H7:H8)</f>
        <v>0</v>
      </c>
      <c r="I9" s="31">
        <f>SUBTOTAL(9,I7:I8)</f>
        <v>0</v>
      </c>
      <c r="J9" s="31">
        <f>SUBTOTAL(9,J7:J8)</f>
        <v>27540</v>
      </c>
      <c r="K9" s="31"/>
      <c r="L9" s="32"/>
    </row>
    <row r="10" customHeight="1" outlineLevel="2" spans="1:12">
      <c r="A10" s="34" t="s">
        <v>33</v>
      </c>
      <c r="B10" s="34" t="s">
        <v>34</v>
      </c>
      <c r="C10" s="34" t="s">
        <v>35</v>
      </c>
      <c r="D10" s="31" t="s">
        <v>36</v>
      </c>
      <c r="E10" s="34" t="s">
        <v>37</v>
      </c>
      <c r="F10" s="34">
        <v>0.958</v>
      </c>
      <c r="G10" s="31">
        <f t="shared" ref="G10:G15" si="0">F10*1.8*10000</f>
        <v>17244</v>
      </c>
      <c r="H10" s="31"/>
      <c r="I10" s="31"/>
      <c r="J10" s="31">
        <f t="shared" ref="J10:J15" si="1">G10+I10</f>
        <v>17244</v>
      </c>
      <c r="K10" s="31" t="s">
        <v>38</v>
      </c>
      <c r="L10" s="32"/>
    </row>
    <row r="11" customHeight="1" outlineLevel="2" spans="1:12">
      <c r="A11" s="34" t="s">
        <v>33</v>
      </c>
      <c r="B11" s="34" t="s">
        <v>34</v>
      </c>
      <c r="C11" s="34" t="s">
        <v>35</v>
      </c>
      <c r="D11" s="31" t="s">
        <v>36</v>
      </c>
      <c r="E11" s="34" t="s">
        <v>35</v>
      </c>
      <c r="F11" s="34">
        <v>0.71</v>
      </c>
      <c r="G11" s="31">
        <f t="shared" si="0"/>
        <v>12780</v>
      </c>
      <c r="H11" s="31"/>
      <c r="I11" s="31"/>
      <c r="J11" s="31">
        <f t="shared" si="1"/>
        <v>12780</v>
      </c>
      <c r="K11" s="31" t="s">
        <v>38</v>
      </c>
      <c r="L11" s="32"/>
    </row>
    <row r="12" customHeight="1" outlineLevel="2" spans="1:12">
      <c r="A12" s="34" t="s">
        <v>33</v>
      </c>
      <c r="B12" s="34" t="s">
        <v>39</v>
      </c>
      <c r="C12" s="34" t="s">
        <v>40</v>
      </c>
      <c r="D12" s="31" t="s">
        <v>36</v>
      </c>
      <c r="E12" s="34" t="s">
        <v>41</v>
      </c>
      <c r="F12" s="34">
        <v>0.372</v>
      </c>
      <c r="G12" s="31">
        <f t="shared" si="0"/>
        <v>6696</v>
      </c>
      <c r="H12" s="31"/>
      <c r="I12" s="31"/>
      <c r="J12" s="31">
        <f t="shared" si="1"/>
        <v>6696</v>
      </c>
      <c r="K12" s="31" t="s">
        <v>38</v>
      </c>
      <c r="L12" s="32"/>
    </row>
    <row r="13" customHeight="1" outlineLevel="2" spans="1:13">
      <c r="A13" s="34" t="s">
        <v>33</v>
      </c>
      <c r="B13" s="34" t="s">
        <v>39</v>
      </c>
      <c r="C13" s="31" t="s">
        <v>42</v>
      </c>
      <c r="D13" s="34" t="s">
        <v>43</v>
      </c>
      <c r="E13" s="34" t="s">
        <v>44</v>
      </c>
      <c r="F13" s="31">
        <v>0.815</v>
      </c>
      <c r="G13" s="31">
        <f t="shared" si="0"/>
        <v>14670</v>
      </c>
      <c r="H13" s="31"/>
      <c r="I13" s="31"/>
      <c r="J13" s="31">
        <f t="shared" si="1"/>
        <v>14670</v>
      </c>
      <c r="K13" s="31" t="s">
        <v>45</v>
      </c>
      <c r="L13" s="32"/>
      <c r="M13" s="51"/>
    </row>
    <row r="14" customHeight="1" outlineLevel="2" spans="1:13">
      <c r="A14" s="34" t="s">
        <v>33</v>
      </c>
      <c r="B14" s="34" t="s">
        <v>39</v>
      </c>
      <c r="C14" s="31" t="s">
        <v>42</v>
      </c>
      <c r="D14" s="34" t="s">
        <v>43</v>
      </c>
      <c r="E14" s="34" t="s">
        <v>46</v>
      </c>
      <c r="F14" s="31">
        <v>0.204</v>
      </c>
      <c r="G14" s="31">
        <f t="shared" si="0"/>
        <v>3672</v>
      </c>
      <c r="H14" s="31"/>
      <c r="I14" s="31"/>
      <c r="J14" s="31">
        <f t="shared" si="1"/>
        <v>3672</v>
      </c>
      <c r="K14" s="31" t="s">
        <v>45</v>
      </c>
      <c r="L14" s="32"/>
      <c r="M14" s="51"/>
    </row>
    <row r="15" customHeight="1" outlineLevel="2" spans="1:13">
      <c r="A15" s="34" t="s">
        <v>33</v>
      </c>
      <c r="B15" s="34" t="s">
        <v>47</v>
      </c>
      <c r="C15" s="34" t="s">
        <v>48</v>
      </c>
      <c r="D15" s="34" t="s">
        <v>49</v>
      </c>
      <c r="E15" s="34" t="s">
        <v>50</v>
      </c>
      <c r="F15" s="31">
        <v>0.891</v>
      </c>
      <c r="G15" s="31">
        <f t="shared" si="0"/>
        <v>16038</v>
      </c>
      <c r="H15" s="31"/>
      <c r="I15" s="31"/>
      <c r="J15" s="31">
        <f t="shared" si="1"/>
        <v>16038</v>
      </c>
      <c r="K15" s="31" t="s">
        <v>51</v>
      </c>
      <c r="L15" s="32"/>
      <c r="M15" s="51"/>
    </row>
    <row r="16" customHeight="1" outlineLevel="2" spans="1:12">
      <c r="A16" s="34" t="s">
        <v>33</v>
      </c>
      <c r="B16" s="34" t="s">
        <v>52</v>
      </c>
      <c r="C16" s="34" t="s">
        <v>53</v>
      </c>
      <c r="D16" s="34" t="s">
        <v>54</v>
      </c>
      <c r="E16" s="31" t="s">
        <v>55</v>
      </c>
      <c r="F16" s="31">
        <v>0.311</v>
      </c>
      <c r="G16" s="31">
        <f t="shared" ref="G16:G34" si="2">F16*1.8*10000</f>
        <v>5598</v>
      </c>
      <c r="H16" s="31"/>
      <c r="I16" s="31"/>
      <c r="J16" s="31">
        <f t="shared" ref="J16:J34" si="3">G16+I16</f>
        <v>5598</v>
      </c>
      <c r="K16" s="31" t="s">
        <v>56</v>
      </c>
      <c r="L16" s="32" t="s">
        <v>57</v>
      </c>
    </row>
    <row r="17" customHeight="1" outlineLevel="2" spans="1:12">
      <c r="A17" s="34" t="s">
        <v>33</v>
      </c>
      <c r="B17" s="34" t="s">
        <v>52</v>
      </c>
      <c r="C17" s="34" t="s">
        <v>53</v>
      </c>
      <c r="D17" s="34" t="s">
        <v>54</v>
      </c>
      <c r="E17" s="31" t="s">
        <v>58</v>
      </c>
      <c r="F17" s="31">
        <v>0.607</v>
      </c>
      <c r="G17" s="31">
        <f t="shared" si="2"/>
        <v>10926</v>
      </c>
      <c r="H17" s="31"/>
      <c r="I17" s="31"/>
      <c r="J17" s="31">
        <f t="shared" si="3"/>
        <v>10926</v>
      </c>
      <c r="K17" s="31" t="s">
        <v>56</v>
      </c>
      <c r="L17" s="32" t="s">
        <v>57</v>
      </c>
    </row>
    <row r="18" customHeight="1" outlineLevel="2" spans="1:12">
      <c r="A18" s="34" t="s">
        <v>33</v>
      </c>
      <c r="B18" s="34" t="s">
        <v>52</v>
      </c>
      <c r="C18" s="34" t="s">
        <v>59</v>
      </c>
      <c r="D18" s="34" t="s">
        <v>60</v>
      </c>
      <c r="E18" s="31" t="s">
        <v>61</v>
      </c>
      <c r="F18" s="31">
        <v>0.32</v>
      </c>
      <c r="G18" s="31">
        <f t="shared" si="2"/>
        <v>5760</v>
      </c>
      <c r="H18" s="31"/>
      <c r="I18" s="31"/>
      <c r="J18" s="31">
        <f t="shared" si="3"/>
        <v>5760</v>
      </c>
      <c r="K18" s="31" t="s">
        <v>62</v>
      </c>
      <c r="L18" s="32"/>
    </row>
    <row r="19" customHeight="1" outlineLevel="2" spans="1:12">
      <c r="A19" s="34" t="s">
        <v>33</v>
      </c>
      <c r="B19" s="34" t="s">
        <v>52</v>
      </c>
      <c r="C19" s="34" t="s">
        <v>59</v>
      </c>
      <c r="D19" s="34" t="s">
        <v>60</v>
      </c>
      <c r="E19" s="31" t="s">
        <v>63</v>
      </c>
      <c r="F19" s="31">
        <v>0.224</v>
      </c>
      <c r="G19" s="31">
        <f t="shared" si="2"/>
        <v>4032</v>
      </c>
      <c r="H19" s="31"/>
      <c r="I19" s="31"/>
      <c r="J19" s="31">
        <f t="shared" si="3"/>
        <v>4032</v>
      </c>
      <c r="K19" s="31" t="s">
        <v>62</v>
      </c>
      <c r="L19" s="32"/>
    </row>
    <row r="20" customHeight="1" outlineLevel="2" spans="1:12">
      <c r="A20" s="34" t="s">
        <v>33</v>
      </c>
      <c r="B20" s="34" t="s">
        <v>52</v>
      </c>
      <c r="C20" s="34" t="s">
        <v>59</v>
      </c>
      <c r="D20" s="34" t="s">
        <v>60</v>
      </c>
      <c r="E20" s="34" t="s">
        <v>64</v>
      </c>
      <c r="F20" s="31">
        <v>0.748</v>
      </c>
      <c r="G20" s="31">
        <f t="shared" si="2"/>
        <v>13464</v>
      </c>
      <c r="H20" s="31"/>
      <c r="I20" s="31"/>
      <c r="J20" s="31">
        <f t="shared" si="3"/>
        <v>13464</v>
      </c>
      <c r="K20" s="31" t="s">
        <v>65</v>
      </c>
      <c r="L20" s="32" t="s">
        <v>66</v>
      </c>
    </row>
    <row r="21" customHeight="1" outlineLevel="2" spans="1:12">
      <c r="A21" s="34" t="s">
        <v>33</v>
      </c>
      <c r="B21" s="34" t="s">
        <v>52</v>
      </c>
      <c r="C21" s="34" t="s">
        <v>67</v>
      </c>
      <c r="D21" s="34" t="s">
        <v>68</v>
      </c>
      <c r="E21" s="34" t="s">
        <v>69</v>
      </c>
      <c r="F21" s="31">
        <v>0.685</v>
      </c>
      <c r="G21" s="31">
        <f t="shared" si="2"/>
        <v>12330</v>
      </c>
      <c r="H21" s="31"/>
      <c r="I21" s="31"/>
      <c r="J21" s="31">
        <f t="shared" si="3"/>
        <v>12330</v>
      </c>
      <c r="K21" s="31" t="s">
        <v>70</v>
      </c>
      <c r="L21" s="32"/>
    </row>
    <row r="22" customHeight="1" outlineLevel="2" spans="1:12">
      <c r="A22" s="34" t="s">
        <v>33</v>
      </c>
      <c r="B22" s="34" t="s">
        <v>52</v>
      </c>
      <c r="C22" s="34" t="s">
        <v>67</v>
      </c>
      <c r="D22" s="34" t="s">
        <v>68</v>
      </c>
      <c r="E22" s="34" t="s">
        <v>69</v>
      </c>
      <c r="F22" s="31">
        <v>0.858</v>
      </c>
      <c r="G22" s="31">
        <f t="shared" si="2"/>
        <v>15444</v>
      </c>
      <c r="H22" s="31"/>
      <c r="I22" s="31"/>
      <c r="J22" s="31">
        <f t="shared" si="3"/>
        <v>15444</v>
      </c>
      <c r="K22" s="31" t="s">
        <v>70</v>
      </c>
      <c r="L22" s="32"/>
    </row>
    <row r="23" customHeight="1" outlineLevel="2" spans="1:12">
      <c r="A23" s="34" t="s">
        <v>33</v>
      </c>
      <c r="B23" s="34" t="s">
        <v>71</v>
      </c>
      <c r="C23" s="34" t="s">
        <v>72</v>
      </c>
      <c r="D23" s="34" t="s">
        <v>68</v>
      </c>
      <c r="E23" s="34" t="s">
        <v>72</v>
      </c>
      <c r="F23" s="34">
        <v>0.33</v>
      </c>
      <c r="G23" s="31">
        <f t="shared" si="2"/>
        <v>5940</v>
      </c>
      <c r="H23" s="31"/>
      <c r="I23" s="31"/>
      <c r="J23" s="31">
        <f t="shared" si="3"/>
        <v>5940</v>
      </c>
      <c r="K23" s="31" t="s">
        <v>70</v>
      </c>
      <c r="L23" s="32"/>
    </row>
    <row r="24" customHeight="1" outlineLevel="2" spans="1:12">
      <c r="A24" s="34" t="s">
        <v>33</v>
      </c>
      <c r="B24" s="34" t="s">
        <v>71</v>
      </c>
      <c r="C24" s="34" t="s">
        <v>72</v>
      </c>
      <c r="D24" s="34" t="s">
        <v>68</v>
      </c>
      <c r="E24" s="34" t="s">
        <v>72</v>
      </c>
      <c r="F24" s="34">
        <v>0.212</v>
      </c>
      <c r="G24" s="31">
        <f t="shared" si="2"/>
        <v>3816</v>
      </c>
      <c r="H24" s="31"/>
      <c r="I24" s="31"/>
      <c r="J24" s="31">
        <f t="shared" si="3"/>
        <v>3816</v>
      </c>
      <c r="K24" s="31" t="s">
        <v>70</v>
      </c>
      <c r="L24" s="32"/>
    </row>
    <row r="25" customHeight="1" outlineLevel="2" spans="1:12">
      <c r="A25" s="34" t="s">
        <v>33</v>
      </c>
      <c r="B25" s="34" t="s">
        <v>71</v>
      </c>
      <c r="C25" s="34" t="s">
        <v>73</v>
      </c>
      <c r="D25" s="34" t="s">
        <v>68</v>
      </c>
      <c r="E25" s="34" t="s">
        <v>73</v>
      </c>
      <c r="F25" s="34">
        <v>0.461</v>
      </c>
      <c r="G25" s="31">
        <f t="shared" si="2"/>
        <v>8298</v>
      </c>
      <c r="H25" s="31"/>
      <c r="I25" s="31"/>
      <c r="J25" s="31">
        <f t="shared" si="3"/>
        <v>8298</v>
      </c>
      <c r="K25" s="31" t="s">
        <v>70</v>
      </c>
      <c r="L25" s="32"/>
    </row>
    <row r="26" customHeight="1" outlineLevel="2" spans="1:12">
      <c r="A26" s="34" t="s">
        <v>33</v>
      </c>
      <c r="B26" s="34" t="s">
        <v>74</v>
      </c>
      <c r="C26" s="34" t="s">
        <v>75</v>
      </c>
      <c r="D26" s="34" t="s">
        <v>76</v>
      </c>
      <c r="E26" s="34" t="s">
        <v>77</v>
      </c>
      <c r="F26" s="31">
        <v>0.332</v>
      </c>
      <c r="G26" s="31">
        <f t="shared" si="2"/>
        <v>5976</v>
      </c>
      <c r="H26" s="31"/>
      <c r="I26" s="31"/>
      <c r="J26" s="31">
        <f t="shared" si="3"/>
        <v>5976</v>
      </c>
      <c r="K26" s="31" t="s">
        <v>78</v>
      </c>
      <c r="L26" s="32"/>
    </row>
    <row r="27" customHeight="1" outlineLevel="2" spans="1:12">
      <c r="A27" s="34" t="s">
        <v>33</v>
      </c>
      <c r="B27" s="34" t="s">
        <v>74</v>
      </c>
      <c r="C27" s="34" t="s">
        <v>75</v>
      </c>
      <c r="D27" s="34" t="s">
        <v>76</v>
      </c>
      <c r="E27" s="34" t="s">
        <v>77</v>
      </c>
      <c r="F27" s="31">
        <v>2.265</v>
      </c>
      <c r="G27" s="31">
        <f t="shared" si="2"/>
        <v>40770</v>
      </c>
      <c r="H27" s="31"/>
      <c r="I27" s="31"/>
      <c r="J27" s="31">
        <f t="shared" si="3"/>
        <v>40770</v>
      </c>
      <c r="K27" s="31" t="s">
        <v>78</v>
      </c>
      <c r="L27" s="32"/>
    </row>
    <row r="28" customHeight="1" outlineLevel="2" spans="1:12">
      <c r="A28" s="34" t="s">
        <v>33</v>
      </c>
      <c r="B28" s="34" t="s">
        <v>74</v>
      </c>
      <c r="C28" s="34" t="s">
        <v>79</v>
      </c>
      <c r="D28" s="34" t="s">
        <v>49</v>
      </c>
      <c r="E28" s="34" t="s">
        <v>79</v>
      </c>
      <c r="F28" s="34">
        <v>0.306</v>
      </c>
      <c r="G28" s="31">
        <f t="shared" si="2"/>
        <v>5508</v>
      </c>
      <c r="H28" s="31"/>
      <c r="I28" s="31"/>
      <c r="J28" s="31">
        <f t="shared" si="3"/>
        <v>5508</v>
      </c>
      <c r="K28" s="31" t="s">
        <v>80</v>
      </c>
      <c r="L28" s="32"/>
    </row>
    <row r="29" customHeight="1" outlineLevel="2" spans="1:12">
      <c r="A29" s="34" t="s">
        <v>33</v>
      </c>
      <c r="B29" s="34" t="s">
        <v>74</v>
      </c>
      <c r="C29" s="34" t="s">
        <v>79</v>
      </c>
      <c r="D29" s="34" t="s">
        <v>49</v>
      </c>
      <c r="E29" s="34" t="s">
        <v>79</v>
      </c>
      <c r="F29" s="34">
        <v>0.382</v>
      </c>
      <c r="G29" s="31">
        <f t="shared" si="2"/>
        <v>6876</v>
      </c>
      <c r="H29" s="31"/>
      <c r="I29" s="31"/>
      <c r="J29" s="31">
        <f t="shared" si="3"/>
        <v>6876</v>
      </c>
      <c r="K29" s="31" t="s">
        <v>80</v>
      </c>
      <c r="L29" s="32"/>
    </row>
    <row r="30" customHeight="1" outlineLevel="2" spans="1:12">
      <c r="A30" s="34" t="s">
        <v>33</v>
      </c>
      <c r="B30" s="34" t="s">
        <v>74</v>
      </c>
      <c r="C30" s="34" t="s">
        <v>79</v>
      </c>
      <c r="D30" s="34" t="s">
        <v>49</v>
      </c>
      <c r="E30" s="34" t="s">
        <v>79</v>
      </c>
      <c r="F30" s="31">
        <v>0.21</v>
      </c>
      <c r="G30" s="31">
        <f t="shared" si="2"/>
        <v>3780</v>
      </c>
      <c r="H30" s="31"/>
      <c r="I30" s="31"/>
      <c r="J30" s="31">
        <f t="shared" si="3"/>
        <v>3780</v>
      </c>
      <c r="K30" s="31" t="s">
        <v>80</v>
      </c>
      <c r="L30" s="32"/>
    </row>
    <row r="31" customHeight="1" outlineLevel="2" spans="1:12">
      <c r="A31" s="34" t="s">
        <v>33</v>
      </c>
      <c r="B31" s="34" t="s">
        <v>74</v>
      </c>
      <c r="C31" s="34" t="s">
        <v>81</v>
      </c>
      <c r="D31" s="34" t="s">
        <v>49</v>
      </c>
      <c r="E31" s="34" t="s">
        <v>82</v>
      </c>
      <c r="F31" s="31">
        <v>0.683</v>
      </c>
      <c r="G31" s="31">
        <f t="shared" si="2"/>
        <v>12294</v>
      </c>
      <c r="H31" s="31">
        <v>96</v>
      </c>
      <c r="I31" s="31">
        <f>H31*60</f>
        <v>5760</v>
      </c>
      <c r="J31" s="31">
        <f t="shared" si="3"/>
        <v>18054</v>
      </c>
      <c r="K31" s="31" t="s">
        <v>80</v>
      </c>
      <c r="L31" s="31"/>
    </row>
    <row r="32" customHeight="1" outlineLevel="2" spans="1:12">
      <c r="A32" s="34" t="s">
        <v>33</v>
      </c>
      <c r="B32" s="34" t="s">
        <v>74</v>
      </c>
      <c r="C32" s="36" t="s">
        <v>83</v>
      </c>
      <c r="D32" s="36" t="s">
        <v>84</v>
      </c>
      <c r="E32" s="36" t="s">
        <v>85</v>
      </c>
      <c r="F32" s="31">
        <v>1.702</v>
      </c>
      <c r="G32" s="31">
        <f t="shared" si="2"/>
        <v>30636</v>
      </c>
      <c r="H32" s="31"/>
      <c r="I32" s="31"/>
      <c r="J32" s="31">
        <f t="shared" si="3"/>
        <v>30636</v>
      </c>
      <c r="K32" s="31" t="s">
        <v>86</v>
      </c>
      <c r="L32" s="32"/>
    </row>
    <row r="33" customHeight="1" outlineLevel="2" spans="1:12">
      <c r="A33" s="34" t="s">
        <v>33</v>
      </c>
      <c r="B33" s="34" t="s">
        <v>74</v>
      </c>
      <c r="C33" s="36" t="s">
        <v>87</v>
      </c>
      <c r="D33" s="34" t="s">
        <v>88</v>
      </c>
      <c r="E33" s="36" t="s">
        <v>89</v>
      </c>
      <c r="F33" s="36">
        <v>0.321</v>
      </c>
      <c r="G33" s="31">
        <f t="shared" si="2"/>
        <v>5778</v>
      </c>
      <c r="H33" s="31"/>
      <c r="I33" s="31"/>
      <c r="J33" s="31">
        <f t="shared" si="3"/>
        <v>5778</v>
      </c>
      <c r="K33" s="31" t="s">
        <v>90</v>
      </c>
      <c r="L33" s="32"/>
    </row>
    <row r="34" customHeight="1" outlineLevel="2" spans="1:12">
      <c r="A34" s="34" t="s">
        <v>33</v>
      </c>
      <c r="B34" s="34" t="s">
        <v>74</v>
      </c>
      <c r="C34" s="36" t="s">
        <v>87</v>
      </c>
      <c r="D34" s="34" t="s">
        <v>88</v>
      </c>
      <c r="E34" s="36" t="s">
        <v>89</v>
      </c>
      <c r="F34" s="36">
        <v>0.691</v>
      </c>
      <c r="G34" s="31">
        <f t="shared" ref="G34:G40" si="4">F34*1.8*10000</f>
        <v>12438</v>
      </c>
      <c r="H34" s="31"/>
      <c r="I34" s="31"/>
      <c r="J34" s="31">
        <f t="shared" ref="J34:J40" si="5">G34+I34</f>
        <v>12438</v>
      </c>
      <c r="K34" s="36" t="s">
        <v>90</v>
      </c>
      <c r="L34" s="32"/>
    </row>
    <row r="35" customHeight="1" outlineLevel="2" spans="1:12">
      <c r="A35" s="34" t="s">
        <v>33</v>
      </c>
      <c r="B35" s="34" t="s">
        <v>74</v>
      </c>
      <c r="C35" s="36" t="s">
        <v>87</v>
      </c>
      <c r="D35" s="34" t="s">
        <v>88</v>
      </c>
      <c r="E35" s="36" t="s">
        <v>89</v>
      </c>
      <c r="F35" s="36">
        <v>0.641</v>
      </c>
      <c r="G35" s="31">
        <f t="shared" si="4"/>
        <v>11538</v>
      </c>
      <c r="H35" s="31"/>
      <c r="I35" s="31"/>
      <c r="J35" s="31">
        <f t="shared" si="5"/>
        <v>11538</v>
      </c>
      <c r="K35" s="36" t="s">
        <v>90</v>
      </c>
      <c r="L35" s="32"/>
    </row>
    <row r="36" customHeight="1" outlineLevel="2" spans="1:12">
      <c r="A36" s="34" t="s">
        <v>33</v>
      </c>
      <c r="B36" s="34" t="s">
        <v>74</v>
      </c>
      <c r="C36" s="36" t="s">
        <v>87</v>
      </c>
      <c r="D36" s="34" t="s">
        <v>88</v>
      </c>
      <c r="E36" s="36" t="s">
        <v>91</v>
      </c>
      <c r="F36" s="36">
        <v>0.454</v>
      </c>
      <c r="G36" s="31">
        <f t="shared" si="4"/>
        <v>8172</v>
      </c>
      <c r="H36" s="31"/>
      <c r="I36" s="31"/>
      <c r="J36" s="31">
        <f t="shared" si="5"/>
        <v>8172</v>
      </c>
      <c r="K36" s="36" t="s">
        <v>90</v>
      </c>
      <c r="L36" s="32"/>
    </row>
    <row r="37" customHeight="1" outlineLevel="2" spans="1:12">
      <c r="A37" s="34" t="s">
        <v>33</v>
      </c>
      <c r="B37" s="34" t="s">
        <v>74</v>
      </c>
      <c r="C37" s="36" t="s">
        <v>87</v>
      </c>
      <c r="D37" s="34" t="s">
        <v>88</v>
      </c>
      <c r="E37" s="36" t="s">
        <v>92</v>
      </c>
      <c r="F37" s="55">
        <v>0.24</v>
      </c>
      <c r="G37" s="31">
        <f t="shared" si="4"/>
        <v>4320</v>
      </c>
      <c r="H37" s="31"/>
      <c r="I37" s="31"/>
      <c r="J37" s="31">
        <f t="shared" si="5"/>
        <v>4320</v>
      </c>
      <c r="K37" s="36" t="s">
        <v>90</v>
      </c>
      <c r="L37" s="32"/>
    </row>
    <row r="38" customHeight="1" outlineLevel="2" spans="1:12">
      <c r="A38" s="34" t="s">
        <v>33</v>
      </c>
      <c r="B38" s="34" t="s">
        <v>74</v>
      </c>
      <c r="C38" s="36" t="s">
        <v>87</v>
      </c>
      <c r="D38" s="34" t="s">
        <v>88</v>
      </c>
      <c r="E38" s="36" t="s">
        <v>92</v>
      </c>
      <c r="F38" s="36">
        <v>0.306</v>
      </c>
      <c r="G38" s="31">
        <f t="shared" si="4"/>
        <v>5508</v>
      </c>
      <c r="H38" s="31"/>
      <c r="I38" s="31"/>
      <c r="J38" s="31">
        <f t="shared" si="5"/>
        <v>5508</v>
      </c>
      <c r="K38" s="36" t="s">
        <v>90</v>
      </c>
      <c r="L38" s="32"/>
    </row>
    <row r="39" customHeight="1" outlineLevel="2" spans="1:12">
      <c r="A39" s="34" t="s">
        <v>33</v>
      </c>
      <c r="B39" s="34" t="s">
        <v>74</v>
      </c>
      <c r="C39" s="36" t="s">
        <v>87</v>
      </c>
      <c r="D39" s="34" t="s">
        <v>88</v>
      </c>
      <c r="E39" s="36" t="s">
        <v>92</v>
      </c>
      <c r="F39" s="36">
        <v>0.295</v>
      </c>
      <c r="G39" s="31">
        <f t="shared" si="4"/>
        <v>5310</v>
      </c>
      <c r="H39" s="31"/>
      <c r="I39" s="31"/>
      <c r="J39" s="31">
        <f t="shared" si="5"/>
        <v>5310</v>
      </c>
      <c r="K39" s="36" t="s">
        <v>90</v>
      </c>
      <c r="L39" s="32"/>
    </row>
    <row r="40" customHeight="1" outlineLevel="2" spans="1:12">
      <c r="A40" s="34" t="s">
        <v>33</v>
      </c>
      <c r="B40" s="34" t="s">
        <v>93</v>
      </c>
      <c r="C40" s="34" t="s">
        <v>94</v>
      </c>
      <c r="D40" s="34" t="s">
        <v>95</v>
      </c>
      <c r="E40" s="56" t="s">
        <v>96</v>
      </c>
      <c r="F40" s="31">
        <v>1.411</v>
      </c>
      <c r="G40" s="31">
        <f t="shared" si="4"/>
        <v>25398</v>
      </c>
      <c r="H40" s="31"/>
      <c r="I40" s="31"/>
      <c r="J40" s="31">
        <f t="shared" si="5"/>
        <v>25398</v>
      </c>
      <c r="K40" s="31" t="s">
        <v>97</v>
      </c>
      <c r="L40" s="34"/>
    </row>
    <row r="41" customHeight="1" outlineLevel="1" spans="1:12">
      <c r="A41" s="37" t="s">
        <v>98</v>
      </c>
      <c r="B41" s="37"/>
      <c r="C41" s="34"/>
      <c r="D41" s="34"/>
      <c r="E41" s="34"/>
      <c r="F41" s="31">
        <f>SUBTOTAL(9,F10:F40)</f>
        <v>18.945</v>
      </c>
      <c r="G41" s="31">
        <f>SUBTOTAL(9,G10:G40)</f>
        <v>341010</v>
      </c>
      <c r="H41" s="31">
        <f>SUBTOTAL(9,H10:H40)</f>
        <v>96</v>
      </c>
      <c r="I41" s="31">
        <f>SUBTOTAL(9,I10:I40)</f>
        <v>5760</v>
      </c>
      <c r="J41" s="31">
        <f>SUBTOTAL(9,J10:J40)</f>
        <v>346770</v>
      </c>
      <c r="K41" s="31"/>
      <c r="L41" s="34"/>
    </row>
    <row r="42" customHeight="1" outlineLevel="2" spans="1:12">
      <c r="A42" s="34" t="s">
        <v>99</v>
      </c>
      <c r="B42" s="34" t="s">
        <v>100</v>
      </c>
      <c r="C42" s="34" t="s">
        <v>101</v>
      </c>
      <c r="D42" s="34" t="s">
        <v>102</v>
      </c>
      <c r="E42" s="34" t="s">
        <v>103</v>
      </c>
      <c r="F42" s="36">
        <v>0.64</v>
      </c>
      <c r="G42" s="31">
        <f>F42*1.8*10000</f>
        <v>11520</v>
      </c>
      <c r="H42" s="31"/>
      <c r="I42" s="31"/>
      <c r="J42" s="31">
        <f>G42+I42</f>
        <v>11520</v>
      </c>
      <c r="K42" s="31" t="s">
        <v>104</v>
      </c>
      <c r="L42" s="64"/>
    </row>
    <row r="43" customHeight="1" outlineLevel="2" spans="1:12">
      <c r="A43" s="34" t="s">
        <v>99</v>
      </c>
      <c r="B43" s="34" t="s">
        <v>100</v>
      </c>
      <c r="C43" s="34" t="s">
        <v>101</v>
      </c>
      <c r="D43" s="34" t="s">
        <v>102</v>
      </c>
      <c r="E43" s="34" t="s">
        <v>50</v>
      </c>
      <c r="F43" s="36">
        <v>0.826</v>
      </c>
      <c r="G43" s="31">
        <f>F43*1.8*10000</f>
        <v>14868</v>
      </c>
      <c r="H43" s="31"/>
      <c r="I43" s="31"/>
      <c r="J43" s="31">
        <f>G43+I43</f>
        <v>14868</v>
      </c>
      <c r="K43" s="31" t="s">
        <v>104</v>
      </c>
      <c r="L43" s="64"/>
    </row>
    <row r="44" customHeight="1" outlineLevel="1" spans="1:12">
      <c r="A44" s="37" t="s">
        <v>105</v>
      </c>
      <c r="B44" s="37"/>
      <c r="C44" s="34"/>
      <c r="D44" s="34"/>
      <c r="E44" s="34"/>
      <c r="F44" s="36">
        <f>SUBTOTAL(9,F42:F43)</f>
        <v>1.466</v>
      </c>
      <c r="G44" s="31">
        <f>SUBTOTAL(9,G42:G43)</f>
        <v>26388</v>
      </c>
      <c r="H44" s="31">
        <f>SUBTOTAL(9,H42:H43)</f>
        <v>0</v>
      </c>
      <c r="I44" s="31">
        <f>SUBTOTAL(9,I42:I43)</f>
        <v>0</v>
      </c>
      <c r="J44" s="31">
        <f>SUBTOTAL(9,J42:J43)</f>
        <v>26388</v>
      </c>
      <c r="K44" s="31"/>
      <c r="L44" s="64"/>
    </row>
    <row r="45" customHeight="1" outlineLevel="2" spans="1:12">
      <c r="A45" s="35" t="s">
        <v>106</v>
      </c>
      <c r="B45" s="36" t="s">
        <v>107</v>
      </c>
      <c r="C45" s="36" t="s">
        <v>108</v>
      </c>
      <c r="D45" s="36" t="s">
        <v>109</v>
      </c>
      <c r="E45" s="35" t="s">
        <v>110</v>
      </c>
      <c r="F45" s="36">
        <v>0.992</v>
      </c>
      <c r="G45" s="31">
        <f t="shared" ref="G45:G52" si="6">F45*1.8*10000</f>
        <v>17856</v>
      </c>
      <c r="H45" s="31"/>
      <c r="I45" s="31"/>
      <c r="J45" s="31">
        <f t="shared" ref="J45:J52" si="7">G45+I45</f>
        <v>17856</v>
      </c>
      <c r="K45" s="36" t="s">
        <v>111</v>
      </c>
      <c r="L45" s="64"/>
    </row>
    <row r="46" customHeight="1" outlineLevel="2" spans="1:12">
      <c r="A46" s="35" t="s">
        <v>106</v>
      </c>
      <c r="B46" s="36" t="s">
        <v>107</v>
      </c>
      <c r="C46" s="36" t="s">
        <v>108</v>
      </c>
      <c r="D46" s="36" t="s">
        <v>109</v>
      </c>
      <c r="E46" s="35" t="s">
        <v>112</v>
      </c>
      <c r="F46" s="36">
        <v>1.179</v>
      </c>
      <c r="G46" s="31">
        <f t="shared" si="6"/>
        <v>21222</v>
      </c>
      <c r="H46" s="31"/>
      <c r="I46" s="31"/>
      <c r="J46" s="31">
        <f t="shared" si="7"/>
        <v>21222</v>
      </c>
      <c r="K46" s="36" t="s">
        <v>111</v>
      </c>
      <c r="L46" s="64"/>
    </row>
    <row r="47" customHeight="1" outlineLevel="2" spans="1:12">
      <c r="A47" s="35" t="s">
        <v>106</v>
      </c>
      <c r="B47" s="36" t="s">
        <v>113</v>
      </c>
      <c r="C47" s="36" t="s">
        <v>114</v>
      </c>
      <c r="D47" s="36" t="s">
        <v>115</v>
      </c>
      <c r="E47" s="36" t="s">
        <v>116</v>
      </c>
      <c r="F47" s="36">
        <v>0.835</v>
      </c>
      <c r="G47" s="31">
        <f t="shared" si="6"/>
        <v>15030</v>
      </c>
      <c r="H47" s="31"/>
      <c r="I47" s="31"/>
      <c r="J47" s="31">
        <f t="shared" si="7"/>
        <v>15030</v>
      </c>
      <c r="K47" s="36" t="s">
        <v>117</v>
      </c>
      <c r="L47" s="64"/>
    </row>
    <row r="48" customHeight="1" outlineLevel="2" spans="1:12">
      <c r="A48" s="31" t="s">
        <v>106</v>
      </c>
      <c r="B48" s="31" t="s">
        <v>118</v>
      </c>
      <c r="C48" s="31" t="s">
        <v>119</v>
      </c>
      <c r="D48" s="31" t="s">
        <v>120</v>
      </c>
      <c r="E48" s="31" t="s">
        <v>121</v>
      </c>
      <c r="F48" s="31">
        <v>0.227</v>
      </c>
      <c r="G48" s="31">
        <f t="shared" si="6"/>
        <v>4086</v>
      </c>
      <c r="H48" s="31"/>
      <c r="I48" s="31"/>
      <c r="J48" s="31">
        <f t="shared" si="7"/>
        <v>4086</v>
      </c>
      <c r="K48" s="31" t="s">
        <v>122</v>
      </c>
      <c r="L48" s="64"/>
    </row>
    <row r="49" customHeight="1" outlineLevel="2" spans="1:12">
      <c r="A49" s="31" t="s">
        <v>106</v>
      </c>
      <c r="B49" s="31" t="s">
        <v>118</v>
      </c>
      <c r="C49" s="31" t="s">
        <v>119</v>
      </c>
      <c r="D49" s="31" t="s">
        <v>120</v>
      </c>
      <c r="E49" s="31" t="s">
        <v>121</v>
      </c>
      <c r="F49" s="31">
        <v>1.077</v>
      </c>
      <c r="G49" s="31">
        <f t="shared" si="6"/>
        <v>19386</v>
      </c>
      <c r="H49" s="31"/>
      <c r="I49" s="31"/>
      <c r="J49" s="31">
        <f t="shared" si="7"/>
        <v>19386</v>
      </c>
      <c r="K49" s="31" t="s">
        <v>122</v>
      </c>
      <c r="L49" s="64"/>
    </row>
    <row r="50" customHeight="1" outlineLevel="2" spans="1:12">
      <c r="A50" s="31" t="s">
        <v>106</v>
      </c>
      <c r="B50" s="31" t="s">
        <v>118</v>
      </c>
      <c r="C50" s="31" t="s">
        <v>119</v>
      </c>
      <c r="D50" s="31" t="s">
        <v>120</v>
      </c>
      <c r="E50" s="31" t="s">
        <v>121</v>
      </c>
      <c r="F50" s="31">
        <v>0.679</v>
      </c>
      <c r="G50" s="31">
        <f t="shared" si="6"/>
        <v>12222</v>
      </c>
      <c r="H50" s="31"/>
      <c r="I50" s="31"/>
      <c r="J50" s="31">
        <f t="shared" si="7"/>
        <v>12222</v>
      </c>
      <c r="K50" s="31" t="s">
        <v>122</v>
      </c>
      <c r="L50" s="64"/>
    </row>
    <row r="51" customHeight="1" outlineLevel="2" spans="1:12">
      <c r="A51" s="31" t="s">
        <v>106</v>
      </c>
      <c r="B51" s="31" t="s">
        <v>118</v>
      </c>
      <c r="C51" s="31" t="s">
        <v>119</v>
      </c>
      <c r="D51" s="31" t="s">
        <v>120</v>
      </c>
      <c r="E51" s="31" t="s">
        <v>123</v>
      </c>
      <c r="F51" s="31">
        <v>0.536</v>
      </c>
      <c r="G51" s="31">
        <f t="shared" si="6"/>
        <v>9648</v>
      </c>
      <c r="H51" s="31"/>
      <c r="I51" s="31"/>
      <c r="J51" s="31">
        <f t="shared" si="7"/>
        <v>9648</v>
      </c>
      <c r="K51" s="31" t="s">
        <v>122</v>
      </c>
      <c r="L51" s="64"/>
    </row>
    <row r="52" customHeight="1" outlineLevel="2" spans="1:12">
      <c r="A52" s="31" t="s">
        <v>106</v>
      </c>
      <c r="B52" s="31" t="s">
        <v>118</v>
      </c>
      <c r="C52" s="31" t="s">
        <v>119</v>
      </c>
      <c r="D52" s="31" t="s">
        <v>120</v>
      </c>
      <c r="E52" s="31" t="s">
        <v>124</v>
      </c>
      <c r="F52" s="31">
        <v>2.242</v>
      </c>
      <c r="G52" s="31">
        <f t="shared" si="6"/>
        <v>40356</v>
      </c>
      <c r="H52" s="31"/>
      <c r="I52" s="31"/>
      <c r="J52" s="31">
        <f t="shared" si="7"/>
        <v>40356</v>
      </c>
      <c r="K52" s="31" t="s">
        <v>122</v>
      </c>
      <c r="L52" s="64"/>
    </row>
    <row r="53" customHeight="1" outlineLevel="1" spans="1:12">
      <c r="A53" s="40" t="s">
        <v>125</v>
      </c>
      <c r="B53" s="40"/>
      <c r="C53" s="31"/>
      <c r="D53" s="31"/>
      <c r="E53" s="31"/>
      <c r="F53" s="31">
        <f>SUBTOTAL(9,F45:F52)</f>
        <v>7.767</v>
      </c>
      <c r="G53" s="31">
        <f>SUBTOTAL(9,G45:G52)</f>
        <v>139806</v>
      </c>
      <c r="H53" s="31">
        <f>SUBTOTAL(9,H45:H52)</f>
        <v>0</v>
      </c>
      <c r="I53" s="31">
        <f>SUBTOTAL(9,I45:I52)</f>
        <v>0</v>
      </c>
      <c r="J53" s="31">
        <f>SUBTOTAL(9,J45:J52)</f>
        <v>139806</v>
      </c>
      <c r="K53" s="31"/>
      <c r="L53" s="64"/>
    </row>
    <row r="54" customHeight="1" spans="1:12">
      <c r="A54" s="40" t="s">
        <v>126</v>
      </c>
      <c r="B54" s="31"/>
      <c r="C54" s="31"/>
      <c r="D54" s="31"/>
      <c r="E54" s="31"/>
      <c r="F54" s="31">
        <f>SUBTOTAL(9,F3:F52)</f>
        <v>31.363</v>
      </c>
      <c r="G54" s="31">
        <f>SUBTOTAL(9,G3:G52)</f>
        <v>564534</v>
      </c>
      <c r="H54" s="31">
        <f>SUBTOTAL(9,H3:H52)</f>
        <v>96</v>
      </c>
      <c r="I54" s="31">
        <f>SUBTOTAL(9,I3:I52)</f>
        <v>5760</v>
      </c>
      <c r="J54" s="31">
        <f>SUBTOTAL(9,J3:J52)</f>
        <v>570294</v>
      </c>
      <c r="K54" s="31"/>
      <c r="L54" s="64"/>
    </row>
    <row r="55" customHeight="1" spans="1:12">
      <c r="A55" s="57"/>
      <c r="B55" s="57"/>
      <c r="C55" s="57"/>
      <c r="D55" s="57"/>
      <c r="E55" s="57"/>
      <c r="F55" s="58"/>
      <c r="G55" s="45"/>
      <c r="H55" s="45"/>
      <c r="I55" s="45"/>
      <c r="J55" s="45"/>
      <c r="K55" s="45"/>
      <c r="L55" s="65"/>
    </row>
    <row r="56" customHeight="1" spans="1:12">
      <c r="A56" s="59" t="s">
        <v>127</v>
      </c>
      <c r="B56" s="59"/>
      <c r="C56" s="60" t="s">
        <v>128</v>
      </c>
      <c r="D56" s="60"/>
      <c r="E56" s="61" t="s">
        <v>129</v>
      </c>
      <c r="F56" s="61"/>
      <c r="G56" s="62"/>
      <c r="H56" s="63" t="s">
        <v>130</v>
      </c>
      <c r="I56" s="63"/>
      <c r="J56" s="63"/>
      <c r="K56" s="61" t="s">
        <v>131</v>
      </c>
      <c r="L56" s="61"/>
    </row>
    <row r="57" customHeight="1" spans="6:7">
      <c r="F57" s="45"/>
      <c r="G57" s="45"/>
    </row>
  </sheetData>
  <autoFilter xmlns:etc="http://www.wps.cn/officeDocument/2017/etCustomData" ref="A2:K58" etc:filterBottomFollowUsedRange="0">
    <extLst/>
  </autoFilter>
  <mergeCells count="10">
    <mergeCell ref="A1:L1"/>
    <mergeCell ref="A6:B6"/>
    <mergeCell ref="A9:B9"/>
    <mergeCell ref="A41:B41"/>
    <mergeCell ref="A44:B44"/>
    <mergeCell ref="A53:B53"/>
    <mergeCell ref="C56:D56"/>
    <mergeCell ref="E56:F56"/>
    <mergeCell ref="H56:J56"/>
    <mergeCell ref="K56:L56"/>
  </mergeCells>
  <pageMargins left="0.393055555555556" right="0.118055555555556" top="0.432638888888889" bottom="0.472222222222222" header="0.236111111111111" footer="0.118055555555556"/>
  <pageSetup paperSize="9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15" workbookViewId="0">
      <selection activeCell="Q6" sqref="Q6"/>
    </sheetView>
  </sheetViews>
  <sheetFormatPr defaultColWidth="9" defaultRowHeight="23" customHeight="1"/>
  <cols>
    <col min="1" max="1" width="6.25833333333333" style="24" customWidth="1"/>
    <col min="2" max="2" width="6.25" style="24" customWidth="1"/>
    <col min="3" max="3" width="7.13333333333333" style="24" customWidth="1"/>
    <col min="4" max="4" width="8.34166666666667" style="25" customWidth="1"/>
    <col min="5" max="5" width="7.375" style="25" customWidth="1"/>
    <col min="6" max="6" width="7" style="26" customWidth="1"/>
    <col min="7" max="7" width="7.25833333333333" style="26" customWidth="1"/>
    <col min="8" max="8" width="8" style="24" customWidth="1"/>
    <col min="9" max="9" width="8.66666666666667" style="27" customWidth="1"/>
    <col min="10" max="10" width="5.625" style="27" customWidth="1"/>
    <col min="11" max="11" width="4.99166666666667" style="28" customWidth="1"/>
    <col min="12" max="12" width="7.75" style="24" customWidth="1"/>
    <col min="13" max="13" width="8.36666666666667" style="24" customWidth="1"/>
    <col min="14" max="16384" width="9" style="24"/>
  </cols>
  <sheetData>
    <row r="1" ht="54" customHeight="1" spans="1:11">
      <c r="A1" s="29" t="s">
        <v>132</v>
      </c>
      <c r="B1" s="29"/>
      <c r="C1" s="29"/>
      <c r="D1" s="29"/>
      <c r="E1" s="29"/>
      <c r="F1" s="30"/>
      <c r="G1" s="30"/>
      <c r="H1" s="29"/>
      <c r="I1" s="47"/>
      <c r="J1" s="47"/>
      <c r="K1" s="29"/>
    </row>
    <row r="2" ht="54" customHeight="1" spans="1:13">
      <c r="A2" s="31" t="s">
        <v>1</v>
      </c>
      <c r="B2" s="32" t="s">
        <v>2</v>
      </c>
      <c r="C2" s="32" t="s">
        <v>3</v>
      </c>
      <c r="D2" s="32" t="s">
        <v>133</v>
      </c>
      <c r="E2" s="32" t="s">
        <v>134</v>
      </c>
      <c r="F2" s="33" t="s">
        <v>135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7</v>
      </c>
      <c r="L2" s="32" t="s">
        <v>9</v>
      </c>
      <c r="M2" s="32" t="s">
        <v>10</v>
      </c>
    </row>
    <row r="3" customHeight="1" outlineLevel="2" spans="1:13">
      <c r="A3" s="34" t="s">
        <v>12</v>
      </c>
      <c r="B3" s="34" t="s">
        <v>136</v>
      </c>
      <c r="C3" s="34" t="s">
        <v>137</v>
      </c>
      <c r="D3" s="35" t="s">
        <v>138</v>
      </c>
      <c r="E3" s="36" t="s">
        <v>139</v>
      </c>
      <c r="F3" s="33" t="s">
        <v>140</v>
      </c>
      <c r="G3" s="34" t="s">
        <v>137</v>
      </c>
      <c r="H3" s="31">
        <v>0.405</v>
      </c>
      <c r="I3" s="32">
        <f t="shared" ref="I3:I13" si="0">H3*18000</f>
        <v>7290</v>
      </c>
      <c r="J3" s="32"/>
      <c r="K3" s="32"/>
      <c r="L3" s="32">
        <f t="shared" ref="L3:L13" si="1">I3+K3</f>
        <v>7290</v>
      </c>
      <c r="M3" s="31" t="s">
        <v>141</v>
      </c>
    </row>
    <row r="4" customHeight="1" outlineLevel="2" spans="1:13">
      <c r="A4" s="34" t="s">
        <v>12</v>
      </c>
      <c r="B4" s="34" t="s">
        <v>136</v>
      </c>
      <c r="C4" s="34" t="s">
        <v>137</v>
      </c>
      <c r="D4" s="35"/>
      <c r="E4" s="36"/>
      <c r="F4" s="33"/>
      <c r="G4" s="34" t="s">
        <v>137</v>
      </c>
      <c r="H4" s="31">
        <v>0.389</v>
      </c>
      <c r="I4" s="32">
        <f t="shared" si="0"/>
        <v>7002</v>
      </c>
      <c r="J4" s="32"/>
      <c r="K4" s="32"/>
      <c r="L4" s="32">
        <f t="shared" si="1"/>
        <v>7002</v>
      </c>
      <c r="M4" s="31"/>
    </row>
    <row r="5" customHeight="1" outlineLevel="2" spans="1:13">
      <c r="A5" s="34" t="s">
        <v>12</v>
      </c>
      <c r="B5" s="34" t="s">
        <v>136</v>
      </c>
      <c r="C5" s="34" t="s">
        <v>137</v>
      </c>
      <c r="D5" s="35"/>
      <c r="E5" s="36"/>
      <c r="F5" s="33"/>
      <c r="G5" s="34" t="s">
        <v>137</v>
      </c>
      <c r="H5" s="31">
        <v>0.433</v>
      </c>
      <c r="I5" s="32">
        <f t="shared" si="0"/>
        <v>7794</v>
      </c>
      <c r="J5" s="32"/>
      <c r="K5" s="32"/>
      <c r="L5" s="32">
        <f t="shared" si="1"/>
        <v>7794</v>
      </c>
      <c r="M5" s="31"/>
    </row>
    <row r="6" customHeight="1" outlineLevel="2" spans="1:13">
      <c r="A6" s="34" t="s">
        <v>12</v>
      </c>
      <c r="B6" s="34" t="s">
        <v>136</v>
      </c>
      <c r="C6" s="34" t="s">
        <v>142</v>
      </c>
      <c r="D6" s="35"/>
      <c r="E6" s="36"/>
      <c r="F6" s="33"/>
      <c r="G6" s="34" t="s">
        <v>142</v>
      </c>
      <c r="H6" s="31">
        <v>0.964</v>
      </c>
      <c r="I6" s="32">
        <f t="shared" si="0"/>
        <v>17352</v>
      </c>
      <c r="J6" s="32"/>
      <c r="K6" s="32"/>
      <c r="L6" s="32">
        <f t="shared" si="1"/>
        <v>17352</v>
      </c>
      <c r="M6" s="31"/>
    </row>
    <row r="7" customHeight="1" outlineLevel="2" spans="1:13">
      <c r="A7" s="34" t="s">
        <v>12</v>
      </c>
      <c r="B7" s="34" t="s">
        <v>136</v>
      </c>
      <c r="C7" s="34" t="s">
        <v>142</v>
      </c>
      <c r="D7" s="35"/>
      <c r="E7" s="36"/>
      <c r="F7" s="33"/>
      <c r="G7" s="34" t="s">
        <v>142</v>
      </c>
      <c r="H7" s="31">
        <v>1.836</v>
      </c>
      <c r="I7" s="32">
        <f t="shared" si="0"/>
        <v>33048</v>
      </c>
      <c r="J7" s="32"/>
      <c r="K7" s="32"/>
      <c r="L7" s="32">
        <f t="shared" si="1"/>
        <v>33048</v>
      </c>
      <c r="M7" s="31"/>
    </row>
    <row r="8" customHeight="1" outlineLevel="2" spans="1:13">
      <c r="A8" s="34" t="s">
        <v>12</v>
      </c>
      <c r="B8" s="34" t="s">
        <v>136</v>
      </c>
      <c r="C8" s="34" t="s">
        <v>142</v>
      </c>
      <c r="D8" s="35"/>
      <c r="E8" s="36"/>
      <c r="F8" s="33"/>
      <c r="G8" s="34" t="s">
        <v>142</v>
      </c>
      <c r="H8" s="31">
        <v>0.325</v>
      </c>
      <c r="I8" s="32">
        <f t="shared" si="0"/>
        <v>5850</v>
      </c>
      <c r="J8" s="32"/>
      <c r="K8" s="32"/>
      <c r="L8" s="32">
        <f t="shared" si="1"/>
        <v>5850</v>
      </c>
      <c r="M8" s="31"/>
    </row>
    <row r="9" customHeight="1" outlineLevel="2" spans="1:13">
      <c r="A9" s="34" t="s">
        <v>12</v>
      </c>
      <c r="B9" s="34" t="s">
        <v>136</v>
      </c>
      <c r="C9" s="34" t="s">
        <v>142</v>
      </c>
      <c r="D9" s="35"/>
      <c r="E9" s="36"/>
      <c r="F9" s="33"/>
      <c r="G9" s="34" t="s">
        <v>142</v>
      </c>
      <c r="H9" s="31">
        <v>0.206</v>
      </c>
      <c r="I9" s="32">
        <f t="shared" si="0"/>
        <v>3708</v>
      </c>
      <c r="J9" s="32"/>
      <c r="K9" s="32"/>
      <c r="L9" s="32">
        <f t="shared" si="1"/>
        <v>3708</v>
      </c>
      <c r="M9" s="31"/>
    </row>
    <row r="10" customHeight="1" outlineLevel="2" spans="1:13">
      <c r="A10" s="34" t="s">
        <v>12</v>
      </c>
      <c r="B10" s="34" t="s">
        <v>136</v>
      </c>
      <c r="C10" s="34" t="s">
        <v>142</v>
      </c>
      <c r="D10" s="35"/>
      <c r="E10" s="36"/>
      <c r="F10" s="33"/>
      <c r="G10" s="34" t="s">
        <v>142</v>
      </c>
      <c r="H10" s="31">
        <v>0.668</v>
      </c>
      <c r="I10" s="32">
        <f t="shared" si="0"/>
        <v>12024</v>
      </c>
      <c r="J10" s="32"/>
      <c r="K10" s="32"/>
      <c r="L10" s="32">
        <f t="shared" si="1"/>
        <v>12024</v>
      </c>
      <c r="M10" s="31"/>
    </row>
    <row r="11" customHeight="1" outlineLevel="2" spans="1:13">
      <c r="A11" s="34" t="s">
        <v>12</v>
      </c>
      <c r="B11" s="34" t="s">
        <v>136</v>
      </c>
      <c r="C11" s="34" t="s">
        <v>142</v>
      </c>
      <c r="D11" s="35"/>
      <c r="E11" s="36"/>
      <c r="F11" s="33"/>
      <c r="G11" s="34" t="s">
        <v>142</v>
      </c>
      <c r="H11" s="31">
        <v>1.634</v>
      </c>
      <c r="I11" s="32">
        <f t="shared" si="0"/>
        <v>29412</v>
      </c>
      <c r="J11" s="32"/>
      <c r="K11" s="32"/>
      <c r="L11" s="32">
        <f t="shared" si="1"/>
        <v>29412</v>
      </c>
      <c r="M11" s="31"/>
    </row>
    <row r="12" customHeight="1" outlineLevel="2" spans="1:13">
      <c r="A12" s="34" t="s">
        <v>12</v>
      </c>
      <c r="B12" s="34" t="s">
        <v>136</v>
      </c>
      <c r="C12" s="34" t="s">
        <v>143</v>
      </c>
      <c r="D12" s="35"/>
      <c r="E12" s="36"/>
      <c r="F12" s="33"/>
      <c r="G12" s="34" t="s">
        <v>144</v>
      </c>
      <c r="H12" s="31">
        <v>0.545</v>
      </c>
      <c r="I12" s="32">
        <f t="shared" si="0"/>
        <v>9810</v>
      </c>
      <c r="J12" s="32"/>
      <c r="K12" s="32"/>
      <c r="L12" s="32">
        <f t="shared" si="1"/>
        <v>9810</v>
      </c>
      <c r="M12" s="31"/>
    </row>
    <row r="13" customHeight="1" outlineLevel="2" spans="1:13">
      <c r="A13" s="34" t="s">
        <v>12</v>
      </c>
      <c r="B13" s="34" t="s">
        <v>136</v>
      </c>
      <c r="C13" s="34" t="s">
        <v>143</v>
      </c>
      <c r="D13" s="35"/>
      <c r="E13" s="36"/>
      <c r="F13" s="33"/>
      <c r="G13" s="34" t="s">
        <v>145</v>
      </c>
      <c r="H13" s="31">
        <v>0.602</v>
      </c>
      <c r="I13" s="32">
        <f t="shared" si="0"/>
        <v>10836</v>
      </c>
      <c r="J13" s="32"/>
      <c r="K13" s="32"/>
      <c r="L13" s="32">
        <f t="shared" si="1"/>
        <v>10836</v>
      </c>
      <c r="M13" s="31"/>
    </row>
    <row r="14" customHeight="1" outlineLevel="1" spans="1:13">
      <c r="A14" s="37" t="s">
        <v>24</v>
      </c>
      <c r="B14" s="37"/>
      <c r="C14" s="34"/>
      <c r="D14" s="38"/>
      <c r="E14" s="39"/>
      <c r="F14" s="33"/>
      <c r="G14" s="34"/>
      <c r="H14" s="31">
        <f>SUBTOTAL(9,H3:H13)</f>
        <v>8.007</v>
      </c>
      <c r="I14" s="32">
        <f>SUBTOTAL(9,I3:I13)</f>
        <v>144126</v>
      </c>
      <c r="J14" s="32">
        <f>SUBTOTAL(9,J3:J13)</f>
        <v>0</v>
      </c>
      <c r="K14" s="32">
        <f>SUBTOTAL(9,K3:K13)</f>
        <v>0</v>
      </c>
      <c r="L14" s="32">
        <f>SUBTOTAL(9,L3:L13)</f>
        <v>144126</v>
      </c>
      <c r="M14" s="31"/>
    </row>
    <row r="15" customHeight="1" spans="1:13">
      <c r="A15" s="40" t="s">
        <v>126</v>
      </c>
      <c r="B15" s="32"/>
      <c r="C15" s="32"/>
      <c r="D15" s="32"/>
      <c r="E15" s="32"/>
      <c r="F15" s="41"/>
      <c r="G15" s="31"/>
      <c r="H15" s="31">
        <f>SUBTOTAL(9,H3:H14)</f>
        <v>8.007</v>
      </c>
      <c r="I15" s="31">
        <f>SUBTOTAL(9,I3:I14)</f>
        <v>144126</v>
      </c>
      <c r="J15" s="35">
        <f>SUBTOTAL(9,J3:J14)</f>
        <v>0</v>
      </c>
      <c r="K15" s="31">
        <f>SUBTOTAL(9,K3:K14)</f>
        <v>0</v>
      </c>
      <c r="L15" s="31">
        <f>SUBTOTAL(9,L3:L14)</f>
        <v>144126</v>
      </c>
      <c r="M15" s="31"/>
    </row>
    <row r="16" customHeight="1" spans="1:13">
      <c r="A16" s="42"/>
      <c r="B16" s="43"/>
      <c r="C16" s="43"/>
      <c r="D16" s="43"/>
      <c r="E16" s="43"/>
      <c r="F16" s="44"/>
      <c r="G16" s="45"/>
      <c r="H16" s="45"/>
      <c r="I16" s="45"/>
      <c r="J16" s="48"/>
      <c r="K16" s="45"/>
      <c r="L16" s="45"/>
      <c r="M16" s="45"/>
    </row>
    <row r="17" customHeight="1" spans="1:13">
      <c r="A17" s="16" t="s">
        <v>127</v>
      </c>
      <c r="B17" s="16"/>
      <c r="C17" s="46" t="s">
        <v>128</v>
      </c>
      <c r="D17" s="46"/>
      <c r="E17" s="46" t="s">
        <v>146</v>
      </c>
      <c r="F17" s="18"/>
      <c r="G17" s="20" t="s">
        <v>130</v>
      </c>
      <c r="H17" s="20"/>
      <c r="I17" s="20"/>
      <c r="J17" s="49" t="s">
        <v>131</v>
      </c>
      <c r="K17" s="49"/>
      <c r="L17" s="49"/>
      <c r="M17" s="49"/>
    </row>
  </sheetData>
  <autoFilter xmlns:etc="http://www.wps.cn/officeDocument/2017/etCustomData" ref="A2:K17" etc:filterBottomFollowUsedRange="0">
    <extLst/>
  </autoFilter>
  <mergeCells count="9">
    <mergeCell ref="A1:K1"/>
    <mergeCell ref="A14:B14"/>
    <mergeCell ref="C17:D17"/>
    <mergeCell ref="G17:I17"/>
    <mergeCell ref="J17:M17"/>
    <mergeCell ref="D3:D13"/>
    <mergeCell ref="E3:E13"/>
    <mergeCell ref="F3:F13"/>
    <mergeCell ref="M3:M13"/>
  </mergeCells>
  <pageMargins left="0.550694444444444" right="0.118055555555556" top="0.590277777777778" bottom="0.393055555555556" header="0.275" footer="0.2361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L20" sqref="L20"/>
    </sheetView>
  </sheetViews>
  <sheetFormatPr defaultColWidth="7.75" defaultRowHeight="13.5"/>
  <cols>
    <col min="1" max="1" width="7.75" style="4" customWidth="1"/>
    <col min="2" max="2" width="9.00833333333333" style="4" customWidth="1"/>
    <col min="3" max="3" width="9" style="4" customWidth="1"/>
    <col min="4" max="5" width="7.75" style="4" customWidth="1"/>
    <col min="6" max="6" width="7.75" style="5" customWidth="1"/>
    <col min="7" max="7" width="8.63333333333333" style="5" customWidth="1"/>
    <col min="8" max="11" width="7.75" style="5" customWidth="1"/>
    <col min="12" max="12" width="8.88333333333333" style="5" customWidth="1"/>
    <col min="13" max="16" width="7.75" style="5" customWidth="1"/>
    <col min="17" max="17" width="7.75" style="4" customWidth="1"/>
    <col min="18" max="18" width="7.75" style="5" customWidth="1"/>
    <col min="19" max="16384" width="7.75" style="5"/>
  </cols>
  <sheetData>
    <row r="1" ht="43.5" customHeight="1" spans="1:25">
      <c r="A1" s="6" t="s">
        <v>147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22"/>
      <c r="S1" s="22"/>
      <c r="T1" s="22"/>
      <c r="U1" s="22"/>
      <c r="V1" s="22"/>
      <c r="W1" s="22"/>
      <c r="X1" s="22"/>
      <c r="Y1" s="22"/>
    </row>
    <row r="2" ht="24" customHeight="1" spans="1:17">
      <c r="A2" s="7"/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 t="s">
        <v>148</v>
      </c>
      <c r="Q2" s="23"/>
    </row>
    <row r="3" s="1" customFormat="1" ht="24.95" customHeight="1" spans="1:17">
      <c r="A3" s="9" t="s">
        <v>149</v>
      </c>
      <c r="B3" s="9"/>
      <c r="C3" s="10" t="s">
        <v>150</v>
      </c>
      <c r="D3" s="10"/>
      <c r="E3" s="10"/>
      <c r="F3" s="10"/>
      <c r="G3" s="11" t="s">
        <v>151</v>
      </c>
      <c r="H3" s="11"/>
      <c r="I3" s="11"/>
      <c r="J3" s="11"/>
      <c r="K3" s="11"/>
      <c r="L3" s="10" t="s">
        <v>133</v>
      </c>
      <c r="M3" s="10"/>
      <c r="N3" s="10"/>
      <c r="O3" s="10"/>
      <c r="P3" s="10"/>
      <c r="Q3" s="9" t="s">
        <v>11</v>
      </c>
    </row>
    <row r="4" s="2" customFormat="1" ht="32.1" customHeight="1" spans="1:17">
      <c r="A4" s="9"/>
      <c r="B4" s="12" t="s">
        <v>152</v>
      </c>
      <c r="C4" s="13" t="s">
        <v>153</v>
      </c>
      <c r="D4" s="13" t="s">
        <v>154</v>
      </c>
      <c r="E4" s="13" t="s">
        <v>155</v>
      </c>
      <c r="F4" s="13" t="s">
        <v>154</v>
      </c>
      <c r="G4" s="13" t="s">
        <v>156</v>
      </c>
      <c r="H4" s="13" t="s">
        <v>157</v>
      </c>
      <c r="I4" s="13" t="s">
        <v>154</v>
      </c>
      <c r="J4" s="13" t="s">
        <v>155</v>
      </c>
      <c r="K4" s="13" t="s">
        <v>154</v>
      </c>
      <c r="L4" s="13" t="s">
        <v>156</v>
      </c>
      <c r="M4" s="13" t="s">
        <v>157</v>
      </c>
      <c r="N4" s="13" t="s">
        <v>154</v>
      </c>
      <c r="O4" s="13" t="s">
        <v>158</v>
      </c>
      <c r="P4" s="13" t="s">
        <v>154</v>
      </c>
      <c r="Q4" s="9"/>
    </row>
    <row r="5" s="1" customFormat="1" ht="24.95" customHeight="1" spans="1:17">
      <c r="A5" s="9" t="s">
        <v>159</v>
      </c>
      <c r="B5" s="9">
        <f>SUM(B6:B10)</f>
        <v>714420</v>
      </c>
      <c r="C5" s="9">
        <f t="shared" ref="C5:C10" si="0">H5+M5</f>
        <v>39.37</v>
      </c>
      <c r="D5" s="9">
        <f t="shared" ref="D5:D10" si="1">I5+N5</f>
        <v>708660</v>
      </c>
      <c r="E5" s="9">
        <f>J5+O5</f>
        <v>96</v>
      </c>
      <c r="F5" s="9">
        <f>K5+P5</f>
        <v>5760</v>
      </c>
      <c r="G5" s="9">
        <f t="shared" ref="G5:G10" si="2">I5+K5</f>
        <v>570294</v>
      </c>
      <c r="H5" s="10">
        <f t="shared" ref="H5:N5" si="3">SUM(H6:H10)</f>
        <v>31.363</v>
      </c>
      <c r="I5" s="10">
        <f t="shared" si="3"/>
        <v>564534</v>
      </c>
      <c r="J5" s="10">
        <f t="shared" si="3"/>
        <v>96</v>
      </c>
      <c r="K5" s="10">
        <f t="shared" si="3"/>
        <v>5760</v>
      </c>
      <c r="L5" s="10">
        <f t="shared" si="3"/>
        <v>144126</v>
      </c>
      <c r="M5" s="10">
        <f t="shared" si="3"/>
        <v>8.007</v>
      </c>
      <c r="N5" s="10">
        <f t="shared" si="3"/>
        <v>144126</v>
      </c>
      <c r="O5" s="10"/>
      <c r="P5" s="10"/>
      <c r="Q5" s="9"/>
    </row>
    <row r="6" s="3" customFormat="1" ht="24.95" customHeight="1" spans="1:17">
      <c r="A6" s="9" t="s">
        <v>33</v>
      </c>
      <c r="B6" s="9">
        <f>D6+F6</f>
        <v>346770</v>
      </c>
      <c r="C6" s="9">
        <f t="shared" si="0"/>
        <v>18.945</v>
      </c>
      <c r="D6" s="9">
        <f t="shared" si="1"/>
        <v>341010</v>
      </c>
      <c r="E6" s="9">
        <f>J6+O6</f>
        <v>96</v>
      </c>
      <c r="F6" s="9">
        <f>K6+P6</f>
        <v>5760</v>
      </c>
      <c r="G6" s="9">
        <f t="shared" si="2"/>
        <v>346770</v>
      </c>
      <c r="H6" s="9">
        <v>18.945</v>
      </c>
      <c r="I6" s="10">
        <f>H6*18000</f>
        <v>341010</v>
      </c>
      <c r="J6" s="10">
        <v>96</v>
      </c>
      <c r="K6" s="10">
        <f>J6*60</f>
        <v>5760</v>
      </c>
      <c r="L6" s="10"/>
      <c r="M6" s="9"/>
      <c r="N6" s="10"/>
      <c r="O6" s="10"/>
      <c r="P6" s="10"/>
      <c r="Q6" s="9"/>
    </row>
    <row r="7" s="3" customFormat="1" ht="24.95" customHeight="1" spans="1:17">
      <c r="A7" s="12" t="s">
        <v>25</v>
      </c>
      <c r="B7" s="9">
        <f>D7+F7</f>
        <v>27540</v>
      </c>
      <c r="C7" s="9">
        <f t="shared" si="0"/>
        <v>1.53</v>
      </c>
      <c r="D7" s="9">
        <f t="shared" si="1"/>
        <v>27540</v>
      </c>
      <c r="E7" s="9"/>
      <c r="F7" s="9"/>
      <c r="G7" s="9">
        <f t="shared" si="2"/>
        <v>27540</v>
      </c>
      <c r="H7" s="9">
        <v>1.53</v>
      </c>
      <c r="I7" s="10">
        <f>H7*18000</f>
        <v>27540</v>
      </c>
      <c r="J7" s="10"/>
      <c r="K7" s="10"/>
      <c r="L7" s="10"/>
      <c r="M7" s="9"/>
      <c r="N7" s="10"/>
      <c r="O7" s="10"/>
      <c r="P7" s="10"/>
      <c r="Q7" s="9"/>
    </row>
    <row r="8" s="3" customFormat="1" ht="24.95" customHeight="1" spans="1:17">
      <c r="A8" s="12" t="s">
        <v>99</v>
      </c>
      <c r="B8" s="9">
        <f>D8+F8</f>
        <v>26388</v>
      </c>
      <c r="C8" s="9">
        <f t="shared" si="0"/>
        <v>1.466</v>
      </c>
      <c r="D8" s="9">
        <f t="shared" si="1"/>
        <v>26388</v>
      </c>
      <c r="E8" s="9"/>
      <c r="F8" s="9"/>
      <c r="G8" s="9">
        <f t="shared" si="2"/>
        <v>26388</v>
      </c>
      <c r="H8" s="9">
        <v>1.466</v>
      </c>
      <c r="I8" s="10">
        <f>H8*18000</f>
        <v>26388</v>
      </c>
      <c r="J8" s="10"/>
      <c r="K8" s="10"/>
      <c r="L8" s="10"/>
      <c r="M8" s="9"/>
      <c r="N8" s="10"/>
      <c r="O8" s="10"/>
      <c r="P8" s="10"/>
      <c r="Q8" s="9"/>
    </row>
    <row r="9" s="3" customFormat="1" ht="24.95" customHeight="1" spans="1:17">
      <c r="A9" s="9" t="s">
        <v>106</v>
      </c>
      <c r="B9" s="9">
        <f>D9+F9</f>
        <v>139806</v>
      </c>
      <c r="C9" s="9">
        <f t="shared" si="0"/>
        <v>7.767</v>
      </c>
      <c r="D9" s="9">
        <f t="shared" si="1"/>
        <v>139806</v>
      </c>
      <c r="E9" s="9"/>
      <c r="F9" s="9"/>
      <c r="G9" s="9">
        <f t="shared" si="2"/>
        <v>139806</v>
      </c>
      <c r="H9" s="9">
        <v>7.767</v>
      </c>
      <c r="I9" s="10">
        <f>H9*18000</f>
        <v>139806</v>
      </c>
      <c r="J9" s="10"/>
      <c r="K9" s="10"/>
      <c r="L9" s="10"/>
      <c r="M9" s="9"/>
      <c r="N9" s="10"/>
      <c r="O9" s="10"/>
      <c r="P9" s="10"/>
      <c r="Q9" s="9"/>
    </row>
    <row r="10" s="3" customFormat="1" ht="24.95" customHeight="1" spans="1:17">
      <c r="A10" s="9" t="s">
        <v>12</v>
      </c>
      <c r="B10" s="9">
        <f>D10+F10</f>
        <v>173916</v>
      </c>
      <c r="C10" s="9">
        <f t="shared" si="0"/>
        <v>9.662</v>
      </c>
      <c r="D10" s="9">
        <f t="shared" si="1"/>
        <v>173916</v>
      </c>
      <c r="E10" s="9"/>
      <c r="F10" s="9"/>
      <c r="G10" s="9">
        <f t="shared" si="2"/>
        <v>29790</v>
      </c>
      <c r="H10" s="10">
        <v>1.655</v>
      </c>
      <c r="I10" s="10">
        <f>H10*18000</f>
        <v>29790</v>
      </c>
      <c r="J10" s="10"/>
      <c r="K10" s="10"/>
      <c r="L10" s="10">
        <f>N10+P10</f>
        <v>144126</v>
      </c>
      <c r="M10" s="10">
        <v>8.007</v>
      </c>
      <c r="N10" s="10">
        <f>M10*18000</f>
        <v>144126</v>
      </c>
      <c r="O10" s="10"/>
      <c r="P10" s="10"/>
      <c r="Q10" s="9"/>
    </row>
    <row r="11" s="3" customFormat="1" ht="24.95" customHeight="1" spans="1:17">
      <c r="A11" s="14"/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  <c r="M11" s="15"/>
      <c r="N11" s="19"/>
      <c r="O11" s="15"/>
      <c r="P11" s="15"/>
      <c r="Q11" s="14"/>
    </row>
    <row r="12" s="1" customFormat="1" ht="24.95" customHeight="1" spans="1:17">
      <c r="A12" s="16" t="s">
        <v>127</v>
      </c>
      <c r="B12" s="16"/>
      <c r="C12" s="17" t="s">
        <v>128</v>
      </c>
      <c r="D12" s="17"/>
      <c r="E12" s="17" t="s">
        <v>146</v>
      </c>
      <c r="F12" s="17"/>
      <c r="G12" s="18" t="s">
        <v>160</v>
      </c>
      <c r="H12" s="18"/>
      <c r="I12" s="20" t="s">
        <v>129</v>
      </c>
      <c r="J12" s="20"/>
      <c r="K12" s="20" t="s">
        <v>161</v>
      </c>
      <c r="L12" s="20"/>
      <c r="M12" s="20"/>
      <c r="N12" s="21" t="s">
        <v>131</v>
      </c>
      <c r="O12" s="21"/>
      <c r="P12" s="21"/>
      <c r="Q12" s="21"/>
    </row>
  </sheetData>
  <mergeCells count="12">
    <mergeCell ref="A1:Q1"/>
    <mergeCell ref="C3:F3"/>
    <mergeCell ref="G3:K3"/>
    <mergeCell ref="L3:P3"/>
    <mergeCell ref="C12:D12"/>
    <mergeCell ref="E12:F12"/>
    <mergeCell ref="G12:H12"/>
    <mergeCell ref="I12:J12"/>
    <mergeCell ref="K12:M12"/>
    <mergeCell ref="N12:Q12"/>
    <mergeCell ref="A3:A4"/>
    <mergeCell ref="Q3:Q4"/>
  </mergeCells>
  <pageMargins left="0.590277777777778" right="0.51180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林道、楠竹抚育补助（个人）</vt:lpstr>
      <vt:lpstr>林道、楠竹抚育补助（公司）</vt:lpstr>
      <vt:lpstr>补助合计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吴方龙</cp:lastModifiedBy>
  <dcterms:created xsi:type="dcterms:W3CDTF">2021-05-06T01:03:00Z</dcterms:created>
  <dcterms:modified xsi:type="dcterms:W3CDTF">2025-07-14T07:14:59Z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BBFDF76B4E5846C1AF087EE8F68822AB_13</vt:lpwstr>
  </property>
  <property fmtid="{D5CDD505-2E9C-101B-9397-08002B2CF9AE}" pid="3" name="KSOProductBuildVer">
    <vt:lpwstr>2052-12.1.0.19770</vt:lpwstr>
  </property>
</Properties>
</file>