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花名册" sheetId="1" r:id="rId1"/>
    <sheet name="申请表" sheetId="2" r:id="rId2"/>
    <sheet name="登记表" sheetId="4" r:id="rId3"/>
  </sheets>
  <definedNames>
    <definedName name="_xlnm.Print_Titles" localSheetId="0">花名册!#REF!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<sst xmlns="http://schemas.openxmlformats.org/spreadsheetml/2006/main" count="307" uniqueCount="185">
  <si>
    <t>2025年攸县残疾人美丽工坊手工艺培训名单</t>
  </si>
  <si>
    <t>序号</t>
  </si>
  <si>
    <t>姓名</t>
  </si>
  <si>
    <t>性别</t>
  </si>
  <si>
    <t>年龄</t>
  </si>
  <si>
    <t>身份证</t>
  </si>
  <si>
    <t>残疾类型</t>
  </si>
  <si>
    <t>街道区划</t>
  </si>
  <si>
    <t>联系电话</t>
  </si>
  <si>
    <t>培训项目</t>
  </si>
  <si>
    <t>朱丽娜</t>
  </si>
  <si>
    <t>女</t>
  </si>
  <si>
    <t>430223******068724</t>
  </si>
  <si>
    <t>肢体二级</t>
  </si>
  <si>
    <t>江桥街道</t>
  </si>
  <si>
    <t>137****2282</t>
  </si>
  <si>
    <t>美丽工坊手工艺</t>
  </si>
  <si>
    <t>谭美玉</t>
  </si>
  <si>
    <t>430223******278028</t>
  </si>
  <si>
    <t>视力二级</t>
  </si>
  <si>
    <t>菜花坪镇</t>
  </si>
  <si>
    <t>187****8758</t>
  </si>
  <si>
    <t>彭琳沣</t>
  </si>
  <si>
    <t>男</t>
  </si>
  <si>
    <t>430223******170114</t>
  </si>
  <si>
    <t>智力一级</t>
  </si>
  <si>
    <t>峦山镇</t>
  </si>
  <si>
    <t>153****0405</t>
  </si>
  <si>
    <t>廖建伟</t>
  </si>
  <si>
    <t>430223******203218</t>
  </si>
  <si>
    <t>宁家坪镇</t>
  </si>
  <si>
    <t>173****4259</t>
  </si>
  <si>
    <t>周立新</t>
  </si>
  <si>
    <t>430223******11003X</t>
  </si>
  <si>
    <t>170****3538</t>
  </si>
  <si>
    <t>罗祖良</t>
  </si>
  <si>
    <t>430223******28321X</t>
  </si>
  <si>
    <t>精神二级</t>
  </si>
  <si>
    <t>175****9646</t>
  </si>
  <si>
    <t>文礼克</t>
  </si>
  <si>
    <t>430223******235917</t>
  </si>
  <si>
    <t>精神三级</t>
  </si>
  <si>
    <t>联星街道</t>
  </si>
  <si>
    <t>130****50757</t>
  </si>
  <si>
    <t>周敏</t>
  </si>
  <si>
    <t>430223******206923</t>
  </si>
  <si>
    <t>136****9821</t>
  </si>
  <si>
    <t>张妙云</t>
  </si>
  <si>
    <t>430223******060726</t>
  </si>
  <si>
    <t>黄丰桥镇</t>
  </si>
  <si>
    <t>176****2134</t>
  </si>
  <si>
    <t>肖包花</t>
  </si>
  <si>
    <t>430223******07102x</t>
  </si>
  <si>
    <t>智力三级</t>
  </si>
  <si>
    <t>150****6031</t>
  </si>
  <si>
    <t>曾渊妮</t>
  </si>
  <si>
    <t>430223******150022</t>
  </si>
  <si>
    <t>150****7511</t>
  </si>
  <si>
    <t>刘辉</t>
  </si>
  <si>
    <t>430223******111521</t>
  </si>
  <si>
    <t>新市镇</t>
  </si>
  <si>
    <t>182****7476</t>
  </si>
  <si>
    <t>陈喜艳</t>
  </si>
  <si>
    <t>430223******14554X</t>
  </si>
  <si>
    <t>182****7189</t>
  </si>
  <si>
    <t>王英能</t>
  </si>
  <si>
    <t>430223******255147</t>
  </si>
  <si>
    <t>132****9930</t>
  </si>
  <si>
    <t>肖建平</t>
  </si>
  <si>
    <t>430223******111810</t>
  </si>
  <si>
    <t>酒埠江镇</t>
  </si>
  <si>
    <t>139****8385</t>
  </si>
  <si>
    <t>谢靖</t>
  </si>
  <si>
    <t>430223******221824</t>
  </si>
  <si>
    <t>肢体三级</t>
  </si>
  <si>
    <t>133****6986</t>
  </si>
  <si>
    <t>焦波</t>
  </si>
  <si>
    <t>430223******015946</t>
  </si>
  <si>
    <t>莲塘坳镇</t>
  </si>
  <si>
    <t>171****0601</t>
  </si>
  <si>
    <t>周香</t>
  </si>
  <si>
    <t>430223******276928</t>
  </si>
  <si>
    <t>182****1035</t>
  </si>
  <si>
    <t>刘春雷</t>
  </si>
  <si>
    <t>430223******169119</t>
  </si>
  <si>
    <t>石羊塘镇</t>
  </si>
  <si>
    <t>135****5989</t>
  </si>
  <si>
    <t>邓谷泉</t>
  </si>
  <si>
    <t>430223******279115</t>
  </si>
  <si>
    <t>150****0337</t>
  </si>
  <si>
    <t>汤萍</t>
  </si>
  <si>
    <t>430223******022687</t>
  </si>
  <si>
    <t>皇图岭镇</t>
  </si>
  <si>
    <t>155****4690</t>
  </si>
  <si>
    <t>李学新</t>
  </si>
  <si>
    <t>430223******03653X</t>
  </si>
  <si>
    <t>精神四级</t>
  </si>
  <si>
    <t>春联街道</t>
  </si>
  <si>
    <t>150****6122</t>
  </si>
  <si>
    <t>苏喜连</t>
  </si>
  <si>
    <t>430223******24762X</t>
  </si>
  <si>
    <t>肢体四级</t>
  </si>
  <si>
    <t>182****9576</t>
  </si>
  <si>
    <t>彭珍珍</t>
  </si>
  <si>
    <t>430223******079521</t>
  </si>
  <si>
    <t>桃水镇</t>
  </si>
  <si>
    <t>156****0072</t>
  </si>
  <si>
    <t>陈秋莲</t>
  </si>
  <si>
    <t>430224******086522</t>
  </si>
  <si>
    <t>173****7863</t>
  </si>
  <si>
    <t>吴丹志</t>
  </si>
  <si>
    <t>430223******128732</t>
  </si>
  <si>
    <t>156****8648</t>
  </si>
  <si>
    <t>龙金红</t>
  </si>
  <si>
    <t>430223******118724</t>
  </si>
  <si>
    <t>智力二级</t>
  </si>
  <si>
    <t>188****0364</t>
  </si>
  <si>
    <t>谭三爱</t>
  </si>
  <si>
    <t>430223******103868</t>
  </si>
  <si>
    <t>网岭镇</t>
  </si>
  <si>
    <t>197****03868</t>
  </si>
  <si>
    <t>陈德</t>
  </si>
  <si>
    <t>430223******13427X</t>
  </si>
  <si>
    <t>177****2653</t>
  </si>
  <si>
    <t>陈娜</t>
  </si>
  <si>
    <t>430223******032221</t>
  </si>
  <si>
    <t>听力二级</t>
  </si>
  <si>
    <t>182****5509</t>
  </si>
  <si>
    <t>唐清</t>
  </si>
  <si>
    <t>430223******229120</t>
  </si>
  <si>
    <t>155****8965</t>
  </si>
  <si>
    <t>夏丹</t>
  </si>
  <si>
    <t>430223******209128</t>
  </si>
  <si>
    <t>181****5830</t>
  </si>
  <si>
    <t>颜三妹</t>
  </si>
  <si>
    <t>430223******058726</t>
  </si>
  <si>
    <t>177****9989</t>
  </si>
  <si>
    <t>文苏兰</t>
  </si>
  <si>
    <t>430223******096224</t>
  </si>
  <si>
    <t>130****3812</t>
  </si>
  <si>
    <t>向球凤</t>
  </si>
  <si>
    <r>
      <rPr>
        <sz val="11"/>
        <color theme="1"/>
        <rFont val="宋体"/>
        <charset val="134"/>
        <scheme val="minor"/>
      </rPr>
      <t>3</t>
    </r>
    <r>
      <rPr>
        <sz val="11"/>
        <color theme="1"/>
        <rFont val="宋体"/>
        <charset val="134"/>
        <scheme val="minor"/>
      </rPr>
      <t>7</t>
    </r>
  </si>
  <si>
    <t>430223******237626</t>
  </si>
  <si>
    <t>133****3759</t>
  </si>
  <si>
    <t>编号</t>
  </si>
  <si>
    <t>残疾人淘宝云客服培训申请表</t>
  </si>
  <si>
    <t>姓   名</t>
  </si>
  <si>
    <t>政治面貌</t>
  </si>
  <si>
    <t>群众</t>
  </si>
  <si>
    <t>文化程度</t>
  </si>
  <si>
    <t>初中</t>
  </si>
  <si>
    <t>照 片</t>
  </si>
  <si>
    <t>性   别</t>
  </si>
  <si>
    <t>残疾类别</t>
  </si>
  <si>
    <t>出生年月</t>
  </si>
  <si>
    <t>家庭住址</t>
  </si>
  <si>
    <t>残疾证号</t>
  </si>
  <si>
    <t>身份证号</t>
  </si>
  <si>
    <t>从业情况</t>
  </si>
  <si>
    <t xml:space="preserve">申请培训内容 </t>
  </si>
  <si>
    <t>淘宝云客服</t>
  </si>
  <si>
    <t>电话</t>
  </si>
  <si>
    <t>学员意见</t>
  </si>
  <si>
    <r>
      <rPr>
        <b/>
        <sz val="12"/>
        <color theme="1"/>
        <rFont val="宋体"/>
        <charset val="134"/>
        <scheme val="minor"/>
      </rPr>
      <t xml:space="preserve">        </t>
    </r>
    <r>
      <rPr>
        <b/>
        <sz val="14"/>
        <color theme="1"/>
        <rFont val="宋体"/>
        <charset val="134"/>
        <scheme val="minor"/>
      </rPr>
      <t xml:space="preserve"> 本人自愿参加此次培训，遵守培训纪律，无特
  殊情况保证完成培训课程。</t>
    </r>
    <r>
      <rPr>
        <b/>
        <sz val="12"/>
        <color theme="1"/>
        <rFont val="宋体"/>
        <charset val="134"/>
        <scheme val="minor"/>
      </rPr>
      <t xml:space="preserve">
                         </t>
    </r>
    <r>
      <rPr>
        <sz val="12"/>
        <color theme="1"/>
        <rFont val="宋体"/>
        <charset val="134"/>
        <scheme val="minor"/>
      </rPr>
      <t xml:space="preserve">签字（手印）：
                                     </t>
    </r>
    <r>
      <rPr>
        <sz val="14"/>
        <color theme="1"/>
        <rFont val="宋体"/>
        <charset val="134"/>
        <scheme val="minor"/>
      </rPr>
      <t xml:space="preserve"> 2024年5月5日</t>
    </r>
  </si>
  <si>
    <r>
      <rPr>
        <b/>
        <sz val="14"/>
        <color theme="1"/>
        <rFont val="宋体"/>
        <charset val="134"/>
        <scheme val="minor"/>
      </rPr>
      <t>区、县残联教就部意见:</t>
    </r>
    <r>
      <rPr>
        <sz val="11"/>
        <color theme="1"/>
        <rFont val="宋体"/>
        <charset val="134"/>
        <scheme val="minor"/>
      </rPr>
      <t xml:space="preserve">
               符合培训条件，同意报名
                         </t>
    </r>
    <r>
      <rPr>
        <sz val="14"/>
        <color theme="1"/>
        <rFont val="宋体"/>
        <charset val="134"/>
        <scheme val="minor"/>
      </rPr>
      <t>盖 章</t>
    </r>
    <r>
      <rPr>
        <sz val="11"/>
        <color theme="1"/>
        <rFont val="宋体"/>
        <charset val="134"/>
        <scheme val="minor"/>
      </rPr>
      <t xml:space="preserve">
                           </t>
    </r>
    <r>
      <rPr>
        <sz val="14"/>
        <color theme="1"/>
        <rFont val="宋体"/>
        <charset val="134"/>
        <scheme val="minor"/>
      </rPr>
      <t>2024年4月27日</t>
    </r>
  </si>
  <si>
    <r>
      <rPr>
        <b/>
        <sz val="14"/>
        <color theme="1"/>
        <rFont val="宋体"/>
        <charset val="134"/>
        <scheme val="minor"/>
      </rPr>
      <t xml:space="preserve">
区、县残联意见:</t>
    </r>
    <r>
      <rPr>
        <sz val="11"/>
        <color theme="1"/>
        <rFont val="宋体"/>
        <charset val="134"/>
        <scheme val="minor"/>
      </rPr>
      <t xml:space="preserve">
             同意参加培训     
                </t>
    </r>
    <r>
      <rPr>
        <sz val="14"/>
        <color theme="1"/>
        <rFont val="宋体"/>
        <charset val="134"/>
        <scheme val="minor"/>
      </rPr>
      <t>盖  章</t>
    </r>
    <r>
      <rPr>
        <sz val="11"/>
        <color theme="1"/>
        <rFont val="宋体"/>
        <charset val="134"/>
        <scheme val="minor"/>
      </rPr>
      <t xml:space="preserve">
                     </t>
    </r>
    <r>
      <rPr>
        <sz val="14"/>
        <color theme="1"/>
        <rFont val="宋体"/>
        <charset val="134"/>
        <scheme val="minor"/>
      </rPr>
      <t>2024年4月29日</t>
    </r>
  </si>
  <si>
    <t>2224年株洲市残疾人职业培训情况登记表</t>
  </si>
  <si>
    <t>2024年  5 月  5  日</t>
  </si>
  <si>
    <t>残疾详情</t>
  </si>
  <si>
    <t>婚姻状况</t>
  </si>
  <si>
    <t>民族</t>
  </si>
  <si>
    <t>汉</t>
  </si>
  <si>
    <t>详细住址</t>
  </si>
  <si>
    <t>邮编</t>
  </si>
  <si>
    <t>户籍类别</t>
  </si>
  <si>
    <t>农村</t>
  </si>
  <si>
    <t>培训情况</t>
  </si>
  <si>
    <t>培训类别</t>
  </si>
  <si>
    <t>培训时间</t>
  </si>
  <si>
    <t>技能培训</t>
  </si>
  <si>
    <t>5月5日至5月19日</t>
  </si>
  <si>
    <t>培训后就业情况</t>
  </si>
  <si>
    <t>已就业</t>
  </si>
  <si>
    <t>试用</t>
  </si>
  <si>
    <t>正在推荐、求职中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</si>
</sst>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6"/>
      <color theme="1"/>
      <name val="方正小标宋简体"/>
      <charset val="134"/>
    </font>
    <font>
      <sz val="11"/>
      <color theme="1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3" applyNumberFormat="0" applyAlignment="0" applyProtection="0">
      <alignment vertical="center"/>
    </xf>
    <xf numFmtId="0" fontId="19" fillId="4" borderId="14" applyNumberFormat="0" applyAlignment="0" applyProtection="0">
      <alignment vertical="center"/>
    </xf>
    <xf numFmtId="0" fontId="20" fillId="4" borderId="13" applyNumberFormat="0" applyAlignment="0" applyProtection="0">
      <alignment vertical="center"/>
    </xf>
    <xf numFmtId="0" fontId="21" fillId="5" borderId="15" applyNumberFormat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55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3" fillId="0" borderId="0" xfId="0" applyFont="1">
      <alignment vertical="center"/>
    </xf>
    <xf numFmtId="0" fontId="0" fillId="0" borderId="0" xfId="0" applyAlignment="1">
      <alignment horizontal="left" vertical="center"/>
    </xf>
    <xf numFmtId="0" fontId="4" fillId="0" borderId="8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top" wrapText="1"/>
    </xf>
    <xf numFmtId="0" fontId="0" fillId="0" borderId="6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0" fillId="0" borderId="0" xfId="0" applyFont="1">
      <alignment vertical="center"/>
    </xf>
    <xf numFmtId="49" fontId="0" fillId="0" borderId="0" xfId="0" applyNumberFormat="1" applyFill="1" applyAlignment="1">
      <alignment horizontal="center" vertical="center"/>
    </xf>
    <xf numFmtId="49" fontId="0" fillId="0" borderId="0" xfId="0" applyNumberFormat="1" applyFill="1" applyAlignment="1">
      <alignment horizontal="center" vertical="center" wrapText="1"/>
    </xf>
    <xf numFmtId="0" fontId="0" fillId="0" borderId="0" xfId="0" applyNumberFormat="1" applyFill="1">
      <alignment vertical="center"/>
    </xf>
    <xf numFmtId="49" fontId="0" fillId="0" borderId="0" xfId="0" applyNumberFormat="1" applyFill="1">
      <alignment vertical="center"/>
    </xf>
    <xf numFmtId="49" fontId="7" fillId="0" borderId="8" xfId="0" applyNumberFormat="1" applyFont="1" applyFill="1" applyBorder="1" applyAlignment="1">
      <alignment horizontal="center" vertical="center"/>
    </xf>
    <xf numFmtId="49" fontId="7" fillId="0" borderId="8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/>
    </xf>
    <xf numFmtId="49" fontId="9" fillId="0" borderId="0" xfId="0" applyNumberFormat="1" applyFont="1" applyFill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4"/>
  <sheetViews>
    <sheetView tabSelected="1" workbookViewId="0">
      <selection activeCell="J5" sqref="J5"/>
    </sheetView>
  </sheetViews>
  <sheetFormatPr defaultColWidth="9" defaultRowHeight="13.5"/>
  <cols>
    <col min="1" max="1" width="4.625" style="41" customWidth="1"/>
    <col min="2" max="2" width="9" style="41"/>
    <col min="3" max="3" width="5.5" style="41" customWidth="1"/>
    <col min="4" max="4" width="5.625" style="41" customWidth="1"/>
    <col min="5" max="5" width="23" style="41" customWidth="1"/>
    <col min="6" max="6" width="9" style="41"/>
    <col min="7" max="7" width="23.125" style="42" customWidth="1"/>
    <col min="8" max="8" width="14.625" style="41" customWidth="1"/>
    <col min="9" max="9" width="14.75" style="41" customWidth="1"/>
    <col min="10" max="10" width="19.875" style="43" customWidth="1"/>
    <col min="11" max="11" width="14.625" style="43" customWidth="1"/>
    <col min="12" max="12" width="12.75" style="44" customWidth="1"/>
    <col min="13" max="16384" width="9" style="44"/>
  </cols>
  <sheetData>
    <row r="1" ht="38" customHeight="1" spans="1:9">
      <c r="A1" s="45" t="s">
        <v>0</v>
      </c>
      <c r="B1" s="46"/>
      <c r="C1" s="46"/>
      <c r="D1" s="46"/>
      <c r="E1" s="46"/>
      <c r="F1" s="46"/>
      <c r="G1" s="46"/>
      <c r="H1" s="46"/>
      <c r="I1" s="46"/>
    </row>
    <row r="2" ht="35" customHeight="1" spans="1:9">
      <c r="A2" s="47" t="s">
        <v>1</v>
      </c>
      <c r="B2" s="47" t="s">
        <v>2</v>
      </c>
      <c r="C2" s="47" t="s">
        <v>3</v>
      </c>
      <c r="D2" s="47" t="s">
        <v>4</v>
      </c>
      <c r="E2" s="47" t="s">
        <v>5</v>
      </c>
      <c r="F2" s="47" t="s">
        <v>6</v>
      </c>
      <c r="G2" s="48" t="s">
        <v>7</v>
      </c>
      <c r="H2" s="47" t="s">
        <v>8</v>
      </c>
      <c r="I2" s="47" t="s">
        <v>9</v>
      </c>
    </row>
    <row r="3" ht="27.95" customHeight="1" spans="1:9">
      <c r="A3" s="49">
        <v>1</v>
      </c>
      <c r="B3" s="49" t="s">
        <v>10</v>
      </c>
      <c r="C3" s="50" t="s">
        <v>11</v>
      </c>
      <c r="D3" s="49">
        <v>35</v>
      </c>
      <c r="E3" s="51" t="s">
        <v>12</v>
      </c>
      <c r="F3" s="49" t="s">
        <v>13</v>
      </c>
      <c r="G3" s="52" t="s">
        <v>14</v>
      </c>
      <c r="H3" s="53" t="s">
        <v>15</v>
      </c>
      <c r="I3" s="50" t="s">
        <v>16</v>
      </c>
    </row>
    <row r="4" ht="27.95" customHeight="1" spans="1:9">
      <c r="A4" s="49">
        <v>2</v>
      </c>
      <c r="B4" s="49" t="s">
        <v>17</v>
      </c>
      <c r="C4" s="50" t="s">
        <v>11</v>
      </c>
      <c r="D4" s="49">
        <v>47</v>
      </c>
      <c r="E4" s="51" t="s">
        <v>18</v>
      </c>
      <c r="F4" s="50" t="s">
        <v>19</v>
      </c>
      <c r="G4" s="52" t="s">
        <v>20</v>
      </c>
      <c r="H4" s="53" t="s">
        <v>21</v>
      </c>
      <c r="I4" s="50" t="s">
        <v>16</v>
      </c>
    </row>
    <row r="5" ht="27.95" customHeight="1" spans="1:9">
      <c r="A5" s="49">
        <v>3</v>
      </c>
      <c r="B5" s="49" t="s">
        <v>22</v>
      </c>
      <c r="C5" s="50" t="s">
        <v>23</v>
      </c>
      <c r="D5" s="49">
        <v>19</v>
      </c>
      <c r="E5" s="51" t="s">
        <v>24</v>
      </c>
      <c r="F5" s="49" t="s">
        <v>25</v>
      </c>
      <c r="G5" s="52" t="s">
        <v>26</v>
      </c>
      <c r="H5" s="53" t="s">
        <v>27</v>
      </c>
      <c r="I5" s="50" t="s">
        <v>16</v>
      </c>
    </row>
    <row r="6" ht="27.95" customHeight="1" spans="1:9">
      <c r="A6" s="49">
        <v>4</v>
      </c>
      <c r="B6" s="49" t="s">
        <v>28</v>
      </c>
      <c r="C6" s="50" t="s">
        <v>23</v>
      </c>
      <c r="D6" s="49">
        <v>48</v>
      </c>
      <c r="E6" s="51" t="s">
        <v>29</v>
      </c>
      <c r="F6" s="49" t="s">
        <v>13</v>
      </c>
      <c r="G6" s="52" t="s">
        <v>30</v>
      </c>
      <c r="H6" s="53" t="s">
        <v>31</v>
      </c>
      <c r="I6" s="50" t="s">
        <v>16</v>
      </c>
    </row>
    <row r="7" ht="27.95" customHeight="1" spans="1:9">
      <c r="A7" s="49">
        <v>5</v>
      </c>
      <c r="B7" s="49" t="s">
        <v>32</v>
      </c>
      <c r="C7" s="50" t="s">
        <v>23</v>
      </c>
      <c r="D7" s="49">
        <v>59</v>
      </c>
      <c r="E7" s="51" t="s">
        <v>33</v>
      </c>
      <c r="F7" s="49" t="s">
        <v>13</v>
      </c>
      <c r="G7" s="52" t="s">
        <v>30</v>
      </c>
      <c r="H7" s="53" t="s">
        <v>34</v>
      </c>
      <c r="I7" s="50" t="s">
        <v>16</v>
      </c>
    </row>
    <row r="8" ht="27.95" customHeight="1" spans="1:9">
      <c r="A8" s="49">
        <v>6</v>
      </c>
      <c r="B8" s="49" t="s">
        <v>35</v>
      </c>
      <c r="C8" s="50" t="s">
        <v>23</v>
      </c>
      <c r="D8" s="49">
        <v>44</v>
      </c>
      <c r="E8" s="51" t="s">
        <v>36</v>
      </c>
      <c r="F8" s="49" t="s">
        <v>37</v>
      </c>
      <c r="G8" s="52" t="s">
        <v>30</v>
      </c>
      <c r="H8" s="53" t="s">
        <v>38</v>
      </c>
      <c r="I8" s="50" t="s">
        <v>16</v>
      </c>
    </row>
    <row r="9" ht="27.95" customHeight="1" spans="1:9">
      <c r="A9" s="49">
        <v>7</v>
      </c>
      <c r="B9" s="49" t="s">
        <v>39</v>
      </c>
      <c r="C9" s="50" t="s">
        <v>23</v>
      </c>
      <c r="D9" s="49">
        <v>41</v>
      </c>
      <c r="E9" s="51" t="s">
        <v>40</v>
      </c>
      <c r="F9" s="49" t="s">
        <v>41</v>
      </c>
      <c r="G9" s="52" t="s">
        <v>42</v>
      </c>
      <c r="H9" s="53" t="s">
        <v>43</v>
      </c>
      <c r="I9" s="50" t="s">
        <v>16</v>
      </c>
    </row>
    <row r="10" ht="27.95" customHeight="1" spans="1:9">
      <c r="A10" s="49">
        <v>8</v>
      </c>
      <c r="B10" s="49" t="s">
        <v>44</v>
      </c>
      <c r="C10" s="50" t="s">
        <v>11</v>
      </c>
      <c r="D10" s="49">
        <v>36</v>
      </c>
      <c r="E10" s="51" t="s">
        <v>45</v>
      </c>
      <c r="F10" s="49" t="s">
        <v>13</v>
      </c>
      <c r="G10" s="52" t="s">
        <v>42</v>
      </c>
      <c r="H10" s="53" t="s">
        <v>46</v>
      </c>
      <c r="I10" s="50" t="s">
        <v>16</v>
      </c>
    </row>
    <row r="11" ht="27.95" customHeight="1" spans="1:9">
      <c r="A11" s="49">
        <v>9</v>
      </c>
      <c r="B11" s="49" t="s">
        <v>47</v>
      </c>
      <c r="C11" s="50" t="s">
        <v>11</v>
      </c>
      <c r="D11" s="49">
        <v>51</v>
      </c>
      <c r="E11" s="51" t="s">
        <v>48</v>
      </c>
      <c r="F11" s="49" t="s">
        <v>13</v>
      </c>
      <c r="G11" s="52" t="s">
        <v>49</v>
      </c>
      <c r="H11" s="53" t="s">
        <v>50</v>
      </c>
      <c r="I11" s="50" t="s">
        <v>16</v>
      </c>
    </row>
    <row r="12" ht="27.95" customHeight="1" spans="1:9">
      <c r="A12" s="49">
        <v>10</v>
      </c>
      <c r="B12" s="49" t="s">
        <v>51</v>
      </c>
      <c r="C12" s="50" t="s">
        <v>11</v>
      </c>
      <c r="D12" s="49">
        <v>34</v>
      </c>
      <c r="E12" s="51" t="s">
        <v>52</v>
      </c>
      <c r="F12" s="49" t="s">
        <v>53</v>
      </c>
      <c r="G12" s="52" t="s">
        <v>49</v>
      </c>
      <c r="H12" s="53" t="s">
        <v>54</v>
      </c>
      <c r="I12" s="50" t="s">
        <v>16</v>
      </c>
    </row>
    <row r="13" ht="27.95" customHeight="1" spans="1:9">
      <c r="A13" s="49">
        <v>11</v>
      </c>
      <c r="B13" s="49" t="s">
        <v>55</v>
      </c>
      <c r="C13" s="50" t="s">
        <v>11</v>
      </c>
      <c r="D13" s="49">
        <v>37</v>
      </c>
      <c r="E13" s="51" t="s">
        <v>56</v>
      </c>
      <c r="F13" s="49" t="s">
        <v>41</v>
      </c>
      <c r="G13" s="52" t="s">
        <v>49</v>
      </c>
      <c r="H13" s="53" t="s">
        <v>57</v>
      </c>
      <c r="I13" s="50" t="s">
        <v>16</v>
      </c>
    </row>
    <row r="14" ht="27.95" customHeight="1" spans="1:9">
      <c r="A14" s="49">
        <v>12</v>
      </c>
      <c r="B14" s="49" t="s">
        <v>58</v>
      </c>
      <c r="C14" s="50" t="s">
        <v>11</v>
      </c>
      <c r="D14" s="49">
        <v>51</v>
      </c>
      <c r="E14" s="51" t="s">
        <v>59</v>
      </c>
      <c r="F14" s="49" t="s">
        <v>13</v>
      </c>
      <c r="G14" s="52" t="s">
        <v>60</v>
      </c>
      <c r="H14" s="53" t="s">
        <v>61</v>
      </c>
      <c r="I14" s="50" t="s">
        <v>16</v>
      </c>
    </row>
    <row r="15" ht="27.95" customHeight="1" spans="1:9">
      <c r="A15" s="49">
        <v>13</v>
      </c>
      <c r="B15" s="49" t="s">
        <v>62</v>
      </c>
      <c r="C15" s="50" t="s">
        <v>11</v>
      </c>
      <c r="D15" s="49">
        <v>50</v>
      </c>
      <c r="E15" s="51" t="s">
        <v>63</v>
      </c>
      <c r="F15" s="49" t="s">
        <v>19</v>
      </c>
      <c r="G15" s="52" t="s">
        <v>60</v>
      </c>
      <c r="H15" s="53" t="s">
        <v>64</v>
      </c>
      <c r="I15" s="50" t="s">
        <v>16</v>
      </c>
    </row>
    <row r="16" ht="27.95" customHeight="1" spans="1:9">
      <c r="A16" s="49">
        <v>14</v>
      </c>
      <c r="B16" s="49" t="s">
        <v>65</v>
      </c>
      <c r="C16" s="50" t="s">
        <v>11</v>
      </c>
      <c r="D16" s="49">
        <v>36</v>
      </c>
      <c r="E16" s="51" t="s">
        <v>66</v>
      </c>
      <c r="F16" s="49" t="s">
        <v>13</v>
      </c>
      <c r="G16" s="52" t="s">
        <v>60</v>
      </c>
      <c r="H16" s="53" t="s">
        <v>67</v>
      </c>
      <c r="I16" s="50" t="s">
        <v>16</v>
      </c>
    </row>
    <row r="17" ht="27.95" customHeight="1" spans="1:9">
      <c r="A17" s="49">
        <v>15</v>
      </c>
      <c r="B17" s="49" t="s">
        <v>68</v>
      </c>
      <c r="C17" s="50" t="s">
        <v>23</v>
      </c>
      <c r="D17" s="49">
        <v>54</v>
      </c>
      <c r="E17" s="51" t="s">
        <v>69</v>
      </c>
      <c r="F17" s="49" t="s">
        <v>13</v>
      </c>
      <c r="G17" s="52" t="s">
        <v>70</v>
      </c>
      <c r="H17" s="53" t="s">
        <v>71</v>
      </c>
      <c r="I17" s="50" t="s">
        <v>16</v>
      </c>
    </row>
    <row r="18" ht="27.95" customHeight="1" spans="1:9">
      <c r="A18" s="49">
        <v>16</v>
      </c>
      <c r="B18" s="49" t="s">
        <v>72</v>
      </c>
      <c r="C18" s="50" t="s">
        <v>11</v>
      </c>
      <c r="D18" s="49">
        <v>36</v>
      </c>
      <c r="E18" s="51" t="s">
        <v>73</v>
      </c>
      <c r="F18" s="49" t="s">
        <v>74</v>
      </c>
      <c r="G18" s="52" t="s">
        <v>70</v>
      </c>
      <c r="H18" s="53" t="s">
        <v>75</v>
      </c>
      <c r="I18" s="50" t="s">
        <v>16</v>
      </c>
    </row>
    <row r="19" ht="27.95" customHeight="1" spans="1:9">
      <c r="A19" s="49">
        <v>17</v>
      </c>
      <c r="B19" s="49" t="s">
        <v>76</v>
      </c>
      <c r="C19" s="50" t="s">
        <v>11</v>
      </c>
      <c r="D19" s="49">
        <v>27</v>
      </c>
      <c r="E19" s="51" t="s">
        <v>77</v>
      </c>
      <c r="F19" s="49" t="s">
        <v>13</v>
      </c>
      <c r="G19" s="52" t="s">
        <v>78</v>
      </c>
      <c r="H19" s="53" t="s">
        <v>79</v>
      </c>
      <c r="I19" s="50" t="s">
        <v>16</v>
      </c>
    </row>
    <row r="20" ht="27.95" customHeight="1" spans="1:9">
      <c r="A20" s="49">
        <v>18</v>
      </c>
      <c r="B20" s="49" t="s">
        <v>80</v>
      </c>
      <c r="C20" s="50" t="s">
        <v>11</v>
      </c>
      <c r="D20" s="49">
        <v>39</v>
      </c>
      <c r="E20" s="51" t="s">
        <v>81</v>
      </c>
      <c r="F20" s="49" t="s">
        <v>13</v>
      </c>
      <c r="G20" s="52" t="s">
        <v>42</v>
      </c>
      <c r="H20" s="53" t="s">
        <v>82</v>
      </c>
      <c r="I20" s="50" t="s">
        <v>16</v>
      </c>
    </row>
    <row r="21" ht="27.95" customHeight="1" spans="1:9">
      <c r="A21" s="49">
        <v>19</v>
      </c>
      <c r="B21" s="49" t="s">
        <v>83</v>
      </c>
      <c r="C21" s="50" t="s">
        <v>23</v>
      </c>
      <c r="D21" s="49">
        <v>57</v>
      </c>
      <c r="E21" s="51" t="s">
        <v>84</v>
      </c>
      <c r="F21" s="49" t="s">
        <v>13</v>
      </c>
      <c r="G21" s="52" t="s">
        <v>85</v>
      </c>
      <c r="H21" s="53" t="s">
        <v>86</v>
      </c>
      <c r="I21" s="50" t="s">
        <v>16</v>
      </c>
    </row>
    <row r="22" ht="27.95" customHeight="1" spans="1:9">
      <c r="A22" s="49">
        <v>20</v>
      </c>
      <c r="B22" s="49" t="s">
        <v>87</v>
      </c>
      <c r="C22" s="50" t="s">
        <v>23</v>
      </c>
      <c r="D22" s="49">
        <v>58</v>
      </c>
      <c r="E22" s="51" t="s">
        <v>88</v>
      </c>
      <c r="F22" s="49" t="s">
        <v>13</v>
      </c>
      <c r="G22" s="52" t="s">
        <v>85</v>
      </c>
      <c r="H22" s="53" t="s">
        <v>89</v>
      </c>
      <c r="I22" s="50" t="s">
        <v>16</v>
      </c>
    </row>
    <row r="23" ht="27.95" customHeight="1" spans="1:9">
      <c r="A23" s="49">
        <v>21</v>
      </c>
      <c r="B23" s="49" t="s">
        <v>90</v>
      </c>
      <c r="C23" s="50" t="s">
        <v>11</v>
      </c>
      <c r="D23" s="49">
        <v>37</v>
      </c>
      <c r="E23" s="51" t="s">
        <v>91</v>
      </c>
      <c r="F23" s="49" t="s">
        <v>41</v>
      </c>
      <c r="G23" s="52" t="s">
        <v>92</v>
      </c>
      <c r="H23" s="53" t="s">
        <v>93</v>
      </c>
      <c r="I23" s="50" t="s">
        <v>16</v>
      </c>
    </row>
    <row r="24" ht="27.95" customHeight="1" spans="1:9">
      <c r="A24" s="49">
        <v>22</v>
      </c>
      <c r="B24" s="49" t="s">
        <v>94</v>
      </c>
      <c r="C24" s="50" t="s">
        <v>23</v>
      </c>
      <c r="D24" s="49">
        <v>55</v>
      </c>
      <c r="E24" s="51" t="s">
        <v>95</v>
      </c>
      <c r="F24" s="49" t="s">
        <v>96</v>
      </c>
      <c r="G24" s="52" t="s">
        <v>97</v>
      </c>
      <c r="H24" s="53" t="s">
        <v>98</v>
      </c>
      <c r="I24" s="50" t="s">
        <v>16</v>
      </c>
    </row>
    <row r="25" ht="27.95" customHeight="1" spans="1:9">
      <c r="A25" s="49">
        <v>23</v>
      </c>
      <c r="B25" s="49" t="s">
        <v>99</v>
      </c>
      <c r="C25" s="50" t="s">
        <v>11</v>
      </c>
      <c r="D25" s="49">
        <v>43</v>
      </c>
      <c r="E25" s="51" t="s">
        <v>100</v>
      </c>
      <c r="F25" s="49" t="s">
        <v>101</v>
      </c>
      <c r="G25" s="52" t="s">
        <v>97</v>
      </c>
      <c r="H25" s="53" t="s">
        <v>102</v>
      </c>
      <c r="I25" s="50" t="s">
        <v>16</v>
      </c>
    </row>
    <row r="26" ht="27.95" customHeight="1" spans="1:9">
      <c r="A26" s="49">
        <v>24</v>
      </c>
      <c r="B26" s="49" t="s">
        <v>103</v>
      </c>
      <c r="C26" s="50" t="s">
        <v>11</v>
      </c>
      <c r="D26" s="49">
        <v>36</v>
      </c>
      <c r="E26" s="51" t="s">
        <v>104</v>
      </c>
      <c r="F26" s="49" t="s">
        <v>13</v>
      </c>
      <c r="G26" s="52" t="s">
        <v>105</v>
      </c>
      <c r="H26" s="53" t="s">
        <v>106</v>
      </c>
      <c r="I26" s="50" t="s">
        <v>16</v>
      </c>
    </row>
    <row r="27" ht="27.95" customHeight="1" spans="1:9">
      <c r="A27" s="49">
        <v>25</v>
      </c>
      <c r="B27" s="49" t="s">
        <v>107</v>
      </c>
      <c r="C27" s="50" t="s">
        <v>11</v>
      </c>
      <c r="D27" s="49">
        <v>52</v>
      </c>
      <c r="E27" s="51" t="s">
        <v>108</v>
      </c>
      <c r="F27" s="49" t="s">
        <v>13</v>
      </c>
      <c r="G27" s="52" t="s">
        <v>105</v>
      </c>
      <c r="H27" s="53" t="s">
        <v>109</v>
      </c>
      <c r="I27" s="50" t="s">
        <v>16</v>
      </c>
    </row>
    <row r="28" ht="27.95" customHeight="1" spans="1:9">
      <c r="A28" s="49">
        <v>26</v>
      </c>
      <c r="B28" s="49" t="s">
        <v>110</v>
      </c>
      <c r="C28" s="50" t="s">
        <v>23</v>
      </c>
      <c r="D28" s="49">
        <v>59</v>
      </c>
      <c r="E28" s="51" t="s">
        <v>111</v>
      </c>
      <c r="F28" s="49" t="s">
        <v>13</v>
      </c>
      <c r="G28" s="52" t="s">
        <v>14</v>
      </c>
      <c r="H28" s="53" t="s">
        <v>112</v>
      </c>
      <c r="I28" s="50" t="s">
        <v>16</v>
      </c>
    </row>
    <row r="29" ht="27.95" customHeight="1" spans="1:9">
      <c r="A29" s="49">
        <v>27</v>
      </c>
      <c r="B29" s="49" t="s">
        <v>113</v>
      </c>
      <c r="C29" s="50" t="s">
        <v>11</v>
      </c>
      <c r="D29" s="49">
        <v>36</v>
      </c>
      <c r="E29" s="51" t="s">
        <v>114</v>
      </c>
      <c r="F29" s="49" t="s">
        <v>115</v>
      </c>
      <c r="G29" s="52" t="s">
        <v>14</v>
      </c>
      <c r="H29" s="53" t="s">
        <v>116</v>
      </c>
      <c r="I29" s="50" t="s">
        <v>16</v>
      </c>
    </row>
    <row r="30" ht="27.95" customHeight="1" spans="1:9">
      <c r="A30" s="49">
        <v>28</v>
      </c>
      <c r="B30" s="49" t="s">
        <v>117</v>
      </c>
      <c r="C30" s="50" t="s">
        <v>11</v>
      </c>
      <c r="D30" s="49">
        <v>50</v>
      </c>
      <c r="E30" s="51" t="s">
        <v>118</v>
      </c>
      <c r="F30" s="49" t="s">
        <v>101</v>
      </c>
      <c r="G30" s="52" t="s">
        <v>119</v>
      </c>
      <c r="H30" s="53" t="s">
        <v>120</v>
      </c>
      <c r="I30" s="50" t="s">
        <v>16</v>
      </c>
    </row>
    <row r="31" ht="27.95" customHeight="1" spans="1:9">
      <c r="A31" s="49">
        <v>29</v>
      </c>
      <c r="B31" s="49" t="s">
        <v>121</v>
      </c>
      <c r="C31" s="50" t="s">
        <v>23</v>
      </c>
      <c r="D31" s="49">
        <v>49</v>
      </c>
      <c r="E31" s="51" t="s">
        <v>122</v>
      </c>
      <c r="F31" s="49" t="s">
        <v>115</v>
      </c>
      <c r="G31" s="52" t="s">
        <v>119</v>
      </c>
      <c r="H31" s="53" t="s">
        <v>123</v>
      </c>
      <c r="I31" s="50" t="s">
        <v>16</v>
      </c>
    </row>
    <row r="32" ht="27.95" customHeight="1" spans="1:9">
      <c r="A32" s="49">
        <v>30</v>
      </c>
      <c r="B32" s="49" t="s">
        <v>124</v>
      </c>
      <c r="C32" s="50" t="s">
        <v>11</v>
      </c>
      <c r="D32" s="49">
        <v>42</v>
      </c>
      <c r="E32" s="51" t="s">
        <v>125</v>
      </c>
      <c r="F32" s="49" t="s">
        <v>126</v>
      </c>
      <c r="G32" s="52" t="s">
        <v>92</v>
      </c>
      <c r="H32" s="53" t="s">
        <v>127</v>
      </c>
      <c r="I32" s="50" t="s">
        <v>16</v>
      </c>
    </row>
    <row r="33" ht="25.5" customHeight="1" spans="1:9">
      <c r="A33" s="49">
        <v>31</v>
      </c>
      <c r="B33" s="49" t="s">
        <v>128</v>
      </c>
      <c r="C33" s="50" t="s">
        <v>11</v>
      </c>
      <c r="D33" s="49">
        <v>39</v>
      </c>
      <c r="E33" s="51" t="s">
        <v>129</v>
      </c>
      <c r="F33" s="49" t="s">
        <v>115</v>
      </c>
      <c r="G33" s="52" t="s">
        <v>85</v>
      </c>
      <c r="H33" s="53" t="s">
        <v>130</v>
      </c>
      <c r="I33" s="50" t="s">
        <v>16</v>
      </c>
    </row>
    <row r="34" ht="25.5" customHeight="1" spans="1:9">
      <c r="A34" s="49">
        <v>32</v>
      </c>
      <c r="B34" s="49" t="s">
        <v>131</v>
      </c>
      <c r="C34" s="50" t="s">
        <v>11</v>
      </c>
      <c r="D34" s="49">
        <v>33</v>
      </c>
      <c r="E34" s="51" t="s">
        <v>132</v>
      </c>
      <c r="F34" s="49" t="s">
        <v>13</v>
      </c>
      <c r="G34" s="52" t="s">
        <v>85</v>
      </c>
      <c r="H34" s="53" t="s">
        <v>133</v>
      </c>
      <c r="I34" s="50" t="s">
        <v>16</v>
      </c>
    </row>
    <row r="35" ht="25.5" customHeight="1" spans="1:9">
      <c r="A35" s="49">
        <v>33</v>
      </c>
      <c r="B35" s="49" t="s">
        <v>134</v>
      </c>
      <c r="C35" s="50" t="s">
        <v>11</v>
      </c>
      <c r="D35" s="49">
        <v>49</v>
      </c>
      <c r="E35" s="51" t="s">
        <v>135</v>
      </c>
      <c r="F35" s="49" t="s">
        <v>53</v>
      </c>
      <c r="G35" s="52" t="s">
        <v>14</v>
      </c>
      <c r="H35" s="53" t="s">
        <v>136</v>
      </c>
      <c r="I35" s="50" t="s">
        <v>16</v>
      </c>
    </row>
    <row r="36" ht="25.5" customHeight="1" spans="1:9">
      <c r="A36" s="49">
        <v>34</v>
      </c>
      <c r="B36" s="49" t="s">
        <v>137</v>
      </c>
      <c r="C36" s="50" t="s">
        <v>11</v>
      </c>
      <c r="D36" s="49">
        <v>50</v>
      </c>
      <c r="E36" s="51" t="s">
        <v>138</v>
      </c>
      <c r="F36" s="49" t="s">
        <v>74</v>
      </c>
      <c r="G36" s="52" t="s">
        <v>42</v>
      </c>
      <c r="H36" s="53" t="s">
        <v>139</v>
      </c>
      <c r="I36" s="50" t="s">
        <v>16</v>
      </c>
    </row>
    <row r="37" ht="25.5" customHeight="1" spans="1:9">
      <c r="A37" s="49">
        <v>35</v>
      </c>
      <c r="B37" s="49" t="s">
        <v>140</v>
      </c>
      <c r="C37" s="50" t="s">
        <v>11</v>
      </c>
      <c r="D37" s="49" t="s">
        <v>141</v>
      </c>
      <c r="E37" s="51" t="s">
        <v>142</v>
      </c>
      <c r="F37" s="49" t="s">
        <v>115</v>
      </c>
      <c r="G37" s="52" t="s">
        <v>20</v>
      </c>
      <c r="H37" s="53" t="s">
        <v>143</v>
      </c>
      <c r="I37" s="50" t="s">
        <v>16</v>
      </c>
    </row>
    <row r="44" spans="12:12">
      <c r="L44" s="54"/>
    </row>
  </sheetData>
  <mergeCells count="1">
    <mergeCell ref="A1:I1"/>
  </mergeCells>
  <pageMargins left="0.236220472440945" right="0.236220472440945" top="0.15748031496063" bottom="0.15748031496063" header="0.31496062992126" footer="0.31496062992126"/>
  <pageSetup paperSize="9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"/>
  <sheetViews>
    <sheetView workbookViewId="0">
      <selection activeCell="N6" sqref="N6"/>
    </sheetView>
  </sheetViews>
  <sheetFormatPr defaultColWidth="9" defaultRowHeight="13.5"/>
  <cols>
    <col min="1" max="1" width="10.75" customWidth="1"/>
    <col min="2" max="2" width="11.75" customWidth="1"/>
    <col min="3" max="3" width="10.875" customWidth="1"/>
    <col min="4" max="4" width="11.625" customWidth="1"/>
    <col min="5" max="5" width="11.5" customWidth="1"/>
    <col min="6" max="6" width="12.5" customWidth="1"/>
    <col min="7" max="7" width="18" customWidth="1"/>
  </cols>
  <sheetData>
    <row r="1" ht="29.25" customHeight="1" spans="2:3">
      <c r="B1" s="17" t="s">
        <v>144</v>
      </c>
      <c r="C1" s="2">
        <v>29</v>
      </c>
    </row>
    <row r="2" s="16" customFormat="1" ht="40.5" customHeight="1" spans="1:7">
      <c r="A2" s="18" t="s">
        <v>145</v>
      </c>
      <c r="B2" s="18"/>
      <c r="C2" s="18"/>
      <c r="D2" s="18"/>
      <c r="E2" s="18"/>
      <c r="F2" s="18"/>
      <c r="G2" s="18"/>
    </row>
    <row r="3" ht="30" customHeight="1" spans="1:7">
      <c r="A3" s="19" t="s">
        <v>146</v>
      </c>
      <c r="B3" s="19" t="str">
        <f>VLOOKUP(C1,花名册!$A:$I,2,0)</f>
        <v>陈德</v>
      </c>
      <c r="C3" s="19" t="s">
        <v>147</v>
      </c>
      <c r="D3" s="19" t="s">
        <v>148</v>
      </c>
      <c r="E3" s="19" t="s">
        <v>149</v>
      </c>
      <c r="F3" s="19" t="s">
        <v>150</v>
      </c>
      <c r="G3" s="20" t="s">
        <v>151</v>
      </c>
    </row>
    <row r="4" ht="30" customHeight="1" spans="1:11">
      <c r="A4" s="19" t="s">
        <v>152</v>
      </c>
      <c r="B4" s="19" t="str">
        <f>VLOOKUP(C1,花名册!$A:$I,5,0)</f>
        <v>430223******13427X</v>
      </c>
      <c r="C4" s="19" t="s">
        <v>153</v>
      </c>
      <c r="D4" s="21" t="str">
        <f>VLOOKUP(C1,花名册!$A:$I,7,0)</f>
        <v>网岭镇</v>
      </c>
      <c r="E4" s="19" t="s">
        <v>154</v>
      </c>
      <c r="F4" s="19" t="str">
        <f>MID(B6,7,6)</f>
        <v/>
      </c>
      <c r="G4" s="22"/>
      <c r="K4" s="40"/>
    </row>
    <row r="5" ht="30" customHeight="1" spans="1:7">
      <c r="A5" s="19" t="s">
        <v>155</v>
      </c>
      <c r="B5" s="23" t="str">
        <f>VLOOKUP(C1,花名册!$A:$I,8,0)</f>
        <v>177****2653</v>
      </c>
      <c r="C5" s="24"/>
      <c r="D5" s="24"/>
      <c r="E5" s="24"/>
      <c r="F5" s="25"/>
      <c r="G5" s="22"/>
    </row>
    <row r="6" ht="30" customHeight="1" spans="1:11">
      <c r="A6" s="19" t="s">
        <v>156</v>
      </c>
      <c r="B6" s="23" t="str">
        <f>VLOOKUP(C1,花名册!$A:$I,6,0)</f>
        <v>智力二级</v>
      </c>
      <c r="C6" s="24"/>
      <c r="D6" s="24"/>
      <c r="E6" s="24"/>
      <c r="F6" s="25"/>
      <c r="G6" s="22"/>
      <c r="K6" s="40"/>
    </row>
    <row r="7" ht="30" customHeight="1" spans="1:7">
      <c r="A7" s="19" t="s">
        <v>157</v>
      </c>
      <c r="B7" s="23">
        <f>VLOOKUP(C1,花名册!$A:$I,4,0)</f>
        <v>49</v>
      </c>
      <c r="C7" s="24"/>
      <c r="D7" s="24"/>
      <c r="E7" s="24"/>
      <c r="F7" s="26"/>
      <c r="G7" s="22"/>
    </row>
    <row r="8" ht="30" customHeight="1" spans="1:7">
      <c r="A8" s="27" t="s">
        <v>158</v>
      </c>
      <c r="B8" s="23"/>
      <c r="C8" s="28"/>
      <c r="D8" s="28"/>
      <c r="E8" s="28"/>
      <c r="F8" s="28"/>
      <c r="G8" s="29"/>
    </row>
    <row r="9" ht="30" customHeight="1" spans="1:7">
      <c r="A9" s="19" t="s">
        <v>159</v>
      </c>
      <c r="B9" s="19"/>
      <c r="C9" s="19" t="s">
        <v>160</v>
      </c>
      <c r="D9" s="19"/>
      <c r="E9" s="19" t="s">
        <v>161</v>
      </c>
      <c r="F9" s="19" t="str">
        <f>VLOOKUP(C1,花名册!$A:$I,9,0)</f>
        <v>美丽工坊手工艺</v>
      </c>
      <c r="G9" s="19"/>
    </row>
    <row r="10" ht="161.25" customHeight="1" spans="1:7">
      <c r="A10" s="30" t="s">
        <v>162</v>
      </c>
      <c r="B10" s="30"/>
      <c r="C10" s="31" t="s">
        <v>163</v>
      </c>
      <c r="D10" s="32"/>
      <c r="E10" s="32"/>
      <c r="F10" s="32"/>
      <c r="G10" s="33"/>
    </row>
    <row r="11" ht="205.5" customHeight="1" spans="1:7">
      <c r="A11" s="34" t="s">
        <v>164</v>
      </c>
      <c r="B11" s="35"/>
      <c r="C11" s="35"/>
      <c r="D11" s="36"/>
      <c r="E11" s="37" t="s">
        <v>165</v>
      </c>
      <c r="F11" s="38"/>
      <c r="G11" s="39"/>
    </row>
    <row r="13" ht="39.95" customHeight="1"/>
  </sheetData>
  <mergeCells count="13">
    <mergeCell ref="A2:G2"/>
    <mergeCell ref="B5:F5"/>
    <mergeCell ref="B6:F6"/>
    <mergeCell ref="B7:F7"/>
    <mergeCell ref="B8:G8"/>
    <mergeCell ref="A9:B9"/>
    <mergeCell ref="C9:D9"/>
    <mergeCell ref="F9:G9"/>
    <mergeCell ref="A10:B10"/>
    <mergeCell ref="C10:G10"/>
    <mergeCell ref="A11:D11"/>
    <mergeCell ref="E11:G11"/>
    <mergeCell ref="G3:G7"/>
  </mergeCells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3"/>
  <sheetViews>
    <sheetView workbookViewId="0">
      <selection activeCell="K4" sqref="K4"/>
    </sheetView>
  </sheetViews>
  <sheetFormatPr defaultColWidth="9" defaultRowHeight="13.5" outlineLevelCol="6"/>
  <cols>
    <col min="1" max="1" width="11" customWidth="1"/>
    <col min="2" max="2" width="10.375" customWidth="1"/>
    <col min="3" max="3" width="10.875" customWidth="1"/>
    <col min="5" max="5" width="10.375" customWidth="1"/>
    <col min="6" max="6" width="17.125" customWidth="1"/>
    <col min="7" max="7" width="17.25" customWidth="1"/>
  </cols>
  <sheetData>
    <row r="1" ht="42" customHeight="1" spans="1:7">
      <c r="A1" s="2">
        <v>30</v>
      </c>
      <c r="B1" s="3" t="s">
        <v>166</v>
      </c>
      <c r="C1" s="3"/>
      <c r="D1" s="3"/>
      <c r="E1" s="3"/>
      <c r="F1" s="3"/>
      <c r="G1" s="3"/>
    </row>
    <row r="2" ht="26.1" customHeight="1" spans="1:7">
      <c r="A2" s="4" t="s">
        <v>167</v>
      </c>
      <c r="B2" s="4"/>
      <c r="C2" s="4"/>
      <c r="D2" s="4"/>
      <c r="E2" s="4"/>
      <c r="F2" s="4"/>
      <c r="G2" s="4"/>
    </row>
    <row r="3" s="1" customFormat="1" ht="42.95" customHeight="1" spans="1:7">
      <c r="A3" s="5" t="s">
        <v>2</v>
      </c>
      <c r="B3" s="6" t="str">
        <f>VLOOKUP(A1,花名册!A3:I49,2,0)</f>
        <v>陈娜</v>
      </c>
      <c r="C3" s="5" t="s">
        <v>3</v>
      </c>
      <c r="D3" s="6" t="str">
        <f>VLOOKUP(A1,花名册!A3:I49,5,0)</f>
        <v>430223******032221</v>
      </c>
      <c r="E3" s="6" t="s">
        <v>154</v>
      </c>
      <c r="F3" s="6" t="str">
        <f>MID(E4,7,8)</f>
        <v/>
      </c>
      <c r="G3" s="7"/>
    </row>
    <row r="4" s="1" customFormat="1" ht="42.95" customHeight="1" spans="1:7">
      <c r="A4" s="5" t="s">
        <v>168</v>
      </c>
      <c r="B4" s="6" t="str">
        <f>VLOOKUP(A1,花名册!A3:I49,7,0)</f>
        <v>皇图岭镇</v>
      </c>
      <c r="C4" s="6"/>
      <c r="D4" s="6" t="s">
        <v>156</v>
      </c>
      <c r="E4" s="6" t="str">
        <f>VLOOKUP(A1,花名册!A3:I49,6,0)</f>
        <v>听力二级</v>
      </c>
      <c r="F4" s="6"/>
      <c r="G4" s="8"/>
    </row>
    <row r="5" s="1" customFormat="1" ht="42.95" customHeight="1" spans="1:7">
      <c r="A5" s="5" t="s">
        <v>169</v>
      </c>
      <c r="B5" s="6"/>
      <c r="C5" s="5" t="s">
        <v>170</v>
      </c>
      <c r="D5" s="6" t="s">
        <v>171</v>
      </c>
      <c r="E5" s="6" t="s">
        <v>149</v>
      </c>
      <c r="F5" s="6" t="s">
        <v>150</v>
      </c>
      <c r="G5" s="9"/>
    </row>
    <row r="6" s="1" customFormat="1" ht="42.95" customHeight="1" spans="1:7">
      <c r="A6" s="5" t="s">
        <v>172</v>
      </c>
      <c r="B6" s="10" t="str">
        <f>VLOOKUP(A1,花名册!A3:I49,8,0)</f>
        <v>182****5509</v>
      </c>
      <c r="C6" s="11"/>
      <c r="D6" s="11"/>
      <c r="E6" s="12"/>
      <c r="F6" s="6" t="s">
        <v>173</v>
      </c>
      <c r="G6" s="6"/>
    </row>
    <row r="7" s="1" customFormat="1" ht="42.95" customHeight="1" spans="1:7">
      <c r="A7" s="5" t="s">
        <v>157</v>
      </c>
      <c r="B7" s="6" t="str">
        <f>LEFT(E4,18)</f>
        <v>听力二级</v>
      </c>
      <c r="C7" s="6"/>
      <c r="D7" s="6"/>
      <c r="E7" s="6"/>
      <c r="F7" s="5" t="s">
        <v>174</v>
      </c>
      <c r="G7" s="6" t="s">
        <v>175</v>
      </c>
    </row>
    <row r="8" s="1" customFormat="1" ht="42.95" customHeight="1" spans="1:7">
      <c r="A8" s="5" t="s">
        <v>8</v>
      </c>
      <c r="B8" s="5"/>
      <c r="C8" s="6" t="str">
        <f>VLOOKUP(A1,花名册!A3:I49,9,0)</f>
        <v>美丽工坊手工艺</v>
      </c>
      <c r="D8" s="6"/>
      <c r="E8" s="6"/>
      <c r="F8" s="6"/>
      <c r="G8" s="6"/>
    </row>
    <row r="9" s="1" customFormat="1" ht="42.95" customHeight="1" spans="1:7">
      <c r="A9" s="6" t="s">
        <v>176</v>
      </c>
      <c r="B9" s="6" t="s">
        <v>177</v>
      </c>
      <c r="C9" s="6" t="s">
        <v>178</v>
      </c>
      <c r="D9" s="6"/>
      <c r="E9" s="6" t="s">
        <v>9</v>
      </c>
      <c r="F9" s="6"/>
      <c r="G9" s="6"/>
    </row>
    <row r="10" s="1" customFormat="1" ht="42.95" customHeight="1" spans="1:7">
      <c r="A10" s="6"/>
      <c r="B10" s="6" t="s">
        <v>179</v>
      </c>
      <c r="C10" s="10" t="s">
        <v>180</v>
      </c>
      <c r="D10" s="12"/>
      <c r="E10" s="6" t="s">
        <v>160</v>
      </c>
      <c r="F10" s="6"/>
      <c r="G10" s="6"/>
    </row>
    <row r="11" s="1" customFormat="1" ht="42.95" customHeight="1" spans="1:7">
      <c r="A11" s="13" t="s">
        <v>181</v>
      </c>
      <c r="B11" s="10" t="s">
        <v>182</v>
      </c>
      <c r="C11" s="12"/>
      <c r="D11" s="10"/>
      <c r="E11" s="11"/>
      <c r="F11" s="11"/>
      <c r="G11" s="12"/>
    </row>
    <row r="12" s="1" customFormat="1" ht="42.95" customHeight="1" spans="1:7">
      <c r="A12" s="14"/>
      <c r="B12" s="10" t="s">
        <v>183</v>
      </c>
      <c r="C12" s="12"/>
      <c r="D12" s="10"/>
      <c r="E12" s="11"/>
      <c r="F12" s="11"/>
      <c r="G12" s="12"/>
    </row>
    <row r="13" s="1" customFormat="1" ht="42.95" customHeight="1" spans="1:7">
      <c r="A13" s="15"/>
      <c r="B13" s="10" t="s">
        <v>184</v>
      </c>
      <c r="C13" s="12"/>
      <c r="D13" s="10"/>
      <c r="E13" s="11"/>
      <c r="F13" s="11"/>
      <c r="G13" s="12"/>
    </row>
  </sheetData>
  <mergeCells count="21">
    <mergeCell ref="B1:G1"/>
    <mergeCell ref="A2:G2"/>
    <mergeCell ref="B4:C4"/>
    <mergeCell ref="E4:F4"/>
    <mergeCell ref="B6:E6"/>
    <mergeCell ref="B7:E7"/>
    <mergeCell ref="A8:B8"/>
    <mergeCell ref="C8:G8"/>
    <mergeCell ref="C9:D9"/>
    <mergeCell ref="E9:G9"/>
    <mergeCell ref="C10:D10"/>
    <mergeCell ref="E10:G10"/>
    <mergeCell ref="B11:C11"/>
    <mergeCell ref="D11:G11"/>
    <mergeCell ref="B12:C12"/>
    <mergeCell ref="D12:G12"/>
    <mergeCell ref="B13:C13"/>
    <mergeCell ref="D13:G13"/>
    <mergeCell ref="A9:A10"/>
    <mergeCell ref="A11:A13"/>
    <mergeCell ref="G3:G5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花名册</vt:lpstr>
      <vt:lpstr>申请表</vt:lpstr>
      <vt:lpstr>登记表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年少为何不狂</cp:lastModifiedBy>
  <dcterms:created xsi:type="dcterms:W3CDTF">2006-09-13T11:21:00Z</dcterms:created>
  <cp:lastPrinted>2024-05-21T01:22:00Z</cp:lastPrinted>
  <dcterms:modified xsi:type="dcterms:W3CDTF">2025-06-25T01:50:00Z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5150BDEFCE3A412E8AFA4279039747AA_12</vt:lpwstr>
  </property>
  <property fmtid="{D5CDD505-2E9C-101B-9397-08002B2CF9AE}" pid="3" name="KSOProductBuildVer">
    <vt:lpwstr>2052-12.1.0.21171</vt:lpwstr>
  </property>
</Properties>
</file>