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财政（公开表）" sheetId="1" r:id="rId1"/>
  </sheets>
  <definedNames>
    <definedName name="_xlnm._FilterDatabase" localSheetId="0" hidden="1">'财政（公开表）'!$A$4:$P$4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<sst xmlns="http://schemas.openxmlformats.org/spreadsheetml/2006/main" count="69" uniqueCount="45">
  <si>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炎陵县财政局综合规划口2024年度1-11月炎陵县财政民生专项资金分配情况表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</si>
  <si>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</si>
  <si>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</si>
  <si>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</si>
  <si>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</si>
  <si>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</si>
  <si>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</si>
  <si>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</si>
  <si>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</si>
  <si>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</si>
  <si>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截至11月30日止余额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</si>
  <si>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</si>
  <si>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</si>
  <si>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</si>
  <si>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</si>
  <si>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</si>
  <si>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</si>
  <si>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</si>
  <si>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</si>
  <si>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</si>
  <si>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</si>
  <si>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</si>
  <si>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</si>
  <si>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</si>
  <si>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</si>
  <si>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</si>
  <si>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</si>
  <si>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</si>
  <si>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</si>
  <si>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</si>
  <si>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</si>
  <si>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炎财综指〔2024〕24号、炎财综指〔2024〕25号、炎财综指〔2024〕37号、炎财综指〔2024〕62号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</si>
  <si>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</si>
  <si>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</si>
  <si>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</si>
  <si>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</si>
  <si>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炎财综指〔2024〕23号、炎财综指〔2024〕29号、炎财综指〔2024〕63号</t>
  </si>
  <si>
    <t>炎陵县住房和保障服务中心</t>
  </si>
  <si>
    <t>湘财预〔2024〕74号</t>
  </si>
  <si>
    <t>下达2024年中央财政城镇保障性安居工程补助资金（城镇老旧小区改造313万元、城镇老旧小区改造奖励资金166万元）</t>
  </si>
  <si>
    <t>湘财预〔2024〕261号</t>
  </si>
  <si>
    <t>2024年省级财政城镇保障性安居工程补助资金（城镇老旧小区改造41万元）</t>
  </si>
  <si>
    <t>炎财预〔2024〕1号</t>
  </si>
  <si>
    <t>东山花园老旧小区排污改造资金</t>
  </si>
  <si>
    <t>炎财综指〔2024〕79号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</si>
</sst>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top"/>
    </xf>
    <xf numFmtId="0" fontId="25" fillId="0" borderId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4" xfId="49" applyNumberFormat="1" applyFont="1" applyFill="1" applyBorder="1" applyAlignment="1" applyProtection="1">
      <alignment horizontal="center" vertical="center" wrapText="1"/>
    </xf>
    <xf numFmtId="176" fontId="3" fillId="0" borderId="10" xfId="5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80" zoomScaleNormal="80" topLeftCell="C1" workbookViewId="0">
      <pane ySplit="6" topLeftCell="A7" activePane="bottomLeft" state="frozen"/>
      <selection/>
      <selection pane="bottomLeft" activeCell="L11" sqref="L1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6" t="s">
        <v>9</v>
      </c>
      <c r="M3" s="27"/>
      <c r="N3" s="28"/>
      <c r="O3" s="29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30"/>
      <c r="N5" s="30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SUM(G7:G14)</f>
        <v>6105816</v>
      </c>
      <c r="H6" s="10">
        <f t="shared" si="0"/>
        <v>0</v>
      </c>
      <c r="I6" s="10">
        <f t="shared" si="0"/>
        <v>6100000</v>
      </c>
      <c r="J6" s="10">
        <f t="shared" si="0"/>
        <v>0</v>
      </c>
      <c r="K6" s="10">
        <f t="shared" si="0"/>
        <v>415816</v>
      </c>
      <c r="L6" s="10">
        <f t="shared" si="0"/>
        <v>926521.82</v>
      </c>
      <c r="M6" s="10"/>
      <c r="N6" s="10"/>
      <c r="O6" s="10">
        <f>SUM(O7:O14)</f>
        <v>5179294.18</v>
      </c>
      <c r="P6" s="31"/>
    </row>
    <row r="7" s="1" customFormat="1" ht="74" customHeight="1" spans="1:16">
      <c r="A7" s="4">
        <f t="shared" ref="A7:A14" si="1"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13" si="2">SUM(H7:K7)</f>
        <v>109100</v>
      </c>
      <c r="H7" s="15"/>
      <c r="I7" s="15"/>
      <c r="J7" s="32"/>
      <c r="K7" s="33">
        <v>109100</v>
      </c>
      <c r="L7" s="33">
        <f>10780+19510</f>
        <v>30290</v>
      </c>
      <c r="M7" s="34" t="s">
        <v>25</v>
      </c>
      <c r="N7" s="34" t="s">
        <v>26</v>
      </c>
      <c r="O7" s="35">
        <f t="shared" ref="O7:O14" si="3">G7-L7</f>
        <v>78810</v>
      </c>
      <c r="P7" s="4"/>
    </row>
    <row r="8" s="1" customFormat="1" customHeight="1" spans="1:16">
      <c r="A8" s="4">
        <f t="shared" si="1"/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150000</v>
      </c>
      <c r="H8" s="15"/>
      <c r="I8" s="15"/>
      <c r="J8" s="32"/>
      <c r="K8" s="33">
        <v>150000</v>
      </c>
      <c r="L8" s="32"/>
      <c r="M8" s="36"/>
      <c r="N8" s="34"/>
      <c r="O8" s="35">
        <f t="shared" si="3"/>
        <v>150000</v>
      </c>
      <c r="P8" s="4"/>
    </row>
    <row r="9" s="1" customFormat="1" customHeight="1" spans="1:16">
      <c r="A9" s="4">
        <f t="shared" si="1"/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 t="shared" si="2"/>
        <v>700000</v>
      </c>
      <c r="H9" s="15"/>
      <c r="I9" s="15">
        <v>700000</v>
      </c>
      <c r="J9" s="15"/>
      <c r="K9" s="33"/>
      <c r="L9" s="32">
        <f>64000+28000+38000+80000+96000+286095.82+11500</f>
        <v>603595.82</v>
      </c>
      <c r="M9" s="34" t="s">
        <v>31</v>
      </c>
      <c r="N9" s="34" t="s">
        <v>26</v>
      </c>
      <c r="O9" s="35">
        <f t="shared" si="3"/>
        <v>96404.1800000001</v>
      </c>
      <c r="P9" s="4"/>
    </row>
    <row r="10" s="1" customFormat="1" customHeight="1" spans="1:16">
      <c r="A10" s="4">
        <f t="shared" si="1"/>
        <v>4</v>
      </c>
      <c r="B10" s="11" t="s">
        <v>32</v>
      </c>
      <c r="C10" s="16" t="s">
        <v>33</v>
      </c>
      <c r="D10" s="17" t="s">
        <v>34</v>
      </c>
      <c r="E10" s="14" t="s">
        <v>23</v>
      </c>
      <c r="F10" s="4" t="s">
        <v>24</v>
      </c>
      <c r="G10" s="15">
        <f t="shared" si="2"/>
        <v>59680</v>
      </c>
      <c r="H10" s="15"/>
      <c r="I10" s="15"/>
      <c r="J10" s="15"/>
      <c r="K10" s="33">
        <v>59680</v>
      </c>
      <c r="L10" s="32"/>
      <c r="M10" s="36"/>
      <c r="N10" s="34"/>
      <c r="O10" s="35">
        <f t="shared" si="3"/>
        <v>59680</v>
      </c>
      <c r="P10" s="4"/>
    </row>
    <row r="11" s="1" customFormat="1" customHeight="1" spans="1:16">
      <c r="A11" s="18">
        <f t="shared" si="1"/>
        <v>5</v>
      </c>
      <c r="B11" s="19" t="s">
        <v>32</v>
      </c>
      <c r="C11" s="20" t="s">
        <v>29</v>
      </c>
      <c r="D11" s="21" t="s">
        <v>35</v>
      </c>
      <c r="E11" s="22" t="s">
        <v>23</v>
      </c>
      <c r="F11" s="18" t="s">
        <v>24</v>
      </c>
      <c r="G11" s="23">
        <f t="shared" si="2"/>
        <v>200000</v>
      </c>
      <c r="H11" s="23"/>
      <c r="I11" s="23">
        <v>200000</v>
      </c>
      <c r="J11" s="23"/>
      <c r="K11" s="37"/>
      <c r="L11" s="38">
        <f>64560+65520+65520</f>
        <v>195600</v>
      </c>
      <c r="M11" s="39" t="s">
        <v>36</v>
      </c>
      <c r="N11" s="39" t="s">
        <v>37</v>
      </c>
      <c r="O11" s="40">
        <f t="shared" si="3"/>
        <v>4400</v>
      </c>
      <c r="P11" s="18"/>
    </row>
    <row r="12" customHeight="1" spans="1:16">
      <c r="A12" s="4">
        <f t="shared" si="1"/>
        <v>6</v>
      </c>
      <c r="B12" s="11" t="s">
        <v>20</v>
      </c>
      <c r="C12" s="16" t="s">
        <v>38</v>
      </c>
      <c r="D12" s="24" t="s">
        <v>39</v>
      </c>
      <c r="E12" s="25" t="s">
        <v>23</v>
      </c>
      <c r="F12" s="4" t="s">
        <v>24</v>
      </c>
      <c r="G12" s="15">
        <f t="shared" si="2"/>
        <v>4790000</v>
      </c>
      <c r="H12" s="4"/>
      <c r="I12" s="15">
        <v>4790000</v>
      </c>
      <c r="J12" s="4"/>
      <c r="K12" s="4"/>
      <c r="L12" s="4"/>
      <c r="M12" s="4"/>
      <c r="N12" s="4"/>
      <c r="O12" s="35">
        <f t="shared" si="3"/>
        <v>4790000</v>
      </c>
      <c r="P12" s="4"/>
    </row>
    <row r="13" customHeight="1" spans="1:16">
      <c r="A13" s="4">
        <f t="shared" si="1"/>
        <v>7</v>
      </c>
      <c r="B13" s="11" t="s">
        <v>20</v>
      </c>
      <c r="C13" s="16" t="s">
        <v>40</v>
      </c>
      <c r="D13" s="24" t="s">
        <v>41</v>
      </c>
      <c r="E13" s="25" t="s">
        <v>23</v>
      </c>
      <c r="F13" s="4" t="s">
        <v>24</v>
      </c>
      <c r="G13" s="15"/>
      <c r="H13" s="4"/>
      <c r="I13" s="15">
        <v>410000</v>
      </c>
      <c r="J13" s="4"/>
      <c r="K13" s="4"/>
      <c r="L13" s="4"/>
      <c r="M13" s="4"/>
      <c r="N13" s="4"/>
      <c r="O13" s="15">
        <f t="shared" si="3"/>
        <v>0</v>
      </c>
      <c r="P13" s="4"/>
    </row>
    <row r="14" customHeight="1" spans="1:16">
      <c r="A14" s="4">
        <f t="shared" si="1"/>
        <v>8</v>
      </c>
      <c r="B14" s="11" t="s">
        <v>20</v>
      </c>
      <c r="C14" s="16" t="s">
        <v>42</v>
      </c>
      <c r="D14" s="24" t="s">
        <v>43</v>
      </c>
      <c r="E14" s="25" t="s">
        <v>23</v>
      </c>
      <c r="F14" s="4" t="s">
        <v>24</v>
      </c>
      <c r="G14" s="15">
        <f>SUM(H14:K14)</f>
        <v>97036</v>
      </c>
      <c r="H14" s="4"/>
      <c r="I14" s="4"/>
      <c r="J14" s="4"/>
      <c r="K14" s="41">
        <v>97036</v>
      </c>
      <c r="L14" s="41">
        <v>97036</v>
      </c>
      <c r="M14" s="34" t="s">
        <v>44</v>
      </c>
      <c r="N14" s="34" t="s">
        <v>26</v>
      </c>
      <c r="O14" s="15">
        <f t="shared" si="3"/>
        <v>0</v>
      </c>
      <c r="P14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2024-12-11T06:43:59Z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2052-12.1.0.19302</vt:lpwstr>
  </property>
</Properties>
</file>