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<sst xmlns="http://schemas.openxmlformats.org/spreadsheetml/2006/main" count="1166" uniqueCount="486">
  <si>
    <t>附件2</t>
  </si>
  <si>
    <t>2023年部门预算公开表</t>
  </si>
  <si>
    <t>单位编码：</t>
  </si>
  <si>
    <t>059001</t>
  </si>
  <si>
    <t>单位名称：</t>
  </si>
  <si>
    <t>炎陵县自然资源局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</si>
  <si>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</si>
  <si>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</si>
  <si>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</si>
  <si>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</si>
  <si>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</si>
  <si>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</si>
  <si>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</si>
  <si>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</si>
  <si>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</si>
  <si>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</si>
  <si>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</si>
  <si>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</si>
  <si>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</si>
  <si>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</si>
  <si>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</si>
  <si>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</si>
  <si>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</si>
  <si>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</si>
  <si>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</si>
  <si>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</si>
  <si>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</si>
  <si>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</si>
  <si>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</si>
  <si>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</si>
  <si>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</si>
  <si>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部门公开表01</t>
  </si>
  <si>
    <t>单位：059001_炎陵县自然资源局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</si>
  <si>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</si>
  <si>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</si>
  <si>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</si>
  <si>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</si>
  <si>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</si>
  <si>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</si>
  <si>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</si>
  <si>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</si>
  <si>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</si>
  <si>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</si>
  <si>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</si>
  <si>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</si>
  <si>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</si>
  <si>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</si>
  <si>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</si>
  <si>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</si>
  <si>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</si>
  <si>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</si>
  <si>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</si>
  <si>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</si>
  <si>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</si>
  <si>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</si>
  <si>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</si>
  <si>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</si>
  <si>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</si>
  <si>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</si>
  <si>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</si>
  <si>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</si>
  <si>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</si>
  <si>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</si>
  <si>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</si>
  <si>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</si>
  <si>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</si>
  <si>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</si>
  <si>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</si>
  <si>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</si>
  <si>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</si>
  <si>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</si>
  <si>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</si>
  <si>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</si>
  <si>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</si>
  <si>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</si>
  <si>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</si>
  <si>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</si>
  <si>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</si>
  <si>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</si>
  <si>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</si>
  <si>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</si>
  <si>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</si>
  <si>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</si>
  <si>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</si>
  <si>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</si>
  <si>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</si>
  <si>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</si>
  <si>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</si>
  <si>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</si>
  <si>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</si>
  <si>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</si>
  <si>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</si>
  <si>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</si>
  <si>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</si>
  <si>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</si>
  <si>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</si>
  <si>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</si>
  <si>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</si>
  <si>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</si>
  <si>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</si>
  <si>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</si>
  <si>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</si>
  <si>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</si>
  <si>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</si>
  <si>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</si>
  <si>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</si>
  <si>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</si>
  <si>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</si>
  <si>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</si>
  <si>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</si>
  <si>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</si>
  <si>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</si>
  <si>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</si>
  <si>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</si>
  <si>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</si>
  <si>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</si>
  <si>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</si>
  <si>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</si>
  <si>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</si>
  <si>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</si>
  <si>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</si>
  <si>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</si>
  <si>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</si>
  <si>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</si>
  <si>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</si>
  <si>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</si>
  <si>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</si>
  <si>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</si>
  <si>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</si>
  <si>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</si>
  <si>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</si>
  <si>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</si>
  <si>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</si>
  <si>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</si>
  <si>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</si>
  <si>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</si>
  <si>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</si>
  <si>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</si>
  <si>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</si>
  <si>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</si>
  <si>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</si>
  <si>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</si>
  <si>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</si>
  <si>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</si>
  <si>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</si>
  <si>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</si>
  <si>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</si>
  <si>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</si>
  <si>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</si>
  <si>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</si>
  <si>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</si>
  <si>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</si>
  <si>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</si>
  <si>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</si>
  <si>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</si>
  <si>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</si>
  <si>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059</t>
  </si>
  <si>
    <t xml:space="preserve">  059001</t>
  </si>
  <si>
    <t xml:space="preserve">  炎陵县自然资源局</t>
  </si>
  <si>
    <t>附件2-3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</si>
  <si>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</si>
  <si>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</si>
  <si>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</si>
  <si>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</si>
  <si>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</si>
  <si>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</si>
  <si>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</si>
  <si>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</si>
  <si>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</si>
  <si>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</si>
  <si>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</si>
  <si>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</si>
  <si>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</si>
  <si>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</si>
  <si>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</si>
  <si>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</si>
  <si>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27</t>
  </si>
  <si>
    <t>01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</si>
  <si>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</si>
  <si>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</si>
  <si>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</si>
  <si>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</si>
  <si>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</si>
  <si>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</si>
  <si>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</si>
  <si>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</si>
  <si>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</si>
  <si>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</si>
  <si>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</si>
  <si>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</si>
  <si>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</si>
  <si>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</si>
  <si>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</si>
  <si>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220</t>
  </si>
  <si>
    <t xml:space="preserve">    2200101</t>
  </si>
  <si>
    <t xml:space="preserve">    行政运行</t>
  </si>
  <si>
    <t>221</t>
  </si>
  <si>
    <t xml:space="preserve">    2210201</t>
  </si>
  <si>
    <t xml:space="preserve">    住房公积金</t>
  </si>
  <si>
    <t>06</t>
  </si>
  <si>
    <t xml:space="preserve">    自然资源利用与保护</t>
  </si>
  <si>
    <t>附件2-4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</si>
  <si>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</si>
  <si>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</si>
  <si>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</si>
  <si>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</si>
  <si>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</si>
  <si>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</si>
  <si>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</si>
  <si>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</si>
  <si>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</si>
  <si>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</si>
  <si>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</si>
  <si>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</si>
  <si>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</si>
  <si>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</si>
  <si>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</si>
  <si>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</si>
  <si>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</si>
  <si>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</si>
  <si>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059001</t>
  </si>
  <si>
    <t>附件2-5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</si>
  <si>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</si>
  <si>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</si>
  <si>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</si>
  <si>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</si>
  <si>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</si>
  <si>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</si>
  <si>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</si>
  <si>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</si>
  <si>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</si>
  <si>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</si>
  <si>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附件2-6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</si>
  <si>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</si>
  <si>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</si>
  <si>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</si>
  <si>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</si>
  <si>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</si>
  <si>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</si>
  <si>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</si>
  <si>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</si>
  <si>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</si>
  <si>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</si>
  <si>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</si>
  <si>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</si>
  <si>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</si>
  <si>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</si>
  <si>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</si>
  <si>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</si>
  <si>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</si>
  <si>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</si>
  <si>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</si>
  <si>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</si>
  <si>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</si>
  <si>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</si>
  <si>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</si>
  <si>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</si>
  <si>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</si>
  <si>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</si>
  <si>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220</t>
  </si>
  <si>
    <t xml:space="preserve">   自然资源海洋气象等支出</t>
  </si>
  <si>
    <t xml:space="preserve">    22001</t>
  </si>
  <si>
    <t xml:space="preserve">    自然资源事务</t>
  </si>
  <si>
    <t xml:space="preserve">     2200101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</si>
  <si>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</si>
  <si>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</si>
  <si>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</si>
  <si>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</si>
  <si>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</si>
  <si>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</si>
  <si>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</si>
  <si>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</si>
  <si>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</si>
  <si>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</si>
  <si>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</si>
  <si>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</si>
  <si>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</si>
  <si>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</si>
  <si>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</si>
  <si>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</si>
  <si>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</si>
  <si>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</si>
  <si>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</si>
  <si>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附件2-8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</si>
  <si>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</si>
  <si>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</si>
  <si>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</si>
  <si>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</si>
  <si>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</si>
  <si>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</si>
  <si>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</si>
  <si>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</si>
  <si>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</si>
  <si>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</si>
  <si>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</si>
  <si>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</si>
  <si>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</si>
  <si>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</si>
  <si>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</si>
  <si>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</si>
  <si>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</si>
  <si>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</si>
  <si>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</si>
  <si>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</si>
  <si>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</si>
  <si>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</si>
  <si>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</si>
  <si>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</si>
  <si>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</si>
  <si>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</si>
  <si>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</si>
  <si>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</si>
  <si>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</si>
  <si>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</si>
  <si>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</si>
  <si>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</si>
  <si>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</si>
  <si>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</si>
  <si>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</si>
  <si>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</si>
  <si>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</si>
  <si>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</si>
  <si>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</si>
  <si>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</si>
  <si>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</si>
  <si>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</si>
  <si>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</si>
  <si>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</si>
  <si>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</si>
  <si>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</si>
  <si>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</si>
  <si>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</si>
  <si>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</si>
  <si>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</si>
  <si>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</si>
  <si>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</si>
  <si>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</si>
  <si>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</si>
  <si>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</si>
  <si>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</si>
  <si>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</si>
  <si>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</si>
  <si>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</si>
  <si>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</si>
  <si>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</si>
  <si>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</si>
  <si>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</si>
  <si>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</si>
  <si>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</si>
  <si>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</si>
  <si>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</si>
  <si>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</si>
  <si>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</si>
  <si>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</si>
  <si>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</si>
  <si>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</si>
  <si>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</si>
  <si>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</si>
  <si>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</si>
  <si>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</si>
  <si>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附件2-14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</si>
  <si>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</si>
  <si>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</si>
  <si>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</si>
  <si>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</si>
  <si>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</si>
  <si>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</si>
  <si>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</si>
  <si>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</si>
  <si>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</si>
  <si>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附件2-15</t>
  </si>
  <si>
    <t>部门公开表15</t>
  </si>
  <si>
    <t>本年政府性基金预算支出</t>
  </si>
  <si>
    <t>本单位无政府性基金预算资金</t>
  </si>
  <si>
    <t>附件2-16</t>
  </si>
  <si>
    <t>部门公开表16</t>
  </si>
  <si>
    <t>附件2-17</t>
  </si>
  <si>
    <t>部门公开表17</t>
  </si>
  <si>
    <t>附件2-18</t>
  </si>
  <si>
    <t>部门公开表18</t>
  </si>
  <si>
    <t>国有资本经营预算支出表</t>
  </si>
  <si>
    <t>本年国有资本经营预算支出</t>
  </si>
  <si>
    <t>本单位无国有资本经营预算资金</t>
  </si>
  <si>
    <t>附件2-19</t>
  </si>
  <si>
    <t>部门公开表19</t>
  </si>
  <si>
    <t>本年财政专户管理资金预算支出</t>
  </si>
  <si>
    <t>本单位无财政专户管理资金预算资金</t>
  </si>
  <si>
    <t>附件2-20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</si>
  <si>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</si>
  <si>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</si>
  <si>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</si>
  <si>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</si>
  <si>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</si>
  <si>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</si>
  <si>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</si>
  <si>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</si>
  <si>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</si>
  <si>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</si>
  <si>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</si>
  <si>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</si>
  <si>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</si>
  <si>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</si>
  <si>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自然资源局工作经费（规划专项工作经费、耕地质量等别更新评价经费）</t>
  </si>
  <si>
    <t xml:space="preserve">  非税收入安排的支出</t>
  </si>
  <si>
    <t>附件2-21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</si>
  <si>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</si>
  <si>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</si>
  <si>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</si>
  <si>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</si>
  <si>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</si>
  <si>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</si>
  <si>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</si>
  <si>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</si>
  <si>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</si>
  <si>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</si>
  <si>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</si>
  <si>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</si>
  <si>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</si>
  <si>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</si>
  <si>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</si>
  <si>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本单位无项目支出</t>
  </si>
  <si>
    <t>附件2-22</t>
  </si>
  <si>
    <t>部门公开表22</t>
  </si>
  <si>
    <t>整体支出绩效目标表</t>
  </si>
  <si>
    <t>单位：单位：059001_炎陵县自然资源局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</si>
  <si>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</si>
  <si>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</si>
  <si>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</si>
  <si>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</si>
  <si>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</si>
  <si>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</si>
  <si>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</si>
  <si>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</si>
  <si>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</si>
  <si>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</si>
  <si>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进一步严格保护耕地资源，落实耕地保护责任制；2.加强土地储备、做好土地经营工作，实现土地出让收入目标；3.加强地质灾害防治，保障群众生命财产安全；4.做好规划、用地保障工作，做好执法监察工作，全面清理查处违法违规行为，维护良好发展秩序等。</t>
  </si>
  <si>
    <t>产出指标</t>
  </si>
  <si>
    <t xml:space="preserve"> 数量指标</t>
  </si>
  <si>
    <t>预计完成非税收入</t>
  </si>
  <si>
    <t>≥</t>
  </si>
  <si>
    <t>250943000</t>
  </si>
  <si>
    <t>元</t>
  </si>
  <si>
    <t>完成非税收入任务</t>
  </si>
  <si>
    <t>10</t>
  </si>
  <si>
    <t>完成储备土地</t>
  </si>
  <si>
    <t>200</t>
  </si>
  <si>
    <t>亩</t>
  </si>
  <si>
    <t>完成土地储备任务</t>
  </si>
  <si>
    <t>保护耕地，对炎陵县境内耕地质量等别进行更新评价</t>
  </si>
  <si>
    <t>158100</t>
  </si>
  <si>
    <t>完成耕地保护任务</t>
  </si>
  <si>
    <t xml:space="preserve"> 质量指标</t>
  </si>
  <si>
    <t>耕地保护</t>
  </si>
  <si>
    <t>=</t>
  </si>
  <si>
    <t>100</t>
  </si>
  <si>
    <t>%</t>
  </si>
  <si>
    <t>任务完成100%</t>
  </si>
  <si>
    <t>土地出让收入目标完成</t>
  </si>
  <si>
    <t>部门整体支出支付进度　</t>
  </si>
  <si>
    <t xml:space="preserve"> 时效指标</t>
  </si>
  <si>
    <t>完成时间</t>
  </si>
  <si>
    <t>定性</t>
  </si>
  <si>
    <t>一年</t>
  </si>
  <si>
    <t>无</t>
  </si>
  <si>
    <t>本年度</t>
  </si>
  <si>
    <t>成本指标</t>
  </si>
  <si>
    <t>本年度预算支出</t>
  </si>
  <si>
    <t>7784319</t>
  </si>
  <si>
    <t>本年度基本支出</t>
  </si>
  <si>
    <t>5</t>
  </si>
  <si>
    <t xml:space="preserve">效益指标 </t>
  </si>
  <si>
    <t>经济效益指标</t>
  </si>
  <si>
    <t>完成土地出让收入</t>
  </si>
  <si>
    <t>234000000</t>
  </si>
  <si>
    <t>土地出让收入</t>
  </si>
  <si>
    <t>社会效益指标</t>
  </si>
  <si>
    <t>做好自然资源规划、管理，促进经济发展</t>
  </si>
  <si>
    <t>生态效益指标</t>
  </si>
  <si>
    <t>保障耕地占补平衡</t>
  </si>
  <si>
    <t xml:space="preserve"> 可持续影响指标</t>
  </si>
  <si>
    <t>增加财政收入，促进县域经济发展</t>
  </si>
  <si>
    <t>满意度指标</t>
  </si>
  <si>
    <t>服务对象满意度指标</t>
  </si>
  <si>
    <t>满意</t>
  </si>
  <si>
    <t>95</t>
  </si>
  <si>
    <t>满意度95%以上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</si>
</sst>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10"/>
      <name val="黑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4"/>
      <name val="黑体"/>
      <charset val="134"/>
    </font>
    <font>
      <sz val="11"/>
      <name val="SimSun"/>
      <charset val="134"/>
    </font>
    <font>
      <b/>
      <sz val="3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0" fontId="0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10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4" fontId="5" fillId="0" borderId="1" xfId="0" applyNumberFormat="1" applyFont="1" applyBorder="1" applyAlignment="1">
      <alignment vertical="center" shrinkToFit="1"/>
    </xf>
    <xf numFmtId="4" fontId="6" fillId="0" borderId="1" xfId="0" applyNumberFormat="1" applyFont="1" applyBorder="1" applyAlignment="1">
      <alignment vertical="center" shrinkToFit="1"/>
    </xf>
    <xf numFmtId="0" fontId="7" fillId="0" borderId="0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shrinkToFit="1"/>
    </xf>
    <xf numFmtId="4" fontId="5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shrinkToFi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G17" sqref="G17"/>
    </sheetView>
  </sheetViews>
  <sheetFormatPr defaultColWidth="10" defaultRowHeight="13.5"/>
  <cols>
    <col min="1" max="1" width="3.625" customWidth="1"/>
    <col min="2" max="2" width="9.125" customWidth="1"/>
    <col min="3" max="3" width="4.625" customWidth="1"/>
    <col min="4" max="4" width="28.375" customWidth="1"/>
    <col min="5" max="5" width="8.125" customWidth="1"/>
    <col min="6" max="6" width="9.75" customWidth="1"/>
    <col min="7" max="7" width="15.375" customWidth="1"/>
    <col min="8" max="12" width="9.75" customWidth="1"/>
  </cols>
  <sheetData>
    <row r="1" ht="18.75" spans="1:1">
      <c r="A1" s="64" t="s">
        <v>0</v>
      </c>
    </row>
    <row r="2" ht="73.35" customHeight="1" spans="1:10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</row>
    <row r="3" ht="23.25" customHeight="1" spans="1:10">
      <c r="A3" s="13"/>
      <c r="B3" s="13"/>
      <c r="C3" s="13"/>
      <c r="D3" s="13"/>
      <c r="E3" s="13"/>
      <c r="F3" s="13"/>
      <c r="G3" s="13"/>
      <c r="H3" s="13"/>
      <c r="I3" s="13"/>
      <c r="J3" s="13"/>
    </row>
    <row r="4" ht="41" customHeight="1" spans="1:10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="62" customFormat="1" ht="73" customHeight="1" spans="1:10">
      <c r="A5" s="70"/>
      <c r="B5" s="71"/>
      <c r="C5" s="72" t="s">
        <v>2</v>
      </c>
      <c r="D5" s="73"/>
      <c r="E5" s="73"/>
      <c r="F5" s="74" t="s">
        <v>3</v>
      </c>
      <c r="G5" s="74"/>
      <c r="H5" s="74"/>
      <c r="I5" s="74"/>
      <c r="J5" s="76"/>
    </row>
    <row r="6" s="62" customFormat="1" ht="73" customHeight="1" spans="1:10">
      <c r="A6" s="70"/>
      <c r="B6" s="71"/>
      <c r="C6" s="74" t="s">
        <v>4</v>
      </c>
      <c r="F6" s="74" t="s">
        <v>5</v>
      </c>
      <c r="G6" s="74"/>
      <c r="H6" s="74"/>
      <c r="I6" s="74"/>
      <c r="J6" s="76"/>
    </row>
    <row r="7" s="62" customFormat="1" ht="16.35" customHeight="1"/>
    <row r="8" ht="16.35" customHeight="1"/>
    <row r="9" ht="16.35" customHeight="1" spans="4:5">
      <c r="D9" s="4"/>
      <c r="E9" s="75"/>
    </row>
  </sheetData>
  <mergeCells count="1">
    <mergeCell ref="A2:J2"/>
  </mergeCells>
  <printOptions horizontalCentered="1"/>
  <pageMargins left="0.0784722222222222" right="0.0784722222222222" top="1.25972222222222" bottom="0.66875" header="0" footer="0"/>
  <pageSetup paperSize="9" orientation="landscape" horizontalDpi="600"/>
  <headerFooter>
    <oddFooter>&amp;C第&amp;P页，共&amp;N页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45" zoomScaleNormal="145" topLeftCell="A4" workbookViewId="0">
      <selection activeCell="H15" sqref="H15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1" t="s">
        <v>283</v>
      </c>
      <c r="M1" s="22" t="s">
        <v>284</v>
      </c>
      <c r="N1" s="22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0" t="s">
        <v>33</v>
      </c>
      <c r="N3" s="10"/>
    </row>
    <row r="4" ht="42.2" customHeight="1" spans="1:14">
      <c r="A4" s="14" t="s">
        <v>161</v>
      </c>
      <c r="B4" s="14"/>
      <c r="C4" s="14"/>
      <c r="D4" s="14" t="s">
        <v>203</v>
      </c>
      <c r="E4" s="14" t="s">
        <v>204</v>
      </c>
      <c r="F4" s="14" t="s">
        <v>223</v>
      </c>
      <c r="G4" s="14" t="s">
        <v>206</v>
      </c>
      <c r="H4" s="14"/>
      <c r="I4" s="14"/>
      <c r="J4" s="14"/>
      <c r="K4" s="14"/>
      <c r="L4" s="14" t="s">
        <v>210</v>
      </c>
      <c r="M4" s="14"/>
      <c r="N4" s="14"/>
    </row>
    <row r="5" ht="39.6" customHeight="1" spans="1:14">
      <c r="A5" s="14" t="s">
        <v>169</v>
      </c>
      <c r="B5" s="14" t="s">
        <v>170</v>
      </c>
      <c r="C5" s="14" t="s">
        <v>171</v>
      </c>
      <c r="D5" s="14"/>
      <c r="E5" s="14"/>
      <c r="F5" s="14"/>
      <c r="G5" s="14" t="s">
        <v>138</v>
      </c>
      <c r="H5" s="14" t="s">
        <v>285</v>
      </c>
      <c r="I5" s="14" t="s">
        <v>286</v>
      </c>
      <c r="J5" s="14" t="s">
        <v>287</v>
      </c>
      <c r="K5" s="14" t="s">
        <v>288</v>
      </c>
      <c r="L5" s="14" t="s">
        <v>138</v>
      </c>
      <c r="M5" s="14" t="s">
        <v>224</v>
      </c>
      <c r="N5" s="14" t="s">
        <v>289</v>
      </c>
    </row>
    <row r="6" ht="22.9" customHeight="1" spans="1:14">
      <c r="A6" s="18"/>
      <c r="B6" s="18"/>
      <c r="C6" s="18"/>
      <c r="D6" s="18"/>
      <c r="E6" s="18" t="s">
        <v>138</v>
      </c>
      <c r="F6" s="31">
        <v>6965159</v>
      </c>
      <c r="G6" s="31">
        <v>6965159</v>
      </c>
      <c r="H6" s="31">
        <v>5166921</v>
      </c>
      <c r="I6" s="31">
        <v>1190037</v>
      </c>
      <c r="J6" s="31">
        <v>608201</v>
      </c>
      <c r="K6" s="31"/>
      <c r="L6" s="31"/>
      <c r="M6" s="31"/>
      <c r="N6" s="31"/>
    </row>
    <row r="7" ht="22.9" customHeight="1" spans="1:14">
      <c r="A7" s="18"/>
      <c r="B7" s="18"/>
      <c r="C7" s="18"/>
      <c r="D7" s="20" t="s">
        <v>156</v>
      </c>
      <c r="E7" s="20" t="s">
        <v>5</v>
      </c>
      <c r="F7" s="31">
        <v>6965159</v>
      </c>
      <c r="G7" s="31">
        <v>6965159</v>
      </c>
      <c r="H7" s="31">
        <v>5166921</v>
      </c>
      <c r="I7" s="31">
        <v>1190037</v>
      </c>
      <c r="J7" s="31">
        <v>608201</v>
      </c>
      <c r="K7" s="31"/>
      <c r="L7" s="31"/>
      <c r="M7" s="31"/>
      <c r="N7" s="31"/>
    </row>
    <row r="8" ht="22.9" customHeight="1" spans="1:14">
      <c r="A8" s="18"/>
      <c r="B8" s="18"/>
      <c r="C8" s="18"/>
      <c r="D8" s="23" t="s">
        <v>157</v>
      </c>
      <c r="E8" s="23" t="s">
        <v>158</v>
      </c>
      <c r="F8" s="31">
        <v>6965159</v>
      </c>
      <c r="G8" s="31">
        <v>6965159</v>
      </c>
      <c r="H8" s="31">
        <v>5166921</v>
      </c>
      <c r="I8" s="31">
        <v>1190037</v>
      </c>
      <c r="J8" s="31">
        <v>608201</v>
      </c>
      <c r="K8" s="31"/>
      <c r="L8" s="31"/>
      <c r="M8" s="31"/>
      <c r="N8" s="31"/>
    </row>
    <row r="9" ht="22.9" customHeight="1" spans="1:14">
      <c r="A9" s="26" t="s">
        <v>172</v>
      </c>
      <c r="B9" s="26" t="s">
        <v>173</v>
      </c>
      <c r="C9" s="26" t="s">
        <v>173</v>
      </c>
      <c r="D9" s="21" t="s">
        <v>220</v>
      </c>
      <c r="E9" s="6" t="s">
        <v>175</v>
      </c>
      <c r="F9" s="7">
        <v>736657</v>
      </c>
      <c r="G9" s="7">
        <v>736657</v>
      </c>
      <c r="H9" s="24"/>
      <c r="I9" s="24">
        <v>736657</v>
      </c>
      <c r="J9" s="24"/>
      <c r="K9" s="24"/>
      <c r="L9" s="7"/>
      <c r="M9" s="24"/>
      <c r="N9" s="24"/>
    </row>
    <row r="10" ht="22.9" customHeight="1" spans="1:14">
      <c r="A10" s="26" t="s">
        <v>172</v>
      </c>
      <c r="B10" s="26" t="s">
        <v>176</v>
      </c>
      <c r="C10" s="26" t="s">
        <v>177</v>
      </c>
      <c r="D10" s="21" t="s">
        <v>220</v>
      </c>
      <c r="E10" s="6" t="s">
        <v>179</v>
      </c>
      <c r="F10" s="7">
        <v>18917</v>
      </c>
      <c r="G10" s="7">
        <v>18917</v>
      </c>
      <c r="H10" s="24"/>
      <c r="I10" s="24">
        <v>18917</v>
      </c>
      <c r="J10" s="24"/>
      <c r="K10" s="24"/>
      <c r="L10" s="7"/>
      <c r="M10" s="24"/>
      <c r="N10" s="24"/>
    </row>
    <row r="11" ht="22.9" customHeight="1" spans="1:14">
      <c r="A11" s="26" t="s">
        <v>172</v>
      </c>
      <c r="B11" s="26" t="s">
        <v>176</v>
      </c>
      <c r="C11" s="26" t="s">
        <v>180</v>
      </c>
      <c r="D11" s="21" t="s">
        <v>220</v>
      </c>
      <c r="E11" s="6" t="s">
        <v>182</v>
      </c>
      <c r="F11" s="7">
        <v>16971</v>
      </c>
      <c r="G11" s="7">
        <v>16971</v>
      </c>
      <c r="H11" s="24"/>
      <c r="I11" s="24">
        <v>16971</v>
      </c>
      <c r="J11" s="24"/>
      <c r="K11" s="24"/>
      <c r="L11" s="7"/>
      <c r="M11" s="24"/>
      <c r="N11" s="24"/>
    </row>
    <row r="12" ht="22.9" customHeight="1" spans="1:14">
      <c r="A12" s="26" t="s">
        <v>183</v>
      </c>
      <c r="B12" s="26" t="s">
        <v>184</v>
      </c>
      <c r="C12" s="26" t="s">
        <v>177</v>
      </c>
      <c r="D12" s="21" t="s">
        <v>220</v>
      </c>
      <c r="E12" s="6" t="s">
        <v>186</v>
      </c>
      <c r="F12" s="7">
        <v>307216</v>
      </c>
      <c r="G12" s="7">
        <v>307216</v>
      </c>
      <c r="H12" s="24"/>
      <c r="I12" s="24">
        <v>307216</v>
      </c>
      <c r="J12" s="24"/>
      <c r="K12" s="24"/>
      <c r="L12" s="7"/>
      <c r="M12" s="24"/>
      <c r="N12" s="24"/>
    </row>
    <row r="13" ht="22.9" customHeight="1" spans="1:14">
      <c r="A13" s="26" t="s">
        <v>183</v>
      </c>
      <c r="B13" s="26" t="s">
        <v>184</v>
      </c>
      <c r="C13" s="26" t="s">
        <v>187</v>
      </c>
      <c r="D13" s="21" t="s">
        <v>220</v>
      </c>
      <c r="E13" s="6" t="s">
        <v>189</v>
      </c>
      <c r="F13" s="7">
        <v>105956</v>
      </c>
      <c r="G13" s="7">
        <v>105956</v>
      </c>
      <c r="H13" s="24"/>
      <c r="I13" s="24">
        <v>105956</v>
      </c>
      <c r="J13" s="24"/>
      <c r="K13" s="24"/>
      <c r="L13" s="7"/>
      <c r="M13" s="24"/>
      <c r="N13" s="24"/>
    </row>
    <row r="14" ht="22.9" customHeight="1" spans="1:14">
      <c r="A14" s="26" t="s">
        <v>183</v>
      </c>
      <c r="B14" s="26" t="s">
        <v>184</v>
      </c>
      <c r="C14" s="26" t="s">
        <v>190</v>
      </c>
      <c r="D14" s="21" t="s">
        <v>220</v>
      </c>
      <c r="E14" s="6" t="s">
        <v>192</v>
      </c>
      <c r="F14" s="7">
        <v>4320</v>
      </c>
      <c r="G14" s="7">
        <v>4320</v>
      </c>
      <c r="H14" s="24"/>
      <c r="I14" s="24">
        <v>4320</v>
      </c>
      <c r="J14" s="24"/>
      <c r="K14" s="24"/>
      <c r="L14" s="7"/>
      <c r="M14" s="24"/>
      <c r="N14" s="24"/>
    </row>
    <row r="15" ht="22.9" customHeight="1" spans="1:14">
      <c r="A15" s="26" t="s">
        <v>193</v>
      </c>
      <c r="B15" s="26" t="s">
        <v>177</v>
      </c>
      <c r="C15" s="26" t="s">
        <v>177</v>
      </c>
      <c r="D15" s="21" t="s">
        <v>220</v>
      </c>
      <c r="E15" s="6" t="s">
        <v>195</v>
      </c>
      <c r="F15" s="7">
        <v>5166921</v>
      </c>
      <c r="G15" s="7">
        <v>5166921</v>
      </c>
      <c r="H15" s="24">
        <v>5166921</v>
      </c>
      <c r="I15" s="24"/>
      <c r="J15" s="24"/>
      <c r="K15" s="24"/>
      <c r="L15" s="7"/>
      <c r="M15" s="24"/>
      <c r="N15" s="24"/>
    </row>
    <row r="16" ht="22.9" customHeight="1" spans="1:14">
      <c r="A16" s="26" t="s">
        <v>196</v>
      </c>
      <c r="B16" s="26" t="s">
        <v>180</v>
      </c>
      <c r="C16" s="26" t="s">
        <v>177</v>
      </c>
      <c r="D16" s="21" t="s">
        <v>220</v>
      </c>
      <c r="E16" s="6" t="s">
        <v>198</v>
      </c>
      <c r="F16" s="7">
        <v>608201</v>
      </c>
      <c r="G16" s="7">
        <v>608201</v>
      </c>
      <c r="H16" s="24"/>
      <c r="I16" s="24"/>
      <c r="J16" s="24">
        <v>608201</v>
      </c>
      <c r="K16" s="24"/>
      <c r="L16" s="7"/>
      <c r="M16" s="24"/>
      <c r="N16" s="2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zoomScale="130" zoomScaleNormal="130" workbookViewId="0">
      <selection activeCell="A1" sqref="A1"/>
    </sheetView>
  </sheetViews>
  <sheetFormatPr defaultColWidth="10" defaultRowHeight="13.5"/>
  <cols>
    <col min="1" max="3" width="2.59166666666667" customWidth="1"/>
    <col min="4" max="4" width="5.675" customWidth="1"/>
    <col min="5" max="5" width="15.7583333333333" customWidth="1"/>
    <col min="6" max="10" width="9.325" customWidth="1"/>
    <col min="11" max="11" width="3.94166666666667" customWidth="1"/>
    <col min="12" max="12" width="9.225" customWidth="1"/>
    <col min="13" max="13" width="7.75" customWidth="1"/>
    <col min="14" max="14" width="5.56666666666667" customWidth="1"/>
    <col min="15" max="18" width="7.30833333333333" customWidth="1"/>
    <col min="19" max="22" width="3.75" customWidth="1"/>
    <col min="23" max="24" width="9.75" customWidth="1"/>
  </cols>
  <sheetData>
    <row r="1" ht="16.35" customHeight="1" spans="1:22">
      <c r="A1" s="1" t="s">
        <v>290</v>
      </c>
      <c r="V1" s="9" t="s">
        <v>291</v>
      </c>
    </row>
    <row r="2" ht="50.1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2" customHeight="1" spans="1:22">
      <c r="A3" s="35" t="s">
        <v>32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V3" s="38" t="s">
        <v>33</v>
      </c>
    </row>
    <row r="4" ht="26.65" customHeight="1" spans="1:22">
      <c r="A4" s="14" t="s">
        <v>161</v>
      </c>
      <c r="B4" s="14"/>
      <c r="C4" s="14"/>
      <c r="D4" s="14" t="s">
        <v>203</v>
      </c>
      <c r="E4" s="14" t="s">
        <v>204</v>
      </c>
      <c r="F4" s="14" t="s">
        <v>223</v>
      </c>
      <c r="G4" s="14" t="s">
        <v>292</v>
      </c>
      <c r="H4" s="14"/>
      <c r="I4" s="14"/>
      <c r="J4" s="14"/>
      <c r="K4" s="14"/>
      <c r="L4" s="14" t="s">
        <v>293</v>
      </c>
      <c r="M4" s="14"/>
      <c r="N4" s="14"/>
      <c r="O4" s="14"/>
      <c r="P4" s="14"/>
      <c r="Q4" s="14"/>
      <c r="R4" s="14" t="s">
        <v>287</v>
      </c>
      <c r="S4" s="14" t="s">
        <v>294</v>
      </c>
      <c r="T4" s="14"/>
      <c r="U4" s="14"/>
      <c r="V4" s="14"/>
    </row>
    <row r="5" ht="56.1" customHeight="1" spans="1:22">
      <c r="A5" s="14" t="s">
        <v>169</v>
      </c>
      <c r="B5" s="14" t="s">
        <v>170</v>
      </c>
      <c r="C5" s="14" t="s">
        <v>171</v>
      </c>
      <c r="D5" s="14"/>
      <c r="E5" s="14"/>
      <c r="F5" s="14"/>
      <c r="G5" s="14" t="s">
        <v>138</v>
      </c>
      <c r="H5" s="14" t="s">
        <v>295</v>
      </c>
      <c r="I5" s="14" t="s">
        <v>296</v>
      </c>
      <c r="J5" s="14" t="s">
        <v>297</v>
      </c>
      <c r="K5" s="14" t="s">
        <v>298</v>
      </c>
      <c r="L5" s="14" t="s">
        <v>138</v>
      </c>
      <c r="M5" s="14" t="s">
        <v>299</v>
      </c>
      <c r="N5" s="14" t="s">
        <v>300</v>
      </c>
      <c r="O5" s="14" t="s">
        <v>301</v>
      </c>
      <c r="P5" s="14" t="s">
        <v>302</v>
      </c>
      <c r="Q5" s="14" t="s">
        <v>303</v>
      </c>
      <c r="R5" s="14"/>
      <c r="S5" s="14" t="s">
        <v>138</v>
      </c>
      <c r="T5" s="14" t="s">
        <v>304</v>
      </c>
      <c r="U5" s="14" t="s">
        <v>305</v>
      </c>
      <c r="V5" s="14" t="s">
        <v>288</v>
      </c>
    </row>
    <row r="6" ht="22.9" customHeight="1" spans="1:22">
      <c r="A6" s="18"/>
      <c r="B6" s="18"/>
      <c r="C6" s="18"/>
      <c r="D6" s="18"/>
      <c r="E6" s="18" t="s">
        <v>138</v>
      </c>
      <c r="F6" s="36">
        <v>6965159</v>
      </c>
      <c r="G6" s="36">
        <v>5166921</v>
      </c>
      <c r="H6" s="36">
        <v>2378556</v>
      </c>
      <c r="I6" s="36">
        <v>1310364</v>
      </c>
      <c r="J6" s="36">
        <v>1478001</v>
      </c>
      <c r="K6" s="36"/>
      <c r="L6" s="36">
        <v>1190037</v>
      </c>
      <c r="M6" s="36">
        <v>736657</v>
      </c>
      <c r="N6" s="36"/>
      <c r="O6" s="36">
        <v>307216</v>
      </c>
      <c r="P6" s="36">
        <v>105956</v>
      </c>
      <c r="Q6" s="36">
        <v>40208</v>
      </c>
      <c r="R6" s="36">
        <v>608201</v>
      </c>
      <c r="S6" s="19"/>
      <c r="T6" s="19"/>
      <c r="U6" s="19"/>
      <c r="V6" s="19"/>
    </row>
    <row r="7" ht="22.9" customHeight="1" spans="1:22">
      <c r="A7" s="18"/>
      <c r="B7" s="18"/>
      <c r="C7" s="18"/>
      <c r="D7" s="20" t="s">
        <v>156</v>
      </c>
      <c r="E7" s="20" t="s">
        <v>5</v>
      </c>
      <c r="F7" s="36">
        <v>6965159</v>
      </c>
      <c r="G7" s="36">
        <v>5166921</v>
      </c>
      <c r="H7" s="36">
        <v>2378556</v>
      </c>
      <c r="I7" s="36">
        <v>1310364</v>
      </c>
      <c r="J7" s="36">
        <v>1478001</v>
      </c>
      <c r="K7" s="36"/>
      <c r="L7" s="36">
        <v>1190037</v>
      </c>
      <c r="M7" s="36">
        <v>736657</v>
      </c>
      <c r="N7" s="36"/>
      <c r="O7" s="36">
        <v>307216</v>
      </c>
      <c r="P7" s="36">
        <v>105956</v>
      </c>
      <c r="Q7" s="36">
        <v>40208</v>
      </c>
      <c r="R7" s="36">
        <v>608201</v>
      </c>
      <c r="S7" s="19"/>
      <c r="T7" s="19"/>
      <c r="U7" s="19"/>
      <c r="V7" s="19"/>
    </row>
    <row r="8" ht="22.9" customHeight="1" spans="1:22">
      <c r="A8" s="18"/>
      <c r="B8" s="18"/>
      <c r="C8" s="18"/>
      <c r="D8" s="23" t="s">
        <v>157</v>
      </c>
      <c r="E8" s="23" t="s">
        <v>158</v>
      </c>
      <c r="F8" s="36">
        <v>6965159</v>
      </c>
      <c r="G8" s="36">
        <v>5166921</v>
      </c>
      <c r="H8" s="36">
        <v>2378556</v>
      </c>
      <c r="I8" s="36">
        <v>1310364</v>
      </c>
      <c r="J8" s="36">
        <v>1478001</v>
      </c>
      <c r="K8" s="36"/>
      <c r="L8" s="36">
        <v>1190037</v>
      </c>
      <c r="M8" s="36">
        <v>736657</v>
      </c>
      <c r="N8" s="36"/>
      <c r="O8" s="36">
        <v>307216</v>
      </c>
      <c r="P8" s="36">
        <v>105956</v>
      </c>
      <c r="Q8" s="36">
        <v>40208</v>
      </c>
      <c r="R8" s="36">
        <v>608201</v>
      </c>
      <c r="S8" s="19"/>
      <c r="T8" s="19"/>
      <c r="U8" s="19"/>
      <c r="V8" s="19"/>
    </row>
    <row r="9" ht="22.9" customHeight="1" spans="1:22">
      <c r="A9" s="26" t="s">
        <v>172</v>
      </c>
      <c r="B9" s="26" t="s">
        <v>173</v>
      </c>
      <c r="C9" s="26" t="s">
        <v>173</v>
      </c>
      <c r="D9" s="21" t="s">
        <v>220</v>
      </c>
      <c r="E9" s="6" t="s">
        <v>175</v>
      </c>
      <c r="F9" s="37">
        <v>736657</v>
      </c>
      <c r="G9" s="32"/>
      <c r="H9" s="32"/>
      <c r="I9" s="32"/>
      <c r="J9" s="32"/>
      <c r="K9" s="32"/>
      <c r="L9" s="37">
        <v>736657</v>
      </c>
      <c r="M9" s="32">
        <v>736657</v>
      </c>
      <c r="N9" s="32"/>
      <c r="O9" s="32"/>
      <c r="P9" s="32"/>
      <c r="Q9" s="32"/>
      <c r="R9" s="32"/>
      <c r="S9" s="7"/>
      <c r="T9" s="24"/>
      <c r="U9" s="24"/>
      <c r="V9" s="24"/>
    </row>
    <row r="10" ht="22.9" customHeight="1" spans="1:22">
      <c r="A10" s="26" t="s">
        <v>172</v>
      </c>
      <c r="B10" s="26" t="s">
        <v>176</v>
      </c>
      <c r="C10" s="26" t="s">
        <v>177</v>
      </c>
      <c r="D10" s="21" t="s">
        <v>220</v>
      </c>
      <c r="E10" s="6" t="s">
        <v>179</v>
      </c>
      <c r="F10" s="37">
        <v>18917</v>
      </c>
      <c r="G10" s="32"/>
      <c r="H10" s="32"/>
      <c r="I10" s="32"/>
      <c r="J10" s="32"/>
      <c r="K10" s="32"/>
      <c r="L10" s="37">
        <v>18917</v>
      </c>
      <c r="M10" s="32"/>
      <c r="N10" s="32"/>
      <c r="O10" s="32"/>
      <c r="P10" s="32"/>
      <c r="Q10" s="32">
        <v>18917</v>
      </c>
      <c r="R10" s="32"/>
      <c r="S10" s="7"/>
      <c r="T10" s="24"/>
      <c r="U10" s="24"/>
      <c r="V10" s="24"/>
    </row>
    <row r="11" ht="22.9" customHeight="1" spans="1:22">
      <c r="A11" s="26" t="s">
        <v>172</v>
      </c>
      <c r="B11" s="26" t="s">
        <v>176</v>
      </c>
      <c r="C11" s="26" t="s">
        <v>180</v>
      </c>
      <c r="D11" s="21" t="s">
        <v>220</v>
      </c>
      <c r="E11" s="6" t="s">
        <v>182</v>
      </c>
      <c r="F11" s="37">
        <v>16971</v>
      </c>
      <c r="G11" s="32"/>
      <c r="H11" s="32"/>
      <c r="I11" s="32"/>
      <c r="J11" s="32"/>
      <c r="K11" s="32"/>
      <c r="L11" s="37">
        <v>16971</v>
      </c>
      <c r="M11" s="32"/>
      <c r="N11" s="32"/>
      <c r="O11" s="32"/>
      <c r="P11" s="32"/>
      <c r="Q11" s="32">
        <v>16971</v>
      </c>
      <c r="R11" s="32"/>
      <c r="S11" s="7"/>
      <c r="T11" s="24"/>
      <c r="U11" s="24"/>
      <c r="V11" s="24"/>
    </row>
    <row r="12" ht="22.9" customHeight="1" spans="1:22">
      <c r="A12" s="26" t="s">
        <v>183</v>
      </c>
      <c r="B12" s="26" t="s">
        <v>184</v>
      </c>
      <c r="C12" s="26" t="s">
        <v>177</v>
      </c>
      <c r="D12" s="21" t="s">
        <v>220</v>
      </c>
      <c r="E12" s="6" t="s">
        <v>186</v>
      </c>
      <c r="F12" s="37">
        <v>307216</v>
      </c>
      <c r="G12" s="32"/>
      <c r="H12" s="32"/>
      <c r="I12" s="32"/>
      <c r="J12" s="32"/>
      <c r="K12" s="32"/>
      <c r="L12" s="37">
        <v>307216</v>
      </c>
      <c r="M12" s="32"/>
      <c r="N12" s="32"/>
      <c r="O12" s="32">
        <v>307216</v>
      </c>
      <c r="P12" s="32"/>
      <c r="Q12" s="32"/>
      <c r="R12" s="32"/>
      <c r="S12" s="7"/>
      <c r="T12" s="24"/>
      <c r="U12" s="24"/>
      <c r="V12" s="24"/>
    </row>
    <row r="13" ht="22.9" customHeight="1" spans="1:22">
      <c r="A13" s="26" t="s">
        <v>183</v>
      </c>
      <c r="B13" s="26" t="s">
        <v>184</v>
      </c>
      <c r="C13" s="26" t="s">
        <v>187</v>
      </c>
      <c r="D13" s="21" t="s">
        <v>220</v>
      </c>
      <c r="E13" s="6" t="s">
        <v>189</v>
      </c>
      <c r="F13" s="37">
        <v>105956</v>
      </c>
      <c r="G13" s="32"/>
      <c r="H13" s="32"/>
      <c r="I13" s="32"/>
      <c r="J13" s="32"/>
      <c r="K13" s="32"/>
      <c r="L13" s="37">
        <v>105956</v>
      </c>
      <c r="M13" s="32"/>
      <c r="N13" s="32"/>
      <c r="O13" s="32"/>
      <c r="P13" s="32">
        <v>105956</v>
      </c>
      <c r="Q13" s="32"/>
      <c r="R13" s="32"/>
      <c r="S13" s="7"/>
      <c r="T13" s="24"/>
      <c r="U13" s="24"/>
      <c r="V13" s="24"/>
    </row>
    <row r="14" ht="22.9" customHeight="1" spans="1:22">
      <c r="A14" s="26" t="s">
        <v>183</v>
      </c>
      <c r="B14" s="26" t="s">
        <v>184</v>
      </c>
      <c r="C14" s="26" t="s">
        <v>190</v>
      </c>
      <c r="D14" s="21" t="s">
        <v>220</v>
      </c>
      <c r="E14" s="6" t="s">
        <v>192</v>
      </c>
      <c r="F14" s="37">
        <v>4320</v>
      </c>
      <c r="G14" s="32"/>
      <c r="H14" s="32"/>
      <c r="I14" s="32"/>
      <c r="J14" s="32"/>
      <c r="K14" s="32"/>
      <c r="L14" s="37">
        <v>4320</v>
      </c>
      <c r="M14" s="32"/>
      <c r="N14" s="32"/>
      <c r="O14" s="32"/>
      <c r="P14" s="32"/>
      <c r="Q14" s="32">
        <v>4320</v>
      </c>
      <c r="R14" s="32"/>
      <c r="S14" s="7"/>
      <c r="T14" s="24"/>
      <c r="U14" s="24"/>
      <c r="V14" s="24"/>
    </row>
    <row r="15" ht="22.9" customHeight="1" spans="1:22">
      <c r="A15" s="26" t="s">
        <v>193</v>
      </c>
      <c r="B15" s="26" t="s">
        <v>177</v>
      </c>
      <c r="C15" s="26" t="s">
        <v>177</v>
      </c>
      <c r="D15" s="21" t="s">
        <v>220</v>
      </c>
      <c r="E15" s="6" t="s">
        <v>195</v>
      </c>
      <c r="F15" s="37">
        <v>5166921</v>
      </c>
      <c r="G15" s="32">
        <v>5166921</v>
      </c>
      <c r="H15" s="32">
        <v>2378556</v>
      </c>
      <c r="I15" s="32">
        <v>1310364</v>
      </c>
      <c r="J15" s="32">
        <v>1478001</v>
      </c>
      <c r="K15" s="32"/>
      <c r="L15" s="37"/>
      <c r="M15" s="32"/>
      <c r="N15" s="32"/>
      <c r="O15" s="32"/>
      <c r="P15" s="32"/>
      <c r="Q15" s="32"/>
      <c r="R15" s="32"/>
      <c r="S15" s="7"/>
      <c r="T15" s="24"/>
      <c r="U15" s="24"/>
      <c r="V15" s="24"/>
    </row>
    <row r="16" ht="22.9" customHeight="1" spans="1:22">
      <c r="A16" s="26" t="s">
        <v>196</v>
      </c>
      <c r="B16" s="26" t="s">
        <v>180</v>
      </c>
      <c r="C16" s="26" t="s">
        <v>177</v>
      </c>
      <c r="D16" s="21" t="s">
        <v>220</v>
      </c>
      <c r="E16" s="6" t="s">
        <v>198</v>
      </c>
      <c r="F16" s="37">
        <v>608201</v>
      </c>
      <c r="G16" s="32"/>
      <c r="H16" s="32"/>
      <c r="I16" s="32"/>
      <c r="J16" s="32"/>
      <c r="K16" s="32"/>
      <c r="L16" s="37"/>
      <c r="M16" s="32"/>
      <c r="N16" s="32"/>
      <c r="O16" s="32"/>
      <c r="P16" s="32"/>
      <c r="Q16" s="32"/>
      <c r="R16" s="32">
        <v>608201</v>
      </c>
      <c r="S16" s="7"/>
      <c r="T16" s="24"/>
      <c r="U16" s="24"/>
      <c r="V16" s="24"/>
    </row>
  </sheetData>
  <mergeCells count="9">
    <mergeCell ref="A2:V2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45" zoomScaleNormal="145"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" t="s">
        <v>306</v>
      </c>
      <c r="K1" s="22" t="s">
        <v>307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0" t="s">
        <v>33</v>
      </c>
      <c r="K3" s="10"/>
    </row>
    <row r="4" ht="23.25" customHeight="1" spans="1:11">
      <c r="A4" s="14" t="s">
        <v>161</v>
      </c>
      <c r="B4" s="14"/>
      <c r="C4" s="14"/>
      <c r="D4" s="14" t="s">
        <v>203</v>
      </c>
      <c r="E4" s="14" t="s">
        <v>204</v>
      </c>
      <c r="F4" s="14" t="s">
        <v>308</v>
      </c>
      <c r="G4" s="14" t="s">
        <v>309</v>
      </c>
      <c r="H4" s="14" t="s">
        <v>310</v>
      </c>
      <c r="I4" s="14" t="s">
        <v>311</v>
      </c>
      <c r="J4" s="14" t="s">
        <v>312</v>
      </c>
      <c r="K4" s="14" t="s">
        <v>313</v>
      </c>
    </row>
    <row r="5" ht="23.25" customHeight="1" spans="1:11">
      <c r="A5" s="14" t="s">
        <v>169</v>
      </c>
      <c r="B5" s="14" t="s">
        <v>170</v>
      </c>
      <c r="C5" s="14" t="s">
        <v>171</v>
      </c>
      <c r="D5" s="14"/>
      <c r="E5" s="14"/>
      <c r="F5" s="14"/>
      <c r="G5" s="14"/>
      <c r="H5" s="14"/>
      <c r="I5" s="14"/>
      <c r="J5" s="14"/>
      <c r="K5" s="14"/>
    </row>
    <row r="6" ht="22.9" customHeight="1" spans="1:11">
      <c r="A6" s="18"/>
      <c r="B6" s="18"/>
      <c r="C6" s="18"/>
      <c r="D6" s="18"/>
      <c r="E6" s="18" t="s">
        <v>138</v>
      </c>
      <c r="F6" s="19">
        <v>10440</v>
      </c>
      <c r="G6" s="19">
        <v>2160</v>
      </c>
      <c r="H6" s="19"/>
      <c r="I6" s="19"/>
      <c r="J6" s="19"/>
      <c r="K6" s="19">
        <v>8280</v>
      </c>
    </row>
    <row r="7" ht="22.9" customHeight="1" spans="1:11">
      <c r="A7" s="18"/>
      <c r="B7" s="18"/>
      <c r="C7" s="18"/>
      <c r="D7" s="20" t="s">
        <v>156</v>
      </c>
      <c r="E7" s="20" t="s">
        <v>5</v>
      </c>
      <c r="F7" s="19">
        <v>10440</v>
      </c>
      <c r="G7" s="19">
        <v>2160</v>
      </c>
      <c r="H7" s="19"/>
      <c r="I7" s="19"/>
      <c r="J7" s="19"/>
      <c r="K7" s="19">
        <v>8280</v>
      </c>
    </row>
    <row r="8" ht="22.9" customHeight="1" spans="1:11">
      <c r="A8" s="18"/>
      <c r="B8" s="18"/>
      <c r="C8" s="18"/>
      <c r="D8" s="23" t="s">
        <v>157</v>
      </c>
      <c r="E8" s="23" t="s">
        <v>158</v>
      </c>
      <c r="F8" s="19">
        <v>10440</v>
      </c>
      <c r="G8" s="19">
        <v>2160</v>
      </c>
      <c r="H8" s="19"/>
      <c r="I8" s="19"/>
      <c r="J8" s="19"/>
      <c r="K8" s="19">
        <v>8280</v>
      </c>
    </row>
    <row r="9" ht="22.9" customHeight="1" spans="1:11">
      <c r="A9" s="26" t="s">
        <v>183</v>
      </c>
      <c r="B9" s="26" t="s">
        <v>184</v>
      </c>
      <c r="C9" s="26" t="s">
        <v>190</v>
      </c>
      <c r="D9" s="21" t="s">
        <v>220</v>
      </c>
      <c r="E9" s="6" t="s">
        <v>192</v>
      </c>
      <c r="F9" s="7">
        <v>2160</v>
      </c>
      <c r="G9" s="24">
        <v>2160</v>
      </c>
      <c r="H9" s="24"/>
      <c r="I9" s="24"/>
      <c r="J9" s="24"/>
      <c r="K9" s="24"/>
    </row>
    <row r="10" ht="22.9" customHeight="1" spans="1:11">
      <c r="A10" s="26" t="s">
        <v>193</v>
      </c>
      <c r="B10" s="26" t="s">
        <v>177</v>
      </c>
      <c r="C10" s="26" t="s">
        <v>177</v>
      </c>
      <c r="D10" s="21" t="s">
        <v>220</v>
      </c>
      <c r="E10" s="6" t="s">
        <v>195</v>
      </c>
      <c r="F10" s="7">
        <v>8280</v>
      </c>
      <c r="G10" s="24"/>
      <c r="H10" s="24"/>
      <c r="I10" s="24"/>
      <c r="J10" s="24"/>
      <c r="K10" s="24">
        <v>8280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45" zoomScaleNormal="145" workbookViewId="0">
      <selection activeCell="A1" sqref="A1"/>
    </sheetView>
  </sheetViews>
  <sheetFormatPr defaultColWidth="10" defaultRowHeight="13.5"/>
  <cols>
    <col min="1" max="3" width="4.375" customWidth="1"/>
    <col min="4" max="4" width="7.25" customWidth="1"/>
    <col min="5" max="5" width="20.125" customWidth="1"/>
    <col min="6" max="6" width="8.625" customWidth="1"/>
    <col min="7" max="18" width="7.75" customWidth="1"/>
    <col min="19" max="20" width="9.75" customWidth="1"/>
  </cols>
  <sheetData>
    <row r="1" ht="16.35" customHeight="1" spans="1:18">
      <c r="A1" s="1" t="s">
        <v>314</v>
      </c>
      <c r="Q1" s="22" t="s">
        <v>315</v>
      </c>
      <c r="R1" s="22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0" t="s">
        <v>33</v>
      </c>
      <c r="R3" s="10"/>
    </row>
    <row r="4" ht="24.2" customHeight="1" spans="1:18">
      <c r="A4" s="14" t="s">
        <v>161</v>
      </c>
      <c r="B4" s="14"/>
      <c r="C4" s="14"/>
      <c r="D4" s="14" t="s">
        <v>203</v>
      </c>
      <c r="E4" s="14" t="s">
        <v>204</v>
      </c>
      <c r="F4" s="14" t="s">
        <v>308</v>
      </c>
      <c r="G4" s="14" t="s">
        <v>316</v>
      </c>
      <c r="H4" s="14" t="s">
        <v>317</v>
      </c>
      <c r="I4" s="14" t="s">
        <v>318</v>
      </c>
      <c r="J4" s="14" t="s">
        <v>319</v>
      </c>
      <c r="K4" s="14" t="s">
        <v>320</v>
      </c>
      <c r="L4" s="14" t="s">
        <v>321</v>
      </c>
      <c r="M4" s="14" t="s">
        <v>322</v>
      </c>
      <c r="N4" s="14" t="s">
        <v>310</v>
      </c>
      <c r="O4" s="14" t="s">
        <v>323</v>
      </c>
      <c r="P4" s="14" t="s">
        <v>324</v>
      </c>
      <c r="Q4" s="14" t="s">
        <v>311</v>
      </c>
      <c r="R4" s="14" t="s">
        <v>313</v>
      </c>
    </row>
    <row r="5" ht="21.6" customHeight="1" spans="1:18">
      <c r="A5" s="14" t="s">
        <v>169</v>
      </c>
      <c r="B5" s="14" t="s">
        <v>170</v>
      </c>
      <c r="C5" s="14" t="s">
        <v>171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9" customHeight="1" spans="1:18">
      <c r="A6" s="18"/>
      <c r="B6" s="18"/>
      <c r="C6" s="18"/>
      <c r="D6" s="18"/>
      <c r="E6" s="18" t="s">
        <v>138</v>
      </c>
      <c r="F6" s="19">
        <v>10440</v>
      </c>
      <c r="G6" s="19"/>
      <c r="H6" s="19"/>
      <c r="I6" s="19"/>
      <c r="J6" s="19"/>
      <c r="K6" s="19"/>
      <c r="L6" s="19"/>
      <c r="M6" s="19">
        <v>2160</v>
      </c>
      <c r="N6" s="19"/>
      <c r="O6" s="19"/>
      <c r="P6" s="19"/>
      <c r="Q6" s="19"/>
      <c r="R6" s="19">
        <v>8280</v>
      </c>
    </row>
    <row r="7" ht="22.9" customHeight="1" spans="1:18">
      <c r="A7" s="18"/>
      <c r="B7" s="18"/>
      <c r="C7" s="18"/>
      <c r="D7" s="20" t="s">
        <v>156</v>
      </c>
      <c r="E7" s="20" t="s">
        <v>5</v>
      </c>
      <c r="F7" s="19">
        <v>10440</v>
      </c>
      <c r="G7" s="19"/>
      <c r="H7" s="19"/>
      <c r="I7" s="19"/>
      <c r="J7" s="19"/>
      <c r="K7" s="19"/>
      <c r="L7" s="19"/>
      <c r="M7" s="19">
        <v>2160</v>
      </c>
      <c r="N7" s="19"/>
      <c r="O7" s="19"/>
      <c r="P7" s="19"/>
      <c r="Q7" s="19"/>
      <c r="R7" s="19">
        <v>8280</v>
      </c>
    </row>
    <row r="8" ht="22.9" customHeight="1" spans="1:18">
      <c r="A8" s="18"/>
      <c r="B8" s="18"/>
      <c r="C8" s="18"/>
      <c r="D8" s="23" t="s">
        <v>157</v>
      </c>
      <c r="E8" s="23" t="s">
        <v>158</v>
      </c>
      <c r="F8" s="19">
        <v>10440</v>
      </c>
      <c r="G8" s="19"/>
      <c r="H8" s="19"/>
      <c r="I8" s="19"/>
      <c r="J8" s="19"/>
      <c r="K8" s="19"/>
      <c r="L8" s="19"/>
      <c r="M8" s="19">
        <v>2160</v>
      </c>
      <c r="N8" s="19"/>
      <c r="O8" s="19"/>
      <c r="P8" s="19"/>
      <c r="Q8" s="19"/>
      <c r="R8" s="19">
        <v>8280</v>
      </c>
    </row>
    <row r="9" ht="22.9" customHeight="1" spans="1:18">
      <c r="A9" s="26" t="s">
        <v>183</v>
      </c>
      <c r="B9" s="26" t="s">
        <v>184</v>
      </c>
      <c r="C9" s="26" t="s">
        <v>190</v>
      </c>
      <c r="D9" s="21" t="s">
        <v>220</v>
      </c>
      <c r="E9" s="6" t="s">
        <v>192</v>
      </c>
      <c r="F9" s="7">
        <v>2160</v>
      </c>
      <c r="G9" s="24"/>
      <c r="H9" s="24"/>
      <c r="I9" s="24"/>
      <c r="J9" s="24"/>
      <c r="K9" s="24"/>
      <c r="L9" s="24"/>
      <c r="M9" s="24">
        <v>2160</v>
      </c>
      <c r="N9" s="24"/>
      <c r="O9" s="24"/>
      <c r="P9" s="24"/>
      <c r="Q9" s="24"/>
      <c r="R9" s="24"/>
    </row>
    <row r="10" ht="22.9" customHeight="1" spans="1:18">
      <c r="A10" s="26" t="s">
        <v>193</v>
      </c>
      <c r="B10" s="26" t="s">
        <v>177</v>
      </c>
      <c r="C10" s="26" t="s">
        <v>177</v>
      </c>
      <c r="D10" s="21" t="s">
        <v>220</v>
      </c>
      <c r="E10" s="6" t="s">
        <v>195</v>
      </c>
      <c r="F10" s="7">
        <v>8280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>
        <v>8280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H12" sqref="H12"/>
    </sheetView>
  </sheetViews>
  <sheetFormatPr defaultColWidth="10" defaultRowHeight="13.5"/>
  <cols>
    <col min="1" max="3" width="3.26666666666667" customWidth="1"/>
    <col min="4" max="4" width="7" customWidth="1"/>
    <col min="5" max="5" width="14.0333333333333" customWidth="1"/>
    <col min="6" max="6" width="9.625" customWidth="1"/>
    <col min="7" max="8" width="9.375" customWidth="1"/>
    <col min="9" max="10" width="8.625" customWidth="1"/>
    <col min="11" max="12" width="6.25" customWidth="1"/>
    <col min="13" max="13" width="8.625" customWidth="1"/>
    <col min="14" max="16" width="6.125" customWidth="1"/>
    <col min="17" max="17" width="8.25833333333333" customWidth="1"/>
    <col min="18" max="19" width="9.375" customWidth="1"/>
    <col min="20" max="20" width="5.76666666666667" customWidth="1"/>
    <col min="21" max="22" width="9.75" customWidth="1"/>
  </cols>
  <sheetData>
    <row r="1" ht="16.35" customHeight="1" spans="1:20">
      <c r="A1" s="1" t="s">
        <v>325</v>
      </c>
      <c r="S1" s="22" t="s">
        <v>326</v>
      </c>
      <c r="T1" s="22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33</v>
      </c>
      <c r="T3" s="10"/>
    </row>
    <row r="4" ht="28.5" customHeight="1" spans="1:20">
      <c r="A4" s="14" t="s">
        <v>161</v>
      </c>
      <c r="B4" s="14"/>
      <c r="C4" s="14"/>
      <c r="D4" s="14" t="s">
        <v>203</v>
      </c>
      <c r="E4" s="14" t="s">
        <v>204</v>
      </c>
      <c r="F4" s="14" t="s">
        <v>308</v>
      </c>
      <c r="G4" s="14" t="s">
        <v>207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210</v>
      </c>
      <c r="S4" s="14"/>
      <c r="T4" s="14"/>
    </row>
    <row r="5" ht="50" customHeight="1" spans="1:20">
      <c r="A5" s="14" t="s">
        <v>169</v>
      </c>
      <c r="B5" s="14" t="s">
        <v>170</v>
      </c>
      <c r="C5" s="14" t="s">
        <v>171</v>
      </c>
      <c r="D5" s="14"/>
      <c r="E5" s="14"/>
      <c r="F5" s="14"/>
      <c r="G5" s="14" t="s">
        <v>138</v>
      </c>
      <c r="H5" s="14" t="s">
        <v>327</v>
      </c>
      <c r="I5" s="14" t="s">
        <v>328</v>
      </c>
      <c r="J5" s="14" t="s">
        <v>329</v>
      </c>
      <c r="K5" s="14" t="s">
        <v>330</v>
      </c>
      <c r="L5" s="14" t="s">
        <v>331</v>
      </c>
      <c r="M5" s="14" t="s">
        <v>332</v>
      </c>
      <c r="N5" s="14" t="s">
        <v>333</v>
      </c>
      <c r="O5" s="14" t="s">
        <v>334</v>
      </c>
      <c r="P5" s="14" t="s">
        <v>335</v>
      </c>
      <c r="Q5" s="14" t="s">
        <v>336</v>
      </c>
      <c r="R5" s="14" t="s">
        <v>138</v>
      </c>
      <c r="S5" s="14" t="s">
        <v>337</v>
      </c>
      <c r="T5" s="14" t="s">
        <v>289</v>
      </c>
    </row>
    <row r="6" ht="22.9" customHeight="1" spans="1:20">
      <c r="A6" s="18"/>
      <c r="B6" s="18"/>
      <c r="C6" s="18"/>
      <c r="D6" s="18"/>
      <c r="E6" s="18" t="s">
        <v>138</v>
      </c>
      <c r="F6" s="31">
        <v>2699070</v>
      </c>
      <c r="G6" s="31">
        <v>2599070</v>
      </c>
      <c r="H6" s="31">
        <v>626520</v>
      </c>
      <c r="I6" s="31">
        <v>15000</v>
      </c>
      <c r="J6" s="31">
        <v>16200</v>
      </c>
      <c r="K6" s="31"/>
      <c r="L6" s="31"/>
      <c r="M6" s="31">
        <v>51000</v>
      </c>
      <c r="N6" s="31"/>
      <c r="O6" s="31"/>
      <c r="P6" s="31"/>
      <c r="Q6" s="31"/>
      <c r="R6" s="31">
        <v>100000</v>
      </c>
      <c r="S6" s="31">
        <v>100000</v>
      </c>
      <c r="T6" s="31"/>
    </row>
    <row r="7" ht="22.9" customHeight="1" spans="1:20">
      <c r="A7" s="18"/>
      <c r="B7" s="18"/>
      <c r="C7" s="18"/>
      <c r="D7" s="20" t="s">
        <v>156</v>
      </c>
      <c r="E7" s="20" t="s">
        <v>5</v>
      </c>
      <c r="F7" s="31">
        <v>2699070</v>
      </c>
      <c r="G7" s="31">
        <v>2599070</v>
      </c>
      <c r="H7" s="31">
        <v>626520</v>
      </c>
      <c r="I7" s="31">
        <v>15000</v>
      </c>
      <c r="J7" s="31">
        <v>16200</v>
      </c>
      <c r="K7" s="31"/>
      <c r="L7" s="31"/>
      <c r="M7" s="31">
        <v>51000</v>
      </c>
      <c r="N7" s="31"/>
      <c r="O7" s="31"/>
      <c r="P7" s="31"/>
      <c r="Q7" s="31"/>
      <c r="R7" s="31">
        <v>100000</v>
      </c>
      <c r="S7" s="31">
        <v>100000</v>
      </c>
      <c r="T7" s="31"/>
    </row>
    <row r="8" ht="22.9" customHeight="1" spans="1:20">
      <c r="A8" s="18"/>
      <c r="B8" s="18"/>
      <c r="C8" s="18"/>
      <c r="D8" s="23" t="s">
        <v>157</v>
      </c>
      <c r="E8" s="23" t="s">
        <v>158</v>
      </c>
      <c r="F8" s="31">
        <v>2699070</v>
      </c>
      <c r="G8" s="31">
        <v>2599070</v>
      </c>
      <c r="H8" s="31">
        <v>626520</v>
      </c>
      <c r="I8" s="31">
        <v>15000</v>
      </c>
      <c r="J8" s="31">
        <v>16200</v>
      </c>
      <c r="K8" s="31"/>
      <c r="L8" s="31"/>
      <c r="M8" s="31">
        <v>51000</v>
      </c>
      <c r="N8" s="31"/>
      <c r="O8" s="31"/>
      <c r="P8" s="31"/>
      <c r="Q8" s="31"/>
      <c r="R8" s="31">
        <v>100000</v>
      </c>
      <c r="S8" s="31">
        <v>100000</v>
      </c>
      <c r="T8" s="31"/>
    </row>
    <row r="9" ht="22.9" customHeight="1" spans="1:20">
      <c r="A9" s="26" t="s">
        <v>193</v>
      </c>
      <c r="B9" s="26" t="s">
        <v>177</v>
      </c>
      <c r="C9" s="26" t="s">
        <v>177</v>
      </c>
      <c r="D9" s="21" t="s">
        <v>220</v>
      </c>
      <c r="E9" s="6" t="s">
        <v>195</v>
      </c>
      <c r="F9" s="7">
        <v>2520070</v>
      </c>
      <c r="G9" s="24">
        <v>2420070</v>
      </c>
      <c r="H9" s="24">
        <v>626520</v>
      </c>
      <c r="I9" s="24">
        <v>15000</v>
      </c>
      <c r="J9" s="24">
        <v>16200</v>
      </c>
      <c r="K9" s="24"/>
      <c r="L9" s="24"/>
      <c r="M9" s="24">
        <v>51000</v>
      </c>
      <c r="N9" s="24"/>
      <c r="O9" s="24"/>
      <c r="P9" s="24"/>
      <c r="Q9" s="24">
        <v>1711350</v>
      </c>
      <c r="R9" s="24">
        <v>100000</v>
      </c>
      <c r="S9" s="24">
        <v>100000</v>
      </c>
      <c r="T9" s="24"/>
    </row>
    <row r="10" customFormat="1" ht="22.9" customHeight="1" spans="1:20">
      <c r="A10" s="33" t="s">
        <v>193</v>
      </c>
      <c r="B10" s="33" t="s">
        <v>177</v>
      </c>
      <c r="C10" s="33" t="s">
        <v>199</v>
      </c>
      <c r="D10" s="34" t="s">
        <v>220</v>
      </c>
      <c r="E10" s="6" t="s">
        <v>200</v>
      </c>
      <c r="F10" s="7">
        <v>179000</v>
      </c>
      <c r="G10" s="24">
        <v>179000</v>
      </c>
      <c r="H10" s="24"/>
      <c r="I10" s="24"/>
      <c r="J10" s="24"/>
      <c r="K10" s="24"/>
      <c r="L10" s="24"/>
      <c r="M10" s="24"/>
      <c r="N10" s="24"/>
      <c r="O10" s="24"/>
      <c r="P10" s="24"/>
      <c r="Q10" s="24">
        <v>179000</v>
      </c>
      <c r="R10" s="24"/>
      <c r="S10" s="24"/>
      <c r="T10" s="2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45" zoomScaleNormal="145" workbookViewId="0">
      <selection activeCell="L11" sqref="L11"/>
    </sheetView>
  </sheetViews>
  <sheetFormatPr defaultColWidth="10" defaultRowHeight="13.5"/>
  <cols>
    <col min="1" max="3" width="2.40833333333333" customWidth="1"/>
    <col min="4" max="4" width="5.5" customWidth="1"/>
    <col min="5" max="5" width="11.125" customWidth="1"/>
    <col min="6" max="7" width="8.61666666666667" customWidth="1"/>
    <col min="8" max="19" width="2.93333333333333" customWidth="1"/>
    <col min="20" max="22" width="7.15" customWidth="1"/>
    <col min="23" max="27" width="2.925" customWidth="1"/>
    <col min="28" max="28" width="7.575" customWidth="1"/>
    <col min="29" max="30" width="3.7" customWidth="1"/>
    <col min="31" max="31" width="8.60833333333333" customWidth="1"/>
    <col min="32" max="32" width="4.30833333333333" customWidth="1"/>
    <col min="33" max="33" width="8.18333333333333" customWidth="1"/>
    <col min="34" max="35" width="9.75" customWidth="1"/>
  </cols>
  <sheetData>
    <row r="1" ht="13.9" customHeight="1" spans="1:33">
      <c r="A1" s="1" t="s">
        <v>338</v>
      </c>
      <c r="F1" s="4"/>
      <c r="AF1" s="22" t="s">
        <v>339</v>
      </c>
      <c r="AG1" s="22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2" customHeight="1" spans="1:33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0" t="s">
        <v>33</v>
      </c>
      <c r="AG3" s="10"/>
    </row>
    <row r="4" ht="38" customHeight="1" spans="1:33">
      <c r="A4" s="14" t="s">
        <v>161</v>
      </c>
      <c r="B4" s="14"/>
      <c r="C4" s="14"/>
      <c r="D4" s="14" t="s">
        <v>203</v>
      </c>
      <c r="E4" s="14" t="s">
        <v>204</v>
      </c>
      <c r="F4" s="14" t="s">
        <v>340</v>
      </c>
      <c r="G4" s="14" t="s">
        <v>341</v>
      </c>
      <c r="H4" s="14" t="s">
        <v>342</v>
      </c>
      <c r="I4" s="14" t="s">
        <v>343</v>
      </c>
      <c r="J4" s="14" t="s">
        <v>344</v>
      </c>
      <c r="K4" s="14" t="s">
        <v>345</v>
      </c>
      <c r="L4" s="14" t="s">
        <v>346</v>
      </c>
      <c r="M4" s="14" t="s">
        <v>347</v>
      </c>
      <c r="N4" s="14" t="s">
        <v>348</v>
      </c>
      <c r="O4" s="14" t="s">
        <v>349</v>
      </c>
      <c r="P4" s="14" t="s">
        <v>350</v>
      </c>
      <c r="Q4" s="14" t="s">
        <v>333</v>
      </c>
      <c r="R4" s="14" t="s">
        <v>335</v>
      </c>
      <c r="S4" s="14" t="s">
        <v>351</v>
      </c>
      <c r="T4" s="14" t="s">
        <v>328</v>
      </c>
      <c r="U4" s="14" t="s">
        <v>329</v>
      </c>
      <c r="V4" s="14" t="s">
        <v>332</v>
      </c>
      <c r="W4" s="14" t="s">
        <v>352</v>
      </c>
      <c r="X4" s="14" t="s">
        <v>353</v>
      </c>
      <c r="Y4" s="14" t="s">
        <v>354</v>
      </c>
      <c r="Z4" s="14" t="s">
        <v>355</v>
      </c>
      <c r="AA4" s="14" t="s">
        <v>331</v>
      </c>
      <c r="AB4" s="14" t="s">
        <v>356</v>
      </c>
      <c r="AC4" s="14" t="s">
        <v>357</v>
      </c>
      <c r="AD4" s="14" t="s">
        <v>334</v>
      </c>
      <c r="AE4" s="14" t="s">
        <v>358</v>
      </c>
      <c r="AF4" s="14" t="s">
        <v>359</v>
      </c>
      <c r="AG4" s="14" t="s">
        <v>336</v>
      </c>
    </row>
    <row r="5" ht="38" customHeight="1" spans="1:33">
      <c r="A5" s="14" t="s">
        <v>169</v>
      </c>
      <c r="B5" s="14" t="s">
        <v>170</v>
      </c>
      <c r="C5" s="14" t="s">
        <v>171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9" customHeight="1" spans="1:33">
      <c r="A6" s="5"/>
      <c r="B6" s="29"/>
      <c r="C6" s="29"/>
      <c r="D6" s="6"/>
      <c r="E6" s="6" t="s">
        <v>138</v>
      </c>
      <c r="F6" s="30">
        <v>2699070</v>
      </c>
      <c r="G6" s="30">
        <v>195800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0">
        <v>15000</v>
      </c>
      <c r="U6" s="30">
        <v>16200</v>
      </c>
      <c r="V6" s="30">
        <v>51000</v>
      </c>
      <c r="W6" s="30"/>
      <c r="X6" s="30"/>
      <c r="Y6" s="30"/>
      <c r="Z6" s="30"/>
      <c r="AA6" s="30"/>
      <c r="AB6" s="30">
        <v>60760</v>
      </c>
      <c r="AC6" s="30"/>
      <c r="AD6" s="30"/>
      <c r="AE6" s="30">
        <v>369960</v>
      </c>
      <c r="AF6" s="30"/>
      <c r="AG6" s="30">
        <v>1990350</v>
      </c>
    </row>
    <row r="7" ht="22.9" customHeight="1" spans="1:33">
      <c r="A7" s="18"/>
      <c r="B7" s="18"/>
      <c r="C7" s="18"/>
      <c r="D7" s="20" t="s">
        <v>156</v>
      </c>
      <c r="E7" s="20" t="s">
        <v>5</v>
      </c>
      <c r="F7" s="30">
        <v>2699070</v>
      </c>
      <c r="G7" s="30">
        <v>195800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0">
        <v>15000</v>
      </c>
      <c r="U7" s="30">
        <v>16200</v>
      </c>
      <c r="V7" s="30">
        <v>51000</v>
      </c>
      <c r="W7" s="30"/>
      <c r="X7" s="30"/>
      <c r="Y7" s="30"/>
      <c r="Z7" s="30"/>
      <c r="AA7" s="30"/>
      <c r="AB7" s="30">
        <v>60760</v>
      </c>
      <c r="AC7" s="30"/>
      <c r="AD7" s="30"/>
      <c r="AE7" s="30">
        <v>369960</v>
      </c>
      <c r="AF7" s="30"/>
      <c r="AG7" s="30">
        <v>1990350</v>
      </c>
    </row>
    <row r="8" ht="22.9" customHeight="1" spans="1:33">
      <c r="A8" s="18"/>
      <c r="B8" s="18"/>
      <c r="C8" s="18"/>
      <c r="D8" s="23" t="s">
        <v>157</v>
      </c>
      <c r="E8" s="23" t="s">
        <v>158</v>
      </c>
      <c r="F8" s="30">
        <v>2699070</v>
      </c>
      <c r="G8" s="30">
        <v>195800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0">
        <v>15000</v>
      </c>
      <c r="U8" s="30">
        <v>16200</v>
      </c>
      <c r="V8" s="30">
        <v>51000</v>
      </c>
      <c r="W8" s="30"/>
      <c r="X8" s="30"/>
      <c r="Y8" s="30"/>
      <c r="Z8" s="30"/>
      <c r="AA8" s="30"/>
      <c r="AB8" s="30">
        <v>60760</v>
      </c>
      <c r="AC8" s="30"/>
      <c r="AD8" s="30"/>
      <c r="AE8" s="30">
        <v>369960</v>
      </c>
      <c r="AF8" s="30"/>
      <c r="AG8" s="30">
        <v>1990350</v>
      </c>
    </row>
    <row r="9" ht="22.9" customHeight="1" spans="1:33">
      <c r="A9" s="26" t="s">
        <v>193</v>
      </c>
      <c r="B9" s="26" t="s">
        <v>177</v>
      </c>
      <c r="C9" s="26" t="s">
        <v>177</v>
      </c>
      <c r="D9" s="21" t="s">
        <v>220</v>
      </c>
      <c r="E9" s="6" t="s">
        <v>195</v>
      </c>
      <c r="F9" s="32">
        <v>2520070</v>
      </c>
      <c r="G9" s="32">
        <v>195800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32">
        <v>15000</v>
      </c>
      <c r="U9" s="32">
        <v>16200</v>
      </c>
      <c r="V9" s="32">
        <v>51000</v>
      </c>
      <c r="W9" s="32"/>
      <c r="X9" s="32"/>
      <c r="Y9" s="32"/>
      <c r="Z9" s="32"/>
      <c r="AA9" s="32"/>
      <c r="AB9" s="32">
        <v>60760</v>
      </c>
      <c r="AC9" s="32"/>
      <c r="AD9" s="32"/>
      <c r="AE9" s="32">
        <v>369960</v>
      </c>
      <c r="AF9" s="32"/>
      <c r="AG9" s="32">
        <f>1711350+100000</f>
        <v>1811350</v>
      </c>
    </row>
    <row r="10" customFormat="1" ht="22.9" customHeight="1" spans="1:33">
      <c r="A10" s="26" t="s">
        <v>193</v>
      </c>
      <c r="B10" s="26" t="s">
        <v>177</v>
      </c>
      <c r="C10" s="26">
        <v>6</v>
      </c>
      <c r="D10" s="21" t="s">
        <v>220</v>
      </c>
      <c r="E10" s="6" t="s">
        <v>200</v>
      </c>
      <c r="F10" s="32">
        <v>179000</v>
      </c>
      <c r="G10" s="32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>
        <v>179000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45" zoomScaleNormal="145"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1" t="s">
        <v>360</v>
      </c>
      <c r="G1" s="22" t="s">
        <v>361</v>
      </c>
      <c r="H1" s="22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3" t="s">
        <v>32</v>
      </c>
      <c r="B3" s="13"/>
      <c r="C3" s="13"/>
      <c r="D3" s="13"/>
      <c r="E3" s="13"/>
      <c r="F3" s="13"/>
      <c r="G3" s="13"/>
      <c r="H3" s="10" t="s">
        <v>33</v>
      </c>
    </row>
    <row r="4" ht="23.25" customHeight="1" spans="1:8">
      <c r="A4" s="14" t="s">
        <v>362</v>
      </c>
      <c r="B4" s="14" t="s">
        <v>363</v>
      </c>
      <c r="C4" s="14" t="s">
        <v>364</v>
      </c>
      <c r="D4" s="14" t="s">
        <v>365</v>
      </c>
      <c r="E4" s="14" t="s">
        <v>366</v>
      </c>
      <c r="F4" s="14"/>
      <c r="G4" s="14"/>
      <c r="H4" s="14" t="s">
        <v>367</v>
      </c>
    </row>
    <row r="5" ht="25.9" customHeight="1" spans="1:8">
      <c r="A5" s="14"/>
      <c r="B5" s="14"/>
      <c r="C5" s="14"/>
      <c r="D5" s="14"/>
      <c r="E5" s="14" t="s">
        <v>140</v>
      </c>
      <c r="F5" s="14" t="s">
        <v>368</v>
      </c>
      <c r="G5" s="14" t="s">
        <v>369</v>
      </c>
      <c r="H5" s="14"/>
    </row>
    <row r="6" ht="22.9" customHeight="1" spans="1:8">
      <c r="A6" s="18"/>
      <c r="B6" s="18" t="s">
        <v>138</v>
      </c>
      <c r="C6" s="19">
        <v>51000</v>
      </c>
      <c r="D6" s="19"/>
      <c r="E6" s="19"/>
      <c r="F6" s="19"/>
      <c r="G6" s="19"/>
      <c r="H6" s="19">
        <v>51000</v>
      </c>
    </row>
    <row r="7" ht="22.9" customHeight="1" spans="1:8">
      <c r="A7" s="20" t="s">
        <v>156</v>
      </c>
      <c r="B7" s="20" t="s">
        <v>5</v>
      </c>
      <c r="C7" s="19">
        <v>51000</v>
      </c>
      <c r="D7" s="19"/>
      <c r="E7" s="19"/>
      <c r="F7" s="19"/>
      <c r="G7" s="19"/>
      <c r="H7" s="19">
        <v>51000</v>
      </c>
    </row>
    <row r="8" ht="22.9" customHeight="1" spans="1:8">
      <c r="A8" s="21" t="s">
        <v>157</v>
      </c>
      <c r="B8" s="21" t="s">
        <v>158</v>
      </c>
      <c r="C8" s="24">
        <v>51000</v>
      </c>
      <c r="D8" s="24"/>
      <c r="E8" s="7"/>
      <c r="F8" s="24"/>
      <c r="G8" s="24"/>
      <c r="H8" s="24">
        <v>51000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20" sqref="B20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1" t="s">
        <v>370</v>
      </c>
      <c r="G1" s="22" t="s">
        <v>371</v>
      </c>
      <c r="H1" s="22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3" t="s">
        <v>32</v>
      </c>
      <c r="B3" s="13"/>
      <c r="C3" s="13"/>
      <c r="D3" s="13"/>
      <c r="E3" s="13"/>
      <c r="F3" s="13"/>
      <c r="G3" s="13"/>
      <c r="H3" s="10" t="s">
        <v>33</v>
      </c>
    </row>
    <row r="4" ht="23.25" customHeight="1" spans="1:8">
      <c r="A4" s="14" t="s">
        <v>162</v>
      </c>
      <c r="B4" s="14" t="s">
        <v>163</v>
      </c>
      <c r="C4" s="14" t="s">
        <v>138</v>
      </c>
      <c r="D4" s="14" t="s">
        <v>372</v>
      </c>
      <c r="E4" s="14"/>
      <c r="F4" s="14"/>
      <c r="G4" s="14"/>
      <c r="H4" s="14" t="s">
        <v>165</v>
      </c>
    </row>
    <row r="5" ht="19.9" customHeight="1" spans="1:8">
      <c r="A5" s="14"/>
      <c r="B5" s="14"/>
      <c r="C5" s="14"/>
      <c r="D5" s="14" t="s">
        <v>140</v>
      </c>
      <c r="E5" s="14" t="s">
        <v>247</v>
      </c>
      <c r="F5" s="14"/>
      <c r="G5" s="14" t="s">
        <v>248</v>
      </c>
      <c r="H5" s="14"/>
    </row>
    <row r="6" ht="27.6" customHeight="1" spans="1:8">
      <c r="A6" s="14"/>
      <c r="B6" s="14"/>
      <c r="C6" s="14"/>
      <c r="D6" s="14"/>
      <c r="E6" s="14" t="s">
        <v>224</v>
      </c>
      <c r="F6" s="14" t="s">
        <v>214</v>
      </c>
      <c r="G6" s="14"/>
      <c r="H6" s="14"/>
    </row>
    <row r="7" ht="22.9" customHeight="1" spans="1:8">
      <c r="A7" s="18"/>
      <c r="B7" s="5" t="s">
        <v>138</v>
      </c>
      <c r="C7" s="19">
        <v>0</v>
      </c>
      <c r="D7" s="19"/>
      <c r="E7" s="19"/>
      <c r="F7" s="19"/>
      <c r="G7" s="19"/>
      <c r="H7" s="19"/>
    </row>
    <row r="8" ht="22.9" customHeight="1" spans="1:8">
      <c r="A8" s="20"/>
      <c r="B8" s="20"/>
      <c r="C8" s="19"/>
      <c r="D8" s="19"/>
      <c r="E8" s="19"/>
      <c r="F8" s="19"/>
      <c r="G8" s="19"/>
      <c r="H8" s="19"/>
    </row>
    <row r="9" ht="22.9" customHeight="1" spans="1:8">
      <c r="A9" s="23"/>
      <c r="B9" s="23"/>
      <c r="C9" s="19"/>
      <c r="D9" s="19"/>
      <c r="E9" s="19"/>
      <c r="F9" s="19"/>
      <c r="G9" s="19"/>
      <c r="H9" s="19"/>
    </row>
    <row r="10" ht="22.9" customHeight="1" spans="1:8">
      <c r="A10" s="23"/>
      <c r="B10" s="23"/>
      <c r="C10" s="19"/>
      <c r="D10" s="19"/>
      <c r="E10" s="19"/>
      <c r="F10" s="19"/>
      <c r="G10" s="19"/>
      <c r="H10" s="19"/>
    </row>
    <row r="11" ht="22.9" customHeight="1" spans="1:8">
      <c r="A11" s="23"/>
      <c r="B11" s="23"/>
      <c r="C11" s="19"/>
      <c r="D11" s="19"/>
      <c r="E11" s="19"/>
      <c r="F11" s="19"/>
      <c r="G11" s="19"/>
      <c r="H11" s="19"/>
    </row>
    <row r="12" ht="22.9" customHeight="1" spans="1:8">
      <c r="A12" s="21"/>
      <c r="B12" s="21"/>
      <c r="C12" s="7"/>
      <c r="D12" s="7"/>
      <c r="E12" s="24"/>
      <c r="F12" s="24"/>
      <c r="G12" s="24"/>
      <c r="H12" s="24"/>
    </row>
    <row r="13" ht="25" customHeight="1" spans="1:1">
      <c r="A13" t="s">
        <v>373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N17" sqref="N1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1.75" customWidth="1"/>
    <col min="6" max="6" width="9.375" customWidth="1"/>
    <col min="7" max="20" width="7.125" customWidth="1"/>
    <col min="21" max="22" width="9.75" customWidth="1"/>
  </cols>
  <sheetData>
    <row r="1" ht="16.35" customHeight="1" spans="1:20">
      <c r="A1" s="1" t="s">
        <v>374</v>
      </c>
      <c r="S1" s="22" t="s">
        <v>375</v>
      </c>
      <c r="T1" s="22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33</v>
      </c>
      <c r="T3" s="10"/>
    </row>
    <row r="4" ht="27.6" customHeight="1" spans="1:20">
      <c r="A4" s="14" t="s">
        <v>161</v>
      </c>
      <c r="B4" s="14"/>
      <c r="C4" s="14"/>
      <c r="D4" s="14" t="s">
        <v>203</v>
      </c>
      <c r="E4" s="14" t="s">
        <v>204</v>
      </c>
      <c r="F4" s="14" t="s">
        <v>205</v>
      </c>
      <c r="G4" s="14" t="s">
        <v>206</v>
      </c>
      <c r="H4" s="14" t="s">
        <v>207</v>
      </c>
      <c r="I4" s="14" t="s">
        <v>208</v>
      </c>
      <c r="J4" s="14" t="s">
        <v>209</v>
      </c>
      <c r="K4" s="14" t="s">
        <v>210</v>
      </c>
      <c r="L4" s="14" t="s">
        <v>211</v>
      </c>
      <c r="M4" s="14" t="s">
        <v>212</v>
      </c>
      <c r="N4" s="14" t="s">
        <v>213</v>
      </c>
      <c r="O4" s="14" t="s">
        <v>214</v>
      </c>
      <c r="P4" s="14" t="s">
        <v>215</v>
      </c>
      <c r="Q4" s="14" t="s">
        <v>216</v>
      </c>
      <c r="R4" s="14" t="s">
        <v>217</v>
      </c>
      <c r="S4" s="14" t="s">
        <v>218</v>
      </c>
      <c r="T4" s="14" t="s">
        <v>219</v>
      </c>
    </row>
    <row r="5" ht="19.9" customHeight="1" spans="1:20">
      <c r="A5" s="14" t="s">
        <v>169</v>
      </c>
      <c r="B5" s="14" t="s">
        <v>170</v>
      </c>
      <c r="C5" s="14" t="s">
        <v>171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9" customHeight="1" spans="1:20">
      <c r="A6" s="18"/>
      <c r="B6" s="18"/>
      <c r="C6" s="18"/>
      <c r="D6" s="18"/>
      <c r="E6" s="18" t="s">
        <v>138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18"/>
      <c r="B7" s="18"/>
      <c r="C7" s="18"/>
      <c r="D7" s="20"/>
      <c r="E7" s="20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25"/>
      <c r="B8" s="25"/>
      <c r="C8" s="25"/>
      <c r="D8" s="23"/>
      <c r="E8" s="23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9" customHeight="1" spans="1:20">
      <c r="A9" s="26"/>
      <c r="B9" s="26"/>
      <c r="C9" s="26"/>
      <c r="D9" s="21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1" spans="1:1">
      <c r="A11" t="s">
        <v>373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45" zoomScaleNormal="145"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1" t="s">
        <v>376</v>
      </c>
      <c r="S1" s="22" t="s">
        <v>377</v>
      </c>
      <c r="T1" s="22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33</v>
      </c>
      <c r="T3" s="10"/>
    </row>
    <row r="4" ht="29.25" customHeight="1" spans="1:20">
      <c r="A4" s="14" t="s">
        <v>161</v>
      </c>
      <c r="B4" s="14"/>
      <c r="C4" s="14"/>
      <c r="D4" s="14" t="s">
        <v>203</v>
      </c>
      <c r="E4" s="14" t="s">
        <v>204</v>
      </c>
      <c r="F4" s="14" t="s">
        <v>223</v>
      </c>
      <c r="G4" s="14" t="s">
        <v>164</v>
      </c>
      <c r="H4" s="14"/>
      <c r="I4" s="14"/>
      <c r="J4" s="14"/>
      <c r="K4" s="14" t="s">
        <v>165</v>
      </c>
      <c r="L4" s="14"/>
      <c r="M4" s="14"/>
      <c r="N4" s="14"/>
      <c r="O4" s="14"/>
      <c r="P4" s="14"/>
      <c r="Q4" s="14"/>
      <c r="R4" s="14"/>
      <c r="S4" s="14"/>
      <c r="T4" s="14"/>
    </row>
    <row r="5" ht="50.1" customHeight="1" spans="1:20">
      <c r="A5" s="14" t="s">
        <v>169</v>
      </c>
      <c r="B5" s="14" t="s">
        <v>170</v>
      </c>
      <c r="C5" s="14" t="s">
        <v>171</v>
      </c>
      <c r="D5" s="14"/>
      <c r="E5" s="14"/>
      <c r="F5" s="14"/>
      <c r="G5" s="14" t="s">
        <v>138</v>
      </c>
      <c r="H5" s="14" t="s">
        <v>224</v>
      </c>
      <c r="I5" s="14" t="s">
        <v>225</v>
      </c>
      <c r="J5" s="14" t="s">
        <v>214</v>
      </c>
      <c r="K5" s="14" t="s">
        <v>138</v>
      </c>
      <c r="L5" s="14" t="s">
        <v>227</v>
      </c>
      <c r="M5" s="14" t="s">
        <v>228</v>
      </c>
      <c r="N5" s="14" t="s">
        <v>216</v>
      </c>
      <c r="O5" s="14" t="s">
        <v>229</v>
      </c>
      <c r="P5" s="14" t="s">
        <v>230</v>
      </c>
      <c r="Q5" s="14" t="s">
        <v>231</v>
      </c>
      <c r="R5" s="14" t="s">
        <v>212</v>
      </c>
      <c r="S5" s="14" t="s">
        <v>215</v>
      </c>
      <c r="T5" s="14" t="s">
        <v>219</v>
      </c>
    </row>
    <row r="6" ht="22.9" customHeight="1" spans="1:20">
      <c r="A6" s="18"/>
      <c r="B6" s="18"/>
      <c r="C6" s="18"/>
      <c r="D6" s="18"/>
      <c r="E6" s="18" t="s">
        <v>138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18"/>
      <c r="B7" s="18"/>
      <c r="C7" s="18"/>
      <c r="D7" s="20"/>
      <c r="E7" s="20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25"/>
      <c r="B8" s="25"/>
      <c r="C8" s="25"/>
      <c r="D8" s="23"/>
      <c r="E8" s="23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9" customHeight="1" spans="1:20">
      <c r="A9" s="26"/>
      <c r="B9" s="26"/>
      <c r="C9" s="26"/>
      <c r="D9" s="21"/>
      <c r="E9" s="27"/>
      <c r="F9" s="24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1" spans="1:1">
      <c r="A11" t="s">
        <v>373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H11" sqref="H11"/>
    </sheetView>
  </sheetViews>
  <sheetFormatPr defaultColWidth="10" defaultRowHeight="13.5" outlineLevelCol="2"/>
  <cols>
    <col min="1" max="1" width="6.375" customWidth="1"/>
    <col min="2" max="2" width="9.875" customWidth="1"/>
    <col min="3" max="3" width="101.75" customWidth="1"/>
    <col min="4" max="4" width="9.75" customWidth="1"/>
  </cols>
  <sheetData>
    <row r="1" s="11" customFormat="1" ht="18.75" spans="1:1">
      <c r="A1" s="64" t="s">
        <v>0</v>
      </c>
    </row>
    <row r="2" ht="32.85" customHeight="1" spans="1:3">
      <c r="A2" s="4"/>
      <c r="B2" s="12" t="s">
        <v>6</v>
      </c>
      <c r="C2" s="12"/>
    </row>
    <row r="3" ht="18" customHeight="1" spans="2:3">
      <c r="B3" s="12"/>
      <c r="C3" s="12"/>
    </row>
    <row r="4" ht="20" customHeight="1" spans="2:3">
      <c r="B4" s="65" t="s">
        <v>7</v>
      </c>
      <c r="C4" s="65"/>
    </row>
    <row r="5" ht="20" customHeight="1" spans="2:3">
      <c r="B5" s="66">
        <v>1</v>
      </c>
      <c r="C5" s="67" t="s">
        <v>8</v>
      </c>
    </row>
    <row r="6" ht="20" customHeight="1" spans="2:3">
      <c r="B6" s="66">
        <v>2</v>
      </c>
      <c r="C6" s="68" t="s">
        <v>9</v>
      </c>
    </row>
    <row r="7" ht="20" customHeight="1" spans="2:3">
      <c r="B7" s="66">
        <v>3</v>
      </c>
      <c r="C7" s="67" t="s">
        <v>10</v>
      </c>
    </row>
    <row r="8" ht="20" customHeight="1" spans="2:3">
      <c r="B8" s="66">
        <v>4</v>
      </c>
      <c r="C8" s="67" t="s">
        <v>11</v>
      </c>
    </row>
    <row r="9" ht="20" customHeight="1" spans="2:3">
      <c r="B9" s="66">
        <v>5</v>
      </c>
      <c r="C9" s="67" t="s">
        <v>12</v>
      </c>
    </row>
    <row r="10" ht="20" customHeight="1" spans="2:3">
      <c r="B10" s="66">
        <v>6</v>
      </c>
      <c r="C10" s="67" t="s">
        <v>13</v>
      </c>
    </row>
    <row r="11" ht="20" customHeight="1" spans="2:3">
      <c r="B11" s="66">
        <v>7</v>
      </c>
      <c r="C11" s="67" t="s">
        <v>14</v>
      </c>
    </row>
    <row r="12" ht="20" customHeight="1" spans="2:3">
      <c r="B12" s="66">
        <v>8</v>
      </c>
      <c r="C12" s="67" t="s">
        <v>15</v>
      </c>
    </row>
    <row r="13" ht="20" customHeight="1" spans="2:3">
      <c r="B13" s="66">
        <v>9</v>
      </c>
      <c r="C13" s="67" t="s">
        <v>16</v>
      </c>
    </row>
    <row r="14" ht="20" customHeight="1" spans="2:3">
      <c r="B14" s="66">
        <v>10</v>
      </c>
      <c r="C14" s="67" t="s">
        <v>17</v>
      </c>
    </row>
    <row r="15" ht="20" customHeight="1" spans="2:3">
      <c r="B15" s="66">
        <v>11</v>
      </c>
      <c r="C15" s="67" t="s">
        <v>18</v>
      </c>
    </row>
    <row r="16" ht="20" customHeight="1" spans="2:3">
      <c r="B16" s="66">
        <v>12</v>
      </c>
      <c r="C16" s="67" t="s">
        <v>19</v>
      </c>
    </row>
    <row r="17" ht="20" customHeight="1" spans="2:3">
      <c r="B17" s="66">
        <v>13</v>
      </c>
      <c r="C17" s="67" t="s">
        <v>20</v>
      </c>
    </row>
    <row r="18" ht="20" customHeight="1" spans="2:3">
      <c r="B18" s="66">
        <v>14</v>
      </c>
      <c r="C18" s="67" t="s">
        <v>21</v>
      </c>
    </row>
    <row r="19" ht="20" customHeight="1" spans="2:3">
      <c r="B19" s="66">
        <v>15</v>
      </c>
      <c r="C19" s="67" t="s">
        <v>22</v>
      </c>
    </row>
    <row r="20" ht="20" customHeight="1" spans="2:3">
      <c r="B20" s="66">
        <v>16</v>
      </c>
      <c r="C20" s="67" t="s">
        <v>23</v>
      </c>
    </row>
    <row r="21" ht="20" customHeight="1" spans="2:3">
      <c r="B21" s="66">
        <v>17</v>
      </c>
      <c r="C21" s="67" t="s">
        <v>24</v>
      </c>
    </row>
    <row r="22" ht="20" customHeight="1" spans="2:3">
      <c r="B22" s="66">
        <v>18</v>
      </c>
      <c r="C22" s="67" t="s">
        <v>25</v>
      </c>
    </row>
    <row r="23" ht="20" customHeight="1" spans="2:3">
      <c r="B23" s="66">
        <v>19</v>
      </c>
      <c r="C23" s="67" t="s">
        <v>26</v>
      </c>
    </row>
    <row r="24" ht="20" customHeight="1" spans="2:3">
      <c r="B24" s="66">
        <v>20</v>
      </c>
      <c r="C24" s="67" t="s">
        <v>27</v>
      </c>
    </row>
    <row r="25" ht="20" customHeight="1" spans="2:3">
      <c r="B25" s="66">
        <v>21</v>
      </c>
      <c r="C25" s="67" t="s">
        <v>28</v>
      </c>
    </row>
    <row r="26" ht="20" customHeight="1" spans="2:3">
      <c r="B26" s="66">
        <v>22</v>
      </c>
      <c r="C26" s="67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160" zoomScaleNormal="160" topLeftCell="A5" workbookViewId="0">
      <selection activeCell="D11" sqref="D1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1" t="s">
        <v>378</v>
      </c>
      <c r="H1" s="22" t="s">
        <v>379</v>
      </c>
    </row>
    <row r="2" ht="38.85" customHeight="1" spans="1:8">
      <c r="A2" s="17" t="s">
        <v>380</v>
      </c>
      <c r="B2" s="17"/>
      <c r="C2" s="17"/>
      <c r="D2" s="17"/>
      <c r="E2" s="17"/>
      <c r="F2" s="17"/>
      <c r="G2" s="17"/>
      <c r="H2" s="17"/>
    </row>
    <row r="3" ht="24.2" customHeight="1" spans="1:8">
      <c r="A3" s="13" t="s">
        <v>32</v>
      </c>
      <c r="B3" s="13"/>
      <c r="C3" s="13"/>
      <c r="D3" s="13"/>
      <c r="E3" s="13"/>
      <c r="F3" s="13"/>
      <c r="G3" s="13"/>
      <c r="H3" s="10" t="s">
        <v>33</v>
      </c>
    </row>
    <row r="4" ht="19.9" customHeight="1" spans="1:8">
      <c r="A4" s="14" t="s">
        <v>162</v>
      </c>
      <c r="B4" s="14" t="s">
        <v>163</v>
      </c>
      <c r="C4" s="14" t="s">
        <v>138</v>
      </c>
      <c r="D4" s="14" t="s">
        <v>381</v>
      </c>
      <c r="E4" s="14"/>
      <c r="F4" s="14"/>
      <c r="G4" s="14"/>
      <c r="H4" s="14" t="s">
        <v>165</v>
      </c>
    </row>
    <row r="5" ht="23.25" customHeight="1" spans="1:8">
      <c r="A5" s="14"/>
      <c r="B5" s="14"/>
      <c r="C5" s="14"/>
      <c r="D5" s="14" t="s">
        <v>140</v>
      </c>
      <c r="E5" s="14" t="s">
        <v>247</v>
      </c>
      <c r="F5" s="14"/>
      <c r="G5" s="14" t="s">
        <v>248</v>
      </c>
      <c r="H5" s="14"/>
    </row>
    <row r="6" ht="23.25" customHeight="1" spans="1:8">
      <c r="A6" s="14"/>
      <c r="B6" s="14"/>
      <c r="C6" s="14"/>
      <c r="D6" s="14"/>
      <c r="E6" s="14" t="s">
        <v>224</v>
      </c>
      <c r="F6" s="14" t="s">
        <v>214</v>
      </c>
      <c r="G6" s="14"/>
      <c r="H6" s="14"/>
    </row>
    <row r="7" ht="22.9" customHeight="1" spans="1:8">
      <c r="A7" s="18"/>
      <c r="B7" s="5" t="s">
        <v>138</v>
      </c>
      <c r="C7" s="19">
        <v>0</v>
      </c>
      <c r="D7" s="19"/>
      <c r="E7" s="19"/>
      <c r="F7" s="19"/>
      <c r="G7" s="19"/>
      <c r="H7" s="19"/>
    </row>
    <row r="8" ht="22.9" customHeight="1" spans="1:8">
      <c r="A8" s="20"/>
      <c r="B8" s="20"/>
      <c r="C8" s="19"/>
      <c r="D8" s="19"/>
      <c r="E8" s="19"/>
      <c r="F8" s="19"/>
      <c r="G8" s="19"/>
      <c r="H8" s="19"/>
    </row>
    <row r="9" ht="22.9" customHeight="1" spans="1:8">
      <c r="A9" s="23"/>
      <c r="B9" s="23"/>
      <c r="C9" s="19"/>
      <c r="D9" s="19"/>
      <c r="E9" s="19"/>
      <c r="F9" s="19"/>
      <c r="G9" s="19"/>
      <c r="H9" s="19"/>
    </row>
    <row r="10" ht="22.9" customHeight="1" spans="1:8">
      <c r="A10" s="23"/>
      <c r="B10" s="23"/>
      <c r="C10" s="19"/>
      <c r="D10" s="19"/>
      <c r="E10" s="19"/>
      <c r="F10" s="19"/>
      <c r="G10" s="19"/>
      <c r="H10" s="19"/>
    </row>
    <row r="11" ht="22.9" customHeight="1" spans="1:8">
      <c r="A11" s="23"/>
      <c r="B11" s="23"/>
      <c r="C11" s="19"/>
      <c r="D11" s="19"/>
      <c r="E11" s="19"/>
      <c r="F11" s="19"/>
      <c r="G11" s="19"/>
      <c r="H11" s="19"/>
    </row>
    <row r="12" ht="22.9" customHeight="1" spans="1:8">
      <c r="A12" s="21"/>
      <c r="B12" s="21"/>
      <c r="C12" s="7"/>
      <c r="D12" s="7"/>
      <c r="E12" s="24"/>
      <c r="F12" s="24"/>
      <c r="G12" s="24"/>
      <c r="H12" s="24"/>
    </row>
    <row r="14" spans="1:1">
      <c r="A14" t="s">
        <v>382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145" zoomScaleNormal="145" topLeftCell="A4" workbookViewId="0">
      <selection activeCell="A14" sqref="A14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1" t="s">
        <v>383</v>
      </c>
      <c r="H1" s="22" t="s">
        <v>384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3" t="s">
        <v>32</v>
      </c>
      <c r="B3" s="13"/>
      <c r="C3" s="13"/>
      <c r="D3" s="13"/>
      <c r="E3" s="13"/>
      <c r="F3" s="13"/>
      <c r="G3" s="13"/>
      <c r="H3" s="10" t="s">
        <v>33</v>
      </c>
    </row>
    <row r="4" ht="20.65" customHeight="1" spans="1:8">
      <c r="A4" s="14" t="s">
        <v>162</v>
      </c>
      <c r="B4" s="14" t="s">
        <v>163</v>
      </c>
      <c r="C4" s="14" t="s">
        <v>138</v>
      </c>
      <c r="D4" s="14" t="s">
        <v>385</v>
      </c>
      <c r="E4" s="14"/>
      <c r="F4" s="14"/>
      <c r="G4" s="14"/>
      <c r="H4" s="14" t="s">
        <v>165</v>
      </c>
    </row>
    <row r="5" ht="18.95" customHeight="1" spans="1:8">
      <c r="A5" s="14"/>
      <c r="B5" s="14"/>
      <c r="C5" s="14"/>
      <c r="D5" s="14" t="s">
        <v>140</v>
      </c>
      <c r="E5" s="14" t="s">
        <v>247</v>
      </c>
      <c r="F5" s="14"/>
      <c r="G5" s="14" t="s">
        <v>248</v>
      </c>
      <c r="H5" s="14"/>
    </row>
    <row r="6" ht="24.2" customHeight="1" spans="1:8">
      <c r="A6" s="14"/>
      <c r="B6" s="14"/>
      <c r="C6" s="14"/>
      <c r="D6" s="14"/>
      <c r="E6" s="14" t="s">
        <v>224</v>
      </c>
      <c r="F6" s="14" t="s">
        <v>214</v>
      </c>
      <c r="G6" s="14"/>
      <c r="H6" s="14"/>
    </row>
    <row r="7" ht="22.9" customHeight="1" spans="1:8">
      <c r="A7" s="18"/>
      <c r="B7" s="5" t="s">
        <v>138</v>
      </c>
      <c r="C7" s="19">
        <v>0</v>
      </c>
      <c r="D7" s="19"/>
      <c r="E7" s="19"/>
      <c r="F7" s="19"/>
      <c r="G7" s="19"/>
      <c r="H7" s="19"/>
    </row>
    <row r="8" ht="22.9" customHeight="1" spans="1:8">
      <c r="A8" s="20"/>
      <c r="B8" s="20"/>
      <c r="C8" s="19"/>
      <c r="D8" s="19"/>
      <c r="E8" s="19"/>
      <c r="F8" s="19"/>
      <c r="G8" s="19"/>
      <c r="H8" s="19"/>
    </row>
    <row r="9" ht="22.9" customHeight="1" spans="1:8">
      <c r="A9" s="23"/>
      <c r="B9" s="23"/>
      <c r="C9" s="19"/>
      <c r="D9" s="19"/>
      <c r="E9" s="19"/>
      <c r="F9" s="19"/>
      <c r="G9" s="19"/>
      <c r="H9" s="19"/>
    </row>
    <row r="10" ht="22.9" customHeight="1" spans="1:8">
      <c r="A10" s="23"/>
      <c r="B10" s="23"/>
      <c r="C10" s="19"/>
      <c r="D10" s="19"/>
      <c r="E10" s="19"/>
      <c r="F10" s="19"/>
      <c r="G10" s="19"/>
      <c r="H10" s="19"/>
    </row>
    <row r="11" ht="22.9" customHeight="1" spans="1:8">
      <c r="A11" s="23"/>
      <c r="B11" s="23"/>
      <c r="C11" s="19"/>
      <c r="D11" s="19"/>
      <c r="E11" s="19"/>
      <c r="F11" s="19"/>
      <c r="G11" s="19"/>
      <c r="H11" s="19"/>
    </row>
    <row r="12" ht="22.9" customHeight="1" spans="1:8">
      <c r="A12" s="21"/>
      <c r="B12" s="21"/>
      <c r="C12" s="7"/>
      <c r="D12" s="7"/>
      <c r="E12" s="24"/>
      <c r="F12" s="24"/>
      <c r="G12" s="24"/>
      <c r="H12" s="24"/>
    </row>
    <row r="14" spans="1:1">
      <c r="A14" t="s">
        <v>386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30" zoomScaleNormal="130" workbookViewId="0">
      <selection activeCell="B13" sqref="B13"/>
    </sheetView>
  </sheetViews>
  <sheetFormatPr defaultColWidth="10" defaultRowHeight="13.5"/>
  <cols>
    <col min="1" max="1" width="8.75" customWidth="1"/>
    <col min="2" max="2" width="15.575" customWidth="1"/>
    <col min="3" max="3" width="11.825" customWidth="1"/>
    <col min="4" max="4" width="9.41666666666667" customWidth="1"/>
    <col min="5" max="5" width="7.75" customWidth="1"/>
    <col min="6" max="6" width="10.3916666666667" customWidth="1"/>
    <col min="7" max="12" width="7.75" customWidth="1"/>
    <col min="13" max="13" width="9.325" customWidth="1"/>
    <col min="14" max="14" width="7.75" customWidth="1"/>
    <col min="15" max="18" width="9.75" customWidth="1"/>
  </cols>
  <sheetData>
    <row r="1" ht="16.35" customHeight="1" spans="1:14">
      <c r="A1" s="1" t="s">
        <v>387</v>
      </c>
      <c r="M1" s="22" t="s">
        <v>388</v>
      </c>
      <c r="N1" s="22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0" t="s">
        <v>33</v>
      </c>
      <c r="N3" s="10"/>
    </row>
    <row r="4" ht="26.1" customHeight="1" spans="1:14">
      <c r="A4" s="14" t="s">
        <v>203</v>
      </c>
      <c r="B4" s="14" t="s">
        <v>389</v>
      </c>
      <c r="C4" s="14" t="s">
        <v>390</v>
      </c>
      <c r="D4" s="14"/>
      <c r="E4" s="14"/>
      <c r="F4" s="14"/>
      <c r="G4" s="14"/>
      <c r="H4" s="14"/>
      <c r="I4" s="14"/>
      <c r="J4" s="14"/>
      <c r="K4" s="14"/>
      <c r="L4" s="14"/>
      <c r="M4" s="14" t="s">
        <v>391</v>
      </c>
      <c r="N4" s="14"/>
    </row>
    <row r="5" ht="31.9" customHeight="1" spans="1:14">
      <c r="A5" s="14"/>
      <c r="B5" s="14"/>
      <c r="C5" s="14" t="s">
        <v>392</v>
      </c>
      <c r="D5" s="14" t="s">
        <v>141</v>
      </c>
      <c r="E5" s="14"/>
      <c r="F5" s="14"/>
      <c r="G5" s="14"/>
      <c r="H5" s="14"/>
      <c r="I5" s="14"/>
      <c r="J5" s="14" t="s">
        <v>393</v>
      </c>
      <c r="K5" s="14" t="s">
        <v>143</v>
      </c>
      <c r="L5" s="14" t="s">
        <v>144</v>
      </c>
      <c r="M5" s="14" t="s">
        <v>394</v>
      </c>
      <c r="N5" s="14" t="s">
        <v>395</v>
      </c>
    </row>
    <row r="6" ht="44.85" customHeight="1" spans="1:14">
      <c r="A6" s="14"/>
      <c r="B6" s="14"/>
      <c r="C6" s="14"/>
      <c r="D6" s="14" t="s">
        <v>396</v>
      </c>
      <c r="E6" s="14" t="s">
        <v>397</v>
      </c>
      <c r="F6" s="14" t="s">
        <v>398</v>
      </c>
      <c r="G6" s="14" t="s">
        <v>399</v>
      </c>
      <c r="H6" s="14" t="s">
        <v>400</v>
      </c>
      <c r="I6" s="14" t="s">
        <v>401</v>
      </c>
      <c r="J6" s="14"/>
      <c r="K6" s="14"/>
      <c r="L6" s="14"/>
      <c r="M6" s="14"/>
      <c r="N6" s="14"/>
    </row>
    <row r="7" ht="22.9" customHeight="1" spans="1:14">
      <c r="A7" s="18"/>
      <c r="B7" s="5" t="s">
        <v>138</v>
      </c>
      <c r="C7" s="19">
        <f>C8</f>
        <v>1890350</v>
      </c>
      <c r="D7" s="19">
        <f>D8</f>
        <v>1890350</v>
      </c>
      <c r="E7" s="19">
        <f>E8</f>
        <v>179000</v>
      </c>
      <c r="F7" s="19">
        <f>F8</f>
        <v>1711350</v>
      </c>
      <c r="G7" s="19"/>
      <c r="H7" s="19"/>
      <c r="I7" s="19"/>
      <c r="J7" s="19"/>
      <c r="K7" s="19"/>
      <c r="L7" s="19"/>
      <c r="M7" s="19">
        <v>1890350</v>
      </c>
      <c r="N7" s="18"/>
    </row>
    <row r="8" ht="22.9" customHeight="1" spans="1:14">
      <c r="A8" s="77" t="s">
        <v>3</v>
      </c>
      <c r="B8" s="20" t="s">
        <v>5</v>
      </c>
      <c r="C8" s="19">
        <v>1890350</v>
      </c>
      <c r="D8" s="19">
        <v>1890350</v>
      </c>
      <c r="E8" s="19">
        <f>SUM(E9:E9)</f>
        <v>179000</v>
      </c>
      <c r="F8" s="19">
        <v>1711350</v>
      </c>
      <c r="G8" s="19"/>
      <c r="H8" s="19"/>
      <c r="I8" s="19"/>
      <c r="J8" s="19"/>
      <c r="K8" s="19"/>
      <c r="L8" s="19"/>
      <c r="M8" s="19">
        <v>1890350</v>
      </c>
      <c r="N8" s="18"/>
    </row>
    <row r="9" s="11" customFormat="1" ht="35" customHeight="1" spans="1:14">
      <c r="A9" s="21" t="s">
        <v>157</v>
      </c>
      <c r="B9" s="21" t="s">
        <v>402</v>
      </c>
      <c r="C9" s="7">
        <f>D9</f>
        <v>179000</v>
      </c>
      <c r="D9" s="7">
        <v>179000</v>
      </c>
      <c r="E9" s="7">
        <v>179000</v>
      </c>
      <c r="F9" s="7"/>
      <c r="G9" s="7"/>
      <c r="H9" s="7"/>
      <c r="I9" s="7"/>
      <c r="J9" s="7"/>
      <c r="K9" s="7"/>
      <c r="L9" s="7"/>
      <c r="M9" s="7">
        <v>179000</v>
      </c>
      <c r="N9" s="6"/>
    </row>
    <row r="10" s="11" customFormat="1" ht="35" customHeight="1" spans="1:14">
      <c r="A10" s="21" t="s">
        <v>157</v>
      </c>
      <c r="B10" s="21" t="s">
        <v>403</v>
      </c>
      <c r="C10" s="7">
        <f>D10</f>
        <v>1711350</v>
      </c>
      <c r="D10" s="7">
        <v>1711350</v>
      </c>
      <c r="E10" s="7"/>
      <c r="F10" s="7">
        <v>1711350</v>
      </c>
      <c r="G10" s="7"/>
      <c r="H10" s="7"/>
      <c r="I10" s="7"/>
      <c r="J10" s="7"/>
      <c r="K10" s="7"/>
      <c r="L10" s="7"/>
      <c r="M10" s="7">
        <v>1711350</v>
      </c>
      <c r="N10" s="6"/>
    </row>
    <row r="11" spans="15:15">
      <c r="O11" s="1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45" zoomScaleNormal="145" workbookViewId="0">
      <pane ySplit="5" topLeftCell="A6" activePane="bottomLeft" state="frozen"/>
      <selection/>
      <selection pane="bottomLeft" activeCell="B12" sqref="B12"/>
    </sheetView>
  </sheetViews>
  <sheetFormatPr defaultColWidth="10" defaultRowHeight="13.5"/>
  <cols>
    <col min="1" max="1" width="6.75" customWidth="1"/>
    <col min="2" max="2" width="12.8416666666667" customWidth="1"/>
    <col min="3" max="3" width="8.5" customWidth="1"/>
    <col min="4" max="4" width="13.4416666666667" customWidth="1"/>
    <col min="5" max="5" width="8.375" customWidth="1"/>
    <col min="6" max="6" width="10" customWidth="1"/>
    <col min="7" max="7" width="13.35" customWidth="1"/>
    <col min="8" max="8" width="17.6666666666667" customWidth="1"/>
    <col min="9" max="9" width="11.125" customWidth="1"/>
    <col min="10" max="10" width="10.25" customWidth="1"/>
    <col min="11" max="11" width="9.25" customWidth="1"/>
    <col min="12" max="12" width="7.75833333333333" customWidth="1"/>
    <col min="13" max="13" width="10" customWidth="1"/>
    <col min="14" max="18" width="9.75" customWidth="1"/>
  </cols>
  <sheetData>
    <row r="1" ht="16.35" customHeight="1" spans="1:13">
      <c r="A1" s="1" t="s">
        <v>404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9" t="s">
        <v>405</v>
      </c>
    </row>
    <row r="2" ht="37.9" customHeight="1" spans="1:13">
      <c r="A2" s="4"/>
      <c r="B2" s="4"/>
      <c r="C2" s="12" t="s">
        <v>406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6" customHeight="1" spans="1:13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0" t="s">
        <v>33</v>
      </c>
      <c r="M3" s="10"/>
    </row>
    <row r="4" ht="33.6" customHeight="1" spans="1:13">
      <c r="A4" s="14" t="s">
        <v>203</v>
      </c>
      <c r="B4" s="14" t="s">
        <v>407</v>
      </c>
      <c r="C4" s="14" t="s">
        <v>408</v>
      </c>
      <c r="D4" s="14" t="s">
        <v>409</v>
      </c>
      <c r="E4" s="14" t="s">
        <v>410</v>
      </c>
      <c r="F4" s="14"/>
      <c r="G4" s="14"/>
      <c r="H4" s="14"/>
      <c r="I4" s="14"/>
      <c r="J4" s="14"/>
      <c r="K4" s="14"/>
      <c r="L4" s="14"/>
      <c r="M4" s="14"/>
    </row>
    <row r="5" ht="36.2" customHeight="1" spans="1:13">
      <c r="A5" s="15"/>
      <c r="B5" s="15"/>
      <c r="C5" s="15"/>
      <c r="D5" s="15"/>
      <c r="E5" s="15" t="s">
        <v>411</v>
      </c>
      <c r="F5" s="15" t="s">
        <v>412</v>
      </c>
      <c r="G5" s="15" t="s">
        <v>413</v>
      </c>
      <c r="H5" s="15" t="s">
        <v>414</v>
      </c>
      <c r="I5" s="15" t="s">
        <v>415</v>
      </c>
      <c r="J5" s="15" t="s">
        <v>416</v>
      </c>
      <c r="K5" s="15" t="s">
        <v>417</v>
      </c>
      <c r="L5" s="15" t="s">
        <v>418</v>
      </c>
      <c r="M5" s="15" t="s">
        <v>419</v>
      </c>
    </row>
    <row r="6" s="11" customFormat="1" ht="23" customHeight="1" spans="1:1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="11" customFormat="1" ht="23" customHeight="1" spans="1:1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="11" customFormat="1" ht="21" customHeight="1" spans="1:1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="11" customFormat="1" spans="2:2">
      <c r="B9" s="11" t="s">
        <v>420</v>
      </c>
    </row>
    <row r="10" s="11" customFormat="1"/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zoomScale="115" zoomScaleNormal="115" workbookViewId="0">
      <pane ySplit="7" topLeftCell="A8" activePane="bottomLeft" state="frozen"/>
      <selection/>
      <selection pane="bottomLeft" activeCell="U13" sqref="U13"/>
    </sheetView>
  </sheetViews>
  <sheetFormatPr defaultColWidth="10" defaultRowHeight="13.5"/>
  <cols>
    <col min="1" max="1" width="4.34166666666667" customWidth="1"/>
    <col min="2" max="2" width="10.25" customWidth="1"/>
    <col min="3" max="3" width="9.125" customWidth="1"/>
    <col min="4" max="4" width="8.8" customWidth="1"/>
    <col min="5" max="7" width="4.99166666666667" customWidth="1"/>
    <col min="8" max="9" width="8.7" customWidth="1"/>
    <col min="10" max="10" width="14.8833333333333" customWidth="1"/>
    <col min="11" max="11" width="6.5" customWidth="1"/>
    <col min="12" max="12" width="8.25833333333333" customWidth="1"/>
    <col min="13" max="13" width="8.25" customWidth="1"/>
    <col min="14" max="14" width="4.775" customWidth="1"/>
    <col min="15" max="15" width="7.875" customWidth="1"/>
    <col min="16" max="16" width="3.69166666666667" customWidth="1"/>
    <col min="17" max="17" width="12.9333333333333" customWidth="1"/>
    <col min="18" max="18" width="4.34166666666667" customWidth="1"/>
    <col min="19" max="19" width="5.64166666666667" customWidth="1"/>
  </cols>
  <sheetData>
    <row r="1" ht="16.35" customHeight="1" spans="1:19">
      <c r="A1" s="1" t="s">
        <v>421</v>
      </c>
      <c r="S1" s="9" t="s">
        <v>422</v>
      </c>
    </row>
    <row r="2" ht="42.2" customHeight="1" spans="1:19">
      <c r="A2" s="2" t="s">
        <v>423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424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10" t="s">
        <v>33</v>
      </c>
      <c r="R4" s="10"/>
      <c r="S4" s="10"/>
    </row>
    <row r="5" ht="18.2" customHeight="1" spans="1:19">
      <c r="A5" s="5" t="s">
        <v>362</v>
      </c>
      <c r="B5" s="5" t="s">
        <v>363</v>
      </c>
      <c r="C5" s="5" t="s">
        <v>425</v>
      </c>
      <c r="D5" s="5"/>
      <c r="E5" s="5"/>
      <c r="F5" s="5"/>
      <c r="G5" s="5"/>
      <c r="H5" s="5"/>
      <c r="I5" s="5"/>
      <c r="J5" s="5" t="s">
        <v>426</v>
      </c>
      <c r="K5" s="5" t="s">
        <v>427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408</v>
      </c>
      <c r="D6" s="5" t="s">
        <v>428</v>
      </c>
      <c r="E6" s="5"/>
      <c r="F6" s="5"/>
      <c r="G6" s="5"/>
      <c r="H6" s="5" t="s">
        <v>429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41" customHeight="1" spans="1:19">
      <c r="A7" s="5"/>
      <c r="B7" s="5"/>
      <c r="C7" s="5"/>
      <c r="D7" s="5" t="s">
        <v>141</v>
      </c>
      <c r="E7" s="5" t="s">
        <v>430</v>
      </c>
      <c r="F7" s="5" t="s">
        <v>145</v>
      </c>
      <c r="G7" s="5" t="s">
        <v>431</v>
      </c>
      <c r="H7" s="5" t="s">
        <v>164</v>
      </c>
      <c r="I7" s="5" t="s">
        <v>165</v>
      </c>
      <c r="J7" s="5"/>
      <c r="K7" s="5" t="s">
        <v>411</v>
      </c>
      <c r="L7" s="5" t="s">
        <v>412</v>
      </c>
      <c r="M7" s="5" t="s">
        <v>413</v>
      </c>
      <c r="N7" s="5" t="s">
        <v>418</v>
      </c>
      <c r="O7" s="5" t="s">
        <v>414</v>
      </c>
      <c r="P7" s="5" t="s">
        <v>432</v>
      </c>
      <c r="Q7" s="5" t="s">
        <v>433</v>
      </c>
      <c r="R7" s="5" t="s">
        <v>434</v>
      </c>
      <c r="S7" s="5" t="s">
        <v>419</v>
      </c>
    </row>
    <row r="8" ht="19.9" customHeight="1" spans="1:19">
      <c r="A8" s="6" t="s">
        <v>3</v>
      </c>
      <c r="B8" s="6" t="s">
        <v>5</v>
      </c>
      <c r="C8" s="7">
        <f>D8</f>
        <v>9674669</v>
      </c>
      <c r="D8" s="7">
        <v>9674669</v>
      </c>
      <c r="E8" s="7"/>
      <c r="F8" s="7"/>
      <c r="G8" s="7"/>
      <c r="H8" s="7">
        <v>7784319</v>
      </c>
      <c r="I8" s="7">
        <v>1890350</v>
      </c>
      <c r="J8" s="6" t="s">
        <v>435</v>
      </c>
      <c r="K8" s="8" t="s">
        <v>436</v>
      </c>
      <c r="L8" s="8" t="s">
        <v>437</v>
      </c>
      <c r="M8" s="6" t="s">
        <v>438</v>
      </c>
      <c r="N8" s="6" t="s">
        <v>439</v>
      </c>
      <c r="O8" s="6" t="s">
        <v>440</v>
      </c>
      <c r="P8" s="6" t="s">
        <v>441</v>
      </c>
      <c r="Q8" s="6" t="s">
        <v>442</v>
      </c>
      <c r="R8" s="6" t="s">
        <v>443</v>
      </c>
      <c r="S8" s="6"/>
    </row>
    <row r="9" ht="19.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/>
      <c r="M9" s="6" t="s">
        <v>444</v>
      </c>
      <c r="N9" s="6" t="s">
        <v>439</v>
      </c>
      <c r="O9" s="6" t="s">
        <v>445</v>
      </c>
      <c r="P9" s="6" t="s">
        <v>446</v>
      </c>
      <c r="Q9" s="6" t="s">
        <v>447</v>
      </c>
      <c r="R9" s="6" t="s">
        <v>443</v>
      </c>
      <c r="S9" s="6"/>
    </row>
    <row r="10" ht="39.6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/>
      <c r="M10" s="6" t="s">
        <v>448</v>
      </c>
      <c r="N10" s="6" t="s">
        <v>439</v>
      </c>
      <c r="O10" s="6" t="s">
        <v>449</v>
      </c>
      <c r="P10" s="6" t="s">
        <v>446</v>
      </c>
      <c r="Q10" s="6" t="s">
        <v>450</v>
      </c>
      <c r="R10" s="6" t="s">
        <v>443</v>
      </c>
      <c r="S10" s="6"/>
    </row>
    <row r="11" ht="18.9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451</v>
      </c>
      <c r="M11" s="6" t="s">
        <v>452</v>
      </c>
      <c r="N11" s="6" t="s">
        <v>453</v>
      </c>
      <c r="O11" s="6" t="s">
        <v>454</v>
      </c>
      <c r="P11" s="6" t="s">
        <v>455</v>
      </c>
      <c r="Q11" s="6" t="s">
        <v>456</v>
      </c>
      <c r="R11" s="6" t="s">
        <v>443</v>
      </c>
      <c r="S11" s="6"/>
    </row>
    <row r="12" ht="19.9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8"/>
      <c r="M12" s="6" t="s">
        <v>457</v>
      </c>
      <c r="N12" s="6" t="s">
        <v>453</v>
      </c>
      <c r="O12" s="6" t="s">
        <v>454</v>
      </c>
      <c r="P12" s="6" t="s">
        <v>455</v>
      </c>
      <c r="Q12" s="6" t="s">
        <v>456</v>
      </c>
      <c r="R12" s="6" t="s">
        <v>443</v>
      </c>
      <c r="S12" s="6"/>
    </row>
    <row r="13" ht="19.9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/>
      <c r="M13" s="6" t="s">
        <v>458</v>
      </c>
      <c r="N13" s="6" t="s">
        <v>453</v>
      </c>
      <c r="O13" s="6" t="s">
        <v>454</v>
      </c>
      <c r="P13" s="6" t="s">
        <v>455</v>
      </c>
      <c r="Q13" s="6" t="s">
        <v>456</v>
      </c>
      <c r="R13" s="6" t="s">
        <v>443</v>
      </c>
      <c r="S13" s="6"/>
    </row>
    <row r="14" ht="19.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459</v>
      </c>
      <c r="M14" s="6" t="s">
        <v>460</v>
      </c>
      <c r="N14" s="6" t="s">
        <v>461</v>
      </c>
      <c r="O14" s="6" t="s">
        <v>462</v>
      </c>
      <c r="P14" s="6" t="s">
        <v>463</v>
      </c>
      <c r="Q14" s="6" t="s">
        <v>464</v>
      </c>
      <c r="R14" s="6" t="s">
        <v>443</v>
      </c>
      <c r="S14" s="6"/>
    </row>
    <row r="15" ht="19.9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465</v>
      </c>
      <c r="M15" s="6" t="s">
        <v>466</v>
      </c>
      <c r="N15" s="6" t="s">
        <v>439</v>
      </c>
      <c r="O15" s="6" t="s">
        <v>467</v>
      </c>
      <c r="P15" s="6" t="s">
        <v>441</v>
      </c>
      <c r="Q15" s="6" t="s">
        <v>468</v>
      </c>
      <c r="R15" s="6" t="s">
        <v>469</v>
      </c>
      <c r="S15" s="6"/>
    </row>
    <row r="16" ht="19.9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470</v>
      </c>
      <c r="L16" s="8" t="s">
        <v>471</v>
      </c>
      <c r="M16" s="6" t="s">
        <v>472</v>
      </c>
      <c r="N16" s="6" t="s">
        <v>439</v>
      </c>
      <c r="O16" s="6" t="s">
        <v>473</v>
      </c>
      <c r="P16" s="6" t="s">
        <v>441</v>
      </c>
      <c r="Q16" s="6" t="s">
        <v>474</v>
      </c>
      <c r="R16" s="6" t="s">
        <v>469</v>
      </c>
      <c r="S16" s="6"/>
    </row>
    <row r="17" ht="29.25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8" t="s">
        <v>475</v>
      </c>
      <c r="M17" s="6" t="s">
        <v>476</v>
      </c>
      <c r="N17" s="6" t="s">
        <v>461</v>
      </c>
      <c r="O17" s="6" t="s">
        <v>463</v>
      </c>
      <c r="P17" s="6" t="s">
        <v>463</v>
      </c>
      <c r="Q17" s="6" t="s">
        <v>456</v>
      </c>
      <c r="R17" s="6" t="s">
        <v>469</v>
      </c>
      <c r="S17" s="6"/>
    </row>
    <row r="18" ht="19.9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/>
      <c r="L18" s="8" t="s">
        <v>477</v>
      </c>
      <c r="M18" s="6" t="s">
        <v>478</v>
      </c>
      <c r="N18" s="6" t="s">
        <v>461</v>
      </c>
      <c r="O18" s="6" t="s">
        <v>463</v>
      </c>
      <c r="P18" s="6" t="s">
        <v>463</v>
      </c>
      <c r="Q18" s="6" t="s">
        <v>478</v>
      </c>
      <c r="R18" s="6" t="s">
        <v>469</v>
      </c>
      <c r="S18" s="6"/>
    </row>
    <row r="19" ht="29.25" customHeight="1" spans="1:19">
      <c r="A19" s="6"/>
      <c r="B19" s="6"/>
      <c r="C19" s="7"/>
      <c r="D19" s="7"/>
      <c r="E19" s="7"/>
      <c r="F19" s="7"/>
      <c r="G19" s="7"/>
      <c r="H19" s="7"/>
      <c r="I19" s="7"/>
      <c r="J19" s="6"/>
      <c r="K19" s="8"/>
      <c r="L19" s="8" t="s">
        <v>479</v>
      </c>
      <c r="M19" s="6" t="s">
        <v>480</v>
      </c>
      <c r="N19" s="6" t="s">
        <v>461</v>
      </c>
      <c r="O19" s="6" t="s">
        <v>463</v>
      </c>
      <c r="P19" s="6" t="s">
        <v>463</v>
      </c>
      <c r="Q19" s="6" t="s">
        <v>480</v>
      </c>
      <c r="R19" s="6" t="s">
        <v>469</v>
      </c>
      <c r="S19" s="6"/>
    </row>
    <row r="20" ht="19.9" customHeight="1" spans="1:19">
      <c r="A20" s="6"/>
      <c r="B20" s="6"/>
      <c r="C20" s="7"/>
      <c r="D20" s="7"/>
      <c r="E20" s="7"/>
      <c r="F20" s="7"/>
      <c r="G20" s="7"/>
      <c r="H20" s="7"/>
      <c r="I20" s="7"/>
      <c r="J20" s="6"/>
      <c r="K20" s="8" t="s">
        <v>481</v>
      </c>
      <c r="L20" s="8" t="s">
        <v>482</v>
      </c>
      <c r="M20" s="6" t="s">
        <v>483</v>
      </c>
      <c r="N20" s="6" t="s">
        <v>439</v>
      </c>
      <c r="O20" s="6" t="s">
        <v>484</v>
      </c>
      <c r="P20" s="6" t="s">
        <v>455</v>
      </c>
      <c r="Q20" s="6" t="s">
        <v>485</v>
      </c>
      <c r="R20" s="6" t="s">
        <v>469</v>
      </c>
      <c r="S20" s="6"/>
    </row>
    <row r="21" ht="16.35" customHeight="1"/>
    <row r="22" ht="16.35" customHeight="1"/>
    <row r="23" ht="16.35" customHeight="1"/>
    <row r="24" ht="16.35" customHeight="1"/>
    <row r="25" ht="16.35" customHeight="1"/>
  </sheetData>
  <mergeCells count="25">
    <mergeCell ref="A2:S2"/>
    <mergeCell ref="A3:S3"/>
    <mergeCell ref="Q4:S4"/>
    <mergeCell ref="C5:I5"/>
    <mergeCell ref="D6:G6"/>
    <mergeCell ref="H6:I6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15"/>
    <mergeCell ref="K16:K19"/>
    <mergeCell ref="L8:L10"/>
    <mergeCell ref="L11:L13"/>
    <mergeCell ref="K5:S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B12" sqref="B12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s="11" customFormat="1" ht="10" customHeight="1" spans="1:8">
      <c r="A1" s="1" t="s">
        <v>30</v>
      </c>
      <c r="H1" s="9" t="s">
        <v>31</v>
      </c>
    </row>
    <row r="2" ht="15" customHeight="1" spans="1:8">
      <c r="A2" s="63" t="s">
        <v>8</v>
      </c>
      <c r="B2" s="63"/>
      <c r="C2" s="63"/>
      <c r="D2" s="63"/>
      <c r="E2" s="63"/>
      <c r="F2" s="63"/>
      <c r="G2" s="63"/>
      <c r="H2" s="63"/>
    </row>
    <row r="3" ht="17.25" customHeight="1" spans="1:8">
      <c r="A3" s="13" t="s">
        <v>32</v>
      </c>
      <c r="B3" s="13"/>
      <c r="C3" s="13"/>
      <c r="D3" s="13"/>
      <c r="E3" s="13"/>
      <c r="F3" s="13"/>
      <c r="G3" s="10" t="s">
        <v>33</v>
      </c>
      <c r="H3" s="10"/>
    </row>
    <row r="4" ht="13" customHeight="1" spans="1:8">
      <c r="A4" s="14" t="s">
        <v>34</v>
      </c>
      <c r="B4" s="14"/>
      <c r="C4" s="14" t="s">
        <v>35</v>
      </c>
      <c r="D4" s="14"/>
      <c r="E4" s="14"/>
      <c r="F4" s="14"/>
      <c r="G4" s="14"/>
      <c r="H4" s="14"/>
    </row>
    <row r="5" ht="16" customHeight="1" spans="1:8">
      <c r="A5" s="14" t="s">
        <v>36</v>
      </c>
      <c r="B5" s="14" t="s">
        <v>37</v>
      </c>
      <c r="C5" s="14" t="s">
        <v>38</v>
      </c>
      <c r="D5" s="14" t="s">
        <v>37</v>
      </c>
      <c r="E5" s="14" t="s">
        <v>39</v>
      </c>
      <c r="F5" s="14" t="s">
        <v>37</v>
      </c>
      <c r="G5" s="14" t="s">
        <v>40</v>
      </c>
      <c r="H5" s="14" t="s">
        <v>37</v>
      </c>
    </row>
    <row r="6" ht="16.35" customHeight="1" spans="1:8">
      <c r="A6" s="18" t="s">
        <v>41</v>
      </c>
      <c r="B6" s="7">
        <f>B7+B8</f>
        <v>9674669</v>
      </c>
      <c r="C6" s="6" t="s">
        <v>42</v>
      </c>
      <c r="D6" s="24"/>
      <c r="E6" s="18" t="s">
        <v>43</v>
      </c>
      <c r="F6" s="19">
        <v>9674669</v>
      </c>
      <c r="G6" s="6" t="s">
        <v>44</v>
      </c>
      <c r="H6" s="7">
        <f>6965159</f>
        <v>6965159</v>
      </c>
    </row>
    <row r="7" ht="16.35" customHeight="1" spans="1:8">
      <c r="A7" s="6" t="s">
        <v>45</v>
      </c>
      <c r="B7" s="7">
        <f>7784319+179000</f>
        <v>7963319</v>
      </c>
      <c r="C7" s="6" t="s">
        <v>46</v>
      </c>
      <c r="D7" s="24"/>
      <c r="E7" s="6" t="s">
        <v>47</v>
      </c>
      <c r="F7" s="7">
        <v>6965159</v>
      </c>
      <c r="G7" s="6" t="s">
        <v>48</v>
      </c>
      <c r="H7" s="7">
        <v>2599070</v>
      </c>
    </row>
    <row r="8" ht="16.35" customHeight="1" spans="1:8">
      <c r="A8" s="18" t="s">
        <v>49</v>
      </c>
      <c r="B8" s="7">
        <f>SUM(B9:B19)</f>
        <v>1711350</v>
      </c>
      <c r="C8" s="6" t="s">
        <v>50</v>
      </c>
      <c r="D8" s="24"/>
      <c r="E8" s="6" t="s">
        <v>51</v>
      </c>
      <c r="F8" s="7">
        <f>808720+1711350+179000</f>
        <v>2699070</v>
      </c>
      <c r="G8" s="6" t="s">
        <v>52</v>
      </c>
      <c r="H8" s="7"/>
    </row>
    <row r="9" ht="14" customHeight="1" spans="1:8">
      <c r="A9" s="6" t="s">
        <v>53</v>
      </c>
      <c r="B9" s="7">
        <v>544350</v>
      </c>
      <c r="C9" s="6" t="s">
        <v>54</v>
      </c>
      <c r="D9" s="24"/>
      <c r="E9" s="6" t="s">
        <v>55</v>
      </c>
      <c r="F9" s="7">
        <v>10440</v>
      </c>
      <c r="G9" s="6" t="s">
        <v>56</v>
      </c>
      <c r="H9" s="7"/>
    </row>
    <row r="10" ht="14" customHeight="1" spans="1:8">
      <c r="A10" s="6" t="s">
        <v>57</v>
      </c>
      <c r="B10" s="7"/>
      <c r="C10" s="6" t="s">
        <v>58</v>
      </c>
      <c r="D10" s="24"/>
      <c r="E10" s="18" t="s">
        <v>59</v>
      </c>
      <c r="F10" s="19"/>
      <c r="G10" s="6" t="s">
        <v>60</v>
      </c>
      <c r="H10" s="7">
        <v>100000</v>
      </c>
    </row>
    <row r="11" ht="14" customHeight="1" spans="1:8">
      <c r="A11" s="6" t="s">
        <v>61</v>
      </c>
      <c r="B11" s="7"/>
      <c r="C11" s="6" t="s">
        <v>62</v>
      </c>
      <c r="D11" s="24"/>
      <c r="E11" s="6" t="s">
        <v>63</v>
      </c>
      <c r="F11" s="7"/>
      <c r="G11" s="6" t="s">
        <v>64</v>
      </c>
      <c r="H11" s="7"/>
    </row>
    <row r="12" ht="14" customHeight="1" spans="1:8">
      <c r="A12" s="6" t="s">
        <v>65</v>
      </c>
      <c r="B12" s="7">
        <v>519000</v>
      </c>
      <c r="C12" s="6" t="s">
        <v>66</v>
      </c>
      <c r="D12" s="24"/>
      <c r="E12" s="6" t="s">
        <v>67</v>
      </c>
      <c r="F12" s="7"/>
      <c r="G12" s="6" t="s">
        <v>68</v>
      </c>
      <c r="H12" s="7"/>
    </row>
    <row r="13" ht="14" customHeight="1" spans="1:8">
      <c r="A13" s="6" t="s">
        <v>69</v>
      </c>
      <c r="B13" s="7">
        <v>500000</v>
      </c>
      <c r="C13" s="6" t="s">
        <v>70</v>
      </c>
      <c r="D13" s="24">
        <f>772545</f>
        <v>772545</v>
      </c>
      <c r="E13" s="6" t="s">
        <v>71</v>
      </c>
      <c r="F13" s="7"/>
      <c r="G13" s="6" t="s">
        <v>72</v>
      </c>
      <c r="H13" s="7"/>
    </row>
    <row r="14" ht="14" customHeight="1" spans="1:8">
      <c r="A14" s="6" t="s">
        <v>73</v>
      </c>
      <c r="B14" s="7"/>
      <c r="C14" s="6" t="s">
        <v>74</v>
      </c>
      <c r="D14" s="24"/>
      <c r="E14" s="6" t="s">
        <v>75</v>
      </c>
      <c r="F14" s="7"/>
      <c r="G14" s="6" t="s">
        <v>76</v>
      </c>
      <c r="H14" s="7">
        <f>10440</f>
        <v>10440</v>
      </c>
    </row>
    <row r="15" ht="14" customHeight="1" spans="1:8">
      <c r="A15" s="6" t="s">
        <v>77</v>
      </c>
      <c r="B15" s="7"/>
      <c r="C15" s="6" t="s">
        <v>78</v>
      </c>
      <c r="D15" s="24">
        <v>419652</v>
      </c>
      <c r="E15" s="6" t="s">
        <v>79</v>
      </c>
      <c r="F15" s="7"/>
      <c r="G15" s="6" t="s">
        <v>80</v>
      </c>
      <c r="H15" s="7"/>
    </row>
    <row r="16" ht="14" customHeight="1" spans="1:8">
      <c r="A16" s="6" t="s">
        <v>81</v>
      </c>
      <c r="B16" s="7">
        <v>148000</v>
      </c>
      <c r="C16" s="6" t="s">
        <v>82</v>
      </c>
      <c r="D16" s="24"/>
      <c r="E16" s="6" t="s">
        <v>83</v>
      </c>
      <c r="F16" s="7"/>
      <c r="G16" s="6" t="s">
        <v>84</v>
      </c>
      <c r="H16" s="7"/>
    </row>
    <row r="17" ht="14" customHeight="1" spans="1:8">
      <c r="A17" s="6" t="s">
        <v>85</v>
      </c>
      <c r="B17" s="7"/>
      <c r="C17" s="6" t="s">
        <v>86</v>
      </c>
      <c r="D17" s="24"/>
      <c r="E17" s="6" t="s">
        <v>87</v>
      </c>
      <c r="F17" s="7"/>
      <c r="G17" s="6" t="s">
        <v>88</v>
      </c>
      <c r="H17" s="7"/>
    </row>
    <row r="18" ht="14" customHeight="1" spans="1:8">
      <c r="A18" s="6" t="s">
        <v>89</v>
      </c>
      <c r="B18" s="7"/>
      <c r="C18" s="6" t="s">
        <v>90</v>
      </c>
      <c r="D18" s="24"/>
      <c r="E18" s="6" t="s">
        <v>91</v>
      </c>
      <c r="F18" s="7"/>
      <c r="G18" s="6" t="s">
        <v>92</v>
      </c>
      <c r="H18" s="7"/>
    </row>
    <row r="19" ht="14" customHeight="1" spans="1:8">
      <c r="A19" s="6" t="s">
        <v>93</v>
      </c>
      <c r="B19" s="7"/>
      <c r="C19" s="6" t="s">
        <v>94</v>
      </c>
      <c r="D19" s="24"/>
      <c r="E19" s="6" t="s">
        <v>95</v>
      </c>
      <c r="F19" s="7"/>
      <c r="G19" s="6" t="s">
        <v>96</v>
      </c>
      <c r="H19" s="7"/>
    </row>
    <row r="20" ht="16.35" customHeight="1" spans="1:8">
      <c r="A20" s="18" t="s">
        <v>97</v>
      </c>
      <c r="B20" s="19"/>
      <c r="C20" s="6" t="s">
        <v>98</v>
      </c>
      <c r="D20" s="24"/>
      <c r="E20" s="6" t="s">
        <v>99</v>
      </c>
      <c r="F20" s="7"/>
      <c r="G20" s="6"/>
      <c r="H20" s="7"/>
    </row>
    <row r="21" ht="16.35" customHeight="1" spans="1:8">
      <c r="A21" s="18" t="s">
        <v>100</v>
      </c>
      <c r="B21" s="19"/>
      <c r="C21" s="6" t="s">
        <v>101</v>
      </c>
      <c r="D21" s="24"/>
      <c r="E21" s="18" t="s">
        <v>102</v>
      </c>
      <c r="F21" s="19"/>
      <c r="G21" s="6"/>
      <c r="H21" s="7"/>
    </row>
    <row r="22" ht="16.35" customHeight="1" spans="1:8">
      <c r="A22" s="18" t="s">
        <v>103</v>
      </c>
      <c r="B22" s="19"/>
      <c r="C22" s="6" t="s">
        <v>104</v>
      </c>
      <c r="D22" s="24"/>
      <c r="E22" s="6"/>
      <c r="F22" s="6"/>
      <c r="G22" s="6"/>
      <c r="H22" s="7"/>
    </row>
    <row r="23" ht="16.35" customHeight="1" spans="1:8">
      <c r="A23" s="18" t="s">
        <v>105</v>
      </c>
      <c r="B23" s="19"/>
      <c r="C23" s="6" t="s">
        <v>106</v>
      </c>
      <c r="D23" s="24"/>
      <c r="E23" s="6"/>
      <c r="F23" s="6"/>
      <c r="G23" s="6"/>
      <c r="H23" s="7"/>
    </row>
    <row r="24" ht="16.35" customHeight="1" spans="1:8">
      <c r="A24" s="18" t="s">
        <v>107</v>
      </c>
      <c r="B24" s="19"/>
      <c r="C24" s="6" t="s">
        <v>108</v>
      </c>
      <c r="D24" s="24">
        <f>5983921+179000+1711350</f>
        <v>7874271</v>
      </c>
      <c r="E24" s="6"/>
      <c r="F24" s="6"/>
      <c r="G24" s="6"/>
      <c r="H24" s="7"/>
    </row>
    <row r="25" ht="16.35" customHeight="1" spans="1:8">
      <c r="A25" s="6" t="s">
        <v>109</v>
      </c>
      <c r="B25" s="7"/>
      <c r="C25" s="6" t="s">
        <v>110</v>
      </c>
      <c r="D25" s="24">
        <v>608201</v>
      </c>
      <c r="E25" s="6"/>
      <c r="F25" s="6"/>
      <c r="G25" s="6"/>
      <c r="H25" s="7"/>
    </row>
    <row r="26" ht="16.35" customHeight="1" spans="1:8">
      <c r="A26" s="6" t="s">
        <v>111</v>
      </c>
      <c r="B26" s="7"/>
      <c r="C26" s="6" t="s">
        <v>112</v>
      </c>
      <c r="D26" s="24"/>
      <c r="E26" s="6"/>
      <c r="F26" s="6"/>
      <c r="G26" s="6"/>
      <c r="H26" s="7"/>
    </row>
    <row r="27" ht="16.35" customHeight="1" spans="1:8">
      <c r="A27" s="6" t="s">
        <v>113</v>
      </c>
      <c r="B27" s="7"/>
      <c r="C27" s="6" t="s">
        <v>114</v>
      </c>
      <c r="D27" s="24"/>
      <c r="E27" s="6"/>
      <c r="F27" s="6"/>
      <c r="G27" s="6"/>
      <c r="H27" s="7"/>
    </row>
    <row r="28" ht="16.35" customHeight="1" spans="1:8">
      <c r="A28" s="18" t="s">
        <v>115</v>
      </c>
      <c r="B28" s="19"/>
      <c r="C28" s="6" t="s">
        <v>116</v>
      </c>
      <c r="D28" s="24"/>
      <c r="E28" s="6"/>
      <c r="F28" s="6"/>
      <c r="G28" s="6"/>
      <c r="H28" s="7"/>
    </row>
    <row r="29" ht="16.35" customHeight="1" spans="1:8">
      <c r="A29" s="18" t="s">
        <v>117</v>
      </c>
      <c r="B29" s="19"/>
      <c r="C29" s="6" t="s">
        <v>118</v>
      </c>
      <c r="D29" s="24"/>
      <c r="E29" s="6"/>
      <c r="F29" s="6"/>
      <c r="G29" s="6"/>
      <c r="H29" s="7"/>
    </row>
    <row r="30" ht="16.35" customHeight="1" spans="1:8">
      <c r="A30" s="18" t="s">
        <v>119</v>
      </c>
      <c r="B30" s="19"/>
      <c r="C30" s="6" t="s">
        <v>120</v>
      </c>
      <c r="D30" s="24"/>
      <c r="E30" s="6"/>
      <c r="F30" s="6"/>
      <c r="G30" s="6"/>
      <c r="H30" s="7"/>
    </row>
    <row r="31" ht="16.35" customHeight="1" spans="1:8">
      <c r="A31" s="18" t="s">
        <v>121</v>
      </c>
      <c r="B31" s="19"/>
      <c r="C31" s="6" t="s">
        <v>122</v>
      </c>
      <c r="D31" s="24"/>
      <c r="E31" s="6"/>
      <c r="F31" s="6"/>
      <c r="G31" s="6"/>
      <c r="H31" s="7"/>
    </row>
    <row r="32" ht="16.35" customHeight="1" spans="1:8">
      <c r="A32" s="18" t="s">
        <v>123</v>
      </c>
      <c r="B32" s="19"/>
      <c r="C32" s="6" t="s">
        <v>124</v>
      </c>
      <c r="D32" s="24"/>
      <c r="E32" s="6"/>
      <c r="F32" s="6"/>
      <c r="G32" s="6"/>
      <c r="H32" s="7"/>
    </row>
    <row r="33" ht="16.35" customHeight="1" spans="1:8">
      <c r="A33" s="6"/>
      <c r="B33" s="6"/>
      <c r="C33" s="6" t="s">
        <v>125</v>
      </c>
      <c r="D33" s="24"/>
      <c r="E33" s="6"/>
      <c r="F33" s="6"/>
      <c r="G33" s="6"/>
      <c r="H33" s="6"/>
    </row>
    <row r="34" ht="16.35" customHeight="1" spans="1:8">
      <c r="A34" s="6"/>
      <c r="B34" s="6"/>
      <c r="C34" s="6" t="s">
        <v>126</v>
      </c>
      <c r="D34" s="24"/>
      <c r="E34" s="6"/>
      <c r="F34" s="6"/>
      <c r="G34" s="6"/>
      <c r="H34" s="6"/>
    </row>
    <row r="35" ht="16.35" customHeight="1" spans="1:8">
      <c r="A35" s="6"/>
      <c r="B35" s="6"/>
      <c r="C35" s="6" t="s">
        <v>127</v>
      </c>
      <c r="D35" s="24"/>
      <c r="E35" s="6"/>
      <c r="F35" s="6"/>
      <c r="G35" s="6"/>
      <c r="H35" s="6"/>
    </row>
    <row r="36" ht="12" customHeight="1" spans="1:8">
      <c r="A36" s="6"/>
      <c r="B36" s="6"/>
      <c r="C36" s="6"/>
      <c r="D36" s="6"/>
      <c r="E36" s="6"/>
      <c r="F36" s="6"/>
      <c r="G36" s="6"/>
      <c r="H36" s="6"/>
    </row>
    <row r="37" ht="15" customHeight="1" spans="1:8">
      <c r="A37" s="18" t="s">
        <v>128</v>
      </c>
      <c r="B37" s="19">
        <f>B6</f>
        <v>9674669</v>
      </c>
      <c r="C37" s="18" t="s">
        <v>129</v>
      </c>
      <c r="D37" s="19">
        <f>SUM((D6:D35))</f>
        <v>9674669</v>
      </c>
      <c r="E37" s="18" t="s">
        <v>129</v>
      </c>
      <c r="F37" s="19">
        <f>F6+F10</f>
        <v>9674669</v>
      </c>
      <c r="G37" s="18" t="s">
        <v>129</v>
      </c>
      <c r="H37" s="19">
        <f>SUM((H6:H19))</f>
        <v>9674669</v>
      </c>
    </row>
    <row r="38" ht="15" customHeight="1" spans="1:8">
      <c r="A38" s="18" t="s">
        <v>130</v>
      </c>
      <c r="B38" s="19"/>
      <c r="C38" s="18" t="s">
        <v>131</v>
      </c>
      <c r="D38" s="19"/>
      <c r="E38" s="18" t="s">
        <v>131</v>
      </c>
      <c r="F38" s="19"/>
      <c r="G38" s="18" t="s">
        <v>131</v>
      </c>
      <c r="H38" s="19"/>
    </row>
    <row r="39" ht="15" customHeight="1" spans="1:8">
      <c r="A39" s="6"/>
      <c r="B39" s="7"/>
      <c r="C39" s="6"/>
      <c r="D39" s="7"/>
      <c r="E39" s="18"/>
      <c r="F39" s="19"/>
      <c r="G39" s="18"/>
      <c r="H39" s="19"/>
    </row>
    <row r="40" ht="16.35" customHeight="1" spans="1:8">
      <c r="A40" s="18" t="s">
        <v>132</v>
      </c>
      <c r="B40" s="19">
        <f>B37</f>
        <v>9674669</v>
      </c>
      <c r="C40" s="18" t="s">
        <v>133</v>
      </c>
      <c r="D40" s="19">
        <f>D37</f>
        <v>9674669</v>
      </c>
      <c r="E40" s="18" t="s">
        <v>133</v>
      </c>
      <c r="F40" s="19">
        <f>F37</f>
        <v>9674669</v>
      </c>
      <c r="G40" s="18" t="s">
        <v>133</v>
      </c>
      <c r="H40" s="19">
        <f>H37</f>
        <v>9674669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0784722222222222" bottom="0.0784722222222222" header="0" footer="0"/>
  <pageSetup paperSize="9" scale="90" orientation="landscape" horizontalDpi="600"/>
  <headerFooter>
    <oddFooter>&amp;C第&amp;P页，共&amp;N页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E10" sqref="E10"/>
    </sheetView>
  </sheetViews>
  <sheetFormatPr defaultColWidth="10" defaultRowHeight="13.5"/>
  <cols>
    <col min="1" max="1" width="5.875" customWidth="1"/>
    <col min="2" max="2" width="11.375" customWidth="1"/>
    <col min="3" max="3" width="11" customWidth="1"/>
    <col min="4" max="5" width="9.375" customWidth="1"/>
    <col min="6" max="25" width="4.75" customWidth="1"/>
    <col min="26" max="26" width="9.75" customWidth="1"/>
  </cols>
  <sheetData>
    <row r="1" ht="24" customHeight="1" spans="1:25">
      <c r="A1" s="1" t="s">
        <v>134</v>
      </c>
      <c r="W1" s="62"/>
      <c r="Y1" s="9" t="s">
        <v>135</v>
      </c>
    </row>
    <row r="2" ht="33.6" customHeight="1" spans="1:25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35" t="s">
        <v>32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Y3" s="38" t="s">
        <v>33</v>
      </c>
    </row>
    <row r="4" ht="30" customHeight="1" spans="1:25">
      <c r="A4" s="5" t="s">
        <v>136</v>
      </c>
      <c r="B4" s="5" t="s">
        <v>137</v>
      </c>
      <c r="C4" s="5" t="s">
        <v>138</v>
      </c>
      <c r="D4" s="5" t="s">
        <v>139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130</v>
      </c>
      <c r="T4" s="5"/>
      <c r="U4" s="5"/>
      <c r="V4" s="5"/>
      <c r="W4" s="5"/>
      <c r="X4" s="5"/>
      <c r="Y4" s="5"/>
    </row>
    <row r="5" ht="30" customHeight="1" spans="1:25">
      <c r="A5" s="5"/>
      <c r="B5" s="5"/>
      <c r="C5" s="5"/>
      <c r="D5" s="5" t="s">
        <v>140</v>
      </c>
      <c r="E5" s="5" t="s">
        <v>141</v>
      </c>
      <c r="F5" s="5" t="s">
        <v>142</v>
      </c>
      <c r="G5" s="5" t="s">
        <v>143</v>
      </c>
      <c r="H5" s="5" t="s">
        <v>144</v>
      </c>
      <c r="I5" s="5" t="s">
        <v>145</v>
      </c>
      <c r="J5" s="5" t="s">
        <v>146</v>
      </c>
      <c r="K5" s="5"/>
      <c r="L5" s="5"/>
      <c r="M5" s="5"/>
      <c r="N5" s="5" t="s">
        <v>147</v>
      </c>
      <c r="O5" s="5" t="s">
        <v>148</v>
      </c>
      <c r="P5" s="5" t="s">
        <v>149</v>
      </c>
      <c r="Q5" s="5" t="s">
        <v>150</v>
      </c>
      <c r="R5" s="5" t="s">
        <v>151</v>
      </c>
      <c r="S5" s="5" t="s">
        <v>140</v>
      </c>
      <c r="T5" s="5" t="s">
        <v>141</v>
      </c>
      <c r="U5" s="5" t="s">
        <v>142</v>
      </c>
      <c r="V5" s="5" t="s">
        <v>143</v>
      </c>
      <c r="W5" s="5" t="s">
        <v>144</v>
      </c>
      <c r="X5" s="5" t="s">
        <v>145</v>
      </c>
      <c r="Y5" s="5" t="s">
        <v>152</v>
      </c>
    </row>
    <row r="6" ht="46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153</v>
      </c>
      <c r="K6" s="5" t="s">
        <v>154</v>
      </c>
      <c r="L6" s="5" t="s">
        <v>155</v>
      </c>
      <c r="M6" s="5" t="s">
        <v>144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28" customHeight="1" spans="1:25">
      <c r="A7" s="18"/>
      <c r="B7" s="18" t="s">
        <v>138</v>
      </c>
      <c r="C7" s="31">
        <f>D7</f>
        <v>9674669</v>
      </c>
      <c r="D7" s="31">
        <f>E7</f>
        <v>9674669</v>
      </c>
      <c r="E7" s="31">
        <f>E8</f>
        <v>9674669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28" customHeight="1" spans="1:25">
      <c r="A8" s="20" t="s">
        <v>156</v>
      </c>
      <c r="B8" s="20" t="s">
        <v>5</v>
      </c>
      <c r="C8" s="31">
        <f>D8</f>
        <v>9674669</v>
      </c>
      <c r="D8" s="31">
        <f>E8</f>
        <v>9674669</v>
      </c>
      <c r="E8" s="31">
        <f>E9</f>
        <v>9674669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28" customHeight="1" spans="1:25">
      <c r="A9" s="61" t="s">
        <v>157</v>
      </c>
      <c r="B9" s="61" t="s">
        <v>158</v>
      </c>
      <c r="C9" s="24">
        <f>D9</f>
        <v>9674669</v>
      </c>
      <c r="D9" s="24">
        <f>E9</f>
        <v>9674669</v>
      </c>
      <c r="E9" s="7">
        <v>9674669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7:7">
      <c r="G11" s="4"/>
    </row>
  </sheetData>
  <mergeCells count="25">
    <mergeCell ref="A2:Y2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zoomScale="130" zoomScaleNormal="130" topLeftCell="A5" workbookViewId="0">
      <selection activeCell="I12" sqref="I1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" t="s">
        <v>159</v>
      </c>
      <c r="D1" s="46"/>
      <c r="K1" s="22" t="s">
        <v>160</v>
      </c>
    </row>
    <row r="2" ht="31.9" customHeight="1" spans="1:1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10" t="s">
        <v>33</v>
      </c>
    </row>
    <row r="4" ht="27.6" customHeight="1" spans="1:11">
      <c r="A4" s="14" t="s">
        <v>161</v>
      </c>
      <c r="B4" s="14"/>
      <c r="C4" s="14"/>
      <c r="D4" s="14" t="s">
        <v>162</v>
      </c>
      <c r="E4" s="14" t="s">
        <v>163</v>
      </c>
      <c r="F4" s="14" t="s">
        <v>138</v>
      </c>
      <c r="G4" s="14" t="s">
        <v>164</v>
      </c>
      <c r="H4" s="14" t="s">
        <v>165</v>
      </c>
      <c r="I4" s="14" t="s">
        <v>166</v>
      </c>
      <c r="J4" s="14" t="s">
        <v>167</v>
      </c>
      <c r="K4" s="14" t="s">
        <v>168</v>
      </c>
    </row>
    <row r="5" ht="25.9" customHeight="1" spans="1:11">
      <c r="A5" s="14" t="s">
        <v>169</v>
      </c>
      <c r="B5" s="14" t="s">
        <v>170</v>
      </c>
      <c r="C5" s="14" t="s">
        <v>171</v>
      </c>
      <c r="D5" s="14"/>
      <c r="E5" s="14"/>
      <c r="F5" s="14"/>
      <c r="G5" s="14"/>
      <c r="H5" s="14"/>
      <c r="I5" s="14"/>
      <c r="J5" s="14"/>
      <c r="K5" s="14"/>
    </row>
    <row r="6" ht="22.9" customHeight="1" spans="1:11">
      <c r="A6" s="29"/>
      <c r="B6" s="29"/>
      <c r="C6" s="29"/>
      <c r="D6" s="48" t="s">
        <v>138</v>
      </c>
      <c r="E6" s="48"/>
      <c r="F6" s="49">
        <f>F7</f>
        <v>9674669</v>
      </c>
      <c r="G6" s="49">
        <v>9674669</v>
      </c>
      <c r="H6" s="49">
        <f>H7</f>
        <v>0</v>
      </c>
      <c r="I6" s="49"/>
      <c r="J6" s="48"/>
      <c r="K6" s="48"/>
    </row>
    <row r="7" ht="22.9" customHeight="1" spans="1:11">
      <c r="A7" s="50"/>
      <c r="B7" s="50"/>
      <c r="C7" s="50"/>
      <c r="D7" s="51" t="s">
        <v>156</v>
      </c>
      <c r="E7" s="51" t="s">
        <v>5</v>
      </c>
      <c r="F7" s="52">
        <f>F8</f>
        <v>9674669</v>
      </c>
      <c r="G7" s="52">
        <v>9674669</v>
      </c>
      <c r="H7" s="52">
        <f>H8</f>
        <v>0</v>
      </c>
      <c r="I7" s="52"/>
      <c r="J7" s="59"/>
      <c r="K7" s="59"/>
    </row>
    <row r="8" ht="22.9" customHeight="1" spans="1:11">
      <c r="A8" s="50"/>
      <c r="B8" s="50"/>
      <c r="C8" s="50"/>
      <c r="D8" s="51" t="s">
        <v>157</v>
      </c>
      <c r="E8" s="51" t="s">
        <v>158</v>
      </c>
      <c r="F8" s="52">
        <f>SUM(F9:F17)</f>
        <v>9674669</v>
      </c>
      <c r="G8" s="52">
        <f>SUM(G9:G17)</f>
        <v>9674669</v>
      </c>
      <c r="H8" s="52">
        <f>SUM(H9:H17)</f>
        <v>0</v>
      </c>
      <c r="I8" s="52"/>
      <c r="J8" s="59"/>
      <c r="K8" s="59"/>
    </row>
    <row r="9" ht="22.9" customHeight="1" spans="1:11">
      <c r="A9" s="53" t="s">
        <v>172</v>
      </c>
      <c r="B9" s="53" t="s">
        <v>173</v>
      </c>
      <c r="C9" s="53" t="s">
        <v>173</v>
      </c>
      <c r="D9" s="54" t="s">
        <v>174</v>
      </c>
      <c r="E9" s="55" t="s">
        <v>175</v>
      </c>
      <c r="F9" s="56">
        <v>736657</v>
      </c>
      <c r="G9" s="56">
        <v>736657</v>
      </c>
      <c r="H9" s="56"/>
      <c r="I9" s="56"/>
      <c r="J9" s="55"/>
      <c r="K9" s="55"/>
    </row>
    <row r="10" ht="22.9" customHeight="1" spans="1:11">
      <c r="A10" s="53" t="s">
        <v>172</v>
      </c>
      <c r="B10" s="53" t="s">
        <v>176</v>
      </c>
      <c r="C10" s="53" t="s">
        <v>177</v>
      </c>
      <c r="D10" s="54" t="s">
        <v>178</v>
      </c>
      <c r="E10" s="55" t="s">
        <v>179</v>
      </c>
      <c r="F10" s="56">
        <v>18917</v>
      </c>
      <c r="G10" s="56">
        <v>18917</v>
      </c>
      <c r="H10" s="56"/>
      <c r="I10" s="56"/>
      <c r="J10" s="55"/>
      <c r="K10" s="55"/>
    </row>
    <row r="11" ht="22.9" customHeight="1" spans="1:11">
      <c r="A11" s="53" t="s">
        <v>172</v>
      </c>
      <c r="B11" s="53" t="s">
        <v>176</v>
      </c>
      <c r="C11" s="53" t="s">
        <v>180</v>
      </c>
      <c r="D11" s="54" t="s">
        <v>181</v>
      </c>
      <c r="E11" s="55" t="s">
        <v>182</v>
      </c>
      <c r="F11" s="56">
        <v>16971</v>
      </c>
      <c r="G11" s="56">
        <v>16971</v>
      </c>
      <c r="H11" s="56"/>
      <c r="I11" s="56"/>
      <c r="J11" s="55"/>
      <c r="K11" s="55"/>
    </row>
    <row r="12" ht="22.9" customHeight="1" spans="1:11">
      <c r="A12" s="53" t="s">
        <v>183</v>
      </c>
      <c r="B12" s="53" t="s">
        <v>184</v>
      </c>
      <c r="C12" s="53" t="s">
        <v>177</v>
      </c>
      <c r="D12" s="54" t="s">
        <v>185</v>
      </c>
      <c r="E12" s="55" t="s">
        <v>186</v>
      </c>
      <c r="F12" s="56">
        <v>307216</v>
      </c>
      <c r="G12" s="56">
        <v>307216</v>
      </c>
      <c r="H12" s="56"/>
      <c r="I12" s="56"/>
      <c r="J12" s="55"/>
      <c r="K12" s="55"/>
    </row>
    <row r="13" ht="22.9" customHeight="1" spans="1:11">
      <c r="A13" s="53" t="s">
        <v>183</v>
      </c>
      <c r="B13" s="53" t="s">
        <v>184</v>
      </c>
      <c r="C13" s="53" t="s">
        <v>187</v>
      </c>
      <c r="D13" s="54" t="s">
        <v>188</v>
      </c>
      <c r="E13" s="55" t="s">
        <v>189</v>
      </c>
      <c r="F13" s="56">
        <v>105956</v>
      </c>
      <c r="G13" s="56">
        <v>105956</v>
      </c>
      <c r="H13" s="56"/>
      <c r="I13" s="56"/>
      <c r="J13" s="55"/>
      <c r="K13" s="55"/>
    </row>
    <row r="14" ht="22.9" customHeight="1" spans="1:11">
      <c r="A14" s="53" t="s">
        <v>183</v>
      </c>
      <c r="B14" s="53" t="s">
        <v>184</v>
      </c>
      <c r="C14" s="53" t="s">
        <v>190</v>
      </c>
      <c r="D14" s="54" t="s">
        <v>191</v>
      </c>
      <c r="E14" s="55" t="s">
        <v>192</v>
      </c>
      <c r="F14" s="56">
        <v>6480</v>
      </c>
      <c r="G14" s="56">
        <v>6480</v>
      </c>
      <c r="H14" s="56"/>
      <c r="I14" s="56"/>
      <c r="J14" s="55"/>
      <c r="K14" s="55"/>
    </row>
    <row r="15" ht="22.9" customHeight="1" spans="1:11">
      <c r="A15" s="53" t="s">
        <v>193</v>
      </c>
      <c r="B15" s="53" t="s">
        <v>177</v>
      </c>
      <c r="C15" s="53" t="s">
        <v>177</v>
      </c>
      <c r="D15" s="54" t="s">
        <v>194</v>
      </c>
      <c r="E15" s="55" t="s">
        <v>195</v>
      </c>
      <c r="F15" s="56">
        <f>G15+H15</f>
        <v>7695271</v>
      </c>
      <c r="G15" s="56">
        <f>5983921+1711350</f>
        <v>7695271</v>
      </c>
      <c r="H15" s="56"/>
      <c r="I15" s="56"/>
      <c r="J15" s="55"/>
      <c r="K15" s="55"/>
    </row>
    <row r="16" ht="22.9" customHeight="1" spans="1:11">
      <c r="A16" s="53" t="s">
        <v>196</v>
      </c>
      <c r="B16" s="53" t="s">
        <v>180</v>
      </c>
      <c r="C16" s="53" t="s">
        <v>177</v>
      </c>
      <c r="D16" s="54" t="s">
        <v>197</v>
      </c>
      <c r="E16" s="55" t="s">
        <v>198</v>
      </c>
      <c r="F16" s="56">
        <v>608201</v>
      </c>
      <c r="G16" s="56">
        <v>608201</v>
      </c>
      <c r="H16" s="56"/>
      <c r="I16" s="56"/>
      <c r="J16" s="55"/>
      <c r="K16" s="55"/>
    </row>
    <row r="17" customFormat="1" ht="19.9" customHeight="1" spans="1:11">
      <c r="A17" s="53">
        <v>220</v>
      </c>
      <c r="B17" s="53" t="s">
        <v>177</v>
      </c>
      <c r="C17" s="53" t="s">
        <v>199</v>
      </c>
      <c r="D17" s="53">
        <v>2200106</v>
      </c>
      <c r="E17" s="57" t="s">
        <v>200</v>
      </c>
      <c r="F17" s="58">
        <f>G17</f>
        <v>179000</v>
      </c>
      <c r="G17" s="58">
        <v>179000</v>
      </c>
      <c r="H17" s="58"/>
      <c r="I17" s="58"/>
      <c r="J17" s="60"/>
      <c r="K17" s="6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130" zoomScaleNormal="130" workbookViewId="0">
      <selection activeCell="K14" sqref="K14"/>
    </sheetView>
  </sheetViews>
  <sheetFormatPr defaultColWidth="10" defaultRowHeight="13.5"/>
  <cols>
    <col min="1" max="3" width="3.75" customWidth="1"/>
    <col min="4" max="4" width="7.375" customWidth="1"/>
    <col min="5" max="5" width="18.5583333333333" customWidth="1"/>
    <col min="6" max="7" width="11" customWidth="1"/>
    <col min="8" max="8" width="9.375" customWidth="1"/>
    <col min="9" max="10" width="6.53333333333333" customWidth="1"/>
    <col min="11" max="11" width="9.375" customWidth="1"/>
    <col min="12" max="14" width="5.675" customWidth="1"/>
    <col min="15" max="15" width="8.625" customWidth="1"/>
    <col min="16" max="20" width="5.66666666666667" customWidth="1"/>
    <col min="21" max="22" width="9.75" customWidth="1"/>
  </cols>
  <sheetData>
    <row r="1" ht="16.35" customHeight="1" spans="1:20">
      <c r="A1" s="1" t="s">
        <v>201</v>
      </c>
      <c r="S1" s="22" t="s">
        <v>202</v>
      </c>
      <c r="T1" s="22"/>
    </row>
    <row r="2" ht="42.2" customHeight="1" spans="1:20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33</v>
      </c>
      <c r="T3" s="10"/>
    </row>
    <row r="4" ht="19.9" customHeight="1" spans="1:20">
      <c r="A4" s="5" t="s">
        <v>161</v>
      </c>
      <c r="B4" s="5"/>
      <c r="C4" s="5"/>
      <c r="D4" s="5" t="s">
        <v>203</v>
      </c>
      <c r="E4" s="5" t="s">
        <v>204</v>
      </c>
      <c r="F4" s="5" t="s">
        <v>205</v>
      </c>
      <c r="G4" s="5" t="s">
        <v>206</v>
      </c>
      <c r="H4" s="5" t="s">
        <v>207</v>
      </c>
      <c r="I4" s="5" t="s">
        <v>208</v>
      </c>
      <c r="J4" s="5" t="s">
        <v>209</v>
      </c>
      <c r="K4" s="5" t="s">
        <v>210</v>
      </c>
      <c r="L4" s="5" t="s">
        <v>211</v>
      </c>
      <c r="M4" s="5" t="s">
        <v>212</v>
      </c>
      <c r="N4" s="5" t="s">
        <v>213</v>
      </c>
      <c r="O4" s="5" t="s">
        <v>214</v>
      </c>
      <c r="P4" s="5" t="s">
        <v>215</v>
      </c>
      <c r="Q4" s="5" t="s">
        <v>216</v>
      </c>
      <c r="R4" s="5" t="s">
        <v>217</v>
      </c>
      <c r="S4" s="5" t="s">
        <v>218</v>
      </c>
      <c r="T4" s="5" t="s">
        <v>219</v>
      </c>
    </row>
    <row r="5" ht="20.65" customHeight="1" spans="1:20">
      <c r="A5" s="5" t="s">
        <v>169</v>
      </c>
      <c r="B5" s="5" t="s">
        <v>170</v>
      </c>
      <c r="C5" s="5" t="s">
        <v>171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9" customHeight="1" spans="1:20">
      <c r="A6" s="18"/>
      <c r="B6" s="18"/>
      <c r="C6" s="18"/>
      <c r="D6" s="18"/>
      <c r="E6" s="18" t="s">
        <v>138</v>
      </c>
      <c r="F6" s="19">
        <f>F7</f>
        <v>9674669</v>
      </c>
      <c r="G6" s="19">
        <f>G7</f>
        <v>6965159</v>
      </c>
      <c r="H6" s="19">
        <f>H7</f>
        <v>2599070</v>
      </c>
      <c r="I6" s="19"/>
      <c r="J6" s="19"/>
      <c r="K6" s="19">
        <f>K7</f>
        <v>100000</v>
      </c>
      <c r="L6" s="19"/>
      <c r="M6" s="19"/>
      <c r="N6" s="19"/>
      <c r="O6" s="19">
        <f>O7</f>
        <v>10440</v>
      </c>
      <c r="P6" s="19"/>
      <c r="Q6" s="19"/>
      <c r="R6" s="19"/>
      <c r="S6" s="19"/>
      <c r="T6" s="36"/>
    </row>
    <row r="7" ht="22.9" customHeight="1" spans="1:20">
      <c r="A7" s="18"/>
      <c r="B7" s="18"/>
      <c r="C7" s="18"/>
      <c r="D7" s="20" t="s">
        <v>156</v>
      </c>
      <c r="E7" s="20" t="s">
        <v>5</v>
      </c>
      <c r="F7" s="19">
        <f>F8</f>
        <v>9674669</v>
      </c>
      <c r="G7" s="19">
        <f>G8</f>
        <v>6965159</v>
      </c>
      <c r="H7" s="19">
        <f>H8</f>
        <v>2599070</v>
      </c>
      <c r="I7" s="19"/>
      <c r="J7" s="19"/>
      <c r="K7" s="19">
        <f>K8</f>
        <v>100000</v>
      </c>
      <c r="L7" s="19"/>
      <c r="M7" s="19"/>
      <c r="N7" s="19"/>
      <c r="O7" s="19">
        <f>O8</f>
        <v>10440</v>
      </c>
      <c r="P7" s="19"/>
      <c r="Q7" s="19"/>
      <c r="R7" s="19"/>
      <c r="S7" s="19"/>
      <c r="T7" s="36"/>
    </row>
    <row r="8" ht="22.9" customHeight="1" spans="1:20">
      <c r="A8" s="25"/>
      <c r="B8" s="25"/>
      <c r="C8" s="25"/>
      <c r="D8" s="23" t="s">
        <v>157</v>
      </c>
      <c r="E8" s="23" t="s">
        <v>158</v>
      </c>
      <c r="F8" s="44">
        <f>SUM(F9:F17)</f>
        <v>9674669</v>
      </c>
      <c r="G8" s="44">
        <f>SUM(G9:G17)</f>
        <v>6965159</v>
      </c>
      <c r="H8" s="44">
        <f>SUM(H9:H17)</f>
        <v>2599070</v>
      </c>
      <c r="I8" s="44"/>
      <c r="J8" s="44"/>
      <c r="K8" s="44">
        <f>SUM(K9:K17)</f>
        <v>100000</v>
      </c>
      <c r="L8" s="44"/>
      <c r="M8" s="44"/>
      <c r="N8" s="44"/>
      <c r="O8" s="44">
        <f>SUM(O9:O17)</f>
        <v>10440</v>
      </c>
      <c r="P8" s="44"/>
      <c r="Q8" s="44"/>
      <c r="R8" s="44"/>
      <c r="S8" s="44"/>
      <c r="T8" s="45"/>
    </row>
    <row r="9" ht="22.9" customHeight="1" spans="1:20">
      <c r="A9" s="26" t="s">
        <v>183</v>
      </c>
      <c r="B9" s="26" t="s">
        <v>184</v>
      </c>
      <c r="C9" s="26" t="s">
        <v>190</v>
      </c>
      <c r="D9" s="21" t="s">
        <v>220</v>
      </c>
      <c r="E9" s="27" t="s">
        <v>192</v>
      </c>
      <c r="F9" s="28">
        <v>6480</v>
      </c>
      <c r="G9" s="28">
        <v>4320</v>
      </c>
      <c r="H9" s="28"/>
      <c r="I9" s="28"/>
      <c r="J9" s="28"/>
      <c r="K9" s="28"/>
      <c r="L9" s="28"/>
      <c r="M9" s="28"/>
      <c r="N9" s="28"/>
      <c r="O9" s="28">
        <v>2160</v>
      </c>
      <c r="P9" s="28"/>
      <c r="Q9" s="28"/>
      <c r="R9" s="28"/>
      <c r="S9" s="28"/>
      <c r="T9" s="28"/>
    </row>
    <row r="10" ht="22.9" customHeight="1" spans="1:20">
      <c r="A10" s="26" t="s">
        <v>193</v>
      </c>
      <c r="B10" s="26" t="s">
        <v>177</v>
      </c>
      <c r="C10" s="26" t="s">
        <v>177</v>
      </c>
      <c r="D10" s="21" t="s">
        <v>220</v>
      </c>
      <c r="E10" s="27" t="s">
        <v>195</v>
      </c>
      <c r="F10" s="28">
        <f>G10+H10+K10+O10</f>
        <v>7695271</v>
      </c>
      <c r="G10" s="28">
        <v>5166921</v>
      </c>
      <c r="H10" s="28">
        <f>708720+1711350</f>
        <v>2420070</v>
      </c>
      <c r="I10" s="28"/>
      <c r="J10" s="28"/>
      <c r="K10" s="28">
        <v>100000</v>
      </c>
      <c r="L10" s="28"/>
      <c r="M10" s="28"/>
      <c r="N10" s="28"/>
      <c r="O10" s="28">
        <v>8280</v>
      </c>
      <c r="P10" s="28"/>
      <c r="Q10" s="28"/>
      <c r="R10" s="28"/>
      <c r="S10" s="28"/>
      <c r="T10" s="28"/>
    </row>
    <row r="11" ht="22.9" customHeight="1" spans="1:20">
      <c r="A11" s="26" t="s">
        <v>172</v>
      </c>
      <c r="B11" s="26" t="s">
        <v>173</v>
      </c>
      <c r="C11" s="26" t="s">
        <v>173</v>
      </c>
      <c r="D11" s="21" t="s">
        <v>220</v>
      </c>
      <c r="E11" s="27" t="s">
        <v>175</v>
      </c>
      <c r="F11" s="28">
        <v>736657</v>
      </c>
      <c r="G11" s="28">
        <v>736657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ht="22.9" customHeight="1" spans="1:20">
      <c r="A12" s="26" t="s">
        <v>172</v>
      </c>
      <c r="B12" s="26" t="s">
        <v>176</v>
      </c>
      <c r="C12" s="26" t="s">
        <v>177</v>
      </c>
      <c r="D12" s="21" t="s">
        <v>220</v>
      </c>
      <c r="E12" s="27" t="s">
        <v>179</v>
      </c>
      <c r="F12" s="28">
        <v>18917</v>
      </c>
      <c r="G12" s="28">
        <v>18917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ht="22.9" customHeight="1" spans="1:20">
      <c r="A13" s="26" t="s">
        <v>172</v>
      </c>
      <c r="B13" s="26" t="s">
        <v>176</v>
      </c>
      <c r="C13" s="26" t="s">
        <v>180</v>
      </c>
      <c r="D13" s="21" t="s">
        <v>220</v>
      </c>
      <c r="E13" s="27" t="s">
        <v>182</v>
      </c>
      <c r="F13" s="28">
        <v>16971</v>
      </c>
      <c r="G13" s="28">
        <v>16971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ht="22.9" customHeight="1" spans="1:20">
      <c r="A14" s="26" t="s">
        <v>183</v>
      </c>
      <c r="B14" s="26" t="s">
        <v>184</v>
      </c>
      <c r="C14" s="26" t="s">
        <v>177</v>
      </c>
      <c r="D14" s="21" t="s">
        <v>220</v>
      </c>
      <c r="E14" s="27" t="s">
        <v>186</v>
      </c>
      <c r="F14" s="28">
        <v>307216</v>
      </c>
      <c r="G14" s="28">
        <v>307216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ht="22.9" customHeight="1" spans="1:20">
      <c r="A15" s="26" t="s">
        <v>183</v>
      </c>
      <c r="B15" s="26" t="s">
        <v>184</v>
      </c>
      <c r="C15" s="26" t="s">
        <v>187</v>
      </c>
      <c r="D15" s="21" t="s">
        <v>220</v>
      </c>
      <c r="E15" s="27" t="s">
        <v>189</v>
      </c>
      <c r="F15" s="28">
        <v>105956</v>
      </c>
      <c r="G15" s="28">
        <v>105956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customFormat="1" ht="22.9" customHeight="1" spans="1:20">
      <c r="A16" s="26" t="s">
        <v>196</v>
      </c>
      <c r="B16" s="26" t="s">
        <v>180</v>
      </c>
      <c r="C16" s="26" t="s">
        <v>177</v>
      </c>
      <c r="D16" s="21" t="s">
        <v>220</v>
      </c>
      <c r="E16" s="27" t="s">
        <v>198</v>
      </c>
      <c r="F16" s="28">
        <v>608201</v>
      </c>
      <c r="G16" s="28">
        <v>608201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ht="22.9" customHeight="1" spans="1:20">
      <c r="A17" s="26">
        <v>220</v>
      </c>
      <c r="B17" s="26" t="s">
        <v>177</v>
      </c>
      <c r="C17" s="33" t="s">
        <v>199</v>
      </c>
      <c r="D17" s="21" t="s">
        <v>220</v>
      </c>
      <c r="E17" s="27" t="s">
        <v>200</v>
      </c>
      <c r="F17" s="28">
        <f>H17</f>
        <v>179000</v>
      </c>
      <c r="G17" s="28"/>
      <c r="H17" s="28">
        <v>179000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4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130" zoomScaleNormal="130" topLeftCell="A5" workbookViewId="0">
      <selection activeCell="B12" sqref="B12"/>
    </sheetView>
  </sheetViews>
  <sheetFormatPr defaultColWidth="10" defaultRowHeight="13.5"/>
  <cols>
    <col min="1" max="3" width="3.35833333333333" customWidth="1"/>
    <col min="4" max="4" width="5.76666666666667" customWidth="1"/>
    <col min="5" max="5" width="13.5583333333333" customWidth="1"/>
    <col min="6" max="7" width="10.3833333333333" customWidth="1"/>
    <col min="8" max="8" width="9.375" customWidth="1"/>
    <col min="9" max="9" width="8" customWidth="1"/>
    <col min="10" max="10" width="7.125" customWidth="1"/>
    <col min="11" max="12" width="9.13333333333333" customWidth="1"/>
    <col min="13" max="13" width="5.95833333333333" customWidth="1"/>
    <col min="14" max="21" width="5.575" customWidth="1"/>
    <col min="22" max="23" width="9.75" customWidth="1"/>
  </cols>
  <sheetData>
    <row r="1" ht="16.35" customHeight="1" spans="1:21">
      <c r="A1" s="1" t="s">
        <v>221</v>
      </c>
      <c r="T1" s="22" t="s">
        <v>222</v>
      </c>
      <c r="U1" s="22"/>
    </row>
    <row r="2" ht="37.15" customHeight="1" spans="1:21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2" customHeight="1" spans="1:21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0" t="s">
        <v>33</v>
      </c>
      <c r="U3" s="10"/>
    </row>
    <row r="4" ht="22.35" customHeight="1" spans="1:21">
      <c r="A4" s="5" t="s">
        <v>161</v>
      </c>
      <c r="B4" s="5"/>
      <c r="C4" s="5"/>
      <c r="D4" s="5" t="s">
        <v>203</v>
      </c>
      <c r="E4" s="5" t="s">
        <v>204</v>
      </c>
      <c r="F4" s="5" t="s">
        <v>223</v>
      </c>
      <c r="G4" s="5" t="s">
        <v>164</v>
      </c>
      <c r="H4" s="5"/>
      <c r="I4" s="5"/>
      <c r="J4" s="5"/>
      <c r="K4" s="5" t="s">
        <v>165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55" customHeight="1" spans="1:21">
      <c r="A5" s="5" t="s">
        <v>169</v>
      </c>
      <c r="B5" s="5" t="s">
        <v>170</v>
      </c>
      <c r="C5" s="5" t="s">
        <v>171</v>
      </c>
      <c r="D5" s="5"/>
      <c r="E5" s="5"/>
      <c r="F5" s="5"/>
      <c r="G5" s="5" t="s">
        <v>138</v>
      </c>
      <c r="H5" s="5" t="s">
        <v>224</v>
      </c>
      <c r="I5" s="5" t="s">
        <v>225</v>
      </c>
      <c r="J5" s="5" t="s">
        <v>214</v>
      </c>
      <c r="K5" s="5" t="s">
        <v>138</v>
      </c>
      <c r="L5" s="5" t="s">
        <v>226</v>
      </c>
      <c r="M5" s="5" t="s">
        <v>227</v>
      </c>
      <c r="N5" s="5" t="s">
        <v>228</v>
      </c>
      <c r="O5" s="5" t="s">
        <v>216</v>
      </c>
      <c r="P5" s="5" t="s">
        <v>229</v>
      </c>
      <c r="Q5" s="5" t="s">
        <v>230</v>
      </c>
      <c r="R5" s="5" t="s">
        <v>231</v>
      </c>
      <c r="S5" s="5" t="s">
        <v>212</v>
      </c>
      <c r="T5" s="5" t="s">
        <v>215</v>
      </c>
      <c r="U5" s="5" t="s">
        <v>219</v>
      </c>
    </row>
    <row r="6" ht="22.9" customHeight="1" spans="1:21">
      <c r="A6" s="18"/>
      <c r="B6" s="18"/>
      <c r="C6" s="18"/>
      <c r="D6" s="18"/>
      <c r="E6" s="18" t="s">
        <v>138</v>
      </c>
      <c r="F6" s="19">
        <v>9674669</v>
      </c>
      <c r="G6" s="19">
        <v>9674669</v>
      </c>
      <c r="H6" s="19">
        <v>6965159</v>
      </c>
      <c r="I6" s="19">
        <v>808720</v>
      </c>
      <c r="J6" s="19">
        <v>10440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ht="22.9" customHeight="1" spans="1:21">
      <c r="A7" s="18"/>
      <c r="B7" s="18"/>
      <c r="C7" s="18"/>
      <c r="D7" s="20" t="s">
        <v>156</v>
      </c>
      <c r="E7" s="20" t="s">
        <v>5</v>
      </c>
      <c r="F7" s="31">
        <v>9674669</v>
      </c>
      <c r="G7" s="19">
        <v>9674669</v>
      </c>
      <c r="H7" s="19">
        <v>6965159</v>
      </c>
      <c r="I7" s="19">
        <v>808720</v>
      </c>
      <c r="J7" s="19">
        <v>10440</v>
      </c>
      <c r="K7" s="36">
        <f>K8</f>
        <v>0</v>
      </c>
      <c r="L7" s="36">
        <v>0</v>
      </c>
      <c r="M7" s="36"/>
      <c r="N7" s="36"/>
      <c r="O7" s="36"/>
      <c r="P7" s="36"/>
      <c r="Q7" s="36"/>
      <c r="R7" s="36"/>
      <c r="S7" s="36"/>
      <c r="T7" s="36"/>
      <c r="U7" s="36"/>
    </row>
    <row r="8" ht="22.9" customHeight="1" spans="1:21">
      <c r="A8" s="25"/>
      <c r="B8" s="25"/>
      <c r="C8" s="25"/>
      <c r="D8" s="23" t="s">
        <v>157</v>
      </c>
      <c r="E8" s="23" t="s">
        <v>158</v>
      </c>
      <c r="F8" s="31">
        <v>9674669</v>
      </c>
      <c r="G8" s="19">
        <v>9674669</v>
      </c>
      <c r="H8" s="19">
        <v>6965159</v>
      </c>
      <c r="I8" s="19">
        <v>808720</v>
      </c>
      <c r="J8" s="19">
        <v>10440</v>
      </c>
      <c r="K8" s="36">
        <f>L8+M8+N8+U8</f>
        <v>0</v>
      </c>
      <c r="L8" s="36">
        <v>0</v>
      </c>
      <c r="M8" s="36"/>
      <c r="N8" s="36"/>
      <c r="O8" s="36"/>
      <c r="P8" s="36"/>
      <c r="Q8" s="36"/>
      <c r="R8" s="36"/>
      <c r="S8" s="36"/>
      <c r="T8" s="36"/>
      <c r="U8" s="36"/>
    </row>
    <row r="9" ht="22.9" customHeight="1" spans="1:21">
      <c r="A9" s="26" t="s">
        <v>183</v>
      </c>
      <c r="B9" s="26" t="s">
        <v>184</v>
      </c>
      <c r="C9" s="26" t="s">
        <v>190</v>
      </c>
      <c r="D9" s="21" t="s">
        <v>220</v>
      </c>
      <c r="E9" s="27" t="s">
        <v>192</v>
      </c>
      <c r="F9" s="24">
        <v>6480</v>
      </c>
      <c r="G9" s="7">
        <v>6480</v>
      </c>
      <c r="H9" s="7">
        <v>4320</v>
      </c>
      <c r="I9" s="7"/>
      <c r="J9" s="7">
        <v>2160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22.9" customHeight="1" spans="1:21">
      <c r="A10" s="26" t="s">
        <v>193</v>
      </c>
      <c r="B10" s="26" t="s">
        <v>177</v>
      </c>
      <c r="C10" s="26" t="s">
        <v>177</v>
      </c>
      <c r="D10" s="21" t="s">
        <v>220</v>
      </c>
      <c r="E10" s="27" t="s">
        <v>195</v>
      </c>
      <c r="F10" s="24">
        <f>G10+K10</f>
        <v>7695271</v>
      </c>
      <c r="G10" s="7">
        <v>7695271</v>
      </c>
      <c r="H10" s="7">
        <f>5166921</f>
        <v>5166921</v>
      </c>
      <c r="I10" s="7">
        <f>808720+1711350</f>
        <v>2520070</v>
      </c>
      <c r="J10" s="7">
        <v>8280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ht="22.9" customHeight="1" spans="1:21">
      <c r="A11" s="26" t="s">
        <v>172</v>
      </c>
      <c r="B11" s="26" t="s">
        <v>173</v>
      </c>
      <c r="C11" s="26" t="s">
        <v>173</v>
      </c>
      <c r="D11" s="21" t="s">
        <v>220</v>
      </c>
      <c r="E11" s="27" t="s">
        <v>175</v>
      </c>
      <c r="F11" s="24">
        <v>736657</v>
      </c>
      <c r="G11" s="7">
        <v>736657</v>
      </c>
      <c r="H11" s="7">
        <v>736657</v>
      </c>
      <c r="I11" s="7"/>
      <c r="J11" s="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ht="22.9" customHeight="1" spans="1:21">
      <c r="A12" s="26" t="s">
        <v>172</v>
      </c>
      <c r="B12" s="26" t="s">
        <v>176</v>
      </c>
      <c r="C12" s="26" t="s">
        <v>177</v>
      </c>
      <c r="D12" s="21" t="s">
        <v>220</v>
      </c>
      <c r="E12" s="27" t="s">
        <v>179</v>
      </c>
      <c r="F12" s="24">
        <v>18917</v>
      </c>
      <c r="G12" s="7">
        <v>18917</v>
      </c>
      <c r="H12" s="7">
        <v>18917</v>
      </c>
      <c r="I12" s="7"/>
      <c r="J12" s="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ht="22.9" customHeight="1" spans="1:21">
      <c r="A13" s="26" t="s">
        <v>172</v>
      </c>
      <c r="B13" s="26" t="s">
        <v>176</v>
      </c>
      <c r="C13" s="26" t="s">
        <v>180</v>
      </c>
      <c r="D13" s="21" t="s">
        <v>220</v>
      </c>
      <c r="E13" s="27" t="s">
        <v>182</v>
      </c>
      <c r="F13" s="24">
        <v>16971</v>
      </c>
      <c r="G13" s="7">
        <v>16971</v>
      </c>
      <c r="H13" s="7">
        <v>16971</v>
      </c>
      <c r="I13" s="7"/>
      <c r="J13" s="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ht="22.9" customHeight="1" spans="1:21">
      <c r="A14" s="26" t="s">
        <v>183</v>
      </c>
      <c r="B14" s="26" t="s">
        <v>184</v>
      </c>
      <c r="C14" s="26" t="s">
        <v>177</v>
      </c>
      <c r="D14" s="21" t="s">
        <v>220</v>
      </c>
      <c r="E14" s="27" t="s">
        <v>186</v>
      </c>
      <c r="F14" s="24">
        <v>307216</v>
      </c>
      <c r="G14" s="7">
        <v>307216</v>
      </c>
      <c r="H14" s="7">
        <v>307216</v>
      </c>
      <c r="I14" s="7"/>
      <c r="J14" s="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ht="22.9" customHeight="1" spans="1:21">
      <c r="A15" s="26" t="s">
        <v>183</v>
      </c>
      <c r="B15" s="26" t="s">
        <v>184</v>
      </c>
      <c r="C15" s="26" t="s">
        <v>187</v>
      </c>
      <c r="D15" s="21" t="s">
        <v>220</v>
      </c>
      <c r="E15" s="27" t="s">
        <v>189</v>
      </c>
      <c r="F15" s="24">
        <v>105956</v>
      </c>
      <c r="G15" s="7">
        <v>105956</v>
      </c>
      <c r="H15" s="7">
        <v>105956</v>
      </c>
      <c r="I15" s="7"/>
      <c r="J15" s="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ht="22.9" customHeight="1" spans="1:21">
      <c r="A16" s="26" t="s">
        <v>196</v>
      </c>
      <c r="B16" s="26" t="s">
        <v>180</v>
      </c>
      <c r="C16" s="26" t="s">
        <v>177</v>
      </c>
      <c r="D16" s="21" t="s">
        <v>220</v>
      </c>
      <c r="E16" s="27" t="s">
        <v>198</v>
      </c>
      <c r="F16" s="24">
        <v>608201</v>
      </c>
      <c r="G16" s="7">
        <v>608201</v>
      </c>
      <c r="H16" s="7">
        <v>608201</v>
      </c>
      <c r="I16" s="7"/>
      <c r="J16" s="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customFormat="1" ht="22.9" customHeight="1" spans="1:21">
      <c r="A17" s="26">
        <v>220</v>
      </c>
      <c r="B17" s="26" t="s">
        <v>177</v>
      </c>
      <c r="C17" s="33" t="s">
        <v>199</v>
      </c>
      <c r="D17" s="21" t="s">
        <v>220</v>
      </c>
      <c r="E17" s="27" t="s">
        <v>200</v>
      </c>
      <c r="F17" s="28">
        <f>I17</f>
        <v>179000</v>
      </c>
      <c r="G17" s="28">
        <v>179000</v>
      </c>
      <c r="H17" s="28"/>
      <c r="I17" s="28">
        <v>179000</v>
      </c>
      <c r="J17" s="28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topLeftCell="A3" workbookViewId="0">
      <selection activeCell="H40" sqref="H40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1" t="s">
        <v>232</v>
      </c>
      <c r="D1" s="22" t="s">
        <v>233</v>
      </c>
    </row>
    <row r="2" ht="25" customHeight="1" spans="1:4">
      <c r="A2" s="17" t="s">
        <v>13</v>
      </c>
      <c r="B2" s="17"/>
      <c r="C2" s="17"/>
      <c r="D2" s="17"/>
    </row>
    <row r="3" ht="18.95" customHeight="1" spans="1:5">
      <c r="A3" s="13" t="s">
        <v>32</v>
      </c>
      <c r="B3" s="13"/>
      <c r="C3" s="13"/>
      <c r="D3" s="10" t="s">
        <v>33</v>
      </c>
      <c r="E3" s="4"/>
    </row>
    <row r="4" ht="20.25" customHeight="1" spans="1:5">
      <c r="A4" s="14" t="s">
        <v>34</v>
      </c>
      <c r="B4" s="14"/>
      <c r="C4" s="14" t="s">
        <v>35</v>
      </c>
      <c r="D4" s="14"/>
      <c r="E4" s="40"/>
    </row>
    <row r="5" ht="20.25" customHeight="1" spans="1:5">
      <c r="A5" s="14" t="s">
        <v>36</v>
      </c>
      <c r="B5" s="14" t="s">
        <v>37</v>
      </c>
      <c r="C5" s="14" t="s">
        <v>36</v>
      </c>
      <c r="D5" s="14" t="s">
        <v>37</v>
      </c>
      <c r="E5" s="40"/>
    </row>
    <row r="6" ht="19" customHeight="1" spans="1:5">
      <c r="A6" s="18" t="s">
        <v>234</v>
      </c>
      <c r="B6" s="19">
        <f>B7</f>
        <v>9674669</v>
      </c>
      <c r="C6" s="18" t="s">
        <v>235</v>
      </c>
      <c r="D6" s="31">
        <f>SUM(D7:D36)</f>
        <v>9674669</v>
      </c>
      <c r="E6" s="41"/>
    </row>
    <row r="7" ht="19" customHeight="1" spans="1:5">
      <c r="A7" s="6" t="s">
        <v>236</v>
      </c>
      <c r="B7" s="7">
        <f>B8+B9</f>
        <v>9674669</v>
      </c>
      <c r="C7" s="6" t="s">
        <v>42</v>
      </c>
      <c r="D7" s="24"/>
      <c r="E7" s="41"/>
    </row>
    <row r="8" ht="19" customHeight="1" spans="1:5">
      <c r="A8" s="6" t="s">
        <v>237</v>
      </c>
      <c r="B8" s="7">
        <f>7784319+179000</f>
        <v>7963319</v>
      </c>
      <c r="C8" s="6" t="s">
        <v>46</v>
      </c>
      <c r="D8" s="24"/>
      <c r="E8" s="41"/>
    </row>
    <row r="9" ht="19" customHeight="1" spans="1:5">
      <c r="A9" s="6" t="s">
        <v>49</v>
      </c>
      <c r="B9" s="7">
        <v>1711350</v>
      </c>
      <c r="C9" s="6" t="s">
        <v>50</v>
      </c>
      <c r="D9" s="24"/>
      <c r="E9" s="41"/>
    </row>
    <row r="10" ht="19" customHeight="1" spans="1:5">
      <c r="A10" s="6" t="s">
        <v>238</v>
      </c>
      <c r="B10" s="7"/>
      <c r="C10" s="6" t="s">
        <v>54</v>
      </c>
      <c r="D10" s="24"/>
      <c r="E10" s="41"/>
    </row>
    <row r="11" ht="19" customHeight="1" spans="1:5">
      <c r="A11" s="6" t="s">
        <v>239</v>
      </c>
      <c r="B11" s="7"/>
      <c r="C11" s="6" t="s">
        <v>58</v>
      </c>
      <c r="D11" s="24"/>
      <c r="E11" s="41"/>
    </row>
    <row r="12" ht="19" customHeight="1" spans="1:5">
      <c r="A12" s="6" t="s">
        <v>240</v>
      </c>
      <c r="B12" s="7"/>
      <c r="C12" s="6" t="s">
        <v>62</v>
      </c>
      <c r="D12" s="24"/>
      <c r="E12" s="41"/>
    </row>
    <row r="13" ht="19" customHeight="1" spans="1:5">
      <c r="A13" s="18" t="s">
        <v>241</v>
      </c>
      <c r="B13" s="19"/>
      <c r="C13" s="6" t="s">
        <v>66</v>
      </c>
      <c r="D13" s="24"/>
      <c r="E13" s="41"/>
    </row>
    <row r="14" ht="19" customHeight="1" spans="1:5">
      <c r="A14" s="6" t="s">
        <v>236</v>
      </c>
      <c r="B14" s="7"/>
      <c r="C14" s="6" t="s">
        <v>70</v>
      </c>
      <c r="D14" s="24">
        <f>772545</f>
        <v>772545</v>
      </c>
      <c r="E14" s="41"/>
    </row>
    <row r="15" ht="19" customHeight="1" spans="1:5">
      <c r="A15" s="6" t="s">
        <v>238</v>
      </c>
      <c r="B15" s="7"/>
      <c r="C15" s="6" t="s">
        <v>74</v>
      </c>
      <c r="D15" s="24"/>
      <c r="E15" s="41"/>
    </row>
    <row r="16" ht="19" customHeight="1" spans="1:5">
      <c r="A16" s="6" t="s">
        <v>239</v>
      </c>
      <c r="B16" s="7"/>
      <c r="C16" s="6" t="s">
        <v>78</v>
      </c>
      <c r="D16" s="24">
        <v>419652</v>
      </c>
      <c r="E16" s="41"/>
    </row>
    <row r="17" ht="19" customHeight="1" spans="1:5">
      <c r="A17" s="6" t="s">
        <v>240</v>
      </c>
      <c r="B17" s="7"/>
      <c r="C17" s="6" t="s">
        <v>82</v>
      </c>
      <c r="D17" s="24"/>
      <c r="E17" s="41"/>
    </row>
    <row r="18" ht="19" customHeight="1" spans="1:5">
      <c r="A18" s="6"/>
      <c r="B18" s="7"/>
      <c r="C18" s="6" t="s">
        <v>86</v>
      </c>
      <c r="D18" s="24"/>
      <c r="E18" s="41"/>
    </row>
    <row r="19" ht="19" customHeight="1" spans="1:5">
      <c r="A19" s="6"/>
      <c r="B19" s="6"/>
      <c r="C19" s="6" t="s">
        <v>90</v>
      </c>
      <c r="D19" s="24"/>
      <c r="E19" s="41"/>
    </row>
    <row r="20" ht="19" customHeight="1" spans="1:5">
      <c r="A20" s="6"/>
      <c r="B20" s="6"/>
      <c r="C20" s="6" t="s">
        <v>94</v>
      </c>
      <c r="D20" s="24"/>
      <c r="E20" s="41"/>
    </row>
    <row r="21" ht="19" customHeight="1" spans="1:5">
      <c r="A21" s="6"/>
      <c r="B21" s="6"/>
      <c r="C21" s="6" t="s">
        <v>98</v>
      </c>
      <c r="D21" s="24"/>
      <c r="E21" s="41"/>
    </row>
    <row r="22" ht="19" customHeight="1" spans="1:5">
      <c r="A22" s="6"/>
      <c r="B22" s="6"/>
      <c r="C22" s="6" t="s">
        <v>101</v>
      </c>
      <c r="D22" s="24"/>
      <c r="E22" s="41"/>
    </row>
    <row r="23" ht="19" customHeight="1" spans="1:5">
      <c r="A23" s="6"/>
      <c r="B23" s="6"/>
      <c r="C23" s="6" t="s">
        <v>104</v>
      </c>
      <c r="D23" s="24"/>
      <c r="E23" s="41"/>
    </row>
    <row r="24" ht="19" customHeight="1" spans="1:5">
      <c r="A24" s="6"/>
      <c r="B24" s="6"/>
      <c r="C24" s="6" t="s">
        <v>106</v>
      </c>
      <c r="D24" s="24"/>
      <c r="E24" s="41"/>
    </row>
    <row r="25" ht="19" customHeight="1" spans="1:5">
      <c r="A25" s="6"/>
      <c r="B25" s="6"/>
      <c r="C25" s="6" t="s">
        <v>108</v>
      </c>
      <c r="D25" s="24">
        <f>5983921+1711350+179000</f>
        <v>7874271</v>
      </c>
      <c r="E25" s="41"/>
    </row>
    <row r="26" ht="19" customHeight="1" spans="1:5">
      <c r="A26" s="6"/>
      <c r="B26" s="6"/>
      <c r="C26" s="6" t="s">
        <v>110</v>
      </c>
      <c r="D26" s="24">
        <v>608201</v>
      </c>
      <c r="E26" s="41"/>
    </row>
    <row r="27" ht="19" customHeight="1" spans="1:5">
      <c r="A27" s="6"/>
      <c r="B27" s="6"/>
      <c r="C27" s="6" t="s">
        <v>112</v>
      </c>
      <c r="D27" s="24"/>
      <c r="E27" s="41"/>
    </row>
    <row r="28" ht="19" customHeight="1" spans="1:5">
      <c r="A28" s="6"/>
      <c r="B28" s="6"/>
      <c r="C28" s="6" t="s">
        <v>114</v>
      </c>
      <c r="D28" s="24"/>
      <c r="E28" s="41"/>
    </row>
    <row r="29" ht="19" customHeight="1" spans="1:5">
      <c r="A29" s="6"/>
      <c r="B29" s="6"/>
      <c r="C29" s="6" t="s">
        <v>116</v>
      </c>
      <c r="D29" s="24"/>
      <c r="E29" s="41"/>
    </row>
    <row r="30" ht="19" customHeight="1" spans="1:5">
      <c r="A30" s="6"/>
      <c r="B30" s="6"/>
      <c r="C30" s="6" t="s">
        <v>118</v>
      </c>
      <c r="D30" s="24"/>
      <c r="E30" s="41"/>
    </row>
    <row r="31" ht="19" customHeight="1" spans="1:5">
      <c r="A31" s="6"/>
      <c r="B31" s="6"/>
      <c r="C31" s="6" t="s">
        <v>120</v>
      </c>
      <c r="D31" s="24"/>
      <c r="E31" s="41"/>
    </row>
    <row r="32" ht="19" customHeight="1" spans="1:5">
      <c r="A32" s="6"/>
      <c r="B32" s="6"/>
      <c r="C32" s="6" t="s">
        <v>122</v>
      </c>
      <c r="D32" s="24"/>
      <c r="E32" s="41"/>
    </row>
    <row r="33" ht="19" customHeight="1" spans="1:5">
      <c r="A33" s="6"/>
      <c r="B33" s="6"/>
      <c r="C33" s="6" t="s">
        <v>124</v>
      </c>
      <c r="D33" s="24"/>
      <c r="E33" s="41"/>
    </row>
    <row r="34" ht="19" customHeight="1" spans="1:5">
      <c r="A34" s="6"/>
      <c r="B34" s="6"/>
      <c r="C34" s="6" t="s">
        <v>125</v>
      </c>
      <c r="D34" s="24"/>
      <c r="E34" s="41"/>
    </row>
    <row r="35" ht="19" customHeight="1" spans="1:5">
      <c r="A35" s="6"/>
      <c r="B35" s="6"/>
      <c r="C35" s="6" t="s">
        <v>126</v>
      </c>
      <c r="D35" s="24"/>
      <c r="E35" s="41"/>
    </row>
    <row r="36" ht="19" customHeight="1" spans="1:5">
      <c r="A36" s="6"/>
      <c r="B36" s="6"/>
      <c r="C36" s="6" t="s">
        <v>127</v>
      </c>
      <c r="D36" s="24"/>
      <c r="E36" s="41"/>
    </row>
    <row r="37" ht="19" customHeight="1" spans="1:5">
      <c r="A37" s="6"/>
      <c r="B37" s="6"/>
      <c r="C37" s="6"/>
      <c r="D37" s="6"/>
      <c r="E37" s="41"/>
    </row>
    <row r="38" ht="19" customHeight="1" spans="1:5">
      <c r="A38" s="18"/>
      <c r="B38" s="18"/>
      <c r="C38" s="18" t="s">
        <v>242</v>
      </c>
      <c r="D38" s="19"/>
      <c r="E38" s="42"/>
    </row>
    <row r="39" ht="19" customHeight="1" spans="1:5">
      <c r="A39" s="18"/>
      <c r="B39" s="18"/>
      <c r="C39" s="18"/>
      <c r="D39" s="18"/>
      <c r="E39" s="42"/>
    </row>
    <row r="40" ht="19" customHeight="1" spans="1:5">
      <c r="A40" s="5" t="s">
        <v>243</v>
      </c>
      <c r="B40" s="19">
        <f>B6</f>
        <v>9674669</v>
      </c>
      <c r="C40" s="5" t="s">
        <v>244</v>
      </c>
      <c r="D40" s="31">
        <f>D6</f>
        <v>9674669</v>
      </c>
      <c r="E40" s="42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0784722222222222" bottom="0.0784722222222222" header="0" footer="0"/>
  <pageSetup paperSize="9" orientation="portrait" horizontalDpi="600"/>
  <headerFooter>
    <oddFooter>&amp;C第&amp;P页，共&amp;N页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pane ySplit="6" topLeftCell="A7" activePane="bottomLeft" state="frozen"/>
      <selection/>
      <selection pane="bottomLeft" activeCell="O19" sqref="O19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0.375" customWidth="1"/>
    <col min="9" max="9" width="10.5" customWidth="1"/>
    <col min="10" max="10" width="11.375" customWidth="1"/>
    <col min="11" max="11" width="14.8916666666667" customWidth="1"/>
    <col min="12" max="12" width="9.75" customWidth="1"/>
  </cols>
  <sheetData>
    <row r="1" ht="16.35" customHeight="1" spans="1:11">
      <c r="A1" s="1" t="s">
        <v>245</v>
      </c>
      <c r="D1" s="4"/>
      <c r="K1" s="22" t="s">
        <v>246</v>
      </c>
    </row>
    <row r="2" ht="20" customHeight="1" spans="1:11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7" customHeight="1" spans="1:11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0" t="s">
        <v>33</v>
      </c>
      <c r="K3" s="10"/>
    </row>
    <row r="4" ht="19.9" customHeight="1" spans="1:11">
      <c r="A4" s="14" t="s">
        <v>161</v>
      </c>
      <c r="B4" s="14"/>
      <c r="C4" s="14"/>
      <c r="D4" s="14" t="s">
        <v>162</v>
      </c>
      <c r="E4" s="14" t="s">
        <v>163</v>
      </c>
      <c r="F4" s="14" t="s">
        <v>138</v>
      </c>
      <c r="G4" s="14" t="s">
        <v>164</v>
      </c>
      <c r="H4" s="14"/>
      <c r="I4" s="14"/>
      <c r="J4" s="14"/>
      <c r="K4" s="14" t="s">
        <v>165</v>
      </c>
    </row>
    <row r="5" ht="17.25" customHeight="1" spans="1:11">
      <c r="A5" s="14"/>
      <c r="B5" s="14"/>
      <c r="C5" s="14"/>
      <c r="D5" s="14"/>
      <c r="E5" s="14"/>
      <c r="F5" s="14"/>
      <c r="G5" s="14" t="s">
        <v>140</v>
      </c>
      <c r="H5" s="14" t="s">
        <v>247</v>
      </c>
      <c r="I5" s="14"/>
      <c r="J5" s="14" t="s">
        <v>248</v>
      </c>
      <c r="K5" s="14"/>
    </row>
    <row r="6" ht="24.2" customHeight="1" spans="1:11">
      <c r="A6" s="14" t="s">
        <v>169</v>
      </c>
      <c r="B6" s="14" t="s">
        <v>170</v>
      </c>
      <c r="C6" s="14" t="s">
        <v>171</v>
      </c>
      <c r="D6" s="14"/>
      <c r="E6" s="14"/>
      <c r="F6" s="14"/>
      <c r="G6" s="14"/>
      <c r="H6" s="14" t="s">
        <v>224</v>
      </c>
      <c r="I6" s="14" t="s">
        <v>214</v>
      </c>
      <c r="J6" s="14"/>
      <c r="K6" s="14"/>
    </row>
    <row r="7" ht="20" customHeight="1" spans="1:11">
      <c r="A7" s="6"/>
      <c r="B7" s="6"/>
      <c r="C7" s="6"/>
      <c r="D7" s="18"/>
      <c r="E7" s="18" t="s">
        <v>138</v>
      </c>
      <c r="F7" s="19">
        <f>G7+K7</f>
        <v>9674669</v>
      </c>
      <c r="G7" s="19">
        <v>9674669</v>
      </c>
      <c r="H7" s="19">
        <v>6965159</v>
      </c>
      <c r="I7" s="19">
        <v>10440</v>
      </c>
      <c r="J7" s="19">
        <v>2699070</v>
      </c>
      <c r="K7" s="19"/>
    </row>
    <row r="8" ht="20" customHeight="1" spans="1:11">
      <c r="A8" s="6"/>
      <c r="B8" s="6"/>
      <c r="C8" s="6"/>
      <c r="D8" s="20" t="s">
        <v>156</v>
      </c>
      <c r="E8" s="20" t="s">
        <v>5</v>
      </c>
      <c r="F8" s="19">
        <v>9674669</v>
      </c>
      <c r="G8" s="19">
        <v>9674669</v>
      </c>
      <c r="H8" s="19">
        <v>6965159</v>
      </c>
      <c r="I8" s="19">
        <v>10440</v>
      </c>
      <c r="J8" s="19">
        <v>2699070</v>
      </c>
      <c r="K8" s="19"/>
    </row>
    <row r="9" ht="20" customHeight="1" spans="1:11">
      <c r="A9" s="6"/>
      <c r="B9" s="6"/>
      <c r="C9" s="6"/>
      <c r="D9" s="23" t="s">
        <v>157</v>
      </c>
      <c r="E9" s="23" t="s">
        <v>158</v>
      </c>
      <c r="F9" s="19">
        <f>F10+F15+F19+F25</f>
        <v>9674669</v>
      </c>
      <c r="G9" s="19">
        <v>9674669</v>
      </c>
      <c r="H9" s="19">
        <v>6965159</v>
      </c>
      <c r="I9" s="19">
        <v>10440</v>
      </c>
      <c r="J9" s="19">
        <v>2699070</v>
      </c>
      <c r="K9" s="19"/>
    </row>
    <row r="10" ht="20" customHeight="1" spans="1:11">
      <c r="A10" s="5" t="s">
        <v>183</v>
      </c>
      <c r="B10" s="5"/>
      <c r="C10" s="5"/>
      <c r="D10" s="18" t="s">
        <v>249</v>
      </c>
      <c r="E10" s="18" t="s">
        <v>250</v>
      </c>
      <c r="F10" s="19">
        <v>419652</v>
      </c>
      <c r="G10" s="19">
        <v>419652</v>
      </c>
      <c r="H10" s="19">
        <v>417492</v>
      </c>
      <c r="I10" s="19">
        <v>2160</v>
      </c>
      <c r="J10" s="19">
        <v>0</v>
      </c>
      <c r="K10" s="19"/>
    </row>
    <row r="11" ht="20" customHeight="1" spans="1:11">
      <c r="A11" s="5" t="s">
        <v>183</v>
      </c>
      <c r="B11" s="39" t="s">
        <v>184</v>
      </c>
      <c r="C11" s="5"/>
      <c r="D11" s="18" t="s">
        <v>251</v>
      </c>
      <c r="E11" s="18" t="s">
        <v>252</v>
      </c>
      <c r="F11" s="19">
        <v>419652</v>
      </c>
      <c r="G11" s="19">
        <v>419652</v>
      </c>
      <c r="H11" s="19">
        <v>417492</v>
      </c>
      <c r="I11" s="19">
        <v>2160</v>
      </c>
      <c r="J11" s="19">
        <v>0</v>
      </c>
      <c r="K11" s="19"/>
    </row>
    <row r="12" ht="20" customHeight="1" spans="1:11">
      <c r="A12" s="26" t="s">
        <v>183</v>
      </c>
      <c r="B12" s="26" t="s">
        <v>184</v>
      </c>
      <c r="C12" s="26" t="s">
        <v>177</v>
      </c>
      <c r="D12" s="21" t="s">
        <v>253</v>
      </c>
      <c r="E12" s="6" t="s">
        <v>254</v>
      </c>
      <c r="F12" s="7">
        <v>307216</v>
      </c>
      <c r="G12" s="7">
        <v>307216</v>
      </c>
      <c r="H12" s="24">
        <v>307216</v>
      </c>
      <c r="I12" s="24"/>
      <c r="J12" s="24"/>
      <c r="K12" s="24"/>
    </row>
    <row r="13" ht="20" customHeight="1" spans="1:11">
      <c r="A13" s="26" t="s">
        <v>183</v>
      </c>
      <c r="B13" s="26" t="s">
        <v>184</v>
      </c>
      <c r="C13" s="26" t="s">
        <v>187</v>
      </c>
      <c r="D13" s="21" t="s">
        <v>255</v>
      </c>
      <c r="E13" s="6" t="s">
        <v>256</v>
      </c>
      <c r="F13" s="7">
        <v>105956</v>
      </c>
      <c r="G13" s="7">
        <v>105956</v>
      </c>
      <c r="H13" s="24">
        <v>105956</v>
      </c>
      <c r="I13" s="24"/>
      <c r="J13" s="24"/>
      <c r="K13" s="24"/>
    </row>
    <row r="14" ht="20" customHeight="1" spans="1:11">
      <c r="A14" s="26" t="s">
        <v>183</v>
      </c>
      <c r="B14" s="26" t="s">
        <v>184</v>
      </c>
      <c r="C14" s="26" t="s">
        <v>190</v>
      </c>
      <c r="D14" s="21" t="s">
        <v>257</v>
      </c>
      <c r="E14" s="6" t="s">
        <v>258</v>
      </c>
      <c r="F14" s="7">
        <v>6480</v>
      </c>
      <c r="G14" s="7">
        <v>6480</v>
      </c>
      <c r="H14" s="24">
        <v>4320</v>
      </c>
      <c r="I14" s="24">
        <v>2160</v>
      </c>
      <c r="J14" s="24"/>
      <c r="K14" s="24"/>
    </row>
    <row r="15" ht="20" customHeight="1" spans="1:11">
      <c r="A15" s="5" t="s">
        <v>193</v>
      </c>
      <c r="B15" s="5"/>
      <c r="C15" s="5"/>
      <c r="D15" s="18" t="s">
        <v>259</v>
      </c>
      <c r="E15" s="18" t="s">
        <v>260</v>
      </c>
      <c r="F15" s="19">
        <v>7874271</v>
      </c>
      <c r="G15" s="19">
        <v>7874271</v>
      </c>
      <c r="H15" s="19">
        <v>5166921</v>
      </c>
      <c r="I15" s="19">
        <v>8280</v>
      </c>
      <c r="J15" s="19">
        <v>2699070</v>
      </c>
      <c r="K15" s="19"/>
    </row>
    <row r="16" ht="20" customHeight="1" spans="1:11">
      <c r="A16" s="5" t="s">
        <v>193</v>
      </c>
      <c r="B16" s="39" t="s">
        <v>177</v>
      </c>
      <c r="C16" s="5"/>
      <c r="D16" s="18" t="s">
        <v>261</v>
      </c>
      <c r="E16" s="18" t="s">
        <v>262</v>
      </c>
      <c r="F16" s="19">
        <f>F17+F18</f>
        <v>7874271</v>
      </c>
      <c r="G16" s="19">
        <f>H16+I16+J16</f>
        <v>7874271</v>
      </c>
      <c r="H16" s="19">
        <v>5166921</v>
      </c>
      <c r="I16" s="19">
        <v>8280</v>
      </c>
      <c r="J16" s="19">
        <v>2699070</v>
      </c>
      <c r="K16" s="19"/>
    </row>
    <row r="17" ht="20" customHeight="1" spans="1:11">
      <c r="A17" s="26" t="s">
        <v>193</v>
      </c>
      <c r="B17" s="26" t="s">
        <v>177</v>
      </c>
      <c r="C17" s="26" t="s">
        <v>177</v>
      </c>
      <c r="D17" s="21" t="s">
        <v>263</v>
      </c>
      <c r="E17" s="6" t="s">
        <v>264</v>
      </c>
      <c r="F17" s="7">
        <f>G17+K17</f>
        <v>7695271</v>
      </c>
      <c r="G17" s="7">
        <f>1711350+5983921</f>
        <v>7695271</v>
      </c>
      <c r="H17" s="24">
        <v>5166921</v>
      </c>
      <c r="I17" s="24">
        <v>8280</v>
      </c>
      <c r="J17" s="24">
        <f>1711350+808720</f>
        <v>2520070</v>
      </c>
      <c r="K17" s="24"/>
    </row>
    <row r="18" customFormat="1" ht="20" customHeight="1" spans="1:11">
      <c r="A18" s="26">
        <v>220</v>
      </c>
      <c r="B18" s="26" t="s">
        <v>177</v>
      </c>
      <c r="C18" s="33" t="s">
        <v>199</v>
      </c>
      <c r="D18" s="21" t="s">
        <v>263</v>
      </c>
      <c r="E18" s="27" t="s">
        <v>200</v>
      </c>
      <c r="F18" s="7">
        <v>179000</v>
      </c>
      <c r="G18" s="7">
        <v>179000</v>
      </c>
      <c r="H18" s="24"/>
      <c r="I18" s="24"/>
      <c r="J18" s="24">
        <v>179000</v>
      </c>
      <c r="K18" s="24"/>
    </row>
    <row r="19" ht="20" customHeight="1" spans="1:11">
      <c r="A19" s="5" t="s">
        <v>172</v>
      </c>
      <c r="B19" s="5"/>
      <c r="C19" s="5"/>
      <c r="D19" s="18" t="s">
        <v>265</v>
      </c>
      <c r="E19" s="18" t="s">
        <v>266</v>
      </c>
      <c r="F19" s="19">
        <f>F20+F22</f>
        <v>772545</v>
      </c>
      <c r="G19" s="19">
        <v>772545</v>
      </c>
      <c r="H19" s="19">
        <v>772545</v>
      </c>
      <c r="I19" s="19"/>
      <c r="J19" s="19"/>
      <c r="K19" s="19"/>
    </row>
    <row r="20" ht="20" customHeight="1" spans="1:11">
      <c r="A20" s="5" t="s">
        <v>172</v>
      </c>
      <c r="B20" s="39" t="s">
        <v>173</v>
      </c>
      <c r="C20" s="5"/>
      <c r="D20" s="18" t="s">
        <v>267</v>
      </c>
      <c r="E20" s="18" t="s">
        <v>268</v>
      </c>
      <c r="F20" s="19">
        <f>F21</f>
        <v>736657</v>
      </c>
      <c r="G20" s="19">
        <v>736657</v>
      </c>
      <c r="H20" s="19">
        <v>736657</v>
      </c>
      <c r="I20" s="19"/>
      <c r="J20" s="19"/>
      <c r="K20" s="19"/>
    </row>
    <row r="21" customFormat="1" ht="20" customHeight="1" spans="1:11">
      <c r="A21" s="26" t="s">
        <v>172</v>
      </c>
      <c r="B21" s="26" t="s">
        <v>173</v>
      </c>
      <c r="C21" s="26" t="s">
        <v>173</v>
      </c>
      <c r="D21" s="21" t="s">
        <v>269</v>
      </c>
      <c r="E21" s="6" t="s">
        <v>270</v>
      </c>
      <c r="F21" s="7">
        <v>736657</v>
      </c>
      <c r="G21" s="7">
        <v>736657</v>
      </c>
      <c r="H21" s="24">
        <v>736657</v>
      </c>
      <c r="I21" s="24"/>
      <c r="J21" s="24"/>
      <c r="K21" s="24"/>
    </row>
    <row r="22" ht="20" customHeight="1" spans="1:11">
      <c r="A22" s="5" t="s">
        <v>172</v>
      </c>
      <c r="B22" s="39" t="s">
        <v>176</v>
      </c>
      <c r="C22" s="5"/>
      <c r="D22" s="18" t="s">
        <v>271</v>
      </c>
      <c r="E22" s="18" t="s">
        <v>272</v>
      </c>
      <c r="F22" s="19">
        <v>35888</v>
      </c>
      <c r="G22" s="19">
        <v>35888</v>
      </c>
      <c r="H22" s="19">
        <v>35888</v>
      </c>
      <c r="I22" s="19"/>
      <c r="J22" s="19"/>
      <c r="K22" s="19"/>
    </row>
    <row r="23" ht="20" customHeight="1" spans="1:11">
      <c r="A23" s="26" t="s">
        <v>172</v>
      </c>
      <c r="B23" s="26" t="s">
        <v>176</v>
      </c>
      <c r="C23" s="26" t="s">
        <v>177</v>
      </c>
      <c r="D23" s="21" t="s">
        <v>273</v>
      </c>
      <c r="E23" s="6" t="s">
        <v>274</v>
      </c>
      <c r="F23" s="7">
        <v>18917</v>
      </c>
      <c r="G23" s="7">
        <v>18917</v>
      </c>
      <c r="H23" s="24">
        <v>18917</v>
      </c>
      <c r="I23" s="24"/>
      <c r="J23" s="24"/>
      <c r="K23" s="24"/>
    </row>
    <row r="24" ht="20" customHeight="1" spans="1:11">
      <c r="A24" s="26" t="s">
        <v>172</v>
      </c>
      <c r="B24" s="26" t="s">
        <v>176</v>
      </c>
      <c r="C24" s="26" t="s">
        <v>180</v>
      </c>
      <c r="D24" s="21" t="s">
        <v>275</v>
      </c>
      <c r="E24" s="6" t="s">
        <v>276</v>
      </c>
      <c r="F24" s="7">
        <v>16971</v>
      </c>
      <c r="G24" s="7">
        <v>16971</v>
      </c>
      <c r="H24" s="24">
        <v>16971</v>
      </c>
      <c r="I24" s="24"/>
      <c r="J24" s="24"/>
      <c r="K24" s="24"/>
    </row>
    <row r="25" ht="20" customHeight="1" spans="1:11">
      <c r="A25" s="5" t="s">
        <v>196</v>
      </c>
      <c r="B25" s="5"/>
      <c r="C25" s="5"/>
      <c r="D25" s="18" t="s">
        <v>277</v>
      </c>
      <c r="E25" s="18" t="s">
        <v>278</v>
      </c>
      <c r="F25" s="19">
        <v>608201</v>
      </c>
      <c r="G25" s="19">
        <v>608201</v>
      </c>
      <c r="H25" s="19">
        <v>608201</v>
      </c>
      <c r="I25" s="19"/>
      <c r="J25" s="19"/>
      <c r="K25" s="19"/>
    </row>
    <row r="26" ht="20" customHeight="1" spans="1:11">
      <c r="A26" s="5" t="s">
        <v>196</v>
      </c>
      <c r="B26" s="39" t="s">
        <v>180</v>
      </c>
      <c r="C26" s="5"/>
      <c r="D26" s="18" t="s">
        <v>279</v>
      </c>
      <c r="E26" s="18" t="s">
        <v>280</v>
      </c>
      <c r="F26" s="19">
        <v>608201</v>
      </c>
      <c r="G26" s="19">
        <v>608201</v>
      </c>
      <c r="H26" s="19">
        <v>608201</v>
      </c>
      <c r="I26" s="19"/>
      <c r="J26" s="19"/>
      <c r="K26" s="19"/>
    </row>
    <row r="27" ht="20" customHeight="1" spans="1:11">
      <c r="A27" s="26" t="s">
        <v>196</v>
      </c>
      <c r="B27" s="26" t="s">
        <v>180</v>
      </c>
      <c r="C27" s="26" t="s">
        <v>177</v>
      </c>
      <c r="D27" s="21" t="s">
        <v>281</v>
      </c>
      <c r="E27" s="6" t="s">
        <v>282</v>
      </c>
      <c r="F27" s="7">
        <v>608201</v>
      </c>
      <c r="G27" s="7">
        <v>608201</v>
      </c>
      <c r="H27" s="24">
        <v>608201</v>
      </c>
      <c r="I27" s="24"/>
      <c r="J27" s="24"/>
      <c r="K27" s="2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朱小兜</cp:lastModifiedBy>
  <dcterms:created xsi:type="dcterms:W3CDTF">2023-02-27T07:38:00Z</dcterms:created>
  <dcterms:modified xsi:type="dcterms:W3CDTF">2024-12-09T03:08:28Z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EBA51FB166A64C70926AF6A72596B5CB</vt:lpwstr>
  </property>
</Properties>
</file>