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78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<sst xmlns="http://schemas.openxmlformats.org/spreadsheetml/2006/main" count="1335" uniqueCount="542">
  <si>
    <t>2023年部门预算公开表</t>
  </si>
  <si>
    <t>单位编码：</t>
  </si>
  <si>
    <t>026001</t>
  </si>
  <si>
    <t>单位名称：</t>
  </si>
  <si>
    <t>炎陵县林业局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</si>
  <si>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</si>
  <si>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</si>
  <si>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</si>
  <si>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</si>
  <si>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</si>
  <si>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</si>
  <si>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</si>
  <si>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</si>
  <si>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</si>
  <si>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</si>
  <si>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</si>
  <si>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</si>
  <si>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</si>
  <si>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</si>
  <si>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</si>
  <si>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</si>
  <si>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</si>
  <si>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</si>
  <si>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</si>
  <si>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</si>
  <si>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</si>
  <si>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</si>
  <si>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</si>
  <si>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</si>
  <si>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</si>
  <si>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部门：026_炎陵县林业局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</si>
  <si>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</si>
  <si>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</si>
  <si>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</si>
  <si>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</si>
  <si>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</si>
  <si>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</si>
  <si>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</si>
  <si>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</si>
  <si>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</si>
  <si>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</si>
  <si>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</si>
  <si>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</si>
  <si>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</si>
  <si>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</si>
  <si>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</si>
  <si>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</si>
  <si>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</si>
  <si>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</si>
  <si>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</si>
  <si>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</si>
  <si>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</si>
  <si>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</si>
  <si>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</si>
  <si>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</si>
  <si>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</si>
  <si>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</si>
  <si>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</si>
  <si>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</si>
  <si>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</si>
  <si>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</si>
  <si>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</si>
  <si>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</si>
  <si>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</si>
  <si>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</si>
  <si>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</si>
  <si>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</si>
  <si>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</si>
  <si>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</si>
  <si>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</si>
  <si>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</si>
  <si>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</si>
  <si>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</si>
  <si>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</si>
  <si>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</si>
  <si>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</si>
  <si>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</si>
  <si>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</si>
  <si>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</si>
  <si>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</si>
  <si>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</si>
  <si>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</si>
  <si>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</si>
  <si>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</si>
  <si>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</si>
  <si>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</si>
  <si>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</si>
  <si>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</si>
  <si>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</si>
  <si>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</si>
  <si>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</si>
  <si>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</si>
  <si>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</si>
  <si>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</si>
  <si>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</si>
  <si>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</si>
  <si>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</si>
  <si>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</si>
  <si>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</si>
  <si>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</si>
  <si>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</si>
  <si>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</si>
  <si>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</si>
  <si>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</si>
  <si>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</si>
  <si>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</si>
  <si>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</si>
  <si>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</si>
  <si>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</si>
  <si>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</si>
  <si>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</si>
  <si>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</si>
  <si>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</si>
  <si>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</si>
  <si>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</si>
  <si>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</si>
  <si>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</si>
  <si>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</si>
  <si>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</si>
  <si>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</si>
  <si>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</si>
  <si>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</si>
  <si>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</si>
  <si>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</si>
  <si>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</si>
  <si>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</si>
  <si>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</si>
  <si>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</si>
  <si>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</si>
  <si>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</si>
  <si>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</si>
  <si>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</si>
  <si>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</si>
  <si>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</si>
  <si>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</si>
  <si>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</si>
  <si>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</si>
  <si>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</si>
  <si>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</si>
  <si>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</si>
  <si>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</si>
  <si>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</si>
  <si>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</si>
  <si>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</si>
  <si>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</si>
  <si>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</si>
  <si>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</si>
  <si>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</si>
  <si>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</si>
  <si>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</si>
  <si>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</si>
  <si>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</si>
  <si>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</si>
  <si>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026</t>
  </si>
  <si>
    <t xml:space="preserve">  炎陵县林业局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</si>
  <si>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</si>
  <si>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</si>
  <si>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</si>
  <si>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</si>
  <si>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</si>
  <si>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</si>
  <si>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</si>
  <si>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</si>
  <si>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</si>
  <si>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</si>
  <si>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</si>
  <si>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</si>
  <si>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026001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</si>
  <si>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</si>
  <si>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</si>
  <si>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</si>
  <si>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</si>
  <si>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</si>
  <si>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</si>
  <si>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</si>
  <si>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08</t>
  </si>
  <si>
    <t>01</t>
  </si>
  <si>
    <t xml:space="preserve">    2080801</t>
  </si>
  <si>
    <t xml:space="preserve">    死亡抚恤</t>
  </si>
  <si>
    <t>27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</si>
  <si>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</si>
  <si>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</si>
  <si>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</si>
  <si>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</si>
  <si>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</si>
  <si>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</si>
  <si>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</si>
  <si>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</si>
  <si>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</si>
  <si>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</si>
  <si>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</si>
  <si>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</si>
  <si>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</si>
  <si>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</si>
  <si>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213</t>
  </si>
  <si>
    <t xml:space="preserve">    2130201</t>
  </si>
  <si>
    <t xml:space="preserve">    行政运行</t>
  </si>
  <si>
    <t>04</t>
  </si>
  <si>
    <t xml:space="preserve">    2130204</t>
  </si>
  <si>
    <t xml:space="preserve">    事业机构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</si>
  <si>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</si>
  <si>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</si>
  <si>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</si>
  <si>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</si>
  <si>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</si>
  <si>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</si>
  <si>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</si>
  <si>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</si>
  <si>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</si>
  <si>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</si>
  <si>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</si>
  <si>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</si>
  <si>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</si>
  <si>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</si>
  <si>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</si>
  <si>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</si>
  <si>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</si>
  <si>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</si>
  <si>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</si>
  <si>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</si>
  <si>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</si>
  <si>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</si>
  <si>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</si>
  <si>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</si>
  <si>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</si>
  <si>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</si>
  <si>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</si>
  <si>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</si>
  <si>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</si>
  <si>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</si>
  <si>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</si>
  <si>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</si>
  <si>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</si>
  <si>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</si>
  <si>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</si>
  <si>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</si>
  <si>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</si>
  <si>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</si>
  <si>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</si>
  <si>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</si>
  <si>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</si>
  <si>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</si>
  <si>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</si>
  <si>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</si>
  <si>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</si>
  <si>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</si>
  <si>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</si>
  <si>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</si>
  <si>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</si>
  <si>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</si>
  <si>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</si>
  <si>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</si>
  <si>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</si>
  <si>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</si>
  <si>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</si>
  <si>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</si>
  <si>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</si>
  <si>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</si>
  <si>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</si>
  <si>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</si>
  <si>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</si>
  <si>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</si>
  <si>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</si>
  <si>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</si>
  <si>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</si>
  <si>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</si>
  <si>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</si>
  <si>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</si>
  <si>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</si>
  <si>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</si>
  <si>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</si>
  <si>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</si>
  <si>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</si>
  <si>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</si>
  <si>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</si>
  <si>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</si>
  <si>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</si>
  <si>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21302</t>
  </si>
  <si>
    <t xml:space="preserve">    林业和草原</t>
  </si>
  <si>
    <t xml:space="preserve">     2130201</t>
  </si>
  <si>
    <t xml:space="preserve">     行政运行</t>
  </si>
  <si>
    <t xml:space="preserve">     2130204</t>
  </si>
  <si>
    <t xml:space="preserve">     事业机构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</si>
  <si>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</si>
  <si>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</si>
  <si>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</si>
  <si>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</si>
  <si>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</si>
  <si>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</si>
  <si>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</si>
  <si>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</si>
  <si>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</si>
  <si>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</si>
  <si>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</si>
  <si>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</si>
  <si>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</si>
  <si>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</si>
  <si>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</si>
  <si>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</si>
  <si>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</si>
  <si>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</si>
  <si>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</si>
  <si>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</si>
  <si>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</si>
  <si>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</si>
  <si>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</si>
  <si>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</si>
  <si>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</si>
  <si>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</si>
  <si>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</si>
  <si>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</si>
  <si>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</si>
  <si>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</si>
  <si>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</si>
  <si>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</si>
  <si>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</si>
  <si>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</si>
  <si>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</si>
  <si>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</si>
  <si>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</si>
  <si>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</si>
  <si>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</si>
  <si>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</si>
  <si>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</si>
  <si>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</si>
  <si>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</si>
  <si>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</si>
  <si>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</si>
  <si>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</si>
  <si>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</si>
  <si>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</si>
  <si>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</si>
  <si>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</si>
  <si>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</si>
  <si>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</si>
  <si>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</si>
  <si>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</si>
  <si>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</si>
  <si>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</si>
  <si>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</si>
  <si>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</si>
  <si>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</si>
  <si>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</si>
  <si>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</si>
  <si>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</si>
  <si>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</si>
  <si>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</si>
  <si>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</si>
  <si>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</si>
  <si>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</si>
  <si>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</si>
  <si>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</si>
  <si>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</si>
  <si>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</si>
  <si>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</si>
  <si>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</si>
  <si>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</si>
  <si>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</si>
  <si>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</si>
  <si>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</si>
  <si>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</si>
  <si>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</si>
  <si>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</si>
  <si>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</si>
  <si>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</si>
  <si>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</si>
  <si>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</si>
  <si>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</si>
  <si>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</si>
  <si>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</si>
  <si>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</si>
  <si>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说明：本单位无政府性基金预算资金。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</si>
  <si>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</si>
  <si>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</si>
  <si>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</si>
  <si>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</si>
  <si>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</si>
  <si>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说明：本单位无国有资本经营预算资金。</t>
  </si>
  <si>
    <t>部门公开表19</t>
  </si>
  <si>
    <t>本年财政专户管理资金预算支出</t>
  </si>
  <si>
    <t>说明：本单位无财政专户管理预算资金。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</si>
  <si>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</si>
  <si>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</si>
  <si>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</si>
  <si>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</si>
  <si>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</si>
  <si>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</si>
  <si>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</si>
  <si>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</si>
  <si>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</si>
  <si>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</si>
  <si>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</si>
  <si>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</si>
  <si>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</si>
  <si>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</si>
  <si>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</si>
  <si>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</si>
  <si>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</si>
  <si>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</si>
  <si>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</si>
  <si>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</si>
  <si>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</si>
  <si>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</si>
  <si>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</si>
  <si>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</si>
  <si>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</si>
  <si>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</si>
  <si>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</si>
  <si>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</si>
  <si>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</si>
  <si>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说明：本单位无项目支出预算资金。</t>
  </si>
  <si>
    <t>部门公开表22</t>
  </si>
  <si>
    <t>整体支出绩效目标表</t>
  </si>
  <si>
    <t>单位：部门：026_炎陵县林业局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</si>
  <si>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</si>
  <si>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</si>
  <si>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</si>
  <si>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</si>
  <si>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</si>
  <si>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</si>
  <si>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</si>
  <si>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</si>
  <si>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</si>
  <si>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</si>
  <si>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一、全面从严治党，提高干部队伍依法行政能力。
二、强力推进国家储备林建设和政府专项债项目（炎陵县国有林场生态林业建设一期项目）。
三、继续跟进现代林业森林精准提升项目。
四、大力推进绿色富民产业发展。
五、扎实做好森林防火工作。
六、统筹推进森林资源保护管理。
七、抓好林业有害生物防治。
八、抓好自然保护地整合优化和生物多样性保护。
九、全面推行“林长制”。
十、积极探索林业碳汇试点机制。</t>
  </si>
  <si>
    <t>产出指标</t>
  </si>
  <si>
    <t xml:space="preserve"> 数量指标</t>
  </si>
  <si>
    <t>生物多样性保护率</t>
  </si>
  <si>
    <t>≥80%</t>
  </si>
  <si>
    <t>生物多样性保护率≥80%</t>
  </si>
  <si>
    <t>实际完成量/应完成量（完成率）*指标分值</t>
  </si>
  <si>
    <t>候鸟迁徙过境保护率</t>
  </si>
  <si>
    <t>≥99%</t>
  </si>
  <si>
    <t>候鸟迁徙过境保护率≥99%</t>
  </si>
  <si>
    <t>公益林管护面积</t>
  </si>
  <si>
    <t>125.7137万亩</t>
  </si>
  <si>
    <t>公益林管护面积125.7137万亩</t>
  </si>
  <si>
    <t>完成率≧100，满分；85﹤完成率﹤100，分值*85%；60﹤完成率﹤85，分值*60%</t>
  </si>
  <si>
    <t>天然林管护面积</t>
  </si>
  <si>
    <t>37.0576万亩</t>
  </si>
  <si>
    <t>天然林管护面积37.0576万亩</t>
  </si>
  <si>
    <t>营造林面积</t>
  </si>
  <si>
    <t>0.2万亩</t>
  </si>
  <si>
    <t>营造林面积0.2万亩</t>
  </si>
  <si>
    <t>森林抚育面积</t>
  </si>
  <si>
    <t>1万亩</t>
  </si>
  <si>
    <t>森林抚育面积1万亩</t>
  </si>
  <si>
    <t>每季度走访结对户次数</t>
  </si>
  <si>
    <t>≥1次</t>
  </si>
  <si>
    <t>每季度走访结对户次数≥1次</t>
  </si>
  <si>
    <t>季度完成次数≥1次，得满分；否则不得分</t>
  </si>
  <si>
    <t>乡村振兴结对帮扶村后盾资金</t>
  </si>
  <si>
    <t>≥3万元</t>
  </si>
  <si>
    <t>乡村振兴结对帮扶村后盾资金≥3万元</t>
  </si>
  <si>
    <t>后盾资金帮扶≥3万元，得满分；否则不得分</t>
  </si>
  <si>
    <t xml:space="preserve"> 质量指标</t>
  </si>
  <si>
    <t>全县森林覆盖率</t>
  </si>
  <si>
    <t>83.49%</t>
  </si>
  <si>
    <t>全县森林覆盖率83.49%</t>
  </si>
  <si>
    <t>目标值83.49%，得满分；变动幅度不大，得分值的90%；否则不得分</t>
  </si>
  <si>
    <t>林业有害生物防治率</t>
  </si>
  <si>
    <t>≥90%</t>
  </si>
  <si>
    <t>林业有害生物防治率≥90%</t>
  </si>
  <si>
    <t>完成值≥90%，得满分；否则不得分</t>
  </si>
  <si>
    <t xml:space="preserve">主要林业有害生物成灾率 </t>
  </si>
  <si>
    <t>＜0.004%</t>
  </si>
  <si>
    <t>主要林业有害生物成灾率 ＜0.004%</t>
  </si>
  <si>
    <t>完成值＜0.004%，得满分；否则不得分</t>
  </si>
  <si>
    <t>公益林天然林管护率</t>
  </si>
  <si>
    <t>100%</t>
  </si>
  <si>
    <t>公益林天然林管护率100%</t>
  </si>
  <si>
    <t>完成率≧100得满分； 85﹤完成率﹤100得分值的85%；60﹤完成率﹤85得分值的60%</t>
  </si>
  <si>
    <t>外业勘测、规划设计完成率</t>
  </si>
  <si>
    <t>外业勘测、规划设计完成率100%</t>
  </si>
  <si>
    <t>营林检查验收完成率</t>
  </si>
  <si>
    <t>营林检查验收完成率100%</t>
  </si>
  <si>
    <t>营林档案管理合格率</t>
  </si>
  <si>
    <t>营林档案管理合格率100%</t>
  </si>
  <si>
    <t xml:space="preserve"> 时效指标</t>
  </si>
  <si>
    <t>义务植树完成时效</t>
  </si>
  <si>
    <t>≤90天</t>
  </si>
  <si>
    <t>义务植树完成时效≤90天</t>
  </si>
  <si>
    <t>完成值=目标值，得满分；否则不得分</t>
  </si>
  <si>
    <t>其他工作完成时效</t>
  </si>
  <si>
    <t>2023年底</t>
  </si>
  <si>
    <t>其他工作完成时效2023年底</t>
  </si>
  <si>
    <t>成本指标</t>
  </si>
  <si>
    <t>方案编制、外业勘测、规划设计成本</t>
  </si>
  <si>
    <t>5元/亩</t>
  </si>
  <si>
    <t>方案编制、外业勘测、规划设计成本5元/亩</t>
  </si>
  <si>
    <t>营林检查验收、技术指导成本</t>
  </si>
  <si>
    <t>4元/亩</t>
  </si>
  <si>
    <t>营林检查验收、技术指导成本4元/亩</t>
  </si>
  <si>
    <t>营林档案管理成本</t>
  </si>
  <si>
    <t>1元/亩</t>
  </si>
  <si>
    <t>营林档案管理成本1元/亩</t>
  </si>
  <si>
    <t>天然林管护成本</t>
  </si>
  <si>
    <t>13.5元/亩</t>
  </si>
  <si>
    <t>天然林管护成本13.5元/亩</t>
  </si>
  <si>
    <t>完成值=目标值，得满分；否则不得分（上级资金管理办法规定更改的除外）</t>
  </si>
  <si>
    <t>公益林管护成本</t>
  </si>
  <si>
    <t>15.5元/亩</t>
  </si>
  <si>
    <t>公益林管护成本15.5元/亩</t>
  </si>
  <si>
    <t xml:space="preserve">效益指标 </t>
  </si>
  <si>
    <t>经济效益指标</t>
  </si>
  <si>
    <t>社会效益指标</t>
  </si>
  <si>
    <t>公众保护生物多样性意识（是否提高）</t>
  </si>
  <si>
    <t>提高</t>
  </si>
  <si>
    <t>公众保护生物多样性意识（是否提高）是</t>
  </si>
  <si>
    <t>公益林提供管护岗位带动就业人数</t>
  </si>
  <si>
    <t>384人</t>
  </si>
  <si>
    <t>公益林提供管护岗位带动就业人数384人</t>
  </si>
  <si>
    <t>完成值=目标值，得满分；否则不得分（上级规定更改的除外）</t>
  </si>
  <si>
    <t>森林防火能力（是否提高）</t>
  </si>
  <si>
    <t>森林防火能力（是否提高）提高</t>
  </si>
  <si>
    <t>生态效益指标</t>
  </si>
  <si>
    <t>全县森林资源有效保护情况（是否明显）</t>
  </si>
  <si>
    <t>明显</t>
  </si>
  <si>
    <t>全县森林资源有效保护情况（是否明显）明显</t>
  </si>
  <si>
    <t>发挥明显得满分，不明显得分值的85%</t>
  </si>
  <si>
    <t>森林生态系统效益发挥情况（是否明显）</t>
  </si>
  <si>
    <t>森林生态系统效益发挥情况（是否明显）明显</t>
  </si>
  <si>
    <t>义务植树增加绿化面积</t>
  </si>
  <si>
    <t>≥10亩</t>
  </si>
  <si>
    <t>义务植树增加绿化面积≥10亩</t>
  </si>
  <si>
    <t>实际完成量/应完成量*指标分值</t>
  </si>
  <si>
    <t>森林质量改善程度（是否提高）</t>
  </si>
  <si>
    <t>森林质量改善程度（是否提高）提高</t>
  </si>
  <si>
    <t xml:space="preserve"> 可持续影响指标</t>
  </si>
  <si>
    <t>林业产业健康稳定发展可持续影响</t>
  </si>
  <si>
    <t>长期</t>
  </si>
  <si>
    <t>林业产业健康稳定发展可持续影响长期</t>
  </si>
  <si>
    <t>森林生态系统功能改善可持续影响（是否明显）</t>
  </si>
  <si>
    <t>森林生态系统功能改善可持续影响（是否明显）明显</t>
  </si>
  <si>
    <t>满意度指标</t>
  </si>
  <si>
    <t>服务对象满意度指标</t>
  </si>
  <si>
    <t>受益群众满意度</t>
  </si>
  <si>
    <t>受益群众满意度≥90%</t>
  </si>
  <si>
    <t>目标值完成率≧90得满分； 80﹤目标值完成率﹤90得分值的85%；60﹤目标值﹤80完成率得分值的60%</t>
  </si>
  <si>
    <t>项目实施附近居民满意度</t>
  </si>
  <si>
    <t>项目实施附近居民满意度≥90%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</si>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</sst>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sz val="7"/>
      <color indexed="8"/>
      <name val="SimSun"/>
      <charset val="1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10" fillId="0" borderId="3" xfId="0" applyNumberFormat="1" applyFont="1" applyBorder="1">
      <alignment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3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8.8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4.65" customHeight="1" spans="1:9">
      <c r="A4" s="62"/>
      <c r="B4" s="63"/>
      <c r="C4" s="3"/>
      <c r="D4" s="62" t="s">
        <v>1</v>
      </c>
      <c r="E4" s="63" t="s">
        <v>2</v>
      </c>
      <c r="F4" s="63"/>
      <c r="G4" s="63"/>
      <c r="H4" s="63"/>
      <c r="I4" s="3"/>
    </row>
    <row r="5" ht="47.45" customHeight="1" spans="1:9">
      <c r="A5" s="62"/>
      <c r="B5" s="63"/>
      <c r="C5" s="3"/>
      <c r="D5" s="62" t="s">
        <v>3</v>
      </c>
      <c r="E5" s="63" t="s">
        <v>4</v>
      </c>
      <c r="F5" s="63"/>
      <c r="G5" s="63"/>
      <c r="H5" s="63"/>
      <c r="I5" s="3"/>
    </row>
    <row r="6" ht="14.3" customHeight="1"/>
    <row r="7" ht="14.3" customHeight="1"/>
    <row r="8" ht="14.3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30" zoomScaleNormal="130" workbookViewId="0">
      <selection activeCell="H9" sqref="H9:J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10.875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3"/>
      <c r="M1" s="15" t="s">
        <v>289</v>
      </c>
      <c r="N1" s="15"/>
    </row>
    <row r="2" ht="39.1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9.5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36.9" customHeight="1" spans="1:14">
      <c r="A4" s="11" t="s">
        <v>156</v>
      </c>
      <c r="B4" s="11"/>
      <c r="C4" s="11"/>
      <c r="D4" s="11" t="s">
        <v>204</v>
      </c>
      <c r="E4" s="11" t="s">
        <v>205</v>
      </c>
      <c r="F4" s="11" t="s">
        <v>223</v>
      </c>
      <c r="G4" s="11" t="s">
        <v>207</v>
      </c>
      <c r="H4" s="11"/>
      <c r="I4" s="11"/>
      <c r="J4" s="11"/>
      <c r="K4" s="11"/>
      <c r="L4" s="11" t="s">
        <v>211</v>
      </c>
      <c r="M4" s="11"/>
      <c r="N4" s="11"/>
    </row>
    <row r="5" ht="34.65" customHeight="1" spans="1:14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290</v>
      </c>
      <c r="I5" s="11" t="s">
        <v>291</v>
      </c>
      <c r="J5" s="11" t="s">
        <v>292</v>
      </c>
      <c r="K5" s="11" t="s">
        <v>293</v>
      </c>
      <c r="L5" s="11" t="s">
        <v>135</v>
      </c>
      <c r="M5" s="11" t="s">
        <v>224</v>
      </c>
      <c r="N5" s="11" t="s">
        <v>294</v>
      </c>
    </row>
    <row r="6" ht="19.9" customHeight="1" spans="1:14">
      <c r="A6" s="14"/>
      <c r="B6" s="14"/>
      <c r="C6" s="14"/>
      <c r="D6" s="14"/>
      <c r="E6" s="14" t="s">
        <v>135</v>
      </c>
      <c r="F6" s="37">
        <v>21173900</v>
      </c>
      <c r="G6" s="37">
        <v>21173900</v>
      </c>
      <c r="H6" s="37">
        <v>15534804</v>
      </c>
      <c r="I6" s="37">
        <v>3782060</v>
      </c>
      <c r="J6" s="37">
        <v>1857036</v>
      </c>
      <c r="K6" s="37"/>
      <c r="L6" s="37"/>
      <c r="M6" s="37"/>
      <c r="N6" s="37"/>
    </row>
    <row r="7" ht="19.9" customHeight="1" spans="1:14">
      <c r="A7" s="14"/>
      <c r="B7" s="14"/>
      <c r="C7" s="14"/>
      <c r="D7" s="12" t="s">
        <v>153</v>
      </c>
      <c r="E7" s="12" t="s">
        <v>4</v>
      </c>
      <c r="F7" s="37">
        <v>21173900</v>
      </c>
      <c r="G7" s="37">
        <v>21173900</v>
      </c>
      <c r="H7" s="37">
        <v>15534804</v>
      </c>
      <c r="I7" s="37">
        <v>3782060</v>
      </c>
      <c r="J7" s="37">
        <v>1857036</v>
      </c>
      <c r="K7" s="37"/>
      <c r="L7" s="37"/>
      <c r="M7" s="37"/>
      <c r="N7" s="37"/>
    </row>
    <row r="8" ht="19.9" customHeight="1" spans="1:14">
      <c r="A8" s="14"/>
      <c r="B8" s="14"/>
      <c r="C8" s="14"/>
      <c r="D8" s="29" t="s">
        <v>167</v>
      </c>
      <c r="E8" s="29" t="s">
        <v>154</v>
      </c>
      <c r="F8" s="37">
        <v>21173900</v>
      </c>
      <c r="G8" s="37">
        <v>21173900</v>
      </c>
      <c r="H8" s="37">
        <v>15534804</v>
      </c>
      <c r="I8" s="37">
        <v>3782060</v>
      </c>
      <c r="J8" s="37">
        <v>1857036</v>
      </c>
      <c r="K8" s="37"/>
      <c r="L8" s="37"/>
      <c r="M8" s="37"/>
      <c r="N8" s="37"/>
    </row>
    <row r="9" ht="19.9" customHeight="1" spans="1:14">
      <c r="A9" s="33" t="s">
        <v>168</v>
      </c>
      <c r="B9" s="33" t="s">
        <v>169</v>
      </c>
      <c r="C9" s="33" t="s">
        <v>169</v>
      </c>
      <c r="D9" s="30" t="s">
        <v>221</v>
      </c>
      <c r="E9" s="5" t="s">
        <v>174</v>
      </c>
      <c r="F9" s="6">
        <v>2297242</v>
      </c>
      <c r="G9" s="6">
        <v>2297242</v>
      </c>
      <c r="H9" s="31"/>
      <c r="I9" s="31">
        <v>2297242</v>
      </c>
      <c r="J9" s="31"/>
      <c r="K9" s="31"/>
      <c r="L9" s="6"/>
      <c r="M9" s="31"/>
      <c r="N9" s="31"/>
    </row>
    <row r="10" ht="19.9" customHeight="1" spans="1:14">
      <c r="A10" s="33" t="s">
        <v>168</v>
      </c>
      <c r="B10" s="33" t="s">
        <v>179</v>
      </c>
      <c r="C10" s="33" t="s">
        <v>176</v>
      </c>
      <c r="D10" s="30" t="s">
        <v>221</v>
      </c>
      <c r="E10" s="5" t="s">
        <v>181</v>
      </c>
      <c r="F10" s="6">
        <v>72081</v>
      </c>
      <c r="G10" s="6">
        <v>72081</v>
      </c>
      <c r="H10" s="31"/>
      <c r="I10" s="31">
        <v>72081</v>
      </c>
      <c r="J10" s="31"/>
      <c r="K10" s="31"/>
      <c r="L10" s="6"/>
      <c r="M10" s="31"/>
      <c r="N10" s="31"/>
    </row>
    <row r="11" ht="19.9" customHeight="1" spans="1:14">
      <c r="A11" s="33" t="s">
        <v>168</v>
      </c>
      <c r="B11" s="33" t="s">
        <v>179</v>
      </c>
      <c r="C11" s="33" t="s">
        <v>170</v>
      </c>
      <c r="D11" s="30" t="s">
        <v>221</v>
      </c>
      <c r="E11" s="5" t="s">
        <v>183</v>
      </c>
      <c r="F11" s="6">
        <v>118423</v>
      </c>
      <c r="G11" s="6">
        <v>118423</v>
      </c>
      <c r="H11" s="31"/>
      <c r="I11" s="31">
        <v>118423</v>
      </c>
      <c r="J11" s="31"/>
      <c r="K11" s="31"/>
      <c r="L11" s="6"/>
      <c r="M11" s="31"/>
      <c r="N11" s="31"/>
    </row>
    <row r="12" ht="19.9" customHeight="1" spans="1:14">
      <c r="A12" s="33" t="s">
        <v>184</v>
      </c>
      <c r="B12" s="33" t="s">
        <v>185</v>
      </c>
      <c r="C12" s="33" t="s">
        <v>176</v>
      </c>
      <c r="D12" s="30" t="s">
        <v>221</v>
      </c>
      <c r="E12" s="5" t="s">
        <v>187</v>
      </c>
      <c r="F12" s="6">
        <v>953059</v>
      </c>
      <c r="G12" s="6">
        <v>953059</v>
      </c>
      <c r="H12" s="31"/>
      <c r="I12" s="31">
        <v>953059</v>
      </c>
      <c r="J12" s="31"/>
      <c r="K12" s="31"/>
      <c r="L12" s="6"/>
      <c r="M12" s="31"/>
      <c r="N12" s="31"/>
    </row>
    <row r="13" ht="19.9" customHeight="1" spans="1:14">
      <c r="A13" s="33" t="s">
        <v>184</v>
      </c>
      <c r="B13" s="33" t="s">
        <v>185</v>
      </c>
      <c r="C13" s="33" t="s">
        <v>188</v>
      </c>
      <c r="D13" s="30" t="s">
        <v>221</v>
      </c>
      <c r="E13" s="5" t="s">
        <v>190</v>
      </c>
      <c r="F13" s="6">
        <v>328695</v>
      </c>
      <c r="G13" s="6">
        <v>328695</v>
      </c>
      <c r="H13" s="31"/>
      <c r="I13" s="31">
        <v>328695</v>
      </c>
      <c r="J13" s="31"/>
      <c r="K13" s="31"/>
      <c r="L13" s="6"/>
      <c r="M13" s="31"/>
      <c r="N13" s="31"/>
    </row>
    <row r="14" ht="19.9" customHeight="1" spans="1:14">
      <c r="A14" s="33" t="s">
        <v>184</v>
      </c>
      <c r="B14" s="33" t="s">
        <v>185</v>
      </c>
      <c r="C14" s="33" t="s">
        <v>191</v>
      </c>
      <c r="D14" s="30" t="s">
        <v>221</v>
      </c>
      <c r="E14" s="5" t="s">
        <v>193</v>
      </c>
      <c r="F14" s="6">
        <v>12560</v>
      </c>
      <c r="G14" s="6">
        <v>12560</v>
      </c>
      <c r="H14" s="31"/>
      <c r="I14" s="31">
        <v>12560</v>
      </c>
      <c r="J14" s="31"/>
      <c r="K14" s="31"/>
      <c r="L14" s="6"/>
      <c r="M14" s="31"/>
      <c r="N14" s="31"/>
    </row>
    <row r="15" ht="19.9" customHeight="1" spans="1:14">
      <c r="A15" s="33" t="s">
        <v>194</v>
      </c>
      <c r="B15" s="33" t="s">
        <v>170</v>
      </c>
      <c r="C15" s="33" t="s">
        <v>176</v>
      </c>
      <c r="D15" s="30" t="s">
        <v>221</v>
      </c>
      <c r="E15" s="5" t="s">
        <v>196</v>
      </c>
      <c r="F15" s="6">
        <v>935976</v>
      </c>
      <c r="G15" s="6">
        <v>935976</v>
      </c>
      <c r="H15" s="31">
        <v>935976</v>
      </c>
      <c r="I15" s="31"/>
      <c r="J15" s="31"/>
      <c r="K15" s="31"/>
      <c r="L15" s="6"/>
      <c r="M15" s="31"/>
      <c r="N15" s="31"/>
    </row>
    <row r="16" ht="19.9" customHeight="1" spans="1:14">
      <c r="A16" s="33" t="s">
        <v>194</v>
      </c>
      <c r="B16" s="33" t="s">
        <v>170</v>
      </c>
      <c r="C16" s="33" t="s">
        <v>197</v>
      </c>
      <c r="D16" s="30" t="s">
        <v>221</v>
      </c>
      <c r="E16" s="5" t="s">
        <v>199</v>
      </c>
      <c r="F16" s="6">
        <v>14598828</v>
      </c>
      <c r="G16" s="6">
        <v>14598828</v>
      </c>
      <c r="H16" s="31">
        <v>14598828</v>
      </c>
      <c r="I16" s="31"/>
      <c r="J16" s="31"/>
      <c r="K16" s="31"/>
      <c r="L16" s="6"/>
      <c r="M16" s="31"/>
      <c r="N16" s="31"/>
    </row>
    <row r="17" ht="19.9" customHeight="1" spans="1:14">
      <c r="A17" s="33" t="s">
        <v>200</v>
      </c>
      <c r="B17" s="33" t="s">
        <v>170</v>
      </c>
      <c r="C17" s="33" t="s">
        <v>176</v>
      </c>
      <c r="D17" s="30" t="s">
        <v>221</v>
      </c>
      <c r="E17" s="5" t="s">
        <v>202</v>
      </c>
      <c r="F17" s="6">
        <v>1857036</v>
      </c>
      <c r="G17" s="6">
        <v>1857036</v>
      </c>
      <c r="H17" s="31"/>
      <c r="I17" s="31"/>
      <c r="J17" s="31">
        <v>1857036</v>
      </c>
      <c r="K17" s="31"/>
      <c r="L17" s="6"/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15" zoomScaleNormal="115" workbookViewId="0">
      <selection activeCell="H10" sqref="H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10" width="10.125" customWidth="1"/>
    <col min="11" max="11" width="7.69166666666667" customWidth="1"/>
    <col min="12" max="12" width="10.8666666666667" customWidth="1"/>
    <col min="13" max="13" width="10" customWidth="1"/>
    <col min="14" max="14" width="7.69166666666667" customWidth="1"/>
    <col min="15" max="15" width="8.8" customWidth="1"/>
    <col min="16" max="16" width="8.7" customWidth="1"/>
    <col min="17" max="17" width="8.91666666666667" customWidth="1"/>
    <col min="18" max="18" width="10.5" customWidth="1"/>
    <col min="19" max="22" width="7.69166666666667" customWidth="1"/>
    <col min="23" max="24" width="9.76666666666667" customWidth="1"/>
  </cols>
  <sheetData>
    <row r="1" ht="14.3" customHeight="1" spans="1:22">
      <c r="A1" s="3"/>
      <c r="U1" s="15" t="s">
        <v>295</v>
      </c>
      <c r="V1" s="15"/>
    </row>
    <row r="2" ht="43.7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1.1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3.35" customHeight="1" spans="1:22">
      <c r="A4" s="11" t="s">
        <v>156</v>
      </c>
      <c r="B4" s="11"/>
      <c r="C4" s="11"/>
      <c r="D4" s="11" t="s">
        <v>204</v>
      </c>
      <c r="E4" s="11" t="s">
        <v>205</v>
      </c>
      <c r="F4" s="11" t="s">
        <v>223</v>
      </c>
      <c r="G4" s="11" t="s">
        <v>296</v>
      </c>
      <c r="H4" s="11"/>
      <c r="I4" s="11"/>
      <c r="J4" s="11"/>
      <c r="K4" s="11"/>
      <c r="L4" s="11" t="s">
        <v>297</v>
      </c>
      <c r="M4" s="11"/>
      <c r="N4" s="11"/>
      <c r="O4" s="11"/>
      <c r="P4" s="11"/>
      <c r="Q4" s="11"/>
      <c r="R4" s="11" t="s">
        <v>292</v>
      </c>
      <c r="S4" s="11" t="s">
        <v>298</v>
      </c>
      <c r="T4" s="11"/>
      <c r="U4" s="11"/>
      <c r="V4" s="11"/>
    </row>
    <row r="5" ht="48.95" customHeight="1" spans="1:22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299</v>
      </c>
      <c r="I5" s="11" t="s">
        <v>300</v>
      </c>
      <c r="J5" s="11" t="s">
        <v>301</v>
      </c>
      <c r="K5" s="11" t="s">
        <v>302</v>
      </c>
      <c r="L5" s="11" t="s">
        <v>135</v>
      </c>
      <c r="M5" s="11" t="s">
        <v>303</v>
      </c>
      <c r="N5" s="11" t="s">
        <v>304</v>
      </c>
      <c r="O5" s="11" t="s">
        <v>305</v>
      </c>
      <c r="P5" s="11" t="s">
        <v>306</v>
      </c>
      <c r="Q5" s="11" t="s">
        <v>307</v>
      </c>
      <c r="R5" s="11"/>
      <c r="S5" s="11" t="s">
        <v>135</v>
      </c>
      <c r="T5" s="11" t="s">
        <v>308</v>
      </c>
      <c r="U5" s="11" t="s">
        <v>309</v>
      </c>
      <c r="V5" s="11" t="s">
        <v>293</v>
      </c>
    </row>
    <row r="6" ht="19.9" customHeight="1" spans="1:22">
      <c r="A6" s="14"/>
      <c r="B6" s="14"/>
      <c r="C6" s="14"/>
      <c r="D6" s="14"/>
      <c r="E6" s="14" t="s">
        <v>135</v>
      </c>
      <c r="F6" s="13">
        <v>21173900</v>
      </c>
      <c r="G6" s="13">
        <v>15534804</v>
      </c>
      <c r="H6" s="13">
        <v>7534512</v>
      </c>
      <c r="I6" s="13">
        <v>3419304</v>
      </c>
      <c r="J6" s="13">
        <v>4580988</v>
      </c>
      <c r="K6" s="13"/>
      <c r="L6" s="13">
        <v>3782060</v>
      </c>
      <c r="M6" s="13">
        <v>2297242</v>
      </c>
      <c r="N6" s="13"/>
      <c r="O6" s="13">
        <v>953059</v>
      </c>
      <c r="P6" s="13">
        <v>328695</v>
      </c>
      <c r="Q6" s="13">
        <v>203064</v>
      </c>
      <c r="R6" s="13">
        <v>1857036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153</v>
      </c>
      <c r="E7" s="12" t="s">
        <v>4</v>
      </c>
      <c r="F7" s="13">
        <v>21173900</v>
      </c>
      <c r="G7" s="13">
        <v>15534804</v>
      </c>
      <c r="H7" s="13">
        <v>7534512</v>
      </c>
      <c r="I7" s="13">
        <v>3419304</v>
      </c>
      <c r="J7" s="13">
        <v>4580988</v>
      </c>
      <c r="K7" s="13"/>
      <c r="L7" s="13">
        <v>3782060</v>
      </c>
      <c r="M7" s="13">
        <v>2297242</v>
      </c>
      <c r="N7" s="13"/>
      <c r="O7" s="13">
        <v>953059</v>
      </c>
      <c r="P7" s="13">
        <v>328695</v>
      </c>
      <c r="Q7" s="13">
        <v>203064</v>
      </c>
      <c r="R7" s="13">
        <v>1857036</v>
      </c>
      <c r="S7" s="13"/>
      <c r="T7" s="13"/>
      <c r="U7" s="13"/>
      <c r="V7" s="13"/>
    </row>
    <row r="8" ht="19.9" customHeight="1" spans="1:22">
      <c r="A8" s="14"/>
      <c r="B8" s="14"/>
      <c r="C8" s="14"/>
      <c r="D8" s="29" t="s">
        <v>167</v>
      </c>
      <c r="E8" s="29" t="s">
        <v>154</v>
      </c>
      <c r="F8" s="13">
        <v>21173900</v>
      </c>
      <c r="G8" s="13">
        <v>15534804</v>
      </c>
      <c r="H8" s="13">
        <v>7534512</v>
      </c>
      <c r="I8" s="13">
        <v>3419304</v>
      </c>
      <c r="J8" s="13">
        <v>4580988</v>
      </c>
      <c r="K8" s="13"/>
      <c r="L8" s="13">
        <v>3782060</v>
      </c>
      <c r="M8" s="13">
        <v>2297242</v>
      </c>
      <c r="N8" s="13"/>
      <c r="O8" s="13">
        <v>953059</v>
      </c>
      <c r="P8" s="13">
        <v>328695</v>
      </c>
      <c r="Q8" s="13">
        <v>203064</v>
      </c>
      <c r="R8" s="13">
        <v>1857036</v>
      </c>
      <c r="S8" s="13"/>
      <c r="T8" s="13"/>
      <c r="U8" s="13"/>
      <c r="V8" s="13"/>
    </row>
    <row r="9" ht="19.9" customHeight="1" spans="1:22">
      <c r="A9" s="33" t="s">
        <v>168</v>
      </c>
      <c r="B9" s="33" t="s">
        <v>169</v>
      </c>
      <c r="C9" s="33" t="s">
        <v>169</v>
      </c>
      <c r="D9" s="30" t="s">
        <v>221</v>
      </c>
      <c r="E9" s="5" t="s">
        <v>174</v>
      </c>
      <c r="F9" s="6">
        <v>2297242</v>
      </c>
      <c r="G9" s="31"/>
      <c r="H9" s="31"/>
      <c r="I9" s="31"/>
      <c r="J9" s="31"/>
      <c r="K9" s="31"/>
      <c r="L9" s="6">
        <v>2297242</v>
      </c>
      <c r="M9" s="31">
        <v>2297242</v>
      </c>
      <c r="N9" s="31"/>
      <c r="O9" s="31"/>
      <c r="P9" s="31"/>
      <c r="Q9" s="31"/>
      <c r="R9" s="31"/>
      <c r="S9" s="6"/>
      <c r="T9" s="31"/>
      <c r="U9" s="31"/>
      <c r="V9" s="31"/>
    </row>
    <row r="10" ht="19.9" customHeight="1" spans="1:22">
      <c r="A10" s="33" t="s">
        <v>168</v>
      </c>
      <c r="B10" s="33" t="s">
        <v>179</v>
      </c>
      <c r="C10" s="33" t="s">
        <v>176</v>
      </c>
      <c r="D10" s="30" t="s">
        <v>221</v>
      </c>
      <c r="E10" s="5" t="s">
        <v>181</v>
      </c>
      <c r="F10" s="6">
        <v>72081</v>
      </c>
      <c r="G10" s="31"/>
      <c r="H10" s="31"/>
      <c r="I10" s="31"/>
      <c r="J10" s="31"/>
      <c r="K10" s="31"/>
      <c r="L10" s="6">
        <v>72081</v>
      </c>
      <c r="M10" s="31"/>
      <c r="N10" s="31"/>
      <c r="O10" s="31"/>
      <c r="P10" s="31"/>
      <c r="Q10" s="31">
        <v>72081</v>
      </c>
      <c r="R10" s="31"/>
      <c r="S10" s="6"/>
      <c r="T10" s="31"/>
      <c r="U10" s="31"/>
      <c r="V10" s="31"/>
    </row>
    <row r="11" ht="19.9" customHeight="1" spans="1:22">
      <c r="A11" s="33" t="s">
        <v>168</v>
      </c>
      <c r="B11" s="33" t="s">
        <v>179</v>
      </c>
      <c r="C11" s="33" t="s">
        <v>170</v>
      </c>
      <c r="D11" s="30" t="s">
        <v>221</v>
      </c>
      <c r="E11" s="5" t="s">
        <v>183</v>
      </c>
      <c r="F11" s="6">
        <v>118423</v>
      </c>
      <c r="G11" s="31"/>
      <c r="H11" s="31"/>
      <c r="I11" s="31"/>
      <c r="J11" s="31"/>
      <c r="K11" s="31"/>
      <c r="L11" s="6">
        <v>118423</v>
      </c>
      <c r="M11" s="31"/>
      <c r="N11" s="31"/>
      <c r="O11" s="31"/>
      <c r="P11" s="31"/>
      <c r="Q11" s="31">
        <v>118423</v>
      </c>
      <c r="R11" s="31"/>
      <c r="S11" s="6"/>
      <c r="T11" s="31"/>
      <c r="U11" s="31"/>
      <c r="V11" s="31"/>
    </row>
    <row r="12" ht="19.9" customHeight="1" spans="1:22">
      <c r="A12" s="33" t="s">
        <v>184</v>
      </c>
      <c r="B12" s="33" t="s">
        <v>185</v>
      </c>
      <c r="C12" s="33" t="s">
        <v>176</v>
      </c>
      <c r="D12" s="30" t="s">
        <v>221</v>
      </c>
      <c r="E12" s="5" t="s">
        <v>187</v>
      </c>
      <c r="F12" s="6">
        <v>953059</v>
      </c>
      <c r="G12" s="31"/>
      <c r="H12" s="31"/>
      <c r="I12" s="31"/>
      <c r="J12" s="31"/>
      <c r="K12" s="31"/>
      <c r="L12" s="6">
        <v>953059</v>
      </c>
      <c r="M12" s="31"/>
      <c r="N12" s="31"/>
      <c r="O12" s="31">
        <v>953059</v>
      </c>
      <c r="P12" s="31"/>
      <c r="Q12" s="31"/>
      <c r="R12" s="31"/>
      <c r="S12" s="6"/>
      <c r="T12" s="31"/>
      <c r="U12" s="31"/>
      <c r="V12" s="31"/>
    </row>
    <row r="13" ht="19.9" customHeight="1" spans="1:22">
      <c r="A13" s="33" t="s">
        <v>184</v>
      </c>
      <c r="B13" s="33" t="s">
        <v>185</v>
      </c>
      <c r="C13" s="33" t="s">
        <v>188</v>
      </c>
      <c r="D13" s="30" t="s">
        <v>221</v>
      </c>
      <c r="E13" s="5" t="s">
        <v>190</v>
      </c>
      <c r="F13" s="6">
        <v>328695</v>
      </c>
      <c r="G13" s="31"/>
      <c r="H13" s="31"/>
      <c r="I13" s="31"/>
      <c r="J13" s="31"/>
      <c r="K13" s="31"/>
      <c r="L13" s="6">
        <v>328695</v>
      </c>
      <c r="M13" s="31"/>
      <c r="N13" s="31"/>
      <c r="O13" s="31"/>
      <c r="P13" s="31">
        <v>328695</v>
      </c>
      <c r="Q13" s="31"/>
      <c r="R13" s="31"/>
      <c r="S13" s="6"/>
      <c r="T13" s="31"/>
      <c r="U13" s="31"/>
      <c r="V13" s="31"/>
    </row>
    <row r="14" ht="19.9" customHeight="1" spans="1:22">
      <c r="A14" s="33" t="s">
        <v>184</v>
      </c>
      <c r="B14" s="33" t="s">
        <v>185</v>
      </c>
      <c r="C14" s="33" t="s">
        <v>191</v>
      </c>
      <c r="D14" s="30" t="s">
        <v>221</v>
      </c>
      <c r="E14" s="5" t="s">
        <v>193</v>
      </c>
      <c r="F14" s="6">
        <v>12560</v>
      </c>
      <c r="G14" s="31"/>
      <c r="H14" s="31"/>
      <c r="I14" s="31"/>
      <c r="J14" s="31"/>
      <c r="K14" s="31"/>
      <c r="L14" s="6">
        <v>12560</v>
      </c>
      <c r="M14" s="31"/>
      <c r="N14" s="31"/>
      <c r="O14" s="31"/>
      <c r="P14" s="31"/>
      <c r="Q14" s="31">
        <v>12560</v>
      </c>
      <c r="R14" s="31"/>
      <c r="S14" s="6"/>
      <c r="T14" s="31"/>
      <c r="U14" s="31"/>
      <c r="V14" s="31"/>
    </row>
    <row r="15" ht="19.9" customHeight="1" spans="1:22">
      <c r="A15" s="33" t="s">
        <v>194</v>
      </c>
      <c r="B15" s="33" t="s">
        <v>170</v>
      </c>
      <c r="C15" s="33" t="s">
        <v>176</v>
      </c>
      <c r="D15" s="30" t="s">
        <v>221</v>
      </c>
      <c r="E15" s="5" t="s">
        <v>196</v>
      </c>
      <c r="F15" s="6">
        <v>935976</v>
      </c>
      <c r="G15" s="31">
        <v>935976</v>
      </c>
      <c r="H15" s="31">
        <v>451440</v>
      </c>
      <c r="I15" s="31">
        <v>214164</v>
      </c>
      <c r="J15" s="31">
        <v>270372</v>
      </c>
      <c r="K15" s="31"/>
      <c r="L15" s="6"/>
      <c r="M15" s="31"/>
      <c r="N15" s="31"/>
      <c r="O15" s="31"/>
      <c r="P15" s="31"/>
      <c r="Q15" s="31"/>
      <c r="R15" s="31"/>
      <c r="S15" s="6"/>
      <c r="T15" s="31"/>
      <c r="U15" s="31"/>
      <c r="V15" s="31"/>
    </row>
    <row r="16" ht="19.9" customHeight="1" spans="1:22">
      <c r="A16" s="33" t="s">
        <v>194</v>
      </c>
      <c r="B16" s="33" t="s">
        <v>170</v>
      </c>
      <c r="C16" s="33" t="s">
        <v>197</v>
      </c>
      <c r="D16" s="30" t="s">
        <v>221</v>
      </c>
      <c r="E16" s="5" t="s">
        <v>199</v>
      </c>
      <c r="F16" s="6">
        <v>14598828</v>
      </c>
      <c r="G16" s="31">
        <v>14598828</v>
      </c>
      <c r="H16" s="31">
        <v>7083072</v>
      </c>
      <c r="I16" s="31">
        <v>3205140</v>
      </c>
      <c r="J16" s="31">
        <v>4310616</v>
      </c>
      <c r="K16" s="31"/>
      <c r="L16" s="6"/>
      <c r="M16" s="31"/>
      <c r="N16" s="31"/>
      <c r="O16" s="31"/>
      <c r="P16" s="31"/>
      <c r="Q16" s="31"/>
      <c r="R16" s="31"/>
      <c r="S16" s="6"/>
      <c r="T16" s="31"/>
      <c r="U16" s="31"/>
      <c r="V16" s="31"/>
    </row>
    <row r="17" ht="19.9" customHeight="1" spans="1:22">
      <c r="A17" s="33" t="s">
        <v>200</v>
      </c>
      <c r="B17" s="33" t="s">
        <v>170</v>
      </c>
      <c r="C17" s="33" t="s">
        <v>176</v>
      </c>
      <c r="D17" s="30" t="s">
        <v>221</v>
      </c>
      <c r="E17" s="5" t="s">
        <v>202</v>
      </c>
      <c r="F17" s="6">
        <v>1857036</v>
      </c>
      <c r="G17" s="31"/>
      <c r="H17" s="31"/>
      <c r="I17" s="31"/>
      <c r="J17" s="31"/>
      <c r="K17" s="31"/>
      <c r="L17" s="6"/>
      <c r="M17" s="31"/>
      <c r="N17" s="31"/>
      <c r="O17" s="31"/>
      <c r="P17" s="31"/>
      <c r="Q17" s="31"/>
      <c r="R17" s="31">
        <v>1857036</v>
      </c>
      <c r="S17" s="6"/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30" zoomScaleNormal="130"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3"/>
      <c r="K1" s="15" t="s">
        <v>310</v>
      </c>
    </row>
    <row r="2" ht="40.7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5.8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0.35" customHeight="1" spans="1:11">
      <c r="A4" s="11" t="s">
        <v>156</v>
      </c>
      <c r="B4" s="11"/>
      <c r="C4" s="11"/>
      <c r="D4" s="11" t="s">
        <v>204</v>
      </c>
      <c r="E4" s="11" t="s">
        <v>205</v>
      </c>
      <c r="F4" s="11" t="s">
        <v>311</v>
      </c>
      <c r="G4" s="11" t="s">
        <v>312</v>
      </c>
      <c r="H4" s="11" t="s">
        <v>313</v>
      </c>
      <c r="I4" s="11" t="s">
        <v>314</v>
      </c>
      <c r="J4" s="11" t="s">
        <v>315</v>
      </c>
      <c r="K4" s="11" t="s">
        <v>316</v>
      </c>
    </row>
    <row r="5" ht="20.35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19.9" customHeight="1" spans="1:11">
      <c r="A6" s="14"/>
      <c r="B6" s="14"/>
      <c r="C6" s="14"/>
      <c r="D6" s="14"/>
      <c r="E6" s="14" t="s">
        <v>135</v>
      </c>
      <c r="F6" s="13">
        <v>1980272</v>
      </c>
      <c r="G6" s="13">
        <v>528498</v>
      </c>
      <c r="H6" s="13"/>
      <c r="I6" s="13"/>
      <c r="J6" s="13"/>
      <c r="K6" s="13">
        <v>1451774</v>
      </c>
    </row>
    <row r="7" ht="19.9" customHeight="1" spans="1:11">
      <c r="A7" s="14"/>
      <c r="B7" s="14"/>
      <c r="C7" s="14"/>
      <c r="D7" s="12" t="s">
        <v>153</v>
      </c>
      <c r="E7" s="12" t="s">
        <v>4</v>
      </c>
      <c r="F7" s="13">
        <v>1980272</v>
      </c>
      <c r="G7" s="13">
        <v>528498</v>
      </c>
      <c r="H7" s="13"/>
      <c r="I7" s="13"/>
      <c r="J7" s="13"/>
      <c r="K7" s="13">
        <v>1451774</v>
      </c>
    </row>
    <row r="8" ht="19.9" customHeight="1" spans="1:11">
      <c r="A8" s="14"/>
      <c r="B8" s="14"/>
      <c r="C8" s="14"/>
      <c r="D8" s="29" t="s">
        <v>167</v>
      </c>
      <c r="E8" s="29" t="s">
        <v>154</v>
      </c>
      <c r="F8" s="13">
        <v>1980272</v>
      </c>
      <c r="G8" s="13">
        <v>528498</v>
      </c>
      <c r="H8" s="13"/>
      <c r="I8" s="13"/>
      <c r="J8" s="13"/>
      <c r="K8" s="13">
        <v>1451774</v>
      </c>
    </row>
    <row r="9" ht="19.9" customHeight="1" spans="1:11">
      <c r="A9" s="33" t="s">
        <v>168</v>
      </c>
      <c r="B9" s="33" t="s">
        <v>169</v>
      </c>
      <c r="C9" s="33" t="s">
        <v>170</v>
      </c>
      <c r="D9" s="30" t="s">
        <v>221</v>
      </c>
      <c r="E9" s="5" t="s">
        <v>172</v>
      </c>
      <c r="F9" s="6">
        <v>117268</v>
      </c>
      <c r="G9" s="31">
        <v>117268</v>
      </c>
      <c r="H9" s="31"/>
      <c r="I9" s="31"/>
      <c r="J9" s="31"/>
      <c r="K9" s="31"/>
    </row>
    <row r="10" ht="19.9" customHeight="1" spans="1:11">
      <c r="A10" s="33" t="s">
        <v>168</v>
      </c>
      <c r="B10" s="33" t="s">
        <v>169</v>
      </c>
      <c r="C10" s="33" t="s">
        <v>169</v>
      </c>
      <c r="D10" s="30" t="s">
        <v>221</v>
      </c>
      <c r="E10" s="5" t="s">
        <v>174</v>
      </c>
      <c r="F10" s="6">
        <v>274821</v>
      </c>
      <c r="G10" s="31"/>
      <c r="H10" s="31"/>
      <c r="I10" s="31"/>
      <c r="J10" s="31"/>
      <c r="K10" s="31">
        <v>274821</v>
      </c>
    </row>
    <row r="11" ht="19.9" customHeight="1" spans="1:11">
      <c r="A11" s="33" t="s">
        <v>168</v>
      </c>
      <c r="B11" s="33" t="s">
        <v>175</v>
      </c>
      <c r="C11" s="33" t="s">
        <v>176</v>
      </c>
      <c r="D11" s="30" t="s">
        <v>221</v>
      </c>
      <c r="E11" s="5" t="s">
        <v>178</v>
      </c>
      <c r="F11" s="6">
        <v>390750</v>
      </c>
      <c r="G11" s="31">
        <v>390750</v>
      </c>
      <c r="H11" s="31"/>
      <c r="I11" s="31"/>
      <c r="J11" s="31"/>
      <c r="K11" s="31"/>
    </row>
    <row r="12" ht="19.9" customHeight="1" spans="1:11">
      <c r="A12" s="33" t="s">
        <v>168</v>
      </c>
      <c r="B12" s="33" t="s">
        <v>179</v>
      </c>
      <c r="C12" s="33" t="s">
        <v>176</v>
      </c>
      <c r="D12" s="30" t="s">
        <v>221</v>
      </c>
      <c r="E12" s="5" t="s">
        <v>181</v>
      </c>
      <c r="F12" s="6">
        <v>1631</v>
      </c>
      <c r="G12" s="31"/>
      <c r="H12" s="31"/>
      <c r="I12" s="31"/>
      <c r="J12" s="31"/>
      <c r="K12" s="31">
        <v>1631</v>
      </c>
    </row>
    <row r="13" ht="19.9" customHeight="1" spans="1:11">
      <c r="A13" s="33" t="s">
        <v>168</v>
      </c>
      <c r="B13" s="33" t="s">
        <v>179</v>
      </c>
      <c r="C13" s="33" t="s">
        <v>170</v>
      </c>
      <c r="D13" s="30" t="s">
        <v>221</v>
      </c>
      <c r="E13" s="5" t="s">
        <v>183</v>
      </c>
      <c r="F13" s="6">
        <v>18261</v>
      </c>
      <c r="G13" s="31"/>
      <c r="H13" s="31"/>
      <c r="I13" s="31"/>
      <c r="J13" s="31"/>
      <c r="K13" s="31">
        <v>18261</v>
      </c>
    </row>
    <row r="14" ht="19.9" customHeight="1" spans="1:11">
      <c r="A14" s="33" t="s">
        <v>184</v>
      </c>
      <c r="B14" s="33" t="s">
        <v>185</v>
      </c>
      <c r="C14" s="33" t="s">
        <v>176</v>
      </c>
      <c r="D14" s="30" t="s">
        <v>221</v>
      </c>
      <c r="E14" s="5" t="s">
        <v>187</v>
      </c>
      <c r="F14" s="6">
        <v>141845</v>
      </c>
      <c r="G14" s="31"/>
      <c r="H14" s="31"/>
      <c r="I14" s="31"/>
      <c r="J14" s="31"/>
      <c r="K14" s="31">
        <v>141845</v>
      </c>
    </row>
    <row r="15" ht="19.9" customHeight="1" spans="1:11">
      <c r="A15" s="33" t="s">
        <v>184</v>
      </c>
      <c r="B15" s="33" t="s">
        <v>185</v>
      </c>
      <c r="C15" s="33" t="s">
        <v>188</v>
      </c>
      <c r="D15" s="30" t="s">
        <v>221</v>
      </c>
      <c r="E15" s="5" t="s">
        <v>190</v>
      </c>
      <c r="F15" s="6">
        <v>48912</v>
      </c>
      <c r="G15" s="31"/>
      <c r="H15" s="31"/>
      <c r="I15" s="31"/>
      <c r="J15" s="31"/>
      <c r="K15" s="31">
        <v>48912</v>
      </c>
    </row>
    <row r="16" ht="19.9" customHeight="1" spans="1:11">
      <c r="A16" s="33" t="s">
        <v>184</v>
      </c>
      <c r="B16" s="33" t="s">
        <v>185</v>
      </c>
      <c r="C16" s="33" t="s">
        <v>191</v>
      </c>
      <c r="D16" s="30" t="s">
        <v>221</v>
      </c>
      <c r="E16" s="5" t="s">
        <v>193</v>
      </c>
      <c r="F16" s="6">
        <v>22800</v>
      </c>
      <c r="G16" s="31">
        <v>20480</v>
      </c>
      <c r="H16" s="31"/>
      <c r="I16" s="31"/>
      <c r="J16" s="31"/>
      <c r="K16" s="31">
        <v>2320</v>
      </c>
    </row>
    <row r="17" ht="19.9" customHeight="1" spans="1:11">
      <c r="A17" s="33" t="s">
        <v>194</v>
      </c>
      <c r="B17" s="33" t="s">
        <v>170</v>
      </c>
      <c r="C17" s="33" t="s">
        <v>197</v>
      </c>
      <c r="D17" s="30" t="s">
        <v>221</v>
      </c>
      <c r="E17" s="5" t="s">
        <v>199</v>
      </c>
      <c r="F17" s="6">
        <v>671564</v>
      </c>
      <c r="G17" s="31"/>
      <c r="H17" s="31"/>
      <c r="I17" s="31"/>
      <c r="J17" s="31"/>
      <c r="K17" s="31">
        <v>671564</v>
      </c>
    </row>
    <row r="18" ht="19.9" customHeight="1" spans="1:11">
      <c r="A18" s="33" t="s">
        <v>200</v>
      </c>
      <c r="B18" s="33" t="s">
        <v>170</v>
      </c>
      <c r="C18" s="33" t="s">
        <v>176</v>
      </c>
      <c r="D18" s="30" t="s">
        <v>221</v>
      </c>
      <c r="E18" s="5" t="s">
        <v>202</v>
      </c>
      <c r="F18" s="6">
        <v>292420</v>
      </c>
      <c r="G18" s="31"/>
      <c r="H18" s="31"/>
      <c r="I18" s="31"/>
      <c r="J18" s="31"/>
      <c r="K18" s="31">
        <v>292420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145" zoomScaleNormal="145" workbookViewId="0">
      <selection activeCell="H8" sqref="H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11.0333333333333" customWidth="1"/>
    <col min="7" max="10" width="7.69166666666667" customWidth="1"/>
    <col min="11" max="11" width="8.05" customWidth="1"/>
    <col min="12" max="17" width="7.69166666666667" customWidth="1"/>
    <col min="18" max="18" width="10.625" customWidth="1"/>
    <col min="19" max="20" width="9.76666666666667" customWidth="1"/>
  </cols>
  <sheetData>
    <row r="1" ht="14.3" customHeight="1" spans="1:18">
      <c r="A1" s="3"/>
      <c r="Q1" s="15" t="s">
        <v>317</v>
      </c>
      <c r="R1" s="15"/>
    </row>
    <row r="2" ht="35.4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1.1" customHeight="1" spans="1:18">
      <c r="A4" s="11" t="s">
        <v>156</v>
      </c>
      <c r="B4" s="11"/>
      <c r="C4" s="11"/>
      <c r="D4" s="11" t="s">
        <v>204</v>
      </c>
      <c r="E4" s="11" t="s">
        <v>205</v>
      </c>
      <c r="F4" s="11" t="s">
        <v>311</v>
      </c>
      <c r="G4" s="11" t="s">
        <v>318</v>
      </c>
      <c r="H4" s="11" t="s">
        <v>319</v>
      </c>
      <c r="I4" s="11" t="s">
        <v>320</v>
      </c>
      <c r="J4" s="11" t="s">
        <v>321</v>
      </c>
      <c r="K4" s="11" t="s">
        <v>322</v>
      </c>
      <c r="L4" s="11" t="s">
        <v>323</v>
      </c>
      <c r="M4" s="11" t="s">
        <v>324</v>
      </c>
      <c r="N4" s="11" t="s">
        <v>313</v>
      </c>
      <c r="O4" s="11" t="s">
        <v>325</v>
      </c>
      <c r="P4" s="11" t="s">
        <v>326</v>
      </c>
      <c r="Q4" s="11" t="s">
        <v>314</v>
      </c>
      <c r="R4" s="11" t="s">
        <v>316</v>
      </c>
    </row>
    <row r="5" ht="18.8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19.9" customHeight="1" spans="1:18">
      <c r="A6" s="14"/>
      <c r="B6" s="14"/>
      <c r="C6" s="14"/>
      <c r="D6" s="14"/>
      <c r="E6" s="14" t="s">
        <v>135</v>
      </c>
      <c r="F6" s="13">
        <v>1980272</v>
      </c>
      <c r="G6" s="13"/>
      <c r="H6" s="13"/>
      <c r="I6" s="13"/>
      <c r="J6" s="13"/>
      <c r="K6" s="13">
        <v>508018</v>
      </c>
      <c r="L6" s="13"/>
      <c r="M6" s="13">
        <v>20480</v>
      </c>
      <c r="N6" s="13"/>
      <c r="O6" s="13"/>
      <c r="P6" s="13"/>
      <c r="Q6" s="13"/>
      <c r="R6" s="13">
        <v>1451774</v>
      </c>
    </row>
    <row r="7" ht="19.9" customHeight="1" spans="1:18">
      <c r="A7" s="14"/>
      <c r="B7" s="14"/>
      <c r="C7" s="14"/>
      <c r="D7" s="12" t="s">
        <v>153</v>
      </c>
      <c r="E7" s="12" t="s">
        <v>4</v>
      </c>
      <c r="F7" s="13">
        <v>1980272</v>
      </c>
      <c r="G7" s="13"/>
      <c r="H7" s="13"/>
      <c r="I7" s="13"/>
      <c r="J7" s="13"/>
      <c r="K7" s="13">
        <v>508018</v>
      </c>
      <c r="L7" s="13"/>
      <c r="M7" s="13">
        <v>20480</v>
      </c>
      <c r="N7" s="13"/>
      <c r="O7" s="13"/>
      <c r="P7" s="13"/>
      <c r="Q7" s="13"/>
      <c r="R7" s="13">
        <v>1451774</v>
      </c>
    </row>
    <row r="8" ht="19.9" customHeight="1" spans="1:18">
      <c r="A8" s="14"/>
      <c r="B8" s="14"/>
      <c r="C8" s="14"/>
      <c r="D8" s="29" t="s">
        <v>167</v>
      </c>
      <c r="E8" s="29" t="s">
        <v>154</v>
      </c>
      <c r="F8" s="13">
        <v>1980272</v>
      </c>
      <c r="G8" s="13"/>
      <c r="H8" s="13"/>
      <c r="I8" s="13"/>
      <c r="J8" s="13"/>
      <c r="K8" s="13">
        <v>508018</v>
      </c>
      <c r="L8" s="13"/>
      <c r="M8" s="13">
        <v>20480</v>
      </c>
      <c r="N8" s="13"/>
      <c r="O8" s="13"/>
      <c r="P8" s="13"/>
      <c r="Q8" s="13"/>
      <c r="R8" s="13">
        <v>1451774</v>
      </c>
    </row>
    <row r="9" ht="19.9" customHeight="1" spans="1:18">
      <c r="A9" s="33" t="s">
        <v>168</v>
      </c>
      <c r="B9" s="33" t="s">
        <v>169</v>
      </c>
      <c r="C9" s="33" t="s">
        <v>170</v>
      </c>
      <c r="D9" s="30" t="s">
        <v>221</v>
      </c>
      <c r="E9" s="5" t="s">
        <v>172</v>
      </c>
      <c r="F9" s="6">
        <v>117268</v>
      </c>
      <c r="G9" s="31"/>
      <c r="H9" s="31"/>
      <c r="I9" s="31"/>
      <c r="J9" s="31"/>
      <c r="K9" s="31">
        <v>117268</v>
      </c>
      <c r="L9" s="31"/>
      <c r="M9" s="31"/>
      <c r="N9" s="31"/>
      <c r="O9" s="31"/>
      <c r="P9" s="31"/>
      <c r="Q9" s="31"/>
      <c r="R9" s="31"/>
    </row>
    <row r="10" ht="19.9" customHeight="1" spans="1:18">
      <c r="A10" s="33" t="s">
        <v>168</v>
      </c>
      <c r="B10" s="33" t="s">
        <v>169</v>
      </c>
      <c r="C10" s="33" t="s">
        <v>169</v>
      </c>
      <c r="D10" s="30" t="s">
        <v>221</v>
      </c>
      <c r="E10" s="5" t="s">
        <v>174</v>
      </c>
      <c r="F10" s="6">
        <v>274821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274821</v>
      </c>
    </row>
    <row r="11" ht="19.9" customHeight="1" spans="1:18">
      <c r="A11" s="33" t="s">
        <v>168</v>
      </c>
      <c r="B11" s="33" t="s">
        <v>175</v>
      </c>
      <c r="C11" s="33" t="s">
        <v>176</v>
      </c>
      <c r="D11" s="30" t="s">
        <v>221</v>
      </c>
      <c r="E11" s="5" t="s">
        <v>178</v>
      </c>
      <c r="F11" s="6">
        <v>390750</v>
      </c>
      <c r="G11" s="31"/>
      <c r="H11" s="31"/>
      <c r="I11" s="31"/>
      <c r="J11" s="31"/>
      <c r="K11" s="31">
        <v>390750</v>
      </c>
      <c r="L11" s="31"/>
      <c r="M11" s="31"/>
      <c r="N11" s="31"/>
      <c r="O11" s="31"/>
      <c r="P11" s="31"/>
      <c r="Q11" s="31"/>
      <c r="R11" s="31"/>
    </row>
    <row r="12" ht="19.9" customHeight="1" spans="1:18">
      <c r="A12" s="33" t="s">
        <v>168</v>
      </c>
      <c r="B12" s="33" t="s">
        <v>179</v>
      </c>
      <c r="C12" s="33" t="s">
        <v>176</v>
      </c>
      <c r="D12" s="30" t="s">
        <v>221</v>
      </c>
      <c r="E12" s="5" t="s">
        <v>181</v>
      </c>
      <c r="F12" s="6">
        <v>1631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>
        <v>1631</v>
      </c>
    </row>
    <row r="13" ht="19.9" customHeight="1" spans="1:18">
      <c r="A13" s="33" t="s">
        <v>168</v>
      </c>
      <c r="B13" s="33" t="s">
        <v>179</v>
      </c>
      <c r="C13" s="33" t="s">
        <v>170</v>
      </c>
      <c r="D13" s="30" t="s">
        <v>221</v>
      </c>
      <c r="E13" s="5" t="s">
        <v>183</v>
      </c>
      <c r="F13" s="6">
        <v>18261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>
        <v>18261</v>
      </c>
    </row>
    <row r="14" ht="19.9" customHeight="1" spans="1:18">
      <c r="A14" s="33" t="s">
        <v>184</v>
      </c>
      <c r="B14" s="33" t="s">
        <v>185</v>
      </c>
      <c r="C14" s="33" t="s">
        <v>176</v>
      </c>
      <c r="D14" s="30" t="s">
        <v>221</v>
      </c>
      <c r="E14" s="5" t="s">
        <v>187</v>
      </c>
      <c r="F14" s="6">
        <v>141845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>
        <v>141845</v>
      </c>
    </row>
    <row r="15" ht="19.9" customHeight="1" spans="1:18">
      <c r="A15" s="33" t="s">
        <v>184</v>
      </c>
      <c r="B15" s="33" t="s">
        <v>185</v>
      </c>
      <c r="C15" s="33" t="s">
        <v>188</v>
      </c>
      <c r="D15" s="30" t="s">
        <v>221</v>
      </c>
      <c r="E15" s="5" t="s">
        <v>190</v>
      </c>
      <c r="F15" s="6">
        <v>48912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>
        <v>48912</v>
      </c>
    </row>
    <row r="16" ht="19.9" customHeight="1" spans="1:18">
      <c r="A16" s="33" t="s">
        <v>184</v>
      </c>
      <c r="B16" s="33" t="s">
        <v>185</v>
      </c>
      <c r="C16" s="33" t="s">
        <v>191</v>
      </c>
      <c r="D16" s="30" t="s">
        <v>221</v>
      </c>
      <c r="E16" s="5" t="s">
        <v>193</v>
      </c>
      <c r="F16" s="6">
        <v>22800</v>
      </c>
      <c r="G16" s="31"/>
      <c r="H16" s="31"/>
      <c r="I16" s="31"/>
      <c r="J16" s="31"/>
      <c r="K16" s="31"/>
      <c r="L16" s="31"/>
      <c r="M16" s="31">
        <v>20480</v>
      </c>
      <c r="N16" s="31"/>
      <c r="O16" s="31"/>
      <c r="P16" s="31"/>
      <c r="Q16" s="31"/>
      <c r="R16" s="31">
        <v>2320</v>
      </c>
    </row>
    <row r="17" ht="19.9" customHeight="1" spans="1:18">
      <c r="A17" s="33" t="s">
        <v>194</v>
      </c>
      <c r="B17" s="33" t="s">
        <v>170</v>
      </c>
      <c r="C17" s="33" t="s">
        <v>197</v>
      </c>
      <c r="D17" s="30" t="s">
        <v>221</v>
      </c>
      <c r="E17" s="5" t="s">
        <v>199</v>
      </c>
      <c r="F17" s="6">
        <v>671564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>
        <v>671564</v>
      </c>
    </row>
    <row r="18" ht="19.9" customHeight="1" spans="1:18">
      <c r="A18" s="33" t="s">
        <v>200</v>
      </c>
      <c r="B18" s="33" t="s">
        <v>170</v>
      </c>
      <c r="C18" s="33" t="s">
        <v>176</v>
      </c>
      <c r="D18" s="30" t="s">
        <v>221</v>
      </c>
      <c r="E18" s="5" t="s">
        <v>202</v>
      </c>
      <c r="F18" s="6">
        <v>292420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>
        <v>292420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showZeros="0" zoomScale="130" zoomScaleNormal="130" workbookViewId="0">
      <selection activeCell="Q10" sqref="Q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8" width="11.0333333333333" customWidth="1"/>
    <col min="9" max="9" width="8.59166666666667" customWidth="1"/>
    <col min="10" max="10" width="7.775" customWidth="1"/>
    <col min="11" max="11" width="7.18333333333333" customWidth="1"/>
    <col min="12" max="13" width="9.40833333333333" customWidth="1"/>
    <col min="14" max="14" width="7.18333333333333" customWidth="1"/>
    <col min="15" max="15" width="8.59166666666667" customWidth="1"/>
    <col min="16" max="16" width="7.775" customWidth="1"/>
    <col min="17" max="17" width="9.408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3"/>
      <c r="S1" s="15" t="s">
        <v>327</v>
      </c>
      <c r="T1" s="15"/>
    </row>
    <row r="2" ht="31.65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1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4.85" customHeight="1" spans="1:20">
      <c r="A4" s="11" t="s">
        <v>156</v>
      </c>
      <c r="B4" s="11"/>
      <c r="C4" s="11"/>
      <c r="D4" s="11" t="s">
        <v>204</v>
      </c>
      <c r="E4" s="11" t="s">
        <v>205</v>
      </c>
      <c r="F4" s="11" t="s">
        <v>311</v>
      </c>
      <c r="G4" s="11" t="s">
        <v>208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211</v>
      </c>
      <c r="S4" s="11"/>
      <c r="T4" s="11"/>
    </row>
    <row r="5" ht="31.65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328</v>
      </c>
      <c r="I5" s="11" t="s">
        <v>329</v>
      </c>
      <c r="J5" s="11" t="s">
        <v>330</v>
      </c>
      <c r="K5" s="11" t="s">
        <v>331</v>
      </c>
      <c r="L5" s="11" t="s">
        <v>332</v>
      </c>
      <c r="M5" s="11" t="s">
        <v>333</v>
      </c>
      <c r="N5" s="11" t="s">
        <v>334</v>
      </c>
      <c r="O5" s="11" t="s">
        <v>335</v>
      </c>
      <c r="P5" s="11" t="s">
        <v>336</v>
      </c>
      <c r="Q5" s="11" t="s">
        <v>337</v>
      </c>
      <c r="R5" s="11" t="s">
        <v>135</v>
      </c>
      <c r="S5" s="11" t="s">
        <v>338</v>
      </c>
      <c r="T5" s="11" t="s">
        <v>294</v>
      </c>
    </row>
    <row r="6" ht="19.9" customHeight="1" spans="1:20">
      <c r="A6" s="14"/>
      <c r="B6" s="14"/>
      <c r="C6" s="14"/>
      <c r="D6" s="14"/>
      <c r="E6" s="14" t="s">
        <v>135</v>
      </c>
      <c r="F6" s="37">
        <f>F7</f>
        <v>3363388</v>
      </c>
      <c r="G6" s="37">
        <f t="shared" ref="G6:Q6" si="0">G7</f>
        <v>3363388</v>
      </c>
      <c r="H6" s="37">
        <f t="shared" si="0"/>
        <v>1829388</v>
      </c>
      <c r="I6" s="37">
        <f t="shared" si="0"/>
        <v>10000</v>
      </c>
      <c r="J6" s="37">
        <f t="shared" si="0"/>
        <v>5000</v>
      </c>
      <c r="K6" s="37">
        <f t="shared" si="0"/>
        <v>0</v>
      </c>
      <c r="L6" s="37">
        <f t="shared" si="0"/>
        <v>130000</v>
      </c>
      <c r="M6" s="37">
        <f t="shared" si="0"/>
        <v>179000</v>
      </c>
      <c r="N6" s="37">
        <f t="shared" si="0"/>
        <v>0</v>
      </c>
      <c r="O6" s="37">
        <f t="shared" si="0"/>
        <v>16000</v>
      </c>
      <c r="P6" s="37">
        <f t="shared" si="0"/>
        <v>5000</v>
      </c>
      <c r="Q6" s="37">
        <f t="shared" si="0"/>
        <v>1189000</v>
      </c>
      <c r="R6" s="37"/>
      <c r="S6" s="37"/>
      <c r="T6" s="37"/>
    </row>
    <row r="7" ht="19.9" customHeight="1" spans="1:20">
      <c r="A7" s="14"/>
      <c r="B7" s="14"/>
      <c r="C7" s="14"/>
      <c r="D7" s="12" t="s">
        <v>153</v>
      </c>
      <c r="E7" s="12" t="s">
        <v>4</v>
      </c>
      <c r="F7" s="37">
        <f>F8</f>
        <v>3363388</v>
      </c>
      <c r="G7" s="37">
        <f t="shared" ref="G7:Q7" si="1">G8</f>
        <v>3363388</v>
      </c>
      <c r="H7" s="37">
        <f t="shared" si="1"/>
        <v>1829388</v>
      </c>
      <c r="I7" s="37">
        <f t="shared" si="1"/>
        <v>10000</v>
      </c>
      <c r="J7" s="37">
        <f t="shared" si="1"/>
        <v>5000</v>
      </c>
      <c r="K7" s="37">
        <f t="shared" si="1"/>
        <v>0</v>
      </c>
      <c r="L7" s="37">
        <f t="shared" si="1"/>
        <v>130000</v>
      </c>
      <c r="M7" s="37">
        <f t="shared" si="1"/>
        <v>179000</v>
      </c>
      <c r="N7" s="37">
        <f t="shared" si="1"/>
        <v>0</v>
      </c>
      <c r="O7" s="37">
        <f t="shared" si="1"/>
        <v>16000</v>
      </c>
      <c r="P7" s="37">
        <f t="shared" si="1"/>
        <v>5000</v>
      </c>
      <c r="Q7" s="37">
        <f t="shared" si="1"/>
        <v>1189000</v>
      </c>
      <c r="R7" s="37"/>
      <c r="S7" s="37"/>
      <c r="T7" s="37"/>
    </row>
    <row r="8" ht="19.9" customHeight="1" spans="1:20">
      <c r="A8" s="14"/>
      <c r="B8" s="14"/>
      <c r="C8" s="14"/>
      <c r="D8" s="29" t="s">
        <v>167</v>
      </c>
      <c r="E8" s="29" t="s">
        <v>154</v>
      </c>
      <c r="F8" s="37">
        <f>SUM(F9:F10)</f>
        <v>3363388</v>
      </c>
      <c r="G8" s="37">
        <f t="shared" ref="G8:Q8" si="2">SUM(G9:G10)</f>
        <v>3363388</v>
      </c>
      <c r="H8" s="37">
        <f t="shared" si="2"/>
        <v>1829388</v>
      </c>
      <c r="I8" s="37">
        <f t="shared" si="2"/>
        <v>10000</v>
      </c>
      <c r="J8" s="37">
        <f t="shared" si="2"/>
        <v>5000</v>
      </c>
      <c r="K8" s="37">
        <f t="shared" si="2"/>
        <v>0</v>
      </c>
      <c r="L8" s="37">
        <f t="shared" si="2"/>
        <v>130000</v>
      </c>
      <c r="M8" s="37">
        <f t="shared" si="2"/>
        <v>179000</v>
      </c>
      <c r="N8" s="37">
        <f t="shared" si="2"/>
        <v>0</v>
      </c>
      <c r="O8" s="37">
        <f t="shared" si="2"/>
        <v>16000</v>
      </c>
      <c r="P8" s="37">
        <f t="shared" si="2"/>
        <v>5000</v>
      </c>
      <c r="Q8" s="37">
        <f t="shared" si="2"/>
        <v>1189000</v>
      </c>
      <c r="R8" s="37"/>
      <c r="S8" s="37"/>
      <c r="T8" s="37"/>
    </row>
    <row r="9" ht="19.9" customHeight="1" spans="1:20">
      <c r="A9" s="33" t="s">
        <v>194</v>
      </c>
      <c r="B9" s="33" t="s">
        <v>170</v>
      </c>
      <c r="C9" s="33" t="s">
        <v>176</v>
      </c>
      <c r="D9" s="30" t="s">
        <v>221</v>
      </c>
      <c r="E9" s="5" t="s">
        <v>196</v>
      </c>
      <c r="F9" s="6">
        <f>G9+R9</f>
        <v>1107277</v>
      </c>
      <c r="G9" s="31">
        <f>SUM(H9:Q9)</f>
        <v>1107277</v>
      </c>
      <c r="H9" s="31">
        <v>148277</v>
      </c>
      <c r="I9" s="31"/>
      <c r="J9" s="31"/>
      <c r="K9" s="31"/>
      <c r="L9" s="31"/>
      <c r="M9" s="31"/>
      <c r="N9" s="31"/>
      <c r="O9" s="31"/>
      <c r="P9" s="31"/>
      <c r="Q9" s="31">
        <v>959000</v>
      </c>
      <c r="R9" s="31"/>
      <c r="S9" s="31"/>
      <c r="T9" s="31"/>
    </row>
    <row r="10" ht="19.9" customHeight="1" spans="1:20">
      <c r="A10" s="33" t="s">
        <v>194</v>
      </c>
      <c r="B10" s="33" t="s">
        <v>170</v>
      </c>
      <c r="C10" s="33" t="s">
        <v>197</v>
      </c>
      <c r="D10" s="30" t="s">
        <v>221</v>
      </c>
      <c r="E10" s="5" t="s">
        <v>199</v>
      </c>
      <c r="F10" s="6">
        <f>G10+R10</f>
        <v>2256111</v>
      </c>
      <c r="G10" s="31">
        <f>SUM(H10:Q10)</f>
        <v>2256111</v>
      </c>
      <c r="H10" s="31">
        <v>1681111</v>
      </c>
      <c r="I10" s="31">
        <v>10000</v>
      </c>
      <c r="J10" s="31">
        <v>5000</v>
      </c>
      <c r="K10" s="31"/>
      <c r="L10" s="31">
        <v>130000</v>
      </c>
      <c r="M10" s="31">
        <v>179000</v>
      </c>
      <c r="N10" s="31"/>
      <c r="O10" s="31">
        <v>16000</v>
      </c>
      <c r="P10" s="31">
        <v>5000</v>
      </c>
      <c r="Q10" s="31">
        <f>180000+50000</f>
        <v>230000</v>
      </c>
      <c r="R10" s="31"/>
      <c r="S10" s="31"/>
      <c r="T10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showZeros="0" zoomScale="130" zoomScaleNormal="130" workbookViewId="0">
      <selection activeCell="AG10" sqref="AG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8" width="8.59166666666667" customWidth="1"/>
    <col min="9" max="10" width="7.18333333333333" customWidth="1"/>
    <col min="11" max="11" width="7.775" customWidth="1"/>
    <col min="12" max="12" width="8.59166666666667" customWidth="1"/>
    <col min="13" max="13" width="9.40833333333333" customWidth="1"/>
    <col min="14" max="14" width="7.18333333333333" customWidth="1"/>
    <col min="15" max="15" width="7.775" customWidth="1"/>
    <col min="16" max="16" width="9.40833333333333" customWidth="1"/>
    <col min="17" max="17" width="7.18333333333333" customWidth="1"/>
    <col min="18" max="18" width="7.775" customWidth="1"/>
    <col min="19" max="19" width="7.18333333333333" customWidth="1"/>
    <col min="20" max="20" width="8.59166666666667" customWidth="1"/>
    <col min="21" max="21" width="7.775" customWidth="1"/>
    <col min="22" max="22" width="9.40833333333333" customWidth="1"/>
    <col min="23" max="25" width="7.18333333333333" customWidth="1"/>
    <col min="26" max="26" width="9.40833333333333" customWidth="1"/>
    <col min="27" max="27" width="7.18333333333333" customWidth="1"/>
    <col min="28" max="28" width="9.40833333333333" customWidth="1"/>
    <col min="29" max="29" width="7.18333333333333" customWidth="1"/>
    <col min="30" max="30" width="8.59166666666667" customWidth="1"/>
    <col min="31" max="31" width="11.0333333333333" customWidth="1"/>
    <col min="32" max="32" width="7.18333333333333" customWidth="1"/>
    <col min="33" max="33" width="9.40833333333333" customWidth="1"/>
    <col min="34" max="35" width="9.76666666666667" customWidth="1"/>
  </cols>
  <sheetData>
    <row r="1" ht="12.05" customHeight="1" spans="1:33">
      <c r="A1" s="3"/>
      <c r="F1" s="3"/>
      <c r="AF1" s="15" t="s">
        <v>339</v>
      </c>
      <c r="AG1" s="15"/>
    </row>
    <row r="2" ht="38.4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1.1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1.85" customHeight="1" spans="1:33">
      <c r="A4" s="11" t="s">
        <v>156</v>
      </c>
      <c r="B4" s="11"/>
      <c r="C4" s="11"/>
      <c r="D4" s="11" t="s">
        <v>204</v>
      </c>
      <c r="E4" s="11" t="s">
        <v>205</v>
      </c>
      <c r="F4" s="11" t="s">
        <v>340</v>
      </c>
      <c r="G4" s="11" t="s">
        <v>341</v>
      </c>
      <c r="H4" s="11" t="s">
        <v>342</v>
      </c>
      <c r="I4" s="11" t="s">
        <v>343</v>
      </c>
      <c r="J4" s="11" t="s">
        <v>344</v>
      </c>
      <c r="K4" s="11" t="s">
        <v>345</v>
      </c>
      <c r="L4" s="11" t="s">
        <v>346</v>
      </c>
      <c r="M4" s="11" t="s">
        <v>347</v>
      </c>
      <c r="N4" s="11" t="s">
        <v>348</v>
      </c>
      <c r="O4" s="11" t="s">
        <v>349</v>
      </c>
      <c r="P4" s="11" t="s">
        <v>350</v>
      </c>
      <c r="Q4" s="11" t="s">
        <v>334</v>
      </c>
      <c r="R4" s="11" t="s">
        <v>336</v>
      </c>
      <c r="S4" s="11" t="s">
        <v>351</v>
      </c>
      <c r="T4" s="11" t="s">
        <v>329</v>
      </c>
      <c r="U4" s="11" t="s">
        <v>330</v>
      </c>
      <c r="V4" s="11" t="s">
        <v>333</v>
      </c>
      <c r="W4" s="11" t="s">
        <v>352</v>
      </c>
      <c r="X4" s="11" t="s">
        <v>353</v>
      </c>
      <c r="Y4" s="11" t="s">
        <v>354</v>
      </c>
      <c r="Z4" s="11" t="s">
        <v>355</v>
      </c>
      <c r="AA4" s="11" t="s">
        <v>332</v>
      </c>
      <c r="AB4" s="11" t="s">
        <v>356</v>
      </c>
      <c r="AC4" s="11" t="s">
        <v>357</v>
      </c>
      <c r="AD4" s="11" t="s">
        <v>335</v>
      </c>
      <c r="AE4" s="11" t="s">
        <v>358</v>
      </c>
      <c r="AF4" s="11" t="s">
        <v>359</v>
      </c>
      <c r="AG4" s="11" t="s">
        <v>337</v>
      </c>
    </row>
    <row r="5" ht="18.8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19.9" customHeight="1" spans="1:33">
      <c r="A6" s="4"/>
      <c r="B6" s="36"/>
      <c r="C6" s="36"/>
      <c r="D6" s="5"/>
      <c r="E6" s="5" t="s">
        <v>135</v>
      </c>
      <c r="F6" s="37">
        <f>F7</f>
        <v>3363388</v>
      </c>
      <c r="G6" s="37">
        <f t="shared" ref="G6:AG6" si="0">G7</f>
        <v>107000</v>
      </c>
      <c r="H6" s="37">
        <f t="shared" si="0"/>
        <v>20000</v>
      </c>
      <c r="I6" s="37">
        <f t="shared" si="0"/>
        <v>0</v>
      </c>
      <c r="J6" s="37">
        <f t="shared" si="0"/>
        <v>0</v>
      </c>
      <c r="K6" s="37">
        <f t="shared" si="0"/>
        <v>8000</v>
      </c>
      <c r="L6" s="37">
        <f t="shared" si="0"/>
        <v>60000</v>
      </c>
      <c r="M6" s="37">
        <f t="shared" si="0"/>
        <v>170000</v>
      </c>
      <c r="N6" s="37">
        <f t="shared" si="0"/>
        <v>0</v>
      </c>
      <c r="O6" s="37">
        <f t="shared" si="0"/>
        <v>5000</v>
      </c>
      <c r="P6" s="37">
        <f t="shared" si="0"/>
        <v>220000</v>
      </c>
      <c r="Q6" s="37">
        <f t="shared" si="0"/>
        <v>0</v>
      </c>
      <c r="R6" s="37">
        <f t="shared" si="0"/>
        <v>5000</v>
      </c>
      <c r="S6" s="37">
        <f t="shared" si="0"/>
        <v>0</v>
      </c>
      <c r="T6" s="37">
        <f t="shared" si="0"/>
        <v>10000</v>
      </c>
      <c r="U6" s="37">
        <f t="shared" si="0"/>
        <v>5000</v>
      </c>
      <c r="V6" s="37">
        <f t="shared" si="0"/>
        <v>179000</v>
      </c>
      <c r="W6" s="37">
        <f t="shared" si="0"/>
        <v>0</v>
      </c>
      <c r="X6" s="37">
        <f t="shared" si="0"/>
        <v>0</v>
      </c>
      <c r="Y6" s="37">
        <f t="shared" si="0"/>
        <v>0</v>
      </c>
      <c r="Z6" s="37">
        <f t="shared" si="0"/>
        <v>130000</v>
      </c>
      <c r="AA6" s="37">
        <f t="shared" si="0"/>
        <v>0</v>
      </c>
      <c r="AB6" s="37">
        <f t="shared" si="0"/>
        <v>185548</v>
      </c>
      <c r="AC6" s="37">
        <f t="shared" si="0"/>
        <v>0</v>
      </c>
      <c r="AD6" s="37">
        <f t="shared" si="0"/>
        <v>16000</v>
      </c>
      <c r="AE6" s="37">
        <f t="shared" si="0"/>
        <v>1053840</v>
      </c>
      <c r="AF6" s="37">
        <f t="shared" si="0"/>
        <v>0</v>
      </c>
      <c r="AG6" s="37">
        <f t="shared" si="0"/>
        <v>1189000</v>
      </c>
    </row>
    <row r="7" ht="19.9" customHeight="1" spans="1:33">
      <c r="A7" s="14"/>
      <c r="B7" s="14"/>
      <c r="C7" s="14"/>
      <c r="D7" s="12" t="s">
        <v>153</v>
      </c>
      <c r="E7" s="12" t="s">
        <v>4</v>
      </c>
      <c r="F7" s="37">
        <f>F8</f>
        <v>3363388</v>
      </c>
      <c r="G7" s="37">
        <f t="shared" ref="G7:AG7" si="1">G8</f>
        <v>107000</v>
      </c>
      <c r="H7" s="37">
        <f t="shared" si="1"/>
        <v>20000</v>
      </c>
      <c r="I7" s="37">
        <f t="shared" si="1"/>
        <v>0</v>
      </c>
      <c r="J7" s="37">
        <f t="shared" si="1"/>
        <v>0</v>
      </c>
      <c r="K7" s="37">
        <f t="shared" si="1"/>
        <v>8000</v>
      </c>
      <c r="L7" s="37">
        <f t="shared" si="1"/>
        <v>60000</v>
      </c>
      <c r="M7" s="37">
        <f t="shared" si="1"/>
        <v>170000</v>
      </c>
      <c r="N7" s="37">
        <f t="shared" si="1"/>
        <v>0</v>
      </c>
      <c r="O7" s="37">
        <f t="shared" si="1"/>
        <v>5000</v>
      </c>
      <c r="P7" s="37">
        <f t="shared" si="1"/>
        <v>220000</v>
      </c>
      <c r="Q7" s="37">
        <f t="shared" si="1"/>
        <v>0</v>
      </c>
      <c r="R7" s="37">
        <f t="shared" si="1"/>
        <v>5000</v>
      </c>
      <c r="S7" s="37">
        <f t="shared" si="1"/>
        <v>0</v>
      </c>
      <c r="T7" s="37">
        <f t="shared" si="1"/>
        <v>10000</v>
      </c>
      <c r="U7" s="37">
        <f t="shared" si="1"/>
        <v>5000</v>
      </c>
      <c r="V7" s="37">
        <f t="shared" si="1"/>
        <v>179000</v>
      </c>
      <c r="W7" s="37">
        <f t="shared" si="1"/>
        <v>0</v>
      </c>
      <c r="X7" s="37">
        <f t="shared" si="1"/>
        <v>0</v>
      </c>
      <c r="Y7" s="37">
        <f t="shared" si="1"/>
        <v>0</v>
      </c>
      <c r="Z7" s="37">
        <f t="shared" si="1"/>
        <v>130000</v>
      </c>
      <c r="AA7" s="37">
        <f t="shared" si="1"/>
        <v>0</v>
      </c>
      <c r="AB7" s="37">
        <f t="shared" si="1"/>
        <v>185548</v>
      </c>
      <c r="AC7" s="37">
        <f t="shared" si="1"/>
        <v>0</v>
      </c>
      <c r="AD7" s="37">
        <f t="shared" si="1"/>
        <v>16000</v>
      </c>
      <c r="AE7" s="37">
        <f t="shared" si="1"/>
        <v>1053840</v>
      </c>
      <c r="AF7" s="37">
        <f t="shared" si="1"/>
        <v>0</v>
      </c>
      <c r="AG7" s="37">
        <f t="shared" si="1"/>
        <v>1189000</v>
      </c>
    </row>
    <row r="8" ht="19.9" customHeight="1" spans="1:33">
      <c r="A8" s="14"/>
      <c r="B8" s="14"/>
      <c r="C8" s="14"/>
      <c r="D8" s="29" t="s">
        <v>167</v>
      </c>
      <c r="E8" s="29" t="s">
        <v>154</v>
      </c>
      <c r="F8" s="37">
        <f>SUM(F9:F10)</f>
        <v>3363388</v>
      </c>
      <c r="G8" s="37">
        <f t="shared" ref="G8:AG8" si="2">SUM(G9:G10)</f>
        <v>107000</v>
      </c>
      <c r="H8" s="37">
        <f t="shared" si="2"/>
        <v>20000</v>
      </c>
      <c r="I8" s="37">
        <f t="shared" si="2"/>
        <v>0</v>
      </c>
      <c r="J8" s="37">
        <f t="shared" si="2"/>
        <v>0</v>
      </c>
      <c r="K8" s="37">
        <f t="shared" si="2"/>
        <v>8000</v>
      </c>
      <c r="L8" s="37">
        <f t="shared" si="2"/>
        <v>60000</v>
      </c>
      <c r="M8" s="37">
        <f t="shared" si="2"/>
        <v>170000</v>
      </c>
      <c r="N8" s="37">
        <f t="shared" si="2"/>
        <v>0</v>
      </c>
      <c r="O8" s="37">
        <f t="shared" si="2"/>
        <v>5000</v>
      </c>
      <c r="P8" s="37">
        <f t="shared" si="2"/>
        <v>220000</v>
      </c>
      <c r="Q8" s="37">
        <f t="shared" si="2"/>
        <v>0</v>
      </c>
      <c r="R8" s="37">
        <f t="shared" si="2"/>
        <v>5000</v>
      </c>
      <c r="S8" s="37">
        <f t="shared" si="2"/>
        <v>0</v>
      </c>
      <c r="T8" s="37">
        <f t="shared" si="2"/>
        <v>10000</v>
      </c>
      <c r="U8" s="37">
        <f t="shared" si="2"/>
        <v>5000</v>
      </c>
      <c r="V8" s="37">
        <f t="shared" si="2"/>
        <v>179000</v>
      </c>
      <c r="W8" s="37">
        <f t="shared" si="2"/>
        <v>0</v>
      </c>
      <c r="X8" s="37">
        <f t="shared" si="2"/>
        <v>0</v>
      </c>
      <c r="Y8" s="37">
        <f t="shared" si="2"/>
        <v>0</v>
      </c>
      <c r="Z8" s="37">
        <f t="shared" si="2"/>
        <v>130000</v>
      </c>
      <c r="AA8" s="37">
        <f t="shared" si="2"/>
        <v>0</v>
      </c>
      <c r="AB8" s="37">
        <f t="shared" si="2"/>
        <v>185548</v>
      </c>
      <c r="AC8" s="37">
        <f t="shared" si="2"/>
        <v>0</v>
      </c>
      <c r="AD8" s="37">
        <f t="shared" si="2"/>
        <v>16000</v>
      </c>
      <c r="AE8" s="37">
        <f t="shared" si="2"/>
        <v>1053840</v>
      </c>
      <c r="AF8" s="37">
        <f t="shared" si="2"/>
        <v>0</v>
      </c>
      <c r="AG8" s="37">
        <f t="shared" si="2"/>
        <v>1189000</v>
      </c>
    </row>
    <row r="9" ht="19.9" customHeight="1" spans="1:33">
      <c r="A9" s="33" t="s">
        <v>194</v>
      </c>
      <c r="B9" s="33" t="s">
        <v>170</v>
      </c>
      <c r="C9" s="33" t="s">
        <v>176</v>
      </c>
      <c r="D9" s="30" t="s">
        <v>221</v>
      </c>
      <c r="E9" s="5" t="s">
        <v>196</v>
      </c>
      <c r="F9" s="31">
        <f>SUM(G9:AG9)</f>
        <v>1107277</v>
      </c>
      <c r="G9" s="31">
        <v>63000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11117</v>
      </c>
      <c r="AC9" s="31"/>
      <c r="AD9" s="31"/>
      <c r="AE9" s="31">
        <v>74160</v>
      </c>
      <c r="AF9" s="31"/>
      <c r="AG9" s="31">
        <v>959000</v>
      </c>
    </row>
    <row r="10" ht="19.9" customHeight="1" spans="1:33">
      <c r="A10" s="33" t="s">
        <v>194</v>
      </c>
      <c r="B10" s="33" t="s">
        <v>170</v>
      </c>
      <c r="C10" s="33" t="s">
        <v>197</v>
      </c>
      <c r="D10" s="30" t="s">
        <v>221</v>
      </c>
      <c r="E10" s="5" t="s">
        <v>199</v>
      </c>
      <c r="F10" s="31">
        <f>SUM(G10:AG10)</f>
        <v>2256111</v>
      </c>
      <c r="G10" s="31">
        <v>44000</v>
      </c>
      <c r="H10" s="31">
        <v>20000</v>
      </c>
      <c r="I10" s="31"/>
      <c r="J10" s="31"/>
      <c r="K10" s="31">
        <v>8000</v>
      </c>
      <c r="L10" s="31">
        <v>60000</v>
      </c>
      <c r="M10" s="31">
        <v>170000</v>
      </c>
      <c r="N10" s="31"/>
      <c r="O10" s="31">
        <v>5000</v>
      </c>
      <c r="P10" s="31">
        <v>220000</v>
      </c>
      <c r="Q10" s="31"/>
      <c r="R10" s="31">
        <v>5000</v>
      </c>
      <c r="S10" s="31"/>
      <c r="T10" s="31">
        <v>10000</v>
      </c>
      <c r="U10" s="31">
        <v>5000</v>
      </c>
      <c r="V10" s="31">
        <v>179000</v>
      </c>
      <c r="W10" s="31"/>
      <c r="X10" s="31"/>
      <c r="Y10" s="31"/>
      <c r="Z10" s="31">
        <v>130000</v>
      </c>
      <c r="AA10" s="31"/>
      <c r="AB10" s="31">
        <v>174431</v>
      </c>
      <c r="AC10" s="31"/>
      <c r="AD10" s="31">
        <v>16000</v>
      </c>
      <c r="AE10" s="31">
        <v>979680</v>
      </c>
      <c r="AF10" s="31"/>
      <c r="AG10" s="31">
        <f>180000+50000</f>
        <v>230000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C13" sqref="C1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3"/>
      <c r="G1" s="15" t="s">
        <v>360</v>
      </c>
      <c r="H1" s="15"/>
    </row>
    <row r="2" ht="29.35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1.1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35" customHeight="1" spans="1:8">
      <c r="A4" s="11" t="s">
        <v>361</v>
      </c>
      <c r="B4" s="11" t="s">
        <v>362</v>
      </c>
      <c r="C4" s="11" t="s">
        <v>363</v>
      </c>
      <c r="D4" s="11" t="s">
        <v>364</v>
      </c>
      <c r="E4" s="11" t="s">
        <v>365</v>
      </c>
      <c r="F4" s="11"/>
      <c r="G4" s="11"/>
      <c r="H4" s="11" t="s">
        <v>366</v>
      </c>
    </row>
    <row r="5" ht="22.6" customHeight="1" spans="1:8">
      <c r="A5" s="11"/>
      <c r="B5" s="11"/>
      <c r="C5" s="11"/>
      <c r="D5" s="11"/>
      <c r="E5" s="11" t="s">
        <v>137</v>
      </c>
      <c r="F5" s="11" t="s">
        <v>367</v>
      </c>
      <c r="G5" s="11" t="s">
        <v>368</v>
      </c>
      <c r="H5" s="11"/>
    </row>
    <row r="6" ht="19.9" customHeight="1" spans="1:8">
      <c r="A6" s="14"/>
      <c r="B6" s="14" t="s">
        <v>135</v>
      </c>
      <c r="C6" s="13">
        <v>195000</v>
      </c>
      <c r="D6" s="13"/>
      <c r="E6" s="13">
        <v>16000</v>
      </c>
      <c r="F6" s="13"/>
      <c r="G6" s="13">
        <v>16000</v>
      </c>
      <c r="H6" s="13">
        <v>179000</v>
      </c>
    </row>
    <row r="7" ht="19.9" customHeight="1" spans="1:8">
      <c r="A7" s="12" t="s">
        <v>153</v>
      </c>
      <c r="B7" s="12" t="s">
        <v>4</v>
      </c>
      <c r="C7" s="13">
        <v>195000</v>
      </c>
      <c r="D7" s="13"/>
      <c r="E7" s="13">
        <v>16000</v>
      </c>
      <c r="F7" s="13"/>
      <c r="G7" s="13">
        <v>16000</v>
      </c>
      <c r="H7" s="13">
        <v>179000</v>
      </c>
    </row>
    <row r="8" ht="19.9" customHeight="1" spans="1:8">
      <c r="A8" s="30" t="s">
        <v>167</v>
      </c>
      <c r="B8" s="30" t="s">
        <v>154</v>
      </c>
      <c r="C8" s="31">
        <v>195000</v>
      </c>
      <c r="D8" s="31"/>
      <c r="E8" s="6">
        <v>16000</v>
      </c>
      <c r="F8" s="31"/>
      <c r="G8" s="31">
        <v>16000</v>
      </c>
      <c r="H8" s="31">
        <v>179000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3"/>
      <c r="G1" s="15" t="s">
        <v>369</v>
      </c>
      <c r="H1" s="15"/>
    </row>
    <row r="2" ht="33.9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1.1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35" customHeight="1" spans="1:8">
      <c r="A4" s="11" t="s">
        <v>157</v>
      </c>
      <c r="B4" s="11" t="s">
        <v>158</v>
      </c>
      <c r="C4" s="11" t="s">
        <v>135</v>
      </c>
      <c r="D4" s="11" t="s">
        <v>370</v>
      </c>
      <c r="E4" s="11"/>
      <c r="F4" s="11"/>
      <c r="G4" s="11"/>
      <c r="H4" s="11" t="s">
        <v>160</v>
      </c>
    </row>
    <row r="5" ht="17.3" customHeight="1" spans="1:8">
      <c r="A5" s="11"/>
      <c r="B5" s="11"/>
      <c r="C5" s="11"/>
      <c r="D5" s="11" t="s">
        <v>137</v>
      </c>
      <c r="E5" s="11" t="s">
        <v>245</v>
      </c>
      <c r="F5" s="11"/>
      <c r="G5" s="11" t="s">
        <v>246</v>
      </c>
      <c r="H5" s="11"/>
    </row>
    <row r="6" ht="24.1" customHeight="1" spans="1:8">
      <c r="A6" s="11"/>
      <c r="B6" s="11"/>
      <c r="C6" s="11"/>
      <c r="D6" s="11"/>
      <c r="E6" s="11" t="s">
        <v>224</v>
      </c>
      <c r="F6" s="11" t="s">
        <v>215</v>
      </c>
      <c r="G6" s="11"/>
      <c r="H6" s="11"/>
    </row>
    <row r="7" ht="19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9"/>
      <c r="B9" s="29"/>
      <c r="C9" s="13"/>
      <c r="D9" s="13"/>
      <c r="E9" s="13"/>
      <c r="F9" s="13"/>
      <c r="G9" s="13"/>
      <c r="H9" s="13"/>
    </row>
    <row r="10" ht="19.9" customHeight="1" spans="1:8">
      <c r="A10" s="29"/>
      <c r="B10" s="29"/>
      <c r="C10" s="13"/>
      <c r="D10" s="13"/>
      <c r="E10" s="13"/>
      <c r="F10" s="13"/>
      <c r="G10" s="13"/>
      <c r="H10" s="13"/>
    </row>
    <row r="11" ht="19.9" customHeight="1" spans="1:8">
      <c r="A11" s="29"/>
      <c r="B11" s="29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1"/>
      <c r="F12" s="31"/>
      <c r="G12" s="31"/>
      <c r="H12" s="31"/>
    </row>
    <row r="13" ht="24" customHeight="1" spans="1:1">
      <c r="A13" t="s">
        <v>371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3"/>
      <c r="S1" s="15" t="s">
        <v>372</v>
      </c>
      <c r="T1" s="15"/>
    </row>
    <row r="2" ht="41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1.1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4.1" customHeight="1" spans="1:20">
      <c r="A4" s="11" t="s">
        <v>156</v>
      </c>
      <c r="B4" s="11"/>
      <c r="C4" s="11"/>
      <c r="D4" s="11" t="s">
        <v>204</v>
      </c>
      <c r="E4" s="11" t="s">
        <v>205</v>
      </c>
      <c r="F4" s="11" t="s">
        <v>206</v>
      </c>
      <c r="G4" s="11" t="s">
        <v>207</v>
      </c>
      <c r="H4" s="11" t="s">
        <v>208</v>
      </c>
      <c r="I4" s="11" t="s">
        <v>209</v>
      </c>
      <c r="J4" s="11" t="s">
        <v>210</v>
      </c>
      <c r="K4" s="11" t="s">
        <v>211</v>
      </c>
      <c r="L4" s="11" t="s">
        <v>212</v>
      </c>
      <c r="M4" s="11" t="s">
        <v>213</v>
      </c>
      <c r="N4" s="11" t="s">
        <v>214</v>
      </c>
      <c r="O4" s="11" t="s">
        <v>215</v>
      </c>
      <c r="P4" s="11" t="s">
        <v>216</v>
      </c>
      <c r="Q4" s="11" t="s">
        <v>217</v>
      </c>
      <c r="R4" s="11" t="s">
        <v>218</v>
      </c>
      <c r="S4" s="11" t="s">
        <v>219</v>
      </c>
      <c r="T4" s="11" t="s">
        <v>220</v>
      </c>
    </row>
    <row r="5" ht="17.3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19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2"/>
      <c r="B8" s="32"/>
      <c r="C8" s="32"/>
      <c r="D8" s="29"/>
      <c r="E8" s="2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3"/>
      <c r="B9" s="33"/>
      <c r="C9" s="33"/>
      <c r="D9" s="30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1" customHeight="1" spans="1:1">
      <c r="A10" t="s">
        <v>371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6" sqref="F1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3"/>
      <c r="S1" s="15" t="s">
        <v>373</v>
      </c>
      <c r="T1" s="15"/>
    </row>
    <row r="2" ht="41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8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5.6" customHeight="1" spans="1:20">
      <c r="A4" s="11" t="s">
        <v>156</v>
      </c>
      <c r="B4" s="11"/>
      <c r="C4" s="11"/>
      <c r="D4" s="11" t="s">
        <v>204</v>
      </c>
      <c r="E4" s="11" t="s">
        <v>205</v>
      </c>
      <c r="F4" s="11" t="s">
        <v>223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</row>
    <row r="5" ht="43.7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224</v>
      </c>
      <c r="I5" s="11" t="s">
        <v>225</v>
      </c>
      <c r="J5" s="11" t="s">
        <v>215</v>
      </c>
      <c r="K5" s="11" t="s">
        <v>135</v>
      </c>
      <c r="L5" s="11" t="s">
        <v>227</v>
      </c>
      <c r="M5" s="11" t="s">
        <v>228</v>
      </c>
      <c r="N5" s="11" t="s">
        <v>217</v>
      </c>
      <c r="O5" s="11" t="s">
        <v>229</v>
      </c>
      <c r="P5" s="11" t="s">
        <v>230</v>
      </c>
      <c r="Q5" s="11" t="s">
        <v>231</v>
      </c>
      <c r="R5" s="11" t="s">
        <v>213</v>
      </c>
      <c r="S5" s="11" t="s">
        <v>216</v>
      </c>
      <c r="T5" s="11" t="s">
        <v>220</v>
      </c>
    </row>
    <row r="6" ht="19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2"/>
      <c r="B8" s="32"/>
      <c r="C8" s="32"/>
      <c r="D8" s="29"/>
      <c r="E8" s="2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3"/>
      <c r="B9" s="33"/>
      <c r="C9" s="33"/>
      <c r="D9" s="30"/>
      <c r="E9" s="34"/>
      <c r="F9" s="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1" customHeight="1" spans="1:1">
      <c r="A10" t="s">
        <v>371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12" sqref="E1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3"/>
      <c r="B1" s="9" t="s">
        <v>5</v>
      </c>
      <c r="C1" s="9"/>
    </row>
    <row r="2" ht="21.85" customHeight="1" spans="2:3">
      <c r="B2" s="9"/>
      <c r="C2" s="9"/>
    </row>
    <row r="3" ht="27.1" customHeight="1" spans="2:3">
      <c r="B3" s="57" t="s">
        <v>6</v>
      </c>
      <c r="C3" s="57"/>
    </row>
    <row r="4" ht="28.45" customHeight="1" spans="2:3">
      <c r="B4" s="58">
        <v>1</v>
      </c>
      <c r="C4" s="59" t="s">
        <v>7</v>
      </c>
    </row>
    <row r="5" ht="28.45" customHeight="1" spans="2:3">
      <c r="B5" s="58">
        <v>2</v>
      </c>
      <c r="C5" s="60" t="s">
        <v>8</v>
      </c>
    </row>
    <row r="6" ht="28.45" customHeight="1" spans="2:3">
      <c r="B6" s="58">
        <v>3</v>
      </c>
      <c r="C6" s="59" t="s">
        <v>9</v>
      </c>
    </row>
    <row r="7" ht="28.45" customHeight="1" spans="2:3">
      <c r="B7" s="58">
        <v>4</v>
      </c>
      <c r="C7" s="59" t="s">
        <v>10</v>
      </c>
    </row>
    <row r="8" ht="28.45" customHeight="1" spans="2:3">
      <c r="B8" s="58">
        <v>5</v>
      </c>
      <c r="C8" s="59" t="s">
        <v>11</v>
      </c>
    </row>
    <row r="9" ht="28.45" customHeight="1" spans="2:3">
      <c r="B9" s="58">
        <v>6</v>
      </c>
      <c r="C9" s="59" t="s">
        <v>12</v>
      </c>
    </row>
    <row r="10" ht="28.45" customHeight="1" spans="2:3">
      <c r="B10" s="58">
        <v>7</v>
      </c>
      <c r="C10" s="59" t="s">
        <v>13</v>
      </c>
    </row>
    <row r="11" ht="28.45" customHeight="1" spans="2:3">
      <c r="B11" s="58">
        <v>8</v>
      </c>
      <c r="C11" s="59" t="s">
        <v>14</v>
      </c>
    </row>
    <row r="12" ht="28.45" customHeight="1" spans="2:3">
      <c r="B12" s="58">
        <v>9</v>
      </c>
      <c r="C12" s="59" t="s">
        <v>15</v>
      </c>
    </row>
    <row r="13" ht="28.45" customHeight="1" spans="2:3">
      <c r="B13" s="58">
        <v>10</v>
      </c>
      <c r="C13" s="59" t="s">
        <v>16</v>
      </c>
    </row>
    <row r="14" ht="28.45" customHeight="1" spans="2:3">
      <c r="B14" s="58">
        <v>11</v>
      </c>
      <c r="C14" s="59" t="s">
        <v>17</v>
      </c>
    </row>
    <row r="15" ht="28.45" customHeight="1" spans="2:3">
      <c r="B15" s="58">
        <v>12</v>
      </c>
      <c r="C15" s="59" t="s">
        <v>18</v>
      </c>
    </row>
    <row r="16" ht="28.45" customHeight="1" spans="2:3">
      <c r="B16" s="58">
        <v>13</v>
      </c>
      <c r="C16" s="59" t="s">
        <v>19</v>
      </c>
    </row>
    <row r="17" ht="28.45" customHeight="1" spans="2:3">
      <c r="B17" s="58">
        <v>14</v>
      </c>
      <c r="C17" s="59" t="s">
        <v>20</v>
      </c>
    </row>
    <row r="18" ht="28.45" customHeight="1" spans="2:3">
      <c r="B18" s="58">
        <v>15</v>
      </c>
      <c r="C18" s="59" t="s">
        <v>21</v>
      </c>
    </row>
    <row r="19" ht="28.45" customHeight="1" spans="2:3">
      <c r="B19" s="58">
        <v>16</v>
      </c>
      <c r="C19" s="59" t="s">
        <v>22</v>
      </c>
    </row>
    <row r="20" ht="28.45" customHeight="1" spans="2:3">
      <c r="B20" s="58">
        <v>17</v>
      </c>
      <c r="C20" s="59" t="s">
        <v>23</v>
      </c>
    </row>
    <row r="21" ht="28.45" customHeight="1" spans="2:3">
      <c r="B21" s="58">
        <v>18</v>
      </c>
      <c r="C21" s="59" t="s">
        <v>24</v>
      </c>
    </row>
    <row r="22" ht="28.45" customHeight="1" spans="2:3">
      <c r="B22" s="58">
        <v>19</v>
      </c>
      <c r="C22" s="59" t="s">
        <v>25</v>
      </c>
    </row>
    <row r="23" ht="28.45" customHeight="1" spans="2:3">
      <c r="B23" s="58">
        <v>20</v>
      </c>
      <c r="C23" s="59" t="s">
        <v>26</v>
      </c>
    </row>
    <row r="24" ht="28.45" customHeight="1" spans="2:3">
      <c r="B24" s="58">
        <v>21</v>
      </c>
      <c r="C24" s="59" t="s">
        <v>27</v>
      </c>
    </row>
    <row r="25" ht="28.45" customHeight="1" spans="2:3">
      <c r="B25" s="58">
        <v>22</v>
      </c>
      <c r="C25" s="59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3"/>
      <c r="H1" s="15" t="s">
        <v>374</v>
      </c>
    </row>
    <row r="2" ht="33.9" customHeight="1" spans="1:8">
      <c r="A2" s="16" t="s">
        <v>375</v>
      </c>
      <c r="B2" s="16"/>
      <c r="C2" s="16"/>
      <c r="D2" s="16"/>
      <c r="E2" s="16"/>
      <c r="F2" s="16"/>
      <c r="G2" s="16"/>
      <c r="H2" s="16"/>
    </row>
    <row r="3" ht="21.1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7.3" customHeight="1" spans="1:8">
      <c r="A4" s="11" t="s">
        <v>157</v>
      </c>
      <c r="B4" s="11" t="s">
        <v>158</v>
      </c>
      <c r="C4" s="11" t="s">
        <v>135</v>
      </c>
      <c r="D4" s="11" t="s">
        <v>376</v>
      </c>
      <c r="E4" s="11"/>
      <c r="F4" s="11"/>
      <c r="G4" s="11"/>
      <c r="H4" s="11" t="s">
        <v>160</v>
      </c>
    </row>
    <row r="5" ht="20.35" customHeight="1" spans="1:8">
      <c r="A5" s="11"/>
      <c r="B5" s="11"/>
      <c r="C5" s="11"/>
      <c r="D5" s="11" t="s">
        <v>137</v>
      </c>
      <c r="E5" s="11" t="s">
        <v>245</v>
      </c>
      <c r="F5" s="11"/>
      <c r="G5" s="11" t="s">
        <v>246</v>
      </c>
      <c r="H5" s="11"/>
    </row>
    <row r="6" ht="20.35" customHeight="1" spans="1:8">
      <c r="A6" s="11"/>
      <c r="B6" s="11"/>
      <c r="C6" s="11"/>
      <c r="D6" s="11"/>
      <c r="E6" s="11" t="s">
        <v>224</v>
      </c>
      <c r="F6" s="11" t="s">
        <v>215</v>
      </c>
      <c r="G6" s="11"/>
      <c r="H6" s="11"/>
    </row>
    <row r="7" ht="19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9"/>
      <c r="B9" s="29"/>
      <c r="C9" s="13"/>
      <c r="D9" s="13"/>
      <c r="E9" s="13"/>
      <c r="F9" s="13"/>
      <c r="G9" s="13"/>
      <c r="H9" s="13"/>
    </row>
    <row r="10" ht="19.9" customHeight="1" spans="1:8">
      <c r="A10" s="29"/>
      <c r="B10" s="29"/>
      <c r="C10" s="13"/>
      <c r="D10" s="13"/>
      <c r="E10" s="13"/>
      <c r="F10" s="13"/>
      <c r="G10" s="13"/>
      <c r="H10" s="13"/>
    </row>
    <row r="11" ht="19.9" customHeight="1" spans="1:8">
      <c r="A11" s="29"/>
      <c r="B11" s="29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1"/>
      <c r="F12" s="31"/>
      <c r="G12" s="31"/>
      <c r="H12" s="31"/>
    </row>
    <row r="13" ht="19" customHeight="1" spans="1:1">
      <c r="A13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3"/>
      <c r="H1" s="15" t="s">
        <v>378</v>
      </c>
    </row>
    <row r="2" ht="33.9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1.1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8.05" customHeight="1" spans="1:8">
      <c r="A4" s="11" t="s">
        <v>157</v>
      </c>
      <c r="B4" s="11" t="s">
        <v>158</v>
      </c>
      <c r="C4" s="11" t="s">
        <v>135</v>
      </c>
      <c r="D4" s="11" t="s">
        <v>379</v>
      </c>
      <c r="E4" s="11"/>
      <c r="F4" s="11"/>
      <c r="G4" s="11"/>
      <c r="H4" s="11" t="s">
        <v>160</v>
      </c>
    </row>
    <row r="5" ht="16.55" customHeight="1" spans="1:8">
      <c r="A5" s="11"/>
      <c r="B5" s="11"/>
      <c r="C5" s="11"/>
      <c r="D5" s="11" t="s">
        <v>137</v>
      </c>
      <c r="E5" s="11" t="s">
        <v>245</v>
      </c>
      <c r="F5" s="11"/>
      <c r="G5" s="11" t="s">
        <v>246</v>
      </c>
      <c r="H5" s="11"/>
    </row>
    <row r="6" ht="21.1" customHeight="1" spans="1:8">
      <c r="A6" s="11"/>
      <c r="B6" s="11"/>
      <c r="C6" s="11"/>
      <c r="D6" s="11"/>
      <c r="E6" s="11" t="s">
        <v>224</v>
      </c>
      <c r="F6" s="11" t="s">
        <v>215</v>
      </c>
      <c r="G6" s="11"/>
      <c r="H6" s="11"/>
    </row>
    <row r="7" ht="19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9"/>
      <c r="B9" s="29"/>
      <c r="C9" s="13"/>
      <c r="D9" s="13"/>
      <c r="E9" s="13"/>
      <c r="F9" s="13"/>
      <c r="G9" s="13"/>
      <c r="H9" s="13"/>
    </row>
    <row r="10" ht="19.9" customHeight="1" spans="1:8">
      <c r="A10" s="29"/>
      <c r="B10" s="29"/>
      <c r="C10" s="13"/>
      <c r="D10" s="13"/>
      <c r="E10" s="13"/>
      <c r="F10" s="13"/>
      <c r="G10" s="13"/>
      <c r="H10" s="13"/>
    </row>
    <row r="11" ht="19.9" customHeight="1" spans="1:8">
      <c r="A11" s="29"/>
      <c r="B11" s="29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1"/>
      <c r="F12" s="31"/>
      <c r="G12" s="31"/>
      <c r="H12" s="31"/>
    </row>
    <row r="13" ht="21" customHeight="1" spans="1:1">
      <c r="A13" t="s">
        <v>380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selection activeCell="A2" sqref="A2:N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9.225" customWidth="1"/>
    <col min="5" max="5" width="9.21666666666667" customWidth="1"/>
    <col min="6" max="14" width="7.69166666666667" customWidth="1"/>
    <col min="15" max="18" width="9.76666666666667" customWidth="1"/>
  </cols>
  <sheetData>
    <row r="1" ht="14.3" customHeight="1" spans="1:14">
      <c r="A1" s="3"/>
      <c r="M1" s="15" t="s">
        <v>381</v>
      </c>
      <c r="N1" s="15"/>
    </row>
    <row r="2" ht="39.9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5.8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2.75" customHeight="1" spans="1:14">
      <c r="A4" s="11" t="s">
        <v>204</v>
      </c>
      <c r="B4" s="11" t="s">
        <v>382</v>
      </c>
      <c r="C4" s="11" t="s">
        <v>383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384</v>
      </c>
      <c r="N4" s="11"/>
    </row>
    <row r="5" ht="27.85" customHeight="1" spans="1:14">
      <c r="A5" s="11"/>
      <c r="B5" s="11"/>
      <c r="C5" s="11" t="s">
        <v>385</v>
      </c>
      <c r="D5" s="11" t="s">
        <v>138</v>
      </c>
      <c r="E5" s="11"/>
      <c r="F5" s="11"/>
      <c r="G5" s="11"/>
      <c r="H5" s="11"/>
      <c r="I5" s="11"/>
      <c r="J5" s="11" t="s">
        <v>386</v>
      </c>
      <c r="K5" s="11" t="s">
        <v>140</v>
      </c>
      <c r="L5" s="11" t="s">
        <v>141</v>
      </c>
      <c r="M5" s="11" t="s">
        <v>387</v>
      </c>
      <c r="N5" s="11" t="s">
        <v>388</v>
      </c>
    </row>
    <row r="6" ht="39.15" customHeight="1" spans="1:14">
      <c r="A6" s="17"/>
      <c r="B6" s="17"/>
      <c r="C6" s="17"/>
      <c r="D6" s="17" t="s">
        <v>389</v>
      </c>
      <c r="E6" s="17" t="s">
        <v>390</v>
      </c>
      <c r="F6" s="17" t="s">
        <v>391</v>
      </c>
      <c r="G6" s="17" t="s">
        <v>392</v>
      </c>
      <c r="H6" s="17" t="s">
        <v>393</v>
      </c>
      <c r="I6" s="17" t="s">
        <v>394</v>
      </c>
      <c r="J6" s="17"/>
      <c r="K6" s="17"/>
      <c r="L6" s="17"/>
      <c r="M6" s="17"/>
      <c r="N6" s="17"/>
    </row>
    <row r="7" ht="19.9" customHeight="1" spans="1:14">
      <c r="A7" s="18"/>
      <c r="B7" s="18" t="s">
        <v>135</v>
      </c>
      <c r="C7" s="19">
        <f>C8</f>
        <v>50000</v>
      </c>
      <c r="D7" s="19">
        <f>D8</f>
        <v>50000</v>
      </c>
      <c r="E7" s="19">
        <f>E8</f>
        <v>50000</v>
      </c>
      <c r="F7" s="20"/>
      <c r="G7" s="20"/>
      <c r="H7" s="20"/>
      <c r="I7" s="20"/>
      <c r="J7" s="20"/>
      <c r="K7" s="20"/>
      <c r="L7" s="20"/>
      <c r="M7" s="20"/>
      <c r="N7" s="27"/>
    </row>
    <row r="8" ht="19.9" customHeight="1" spans="1:14">
      <c r="A8" s="21" t="s">
        <v>153</v>
      </c>
      <c r="B8" s="21" t="s">
        <v>4</v>
      </c>
      <c r="C8" s="19">
        <f>C9</f>
        <v>50000</v>
      </c>
      <c r="D8" s="19">
        <f>D9</f>
        <v>50000</v>
      </c>
      <c r="E8" s="19">
        <f>E9</f>
        <v>50000</v>
      </c>
      <c r="F8" s="22"/>
      <c r="G8" s="22"/>
      <c r="H8" s="22"/>
      <c r="I8" s="22"/>
      <c r="J8" s="22"/>
      <c r="K8" s="22"/>
      <c r="L8" s="22"/>
      <c r="M8" s="22"/>
      <c r="N8" s="28"/>
    </row>
    <row r="9" ht="19.9" customHeight="1" spans="1:14">
      <c r="A9" s="23" t="s">
        <v>167</v>
      </c>
      <c r="B9" s="23" t="s">
        <v>154</v>
      </c>
      <c r="C9" s="24">
        <f>D9+J9+K9+L9</f>
        <v>50000</v>
      </c>
      <c r="D9" s="24">
        <f>SUM(E9:I9)</f>
        <v>50000</v>
      </c>
      <c r="E9" s="25">
        <v>50000</v>
      </c>
      <c r="F9" s="26"/>
      <c r="G9" s="26"/>
      <c r="H9" s="26"/>
      <c r="I9" s="26"/>
      <c r="J9" s="26"/>
      <c r="K9" s="26"/>
      <c r="L9" s="26"/>
      <c r="M9" s="26"/>
      <c r="N9" s="2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395</v>
      </c>
    </row>
    <row r="2" ht="33.15" customHeight="1" spans="1:13">
      <c r="A2" s="3"/>
      <c r="B2" s="3"/>
      <c r="C2" s="9" t="s">
        <v>396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18.8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29.35" customHeight="1" spans="1:13">
      <c r="A4" s="11" t="s">
        <v>204</v>
      </c>
      <c r="B4" s="11" t="s">
        <v>397</v>
      </c>
      <c r="C4" s="11" t="s">
        <v>398</v>
      </c>
      <c r="D4" s="11" t="s">
        <v>399</v>
      </c>
      <c r="E4" s="11" t="s">
        <v>400</v>
      </c>
      <c r="F4" s="11"/>
      <c r="G4" s="11"/>
      <c r="H4" s="11"/>
      <c r="I4" s="11"/>
      <c r="J4" s="11"/>
      <c r="K4" s="11"/>
      <c r="L4" s="11"/>
      <c r="M4" s="11"/>
    </row>
    <row r="5" ht="31.65" customHeight="1" spans="1:13">
      <c r="A5" s="11"/>
      <c r="B5" s="11"/>
      <c r="C5" s="11"/>
      <c r="D5" s="11"/>
      <c r="E5" s="11" t="s">
        <v>401</v>
      </c>
      <c r="F5" s="11" t="s">
        <v>402</v>
      </c>
      <c r="G5" s="11" t="s">
        <v>403</v>
      </c>
      <c r="H5" s="11" t="s">
        <v>404</v>
      </c>
      <c r="I5" s="11" t="s">
        <v>405</v>
      </c>
      <c r="J5" s="11" t="s">
        <v>406</v>
      </c>
      <c r="K5" s="11" t="s">
        <v>407</v>
      </c>
      <c r="L5" s="11" t="s">
        <v>408</v>
      </c>
      <c r="M5" s="11" t="s">
        <v>409</v>
      </c>
    </row>
    <row r="6" ht="24.8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6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8" ht="22" customHeight="1" spans="1:1">
      <c r="A8" t="s">
        <v>410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zoomScale="130" zoomScaleNormal="130" workbookViewId="0">
      <pane ySplit="7" topLeftCell="A37" activePane="bottomLeft" state="frozen"/>
      <selection/>
      <selection pane="bottomLeft" activeCell="H8" sqref="H8:H41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9.375" customWidth="1"/>
    <col min="5" max="5" width="6" customWidth="1"/>
    <col min="6" max="6" width="6.24166666666667" customWidth="1"/>
    <col min="7" max="7" width="6.50833333333333" customWidth="1"/>
    <col min="8" max="8" width="9.125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9:19">
      <c r="S1" s="3" t="s">
        <v>411</v>
      </c>
    </row>
    <row r="2" ht="36.9" customHeight="1" spans="1:19">
      <c r="A2" s="1" t="s">
        <v>412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0.35" customHeight="1" spans="1:19">
      <c r="A3" s="2" t="s">
        <v>413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3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5.8" customHeight="1" spans="1:19">
      <c r="A5" s="4" t="s">
        <v>361</v>
      </c>
      <c r="B5" s="4" t="s">
        <v>362</v>
      </c>
      <c r="C5" s="4" t="s">
        <v>414</v>
      </c>
      <c r="D5" s="4"/>
      <c r="E5" s="4"/>
      <c r="F5" s="4"/>
      <c r="G5" s="4"/>
      <c r="H5" s="4"/>
      <c r="I5" s="4"/>
      <c r="J5" s="4" t="s">
        <v>415</v>
      </c>
      <c r="K5" s="4" t="s">
        <v>416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398</v>
      </c>
      <c r="D6" s="4" t="s">
        <v>417</v>
      </c>
      <c r="E6" s="4"/>
      <c r="F6" s="4"/>
      <c r="G6" s="4"/>
      <c r="H6" s="4" t="s">
        <v>418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138</v>
      </c>
      <c r="E7" s="4" t="s">
        <v>419</v>
      </c>
      <c r="F7" s="4" t="s">
        <v>142</v>
      </c>
      <c r="G7" s="4" t="s">
        <v>420</v>
      </c>
      <c r="H7" s="4" t="s">
        <v>159</v>
      </c>
      <c r="I7" s="4" t="s">
        <v>160</v>
      </c>
      <c r="J7" s="4"/>
      <c r="K7" s="4" t="s">
        <v>401</v>
      </c>
      <c r="L7" s="4" t="s">
        <v>402</v>
      </c>
      <c r="M7" s="4" t="s">
        <v>403</v>
      </c>
      <c r="N7" s="4" t="s">
        <v>408</v>
      </c>
      <c r="O7" s="4" t="s">
        <v>404</v>
      </c>
      <c r="P7" s="4" t="s">
        <v>421</v>
      </c>
      <c r="Q7" s="4" t="s">
        <v>422</v>
      </c>
      <c r="R7" s="4" t="s">
        <v>423</v>
      </c>
      <c r="S7" s="4" t="s">
        <v>409</v>
      </c>
    </row>
    <row r="8" ht="17.05" customHeight="1" spans="1:19">
      <c r="A8" s="5" t="s">
        <v>2</v>
      </c>
      <c r="B8" s="5" t="s">
        <v>4</v>
      </c>
      <c r="C8" s="6">
        <f>25508560+50000+959000</f>
        <v>26517560</v>
      </c>
      <c r="D8" s="6">
        <f>25508560+50000+959000</f>
        <v>26517560</v>
      </c>
      <c r="E8" s="6"/>
      <c r="F8" s="6"/>
      <c r="G8" s="6"/>
      <c r="H8" s="6">
        <f>25508560+50000+959000</f>
        <v>26517560</v>
      </c>
      <c r="I8" s="6"/>
      <c r="J8" s="5" t="s">
        <v>424</v>
      </c>
      <c r="K8" s="7" t="s">
        <v>425</v>
      </c>
      <c r="L8" s="7" t="s">
        <v>426</v>
      </c>
      <c r="M8" s="5" t="s">
        <v>427</v>
      </c>
      <c r="N8" s="5"/>
      <c r="O8" s="5" t="s">
        <v>428</v>
      </c>
      <c r="P8" s="5"/>
      <c r="Q8" s="5" t="s">
        <v>429</v>
      </c>
      <c r="R8" s="5" t="s">
        <v>430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431</v>
      </c>
      <c r="N9" s="5"/>
      <c r="O9" s="5" t="s">
        <v>432</v>
      </c>
      <c r="P9" s="5"/>
      <c r="Q9" s="5" t="s">
        <v>433</v>
      </c>
      <c r="R9" s="5" t="s">
        <v>430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5" t="s">
        <v>434</v>
      </c>
      <c r="N10" s="5"/>
      <c r="O10" s="5" t="s">
        <v>435</v>
      </c>
      <c r="P10" s="5"/>
      <c r="Q10" s="5" t="s">
        <v>436</v>
      </c>
      <c r="R10" s="5" t="s">
        <v>437</v>
      </c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438</v>
      </c>
      <c r="N11" s="5"/>
      <c r="O11" s="5" t="s">
        <v>439</v>
      </c>
      <c r="P11" s="5"/>
      <c r="Q11" s="5" t="s">
        <v>440</v>
      </c>
      <c r="R11" s="5" t="s">
        <v>437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5" t="s">
        <v>441</v>
      </c>
      <c r="N12" s="5"/>
      <c r="O12" s="5" t="s">
        <v>442</v>
      </c>
      <c r="P12" s="5"/>
      <c r="Q12" s="5" t="s">
        <v>443</v>
      </c>
      <c r="R12" s="5" t="s">
        <v>437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5" t="s">
        <v>444</v>
      </c>
      <c r="N13" s="5"/>
      <c r="O13" s="5" t="s">
        <v>445</v>
      </c>
      <c r="P13" s="5"/>
      <c r="Q13" s="5" t="s">
        <v>446</v>
      </c>
      <c r="R13" s="5" t="s">
        <v>437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/>
      <c r="M14" s="5" t="s">
        <v>447</v>
      </c>
      <c r="N14" s="5"/>
      <c r="O14" s="5" t="s">
        <v>448</v>
      </c>
      <c r="P14" s="5"/>
      <c r="Q14" s="5" t="s">
        <v>449</v>
      </c>
      <c r="R14" s="5" t="s">
        <v>450</v>
      </c>
      <c r="S14" s="5"/>
    </row>
    <row r="15" ht="24.8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/>
      <c r="M15" s="5" t="s">
        <v>451</v>
      </c>
      <c r="N15" s="5"/>
      <c r="O15" s="5" t="s">
        <v>452</v>
      </c>
      <c r="P15" s="5"/>
      <c r="Q15" s="5" t="s">
        <v>453</v>
      </c>
      <c r="R15" s="5" t="s">
        <v>454</v>
      </c>
      <c r="S15" s="5"/>
    </row>
    <row r="16" ht="16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455</v>
      </c>
      <c r="M16" s="5" t="s">
        <v>456</v>
      </c>
      <c r="N16" s="5"/>
      <c r="O16" s="5" t="s">
        <v>457</v>
      </c>
      <c r="P16" s="5"/>
      <c r="Q16" s="5" t="s">
        <v>458</v>
      </c>
      <c r="R16" s="5" t="s">
        <v>459</v>
      </c>
      <c r="S16" s="5"/>
    </row>
    <row r="17" ht="16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/>
      <c r="M17" s="5" t="s">
        <v>460</v>
      </c>
      <c r="N17" s="5"/>
      <c r="O17" s="5" t="s">
        <v>461</v>
      </c>
      <c r="P17" s="5"/>
      <c r="Q17" s="5" t="s">
        <v>462</v>
      </c>
      <c r="R17" s="5" t="s">
        <v>463</v>
      </c>
      <c r="S17" s="5"/>
    </row>
    <row r="18" ht="16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/>
      <c r="M18" s="5" t="s">
        <v>464</v>
      </c>
      <c r="N18" s="5"/>
      <c r="O18" s="5" t="s">
        <v>465</v>
      </c>
      <c r="P18" s="5"/>
      <c r="Q18" s="5" t="s">
        <v>466</v>
      </c>
      <c r="R18" s="5" t="s">
        <v>467</v>
      </c>
      <c r="S18" s="5"/>
    </row>
    <row r="19" ht="16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/>
      <c r="M19" s="5" t="s">
        <v>468</v>
      </c>
      <c r="N19" s="5"/>
      <c r="O19" s="5" t="s">
        <v>469</v>
      </c>
      <c r="P19" s="5"/>
      <c r="Q19" s="5" t="s">
        <v>470</v>
      </c>
      <c r="R19" s="5" t="s">
        <v>471</v>
      </c>
      <c r="S19" s="5"/>
    </row>
    <row r="20" ht="16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/>
      <c r="M20" s="5" t="s">
        <v>472</v>
      </c>
      <c r="N20" s="5"/>
      <c r="O20" s="5" t="s">
        <v>469</v>
      </c>
      <c r="P20" s="5"/>
      <c r="Q20" s="5" t="s">
        <v>473</v>
      </c>
      <c r="R20" s="5" t="s">
        <v>471</v>
      </c>
      <c r="S20" s="5"/>
    </row>
    <row r="21" ht="16.5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/>
      <c r="M21" s="5" t="s">
        <v>474</v>
      </c>
      <c r="N21" s="5"/>
      <c r="O21" s="5" t="s">
        <v>469</v>
      </c>
      <c r="P21" s="5"/>
      <c r="Q21" s="5" t="s">
        <v>475</v>
      </c>
      <c r="R21" s="5" t="s">
        <v>471</v>
      </c>
      <c r="S21" s="5"/>
    </row>
    <row r="22" ht="16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/>
      <c r="M22" s="5" t="s">
        <v>476</v>
      </c>
      <c r="N22" s="5"/>
      <c r="O22" s="5" t="s">
        <v>469</v>
      </c>
      <c r="P22" s="5"/>
      <c r="Q22" s="5" t="s">
        <v>477</v>
      </c>
      <c r="R22" s="5" t="s">
        <v>471</v>
      </c>
      <c r="S22" s="5"/>
    </row>
    <row r="23" ht="17.0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478</v>
      </c>
      <c r="M23" s="5" t="s">
        <v>479</v>
      </c>
      <c r="N23" s="5"/>
      <c r="O23" s="5" t="s">
        <v>480</v>
      </c>
      <c r="P23" s="5"/>
      <c r="Q23" s="5" t="s">
        <v>481</v>
      </c>
      <c r="R23" s="5" t="s">
        <v>482</v>
      </c>
      <c r="S23" s="5"/>
    </row>
    <row r="24" ht="17.0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/>
      <c r="M24" s="5" t="s">
        <v>483</v>
      </c>
      <c r="N24" s="5"/>
      <c r="O24" s="5" t="s">
        <v>484</v>
      </c>
      <c r="P24" s="5"/>
      <c r="Q24" s="5" t="s">
        <v>485</v>
      </c>
      <c r="R24" s="5" t="s">
        <v>482</v>
      </c>
      <c r="S24" s="5"/>
    </row>
    <row r="25" ht="24.8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/>
      <c r="L25" s="7" t="s">
        <v>486</v>
      </c>
      <c r="M25" s="5" t="s">
        <v>487</v>
      </c>
      <c r="N25" s="5"/>
      <c r="O25" s="5" t="s">
        <v>488</v>
      </c>
      <c r="P25" s="5"/>
      <c r="Q25" s="5" t="s">
        <v>489</v>
      </c>
      <c r="R25" s="5" t="s">
        <v>482</v>
      </c>
      <c r="S25" s="5"/>
    </row>
    <row r="26" ht="24.8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7"/>
      <c r="L26" s="7"/>
      <c r="M26" s="5" t="s">
        <v>490</v>
      </c>
      <c r="N26" s="5"/>
      <c r="O26" s="5" t="s">
        <v>491</v>
      </c>
      <c r="P26" s="5"/>
      <c r="Q26" s="5" t="s">
        <v>492</v>
      </c>
      <c r="R26" s="5" t="s">
        <v>482</v>
      </c>
      <c r="S26" s="5"/>
    </row>
    <row r="27" ht="16.5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7"/>
      <c r="L27" s="7"/>
      <c r="M27" s="5" t="s">
        <v>493</v>
      </c>
      <c r="N27" s="5"/>
      <c r="O27" s="5" t="s">
        <v>494</v>
      </c>
      <c r="P27" s="5"/>
      <c r="Q27" s="5" t="s">
        <v>495</v>
      </c>
      <c r="R27" s="5" t="s">
        <v>482</v>
      </c>
      <c r="S27" s="5"/>
    </row>
    <row r="28" ht="16.5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7"/>
      <c r="L28" s="7"/>
      <c r="M28" s="5" t="s">
        <v>496</v>
      </c>
      <c r="N28" s="5"/>
      <c r="O28" s="5" t="s">
        <v>497</v>
      </c>
      <c r="P28" s="5"/>
      <c r="Q28" s="5" t="s">
        <v>498</v>
      </c>
      <c r="R28" s="5" t="s">
        <v>499</v>
      </c>
      <c r="S28" s="5"/>
    </row>
    <row r="29" ht="16.5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7"/>
      <c r="L29" s="7"/>
      <c r="M29" s="5" t="s">
        <v>500</v>
      </c>
      <c r="N29" s="5"/>
      <c r="O29" s="5" t="s">
        <v>501</v>
      </c>
      <c r="P29" s="5"/>
      <c r="Q29" s="5" t="s">
        <v>502</v>
      </c>
      <c r="R29" s="5" t="s">
        <v>499</v>
      </c>
      <c r="S29" s="5"/>
    </row>
    <row r="30" ht="15.8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7" t="s">
        <v>503</v>
      </c>
      <c r="L30" s="7" t="s">
        <v>504</v>
      </c>
      <c r="M30" s="5"/>
      <c r="N30" s="5"/>
      <c r="O30" s="5"/>
      <c r="P30" s="5"/>
      <c r="Q30" s="5"/>
      <c r="R30" s="5"/>
      <c r="S30" s="5"/>
    </row>
    <row r="31" ht="24.8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7"/>
      <c r="L31" s="7" t="s">
        <v>505</v>
      </c>
      <c r="M31" s="5" t="s">
        <v>506</v>
      </c>
      <c r="N31" s="5"/>
      <c r="O31" s="5" t="s">
        <v>507</v>
      </c>
      <c r="P31" s="5"/>
      <c r="Q31" s="5" t="s">
        <v>508</v>
      </c>
      <c r="R31" s="5" t="s">
        <v>482</v>
      </c>
      <c r="S31" s="5"/>
    </row>
    <row r="32" ht="24.8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7"/>
      <c r="L32" s="7"/>
      <c r="M32" s="5" t="s">
        <v>509</v>
      </c>
      <c r="N32" s="5"/>
      <c r="O32" s="5" t="s">
        <v>510</v>
      </c>
      <c r="P32" s="5"/>
      <c r="Q32" s="5" t="s">
        <v>511</v>
      </c>
      <c r="R32" s="5" t="s">
        <v>512</v>
      </c>
      <c r="S32" s="5"/>
    </row>
    <row r="33" ht="24.8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7"/>
      <c r="L33" s="7"/>
      <c r="M33" s="5" t="s">
        <v>513</v>
      </c>
      <c r="N33" s="5"/>
      <c r="O33" s="5" t="s">
        <v>507</v>
      </c>
      <c r="P33" s="5"/>
      <c r="Q33" s="5" t="s">
        <v>514</v>
      </c>
      <c r="R33" s="5" t="s">
        <v>482</v>
      </c>
      <c r="S33" s="5"/>
    </row>
    <row r="34" ht="33.1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7"/>
      <c r="L34" s="7" t="s">
        <v>515</v>
      </c>
      <c r="M34" s="5" t="s">
        <v>516</v>
      </c>
      <c r="N34" s="5"/>
      <c r="O34" s="5" t="s">
        <v>517</v>
      </c>
      <c r="P34" s="5"/>
      <c r="Q34" s="5" t="s">
        <v>518</v>
      </c>
      <c r="R34" s="5" t="s">
        <v>519</v>
      </c>
      <c r="S34" s="5"/>
    </row>
    <row r="35" ht="33.1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7"/>
      <c r="L35" s="7"/>
      <c r="M35" s="5" t="s">
        <v>520</v>
      </c>
      <c r="N35" s="5"/>
      <c r="O35" s="5" t="s">
        <v>517</v>
      </c>
      <c r="P35" s="5"/>
      <c r="Q35" s="5" t="s">
        <v>521</v>
      </c>
      <c r="R35" s="5" t="s">
        <v>519</v>
      </c>
      <c r="S35" s="5"/>
    </row>
    <row r="36" ht="17.0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7"/>
      <c r="L36" s="7"/>
      <c r="M36" s="5" t="s">
        <v>522</v>
      </c>
      <c r="N36" s="5"/>
      <c r="O36" s="5" t="s">
        <v>523</v>
      </c>
      <c r="P36" s="5"/>
      <c r="Q36" s="5" t="s">
        <v>524</v>
      </c>
      <c r="R36" s="5" t="s">
        <v>525</v>
      </c>
      <c r="S36" s="5"/>
    </row>
    <row r="37" ht="24.8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7"/>
      <c r="L37" s="7"/>
      <c r="M37" s="5" t="s">
        <v>526</v>
      </c>
      <c r="N37" s="5"/>
      <c r="O37" s="5" t="s">
        <v>507</v>
      </c>
      <c r="P37" s="5"/>
      <c r="Q37" s="5" t="s">
        <v>527</v>
      </c>
      <c r="R37" s="5" t="s">
        <v>482</v>
      </c>
      <c r="S37" s="5"/>
    </row>
    <row r="38" ht="24.8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7"/>
      <c r="L38" s="7" t="s">
        <v>528</v>
      </c>
      <c r="M38" s="5" t="s">
        <v>529</v>
      </c>
      <c r="N38" s="5"/>
      <c r="O38" s="5" t="s">
        <v>530</v>
      </c>
      <c r="P38" s="5"/>
      <c r="Q38" s="5" t="s">
        <v>531</v>
      </c>
      <c r="R38" s="5" t="s">
        <v>482</v>
      </c>
      <c r="S38" s="5"/>
    </row>
    <row r="39" ht="33.1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7"/>
      <c r="L39" s="7"/>
      <c r="M39" s="5" t="s">
        <v>532</v>
      </c>
      <c r="N39" s="5"/>
      <c r="O39" s="5" t="s">
        <v>517</v>
      </c>
      <c r="P39" s="5"/>
      <c r="Q39" s="5" t="s">
        <v>533</v>
      </c>
      <c r="R39" s="5" t="s">
        <v>519</v>
      </c>
      <c r="S39" s="5"/>
    </row>
    <row r="40" ht="24.8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7" t="s">
        <v>534</v>
      </c>
      <c r="L40" s="7" t="s">
        <v>535</v>
      </c>
      <c r="M40" s="5" t="s">
        <v>536</v>
      </c>
      <c r="N40" s="5"/>
      <c r="O40" s="5" t="s">
        <v>461</v>
      </c>
      <c r="P40" s="5"/>
      <c r="Q40" s="5" t="s">
        <v>537</v>
      </c>
      <c r="R40" s="5" t="s">
        <v>538</v>
      </c>
      <c r="S40" s="5"/>
    </row>
    <row r="41" ht="24.8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7"/>
      <c r="L41" s="7"/>
      <c r="M41" s="5" t="s">
        <v>539</v>
      </c>
      <c r="N41" s="5"/>
      <c r="O41" s="5" t="s">
        <v>461</v>
      </c>
      <c r="P41" s="5"/>
      <c r="Q41" s="5" t="s">
        <v>540</v>
      </c>
      <c r="R41" s="5" t="s">
        <v>538</v>
      </c>
      <c r="S41" s="5"/>
    </row>
    <row r="42" ht="14.3" customHeight="1"/>
    <row r="43" ht="14.3" customHeight="1"/>
    <row r="44" ht="14.3" customHeight="1"/>
    <row r="45" ht="14.3" customHeight="1"/>
    <row r="46" ht="14.3" customHeight="1"/>
    <row r="47" ht="14.3" customHeight="1"/>
    <row r="48" ht="14.3" customHeight="1"/>
    <row r="49" ht="14.3" customHeight="1"/>
    <row r="50" ht="14.3" customHeight="1"/>
    <row r="51" ht="14.3" customHeight="1"/>
    <row r="52" ht="14.3" customHeight="1"/>
    <row r="53" ht="14.3" customHeight="1" spans="6:6">
      <c r="F53" s="3" t="s">
        <v>541</v>
      </c>
    </row>
  </sheetData>
  <mergeCells count="32">
    <mergeCell ref="A2:S2"/>
    <mergeCell ref="A3:S3"/>
    <mergeCell ref="Q4:S4"/>
    <mergeCell ref="C5:I5"/>
    <mergeCell ref="D6:G6"/>
    <mergeCell ref="H6:I6"/>
    <mergeCell ref="A5:A7"/>
    <mergeCell ref="A8:A41"/>
    <mergeCell ref="B5:B7"/>
    <mergeCell ref="B8:B41"/>
    <mergeCell ref="C6:C7"/>
    <mergeCell ref="C8:C41"/>
    <mergeCell ref="D8:D41"/>
    <mergeCell ref="E8:E41"/>
    <mergeCell ref="F8:F41"/>
    <mergeCell ref="G8:G41"/>
    <mergeCell ref="H8:H41"/>
    <mergeCell ref="I8:I41"/>
    <mergeCell ref="J5:J7"/>
    <mergeCell ref="J8:J41"/>
    <mergeCell ref="K8:K29"/>
    <mergeCell ref="K30:K39"/>
    <mergeCell ref="K40:K41"/>
    <mergeCell ref="L8:L15"/>
    <mergeCell ref="L16:L22"/>
    <mergeCell ref="L23:L24"/>
    <mergeCell ref="L25:L29"/>
    <mergeCell ref="L31:L33"/>
    <mergeCell ref="L34:L37"/>
    <mergeCell ref="L38:L39"/>
    <mergeCell ref="L40:L4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9" workbookViewId="0">
      <selection activeCell="H6" sqref="H6:H15"/>
    </sheetView>
  </sheetViews>
  <sheetFormatPr defaultColWidth="10" defaultRowHeight="13.5" outlineLevelCol="7"/>
  <cols>
    <col min="1" max="1" width="29.45" customWidth="1"/>
    <col min="2" max="2" width="11.85" customWidth="1"/>
    <col min="3" max="3" width="23.0666666666667" customWidth="1"/>
    <col min="4" max="4" width="11.85" customWidth="1"/>
    <col min="5" max="5" width="24.0166666666667" customWidth="1"/>
    <col min="6" max="6" width="11.85" customWidth="1"/>
    <col min="7" max="7" width="20.2166666666667" customWidth="1"/>
    <col min="8" max="8" width="11.85" customWidth="1"/>
    <col min="9" max="9" width="9.76666666666667" customWidth="1"/>
  </cols>
  <sheetData>
    <row r="1" ht="11.3" customHeight="1" spans="1:8">
      <c r="A1" s="3"/>
      <c r="H1" s="15" t="s">
        <v>29</v>
      </c>
    </row>
    <row r="2" ht="21.1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5.0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5.6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19.5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4.2" customHeight="1" spans="1:8">
      <c r="A6" s="14" t="s">
        <v>39</v>
      </c>
      <c r="B6" s="6">
        <f>B7</f>
        <v>26517560</v>
      </c>
      <c r="C6" s="5" t="s">
        <v>40</v>
      </c>
      <c r="D6" s="31"/>
      <c r="E6" s="14" t="s">
        <v>41</v>
      </c>
      <c r="F6" s="13">
        <f>SUM(F7:F9)</f>
        <v>26517560</v>
      </c>
      <c r="G6" s="5" t="s">
        <v>42</v>
      </c>
      <c r="H6" s="6">
        <v>21173900</v>
      </c>
    </row>
    <row r="7" ht="14.2" customHeight="1" spans="1:8">
      <c r="A7" s="5" t="s">
        <v>43</v>
      </c>
      <c r="B7" s="6">
        <f>25508560+50000+959000</f>
        <v>26517560</v>
      </c>
      <c r="C7" s="5" t="s">
        <v>44</v>
      </c>
      <c r="D7" s="31"/>
      <c r="E7" s="5" t="s">
        <v>45</v>
      </c>
      <c r="F7" s="6">
        <v>21173900</v>
      </c>
      <c r="G7" s="5" t="s">
        <v>46</v>
      </c>
      <c r="H7" s="6">
        <f>2354388+50000+959000</f>
        <v>3363388</v>
      </c>
    </row>
    <row r="8" ht="14.2" customHeight="1" spans="1:8">
      <c r="A8" s="14" t="s">
        <v>47</v>
      </c>
      <c r="B8" s="6">
        <v>959000</v>
      </c>
      <c r="C8" s="5" t="s">
        <v>48</v>
      </c>
      <c r="D8" s="31"/>
      <c r="E8" s="5" t="s">
        <v>49</v>
      </c>
      <c r="F8" s="6">
        <f>2354388+50000+959000</f>
        <v>3363388</v>
      </c>
      <c r="G8" s="5" t="s">
        <v>50</v>
      </c>
      <c r="H8" s="6"/>
    </row>
    <row r="9" ht="14.2" customHeight="1" spans="1:8">
      <c r="A9" s="5" t="s">
        <v>51</v>
      </c>
      <c r="B9" s="6"/>
      <c r="C9" s="5" t="s">
        <v>52</v>
      </c>
      <c r="D9" s="31"/>
      <c r="E9" s="5" t="s">
        <v>53</v>
      </c>
      <c r="F9" s="6">
        <v>1980272</v>
      </c>
      <c r="G9" s="5" t="s">
        <v>54</v>
      </c>
      <c r="H9" s="6"/>
    </row>
    <row r="10" ht="14.2" customHeight="1" spans="1:8">
      <c r="A10" s="5" t="s">
        <v>55</v>
      </c>
      <c r="B10" s="6">
        <v>419000</v>
      </c>
      <c r="C10" s="5" t="s">
        <v>56</v>
      </c>
      <c r="D10" s="31"/>
      <c r="E10" s="14" t="s">
        <v>57</v>
      </c>
      <c r="F10" s="13"/>
      <c r="G10" s="5" t="s">
        <v>58</v>
      </c>
      <c r="H10" s="6"/>
    </row>
    <row r="11" ht="14.2" customHeight="1" spans="1:8">
      <c r="A11" s="5" t="s">
        <v>59</v>
      </c>
      <c r="B11" s="6"/>
      <c r="C11" s="5" t="s">
        <v>60</v>
      </c>
      <c r="D11" s="31"/>
      <c r="E11" s="5" t="s">
        <v>61</v>
      </c>
      <c r="F11" s="6"/>
      <c r="G11" s="5" t="s">
        <v>62</v>
      </c>
      <c r="H11" s="6"/>
    </row>
    <row r="12" ht="14.2" customHeight="1" spans="1:8">
      <c r="A12" s="5" t="s">
        <v>63</v>
      </c>
      <c r="B12" s="6"/>
      <c r="C12" s="5" t="s">
        <v>64</v>
      </c>
      <c r="D12" s="31"/>
      <c r="E12" s="5" t="s">
        <v>65</v>
      </c>
      <c r="F12" s="6"/>
      <c r="G12" s="5" t="s">
        <v>66</v>
      </c>
      <c r="H12" s="6"/>
    </row>
    <row r="13" ht="14.2" customHeight="1" spans="1:8">
      <c r="A13" s="5" t="s">
        <v>67</v>
      </c>
      <c r="B13" s="6">
        <v>500000</v>
      </c>
      <c r="C13" s="5" t="s">
        <v>68</v>
      </c>
      <c r="D13" s="31">
        <v>3290477</v>
      </c>
      <c r="E13" s="5" t="s">
        <v>69</v>
      </c>
      <c r="F13" s="6"/>
      <c r="G13" s="5" t="s">
        <v>70</v>
      </c>
      <c r="H13" s="6"/>
    </row>
    <row r="14" ht="14.2" customHeight="1" spans="1:8">
      <c r="A14" s="5" t="s">
        <v>71</v>
      </c>
      <c r="B14" s="6"/>
      <c r="C14" s="5" t="s">
        <v>72</v>
      </c>
      <c r="D14" s="31"/>
      <c r="E14" s="5" t="s">
        <v>73</v>
      </c>
      <c r="F14" s="6"/>
      <c r="G14" s="5" t="s">
        <v>74</v>
      </c>
      <c r="H14" s="6">
        <v>1980272</v>
      </c>
    </row>
    <row r="15" ht="14.2" customHeight="1" spans="1:8">
      <c r="A15" s="5" t="s">
        <v>75</v>
      </c>
      <c r="B15" s="6"/>
      <c r="C15" s="5" t="s">
        <v>76</v>
      </c>
      <c r="D15" s="31">
        <v>1507871</v>
      </c>
      <c r="E15" s="5" t="s">
        <v>77</v>
      </c>
      <c r="F15" s="6"/>
      <c r="G15" s="5" t="s">
        <v>78</v>
      </c>
      <c r="H15" s="6"/>
    </row>
    <row r="16" ht="14.2" customHeight="1" spans="1:8">
      <c r="A16" s="5" t="s">
        <v>79</v>
      </c>
      <c r="B16" s="6">
        <v>40000</v>
      </c>
      <c r="C16" s="5" t="s">
        <v>80</v>
      </c>
      <c r="D16" s="31"/>
      <c r="E16" s="5" t="s">
        <v>81</v>
      </c>
      <c r="F16" s="6"/>
      <c r="G16" s="5" t="s">
        <v>82</v>
      </c>
      <c r="H16" s="6"/>
    </row>
    <row r="17" ht="14.2" customHeight="1" spans="1:8">
      <c r="A17" s="5" t="s">
        <v>83</v>
      </c>
      <c r="B17" s="6"/>
      <c r="C17" s="5" t="s">
        <v>84</v>
      </c>
      <c r="D17" s="31"/>
      <c r="E17" s="5" t="s">
        <v>85</v>
      </c>
      <c r="F17" s="6"/>
      <c r="G17" s="5" t="s">
        <v>86</v>
      </c>
      <c r="H17" s="6"/>
    </row>
    <row r="18" ht="14.2" customHeight="1" spans="1:8">
      <c r="A18" s="5" t="s">
        <v>87</v>
      </c>
      <c r="B18" s="6"/>
      <c r="C18" s="5" t="s">
        <v>88</v>
      </c>
      <c r="D18" s="31">
        <f>18560756+50000+959000</f>
        <v>19569756</v>
      </c>
      <c r="E18" s="5" t="s">
        <v>89</v>
      </c>
      <c r="F18" s="6"/>
      <c r="G18" s="5" t="s">
        <v>90</v>
      </c>
      <c r="H18" s="6"/>
    </row>
    <row r="19" ht="14.2" customHeight="1" spans="1:8">
      <c r="A19" s="5" t="s">
        <v>91</v>
      </c>
      <c r="B19" s="6"/>
      <c r="C19" s="5" t="s">
        <v>92</v>
      </c>
      <c r="D19" s="31"/>
      <c r="E19" s="5" t="s">
        <v>93</v>
      </c>
      <c r="F19" s="6"/>
      <c r="G19" s="5" t="s">
        <v>94</v>
      </c>
      <c r="H19" s="6"/>
    </row>
    <row r="20" ht="14.2" customHeight="1" spans="1:8">
      <c r="A20" s="14" t="s">
        <v>95</v>
      </c>
      <c r="B20" s="13"/>
      <c r="C20" s="5" t="s">
        <v>96</v>
      </c>
      <c r="D20" s="31"/>
      <c r="E20" s="5" t="s">
        <v>97</v>
      </c>
      <c r="F20" s="6"/>
      <c r="G20" s="5"/>
      <c r="H20" s="6"/>
    </row>
    <row r="21" ht="14.2" customHeight="1" spans="1:8">
      <c r="A21" s="14" t="s">
        <v>98</v>
      </c>
      <c r="B21" s="13"/>
      <c r="C21" s="5" t="s">
        <v>99</v>
      </c>
      <c r="D21" s="31"/>
      <c r="E21" s="14" t="s">
        <v>100</v>
      </c>
      <c r="F21" s="13"/>
      <c r="G21" s="5"/>
      <c r="H21" s="6"/>
    </row>
    <row r="22" ht="14.2" customHeight="1" spans="1:8">
      <c r="A22" s="14" t="s">
        <v>101</v>
      </c>
      <c r="B22" s="13"/>
      <c r="C22" s="5" t="s">
        <v>102</v>
      </c>
      <c r="D22" s="31"/>
      <c r="E22" s="5"/>
      <c r="F22" s="5"/>
      <c r="G22" s="5"/>
      <c r="H22" s="6"/>
    </row>
    <row r="23" ht="14.2" customHeight="1" spans="1:8">
      <c r="A23" s="14" t="s">
        <v>103</v>
      </c>
      <c r="B23" s="13"/>
      <c r="C23" s="5" t="s">
        <v>104</v>
      </c>
      <c r="D23" s="31"/>
      <c r="E23" s="5"/>
      <c r="F23" s="5"/>
      <c r="G23" s="5"/>
      <c r="H23" s="6"/>
    </row>
    <row r="24" ht="14.2" customHeight="1" spans="1:8">
      <c r="A24" s="14" t="s">
        <v>105</v>
      </c>
      <c r="B24" s="13"/>
      <c r="C24" s="5" t="s">
        <v>106</v>
      </c>
      <c r="D24" s="31"/>
      <c r="E24" s="5"/>
      <c r="F24" s="5"/>
      <c r="G24" s="5"/>
      <c r="H24" s="6"/>
    </row>
    <row r="25" ht="14.2" customHeight="1" spans="1:8">
      <c r="A25" s="5" t="s">
        <v>107</v>
      </c>
      <c r="B25" s="6"/>
      <c r="C25" s="5" t="s">
        <v>108</v>
      </c>
      <c r="D25" s="31">
        <v>2149456</v>
      </c>
      <c r="E25" s="5"/>
      <c r="F25" s="5"/>
      <c r="G25" s="5"/>
      <c r="H25" s="6"/>
    </row>
    <row r="26" ht="14.2" customHeight="1" spans="1:8">
      <c r="A26" s="5" t="s">
        <v>109</v>
      </c>
      <c r="B26" s="6"/>
      <c r="C26" s="5" t="s">
        <v>110</v>
      </c>
      <c r="D26" s="31"/>
      <c r="E26" s="5"/>
      <c r="F26" s="5"/>
      <c r="G26" s="5"/>
      <c r="H26" s="6"/>
    </row>
    <row r="27" ht="14.2" customHeight="1" spans="1:8">
      <c r="A27" s="5" t="s">
        <v>111</v>
      </c>
      <c r="B27" s="6"/>
      <c r="C27" s="5" t="s">
        <v>112</v>
      </c>
      <c r="D27" s="31"/>
      <c r="E27" s="5"/>
      <c r="F27" s="5"/>
      <c r="G27" s="5"/>
      <c r="H27" s="6"/>
    </row>
    <row r="28" ht="14.2" customHeight="1" spans="1:8">
      <c r="A28" s="14" t="s">
        <v>113</v>
      </c>
      <c r="B28" s="13"/>
      <c r="C28" s="5" t="s">
        <v>114</v>
      </c>
      <c r="D28" s="31"/>
      <c r="E28" s="5"/>
      <c r="F28" s="5"/>
      <c r="G28" s="5"/>
      <c r="H28" s="6"/>
    </row>
    <row r="29" ht="14.2" customHeight="1" spans="1:8">
      <c r="A29" s="14" t="s">
        <v>115</v>
      </c>
      <c r="B29" s="13"/>
      <c r="C29" s="5" t="s">
        <v>116</v>
      </c>
      <c r="D29" s="31"/>
      <c r="E29" s="5"/>
      <c r="F29" s="5"/>
      <c r="G29" s="5"/>
      <c r="H29" s="6"/>
    </row>
    <row r="30" ht="14.2" customHeight="1" spans="1:8">
      <c r="A30" s="14" t="s">
        <v>117</v>
      </c>
      <c r="B30" s="13"/>
      <c r="C30" s="5" t="s">
        <v>118</v>
      </c>
      <c r="D30" s="31"/>
      <c r="E30" s="5"/>
      <c r="F30" s="5"/>
      <c r="G30" s="5"/>
      <c r="H30" s="6"/>
    </row>
    <row r="31" ht="14.2" customHeight="1" spans="1:8">
      <c r="A31" s="14" t="s">
        <v>119</v>
      </c>
      <c r="B31" s="13"/>
      <c r="C31" s="5" t="s">
        <v>120</v>
      </c>
      <c r="D31" s="31"/>
      <c r="E31" s="5"/>
      <c r="F31" s="5"/>
      <c r="G31" s="5"/>
      <c r="H31" s="6"/>
    </row>
    <row r="32" ht="14.2" customHeight="1" spans="1:8">
      <c r="A32" s="14" t="s">
        <v>121</v>
      </c>
      <c r="B32" s="13"/>
      <c r="C32" s="5" t="s">
        <v>122</v>
      </c>
      <c r="D32" s="31"/>
      <c r="E32" s="5"/>
      <c r="F32" s="5"/>
      <c r="G32" s="5"/>
      <c r="H32" s="6"/>
    </row>
    <row r="33" ht="14.2" customHeight="1" spans="1:8">
      <c r="A33" s="5"/>
      <c r="B33" s="5"/>
      <c r="C33" s="5" t="s">
        <v>123</v>
      </c>
      <c r="D33" s="31"/>
      <c r="E33" s="5"/>
      <c r="F33" s="5"/>
      <c r="G33" s="5"/>
      <c r="H33" s="5"/>
    </row>
    <row r="34" ht="14.2" customHeight="1" spans="1:8">
      <c r="A34" s="5"/>
      <c r="B34" s="5"/>
      <c r="C34" s="5" t="s">
        <v>124</v>
      </c>
      <c r="D34" s="31"/>
      <c r="E34" s="5"/>
      <c r="F34" s="5"/>
      <c r="G34" s="5"/>
      <c r="H34" s="5"/>
    </row>
    <row r="35" ht="14.2" customHeight="1" spans="1:8">
      <c r="A35" s="5"/>
      <c r="B35" s="5"/>
      <c r="C35" s="5" t="s">
        <v>125</v>
      </c>
      <c r="D35" s="31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14" t="s">
        <v>126</v>
      </c>
      <c r="B37" s="13">
        <v>26517560</v>
      </c>
      <c r="C37" s="14" t="s">
        <v>127</v>
      </c>
      <c r="D37" s="13">
        <f>SUM(D6:D35)</f>
        <v>26517560</v>
      </c>
      <c r="E37" s="14" t="s">
        <v>127</v>
      </c>
      <c r="F37" s="13">
        <f>F6+F21</f>
        <v>26517560</v>
      </c>
      <c r="G37" s="14" t="s">
        <v>127</v>
      </c>
      <c r="H37" s="13">
        <f>SUM(H6:H19)</f>
        <v>26517560</v>
      </c>
    </row>
    <row r="38" ht="14.2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4.2" customHeight="1" spans="1:8">
      <c r="A39" s="5"/>
      <c r="B39" s="6"/>
      <c r="C39" s="5"/>
      <c r="D39" s="6"/>
      <c r="E39" s="14"/>
      <c r="F39" s="13"/>
      <c r="G39" s="14"/>
      <c r="H39" s="13"/>
    </row>
    <row r="40" ht="14.2" customHeight="1" spans="1:8">
      <c r="A40" s="14" t="s">
        <v>130</v>
      </c>
      <c r="B40" s="13">
        <v>26517560</v>
      </c>
      <c r="C40" s="14" t="s">
        <v>131</v>
      </c>
      <c r="D40" s="13">
        <v>26517560</v>
      </c>
      <c r="E40" s="14" t="s">
        <v>131</v>
      </c>
      <c r="F40" s="13">
        <v>26517560</v>
      </c>
      <c r="G40" s="14" t="s">
        <v>131</v>
      </c>
      <c r="H40" s="13">
        <v>26517560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9" sqref="B9"/>
    </sheetView>
  </sheetViews>
  <sheetFormatPr defaultColWidth="10" defaultRowHeight="13.5"/>
  <cols>
    <col min="1" max="1" width="5.83333333333333" customWidth="1"/>
    <col min="2" max="2" width="16.15" customWidth="1"/>
    <col min="3" max="3" width="11.85" customWidth="1"/>
    <col min="4" max="5" width="11.4083333333333" customWidth="1"/>
    <col min="6" max="25" width="7.69166666666667" customWidth="1"/>
    <col min="26" max="26" width="9.76666666666667" customWidth="1"/>
  </cols>
  <sheetData>
    <row r="1" ht="14.3" customHeight="1" spans="1:25">
      <c r="A1" s="3"/>
      <c r="X1" s="15" t="s">
        <v>132</v>
      </c>
      <c r="Y1" s="15"/>
    </row>
    <row r="2" ht="29.35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9.5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19.5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14"/>
      <c r="B7" s="14" t="s">
        <v>135</v>
      </c>
      <c r="C7" s="37">
        <f>C8</f>
        <v>26517560</v>
      </c>
      <c r="D7" s="37">
        <f>D8</f>
        <v>26517560</v>
      </c>
      <c r="E7" s="37">
        <f>E8</f>
        <v>26517560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19.9" customHeight="1" spans="1:25">
      <c r="A8" s="12" t="s">
        <v>153</v>
      </c>
      <c r="B8" s="12" t="s">
        <v>4</v>
      </c>
      <c r="C8" s="37">
        <f>C9</f>
        <v>26517560</v>
      </c>
      <c r="D8" s="37">
        <f>D9</f>
        <v>26517560</v>
      </c>
      <c r="E8" s="37">
        <f>E9</f>
        <v>26517560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19.9" customHeight="1" spans="1:25">
      <c r="A9" s="64" t="s">
        <v>2</v>
      </c>
      <c r="B9" s="55" t="s">
        <v>154</v>
      </c>
      <c r="C9" s="31">
        <f>D9+S9</f>
        <v>26517560</v>
      </c>
      <c r="D9" s="31">
        <f>SUM(E9:R9)</f>
        <v>26517560</v>
      </c>
      <c r="E9" s="6">
        <f>25508560+50000+959000</f>
        <v>26517560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130" zoomScaleNormal="130" workbookViewId="0">
      <selection activeCell="G19" sqref="G9:G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3.61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11">
      <c r="A1" s="3"/>
      <c r="D1" s="43"/>
      <c r="K1" s="15" t="s">
        <v>155</v>
      </c>
    </row>
    <row r="2" ht="27.8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8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8" t="s">
        <v>31</v>
      </c>
    </row>
    <row r="4" ht="24.1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2.6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19.9" customHeight="1" spans="1:11">
      <c r="A6" s="36"/>
      <c r="B6" s="36"/>
      <c r="C6" s="36"/>
      <c r="D6" s="45" t="s">
        <v>135</v>
      </c>
      <c r="E6" s="45"/>
      <c r="F6" s="46">
        <f>F7</f>
        <v>26517560</v>
      </c>
      <c r="G6" s="46">
        <f>G7</f>
        <v>26517560</v>
      </c>
      <c r="H6" s="46"/>
      <c r="I6" s="46"/>
      <c r="J6" s="45"/>
      <c r="K6" s="45"/>
    </row>
    <row r="7" ht="19.9" customHeight="1" spans="1:11">
      <c r="A7" s="47"/>
      <c r="B7" s="47"/>
      <c r="C7" s="47"/>
      <c r="D7" s="48" t="s">
        <v>153</v>
      </c>
      <c r="E7" s="48" t="s">
        <v>4</v>
      </c>
      <c r="F7" s="49">
        <f>F8</f>
        <v>26517560</v>
      </c>
      <c r="G7" s="49">
        <f>G8</f>
        <v>26517560</v>
      </c>
      <c r="H7" s="49"/>
      <c r="I7" s="49"/>
      <c r="J7" s="54"/>
      <c r="K7" s="54"/>
    </row>
    <row r="8" ht="19.9" customHeight="1" spans="1:11">
      <c r="A8" s="47"/>
      <c r="B8" s="47"/>
      <c r="C8" s="47"/>
      <c r="D8" s="48" t="s">
        <v>167</v>
      </c>
      <c r="E8" s="48" t="s">
        <v>154</v>
      </c>
      <c r="F8" s="49">
        <f>SUM(F9:F19)</f>
        <v>26517560</v>
      </c>
      <c r="G8" s="49">
        <f>SUM(G9:G19)</f>
        <v>26517560</v>
      </c>
      <c r="H8" s="49"/>
      <c r="I8" s="49"/>
      <c r="J8" s="54"/>
      <c r="K8" s="54"/>
    </row>
    <row r="9" ht="19.9" customHeight="1" spans="1:11">
      <c r="A9" s="50" t="s">
        <v>168</v>
      </c>
      <c r="B9" s="50" t="s">
        <v>169</v>
      </c>
      <c r="C9" s="50" t="s">
        <v>170</v>
      </c>
      <c r="D9" s="51" t="s">
        <v>171</v>
      </c>
      <c r="E9" s="52" t="s">
        <v>172</v>
      </c>
      <c r="F9" s="53">
        <f>SUM(G9:K9)</f>
        <v>117268</v>
      </c>
      <c r="G9" s="53">
        <v>117268</v>
      </c>
      <c r="H9" s="53"/>
      <c r="I9" s="53"/>
      <c r="J9" s="52"/>
      <c r="K9" s="52"/>
    </row>
    <row r="10" ht="19.9" customHeight="1" spans="1:11">
      <c r="A10" s="50" t="s">
        <v>168</v>
      </c>
      <c r="B10" s="50" t="s">
        <v>169</v>
      </c>
      <c r="C10" s="50" t="s">
        <v>169</v>
      </c>
      <c r="D10" s="51" t="s">
        <v>173</v>
      </c>
      <c r="E10" s="52" t="s">
        <v>174</v>
      </c>
      <c r="F10" s="53">
        <f t="shared" ref="F10:F19" si="0">SUM(G10:K10)</f>
        <v>2572063</v>
      </c>
      <c r="G10" s="53">
        <v>2572063</v>
      </c>
      <c r="H10" s="53"/>
      <c r="I10" s="53"/>
      <c r="J10" s="52"/>
      <c r="K10" s="52"/>
    </row>
    <row r="11" ht="19.9" customHeight="1" spans="1:11">
      <c r="A11" s="50" t="s">
        <v>168</v>
      </c>
      <c r="B11" s="50" t="s">
        <v>175</v>
      </c>
      <c r="C11" s="50" t="s">
        <v>176</v>
      </c>
      <c r="D11" s="51" t="s">
        <v>177</v>
      </c>
      <c r="E11" s="52" t="s">
        <v>178</v>
      </c>
      <c r="F11" s="53">
        <f t="shared" si="0"/>
        <v>390750</v>
      </c>
      <c r="G11" s="53">
        <v>390750</v>
      </c>
      <c r="H11" s="53"/>
      <c r="I11" s="53"/>
      <c r="J11" s="52"/>
      <c r="K11" s="52"/>
    </row>
    <row r="12" ht="19.9" customHeight="1" spans="1:11">
      <c r="A12" s="50" t="s">
        <v>168</v>
      </c>
      <c r="B12" s="50" t="s">
        <v>179</v>
      </c>
      <c r="C12" s="50" t="s">
        <v>176</v>
      </c>
      <c r="D12" s="51" t="s">
        <v>180</v>
      </c>
      <c r="E12" s="52" t="s">
        <v>181</v>
      </c>
      <c r="F12" s="53">
        <f t="shared" si="0"/>
        <v>73712</v>
      </c>
      <c r="G12" s="53">
        <v>73712</v>
      </c>
      <c r="H12" s="53"/>
      <c r="I12" s="53"/>
      <c r="J12" s="52"/>
      <c r="K12" s="52"/>
    </row>
    <row r="13" ht="19.9" customHeight="1" spans="1:11">
      <c r="A13" s="50" t="s">
        <v>168</v>
      </c>
      <c r="B13" s="50" t="s">
        <v>179</v>
      </c>
      <c r="C13" s="50" t="s">
        <v>170</v>
      </c>
      <c r="D13" s="51" t="s">
        <v>182</v>
      </c>
      <c r="E13" s="52" t="s">
        <v>183</v>
      </c>
      <c r="F13" s="53">
        <f t="shared" si="0"/>
        <v>136684</v>
      </c>
      <c r="G13" s="53">
        <v>136684</v>
      </c>
      <c r="H13" s="53"/>
      <c r="I13" s="53"/>
      <c r="J13" s="52"/>
      <c r="K13" s="52"/>
    </row>
    <row r="14" ht="19.9" customHeight="1" spans="1:11">
      <c r="A14" s="50" t="s">
        <v>184</v>
      </c>
      <c r="B14" s="50" t="s">
        <v>185</v>
      </c>
      <c r="C14" s="50" t="s">
        <v>176</v>
      </c>
      <c r="D14" s="51" t="s">
        <v>186</v>
      </c>
      <c r="E14" s="52" t="s">
        <v>187</v>
      </c>
      <c r="F14" s="53">
        <f t="shared" si="0"/>
        <v>1094904</v>
      </c>
      <c r="G14" s="53">
        <v>1094904</v>
      </c>
      <c r="H14" s="53"/>
      <c r="I14" s="53"/>
      <c r="J14" s="52"/>
      <c r="K14" s="52"/>
    </row>
    <row r="15" ht="19.9" customHeight="1" spans="1:11">
      <c r="A15" s="50" t="s">
        <v>184</v>
      </c>
      <c r="B15" s="50" t="s">
        <v>185</v>
      </c>
      <c r="C15" s="50" t="s">
        <v>188</v>
      </c>
      <c r="D15" s="51" t="s">
        <v>189</v>
      </c>
      <c r="E15" s="52" t="s">
        <v>190</v>
      </c>
      <c r="F15" s="53">
        <f t="shared" si="0"/>
        <v>377607</v>
      </c>
      <c r="G15" s="53">
        <v>377607</v>
      </c>
      <c r="H15" s="53"/>
      <c r="I15" s="53"/>
      <c r="J15" s="52"/>
      <c r="K15" s="52"/>
    </row>
    <row r="16" ht="19.9" customHeight="1" spans="1:11">
      <c r="A16" s="50" t="s">
        <v>184</v>
      </c>
      <c r="B16" s="50" t="s">
        <v>185</v>
      </c>
      <c r="C16" s="50" t="s">
        <v>191</v>
      </c>
      <c r="D16" s="51" t="s">
        <v>192</v>
      </c>
      <c r="E16" s="52" t="s">
        <v>193</v>
      </c>
      <c r="F16" s="53">
        <f t="shared" si="0"/>
        <v>35360</v>
      </c>
      <c r="G16" s="53">
        <v>35360</v>
      </c>
      <c r="H16" s="53"/>
      <c r="I16" s="53"/>
      <c r="J16" s="52"/>
      <c r="K16" s="52"/>
    </row>
    <row r="17" ht="19.9" customHeight="1" spans="1:11">
      <c r="A17" s="50" t="s">
        <v>194</v>
      </c>
      <c r="B17" s="50" t="s">
        <v>170</v>
      </c>
      <c r="C17" s="50" t="s">
        <v>176</v>
      </c>
      <c r="D17" s="51" t="s">
        <v>195</v>
      </c>
      <c r="E17" s="52" t="s">
        <v>196</v>
      </c>
      <c r="F17" s="53">
        <f t="shared" si="0"/>
        <v>2043253</v>
      </c>
      <c r="G17" s="53">
        <f>1084253+959000</f>
        <v>2043253</v>
      </c>
      <c r="H17" s="53"/>
      <c r="I17" s="53"/>
      <c r="J17" s="52"/>
      <c r="K17" s="52"/>
    </row>
    <row r="18" ht="19.9" customHeight="1" spans="1:11">
      <c r="A18" s="50" t="s">
        <v>194</v>
      </c>
      <c r="B18" s="50" t="s">
        <v>170</v>
      </c>
      <c r="C18" s="50" t="s">
        <v>197</v>
      </c>
      <c r="D18" s="51" t="s">
        <v>198</v>
      </c>
      <c r="E18" s="52" t="s">
        <v>199</v>
      </c>
      <c r="F18" s="53">
        <f t="shared" si="0"/>
        <v>17526503</v>
      </c>
      <c r="G18" s="53">
        <f>17476503+50000</f>
        <v>17526503</v>
      </c>
      <c r="H18" s="53"/>
      <c r="I18" s="53"/>
      <c r="J18" s="52"/>
      <c r="K18" s="52"/>
    </row>
    <row r="19" ht="19.9" customHeight="1" spans="1:11">
      <c r="A19" s="50" t="s">
        <v>200</v>
      </c>
      <c r="B19" s="50" t="s">
        <v>170</v>
      </c>
      <c r="C19" s="50" t="s">
        <v>176</v>
      </c>
      <c r="D19" s="51" t="s">
        <v>201</v>
      </c>
      <c r="E19" s="52" t="s">
        <v>202</v>
      </c>
      <c r="F19" s="53">
        <f t="shared" si="0"/>
        <v>2149456</v>
      </c>
      <c r="G19" s="53">
        <v>2149456</v>
      </c>
      <c r="H19" s="53"/>
      <c r="I19" s="53"/>
      <c r="J19" s="52"/>
      <c r="K19" s="52"/>
    </row>
    <row r="20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showZeros="0" zoomScale="130" zoomScaleNormal="130" topLeftCell="E4" workbookViewId="0">
      <selection activeCell="G9" sqref="G9:O2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7" width="11.85" customWidth="1"/>
    <col min="8" max="8" width="11.0333333333333" customWidth="1"/>
    <col min="9" max="12" width="7.18333333333333" customWidth="1"/>
    <col min="13" max="13" width="6.78333333333333" customWidth="1"/>
    <col min="14" max="14" width="7.18333333333333" customWidth="1"/>
    <col min="15" max="15" width="11.0333333333333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20">
      <c r="A1" s="3"/>
      <c r="S1" s="15" t="s">
        <v>203</v>
      </c>
      <c r="T1" s="15"/>
    </row>
    <row r="2" ht="36.9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7.3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7.3" customHeight="1" spans="1:20">
      <c r="A4" s="4" t="s">
        <v>156</v>
      </c>
      <c r="B4" s="4"/>
      <c r="C4" s="4"/>
      <c r="D4" s="4" t="s">
        <v>204</v>
      </c>
      <c r="E4" s="4" t="s">
        <v>205</v>
      </c>
      <c r="F4" s="4" t="s">
        <v>206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211</v>
      </c>
      <c r="L4" s="4" t="s">
        <v>212</v>
      </c>
      <c r="M4" s="4" t="s">
        <v>213</v>
      </c>
      <c r="N4" s="4" t="s">
        <v>214</v>
      </c>
      <c r="O4" s="4" t="s">
        <v>215</v>
      </c>
      <c r="P4" s="4" t="s">
        <v>216</v>
      </c>
      <c r="Q4" s="4" t="s">
        <v>217</v>
      </c>
      <c r="R4" s="4" t="s">
        <v>218</v>
      </c>
      <c r="S4" s="4" t="s">
        <v>219</v>
      </c>
      <c r="T4" s="4" t="s">
        <v>220</v>
      </c>
    </row>
    <row r="5" ht="18.0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135</v>
      </c>
      <c r="F6" s="13">
        <f>F7</f>
        <v>26517560</v>
      </c>
      <c r="G6" s="13">
        <f t="shared" ref="G6:T6" si="0">G7</f>
        <v>21173900</v>
      </c>
      <c r="H6" s="13">
        <f t="shared" si="0"/>
        <v>3363388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1980272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</row>
    <row r="7" ht="19.9" customHeight="1" spans="1:20">
      <c r="A7" s="14"/>
      <c r="B7" s="14"/>
      <c r="C7" s="14"/>
      <c r="D7" s="12" t="s">
        <v>153</v>
      </c>
      <c r="E7" s="12" t="s">
        <v>4</v>
      </c>
      <c r="F7" s="13">
        <f>F8</f>
        <v>26517560</v>
      </c>
      <c r="G7" s="13">
        <f t="shared" ref="G7:T7" si="1">G8</f>
        <v>21173900</v>
      </c>
      <c r="H7" s="13">
        <f t="shared" si="1"/>
        <v>3363388</v>
      </c>
      <c r="I7" s="13">
        <f t="shared" si="1"/>
        <v>0</v>
      </c>
      <c r="J7" s="13">
        <f t="shared" si="1"/>
        <v>0</v>
      </c>
      <c r="K7" s="13">
        <f t="shared" si="1"/>
        <v>0</v>
      </c>
      <c r="L7" s="13">
        <f t="shared" si="1"/>
        <v>0</v>
      </c>
      <c r="M7" s="13">
        <f t="shared" si="1"/>
        <v>0</v>
      </c>
      <c r="N7" s="13">
        <f t="shared" si="1"/>
        <v>0</v>
      </c>
      <c r="O7" s="13">
        <f t="shared" si="1"/>
        <v>1980272</v>
      </c>
      <c r="P7" s="13">
        <f t="shared" si="1"/>
        <v>0</v>
      </c>
      <c r="Q7" s="13">
        <f t="shared" si="1"/>
        <v>0</v>
      </c>
      <c r="R7" s="13">
        <f t="shared" si="1"/>
        <v>0</v>
      </c>
      <c r="S7" s="13">
        <f t="shared" si="1"/>
        <v>0</v>
      </c>
      <c r="T7" s="13">
        <f t="shared" si="1"/>
        <v>0</v>
      </c>
    </row>
    <row r="8" ht="19.9" customHeight="1" spans="1:20">
      <c r="A8" s="32"/>
      <c r="B8" s="32"/>
      <c r="C8" s="32"/>
      <c r="D8" s="29" t="s">
        <v>167</v>
      </c>
      <c r="E8" s="29" t="s">
        <v>154</v>
      </c>
      <c r="F8" s="42">
        <f>SUM(F9:F19)</f>
        <v>26517560</v>
      </c>
      <c r="G8" s="42">
        <f t="shared" ref="G8:T8" si="2">SUM(G9:G19)</f>
        <v>21173900</v>
      </c>
      <c r="H8" s="42">
        <f t="shared" si="2"/>
        <v>3363388</v>
      </c>
      <c r="I8" s="42">
        <f t="shared" si="2"/>
        <v>0</v>
      </c>
      <c r="J8" s="42">
        <f t="shared" si="2"/>
        <v>0</v>
      </c>
      <c r="K8" s="42">
        <f t="shared" si="2"/>
        <v>0</v>
      </c>
      <c r="L8" s="42">
        <f t="shared" si="2"/>
        <v>0</v>
      </c>
      <c r="M8" s="42">
        <f t="shared" si="2"/>
        <v>0</v>
      </c>
      <c r="N8" s="42">
        <f t="shared" si="2"/>
        <v>0</v>
      </c>
      <c r="O8" s="42">
        <f t="shared" si="2"/>
        <v>1980272</v>
      </c>
      <c r="P8" s="42">
        <f t="shared" si="2"/>
        <v>0</v>
      </c>
      <c r="Q8" s="42">
        <f t="shared" si="2"/>
        <v>0</v>
      </c>
      <c r="R8" s="42">
        <f t="shared" si="2"/>
        <v>0</v>
      </c>
      <c r="S8" s="42">
        <f t="shared" si="2"/>
        <v>0</v>
      </c>
      <c r="T8" s="42">
        <f t="shared" si="2"/>
        <v>0</v>
      </c>
    </row>
    <row r="9" ht="19.9" customHeight="1" spans="1:20">
      <c r="A9" s="33" t="s">
        <v>168</v>
      </c>
      <c r="B9" s="33" t="s">
        <v>169</v>
      </c>
      <c r="C9" s="33" t="s">
        <v>170</v>
      </c>
      <c r="D9" s="30" t="s">
        <v>221</v>
      </c>
      <c r="E9" s="34" t="s">
        <v>172</v>
      </c>
      <c r="F9" s="35">
        <f>SUM(G9:T9)</f>
        <v>117268</v>
      </c>
      <c r="G9" s="35"/>
      <c r="H9" s="35"/>
      <c r="I9" s="35"/>
      <c r="J9" s="35"/>
      <c r="K9" s="35"/>
      <c r="L9" s="35"/>
      <c r="M9" s="35"/>
      <c r="N9" s="35"/>
      <c r="O9" s="35">
        <v>117268</v>
      </c>
      <c r="P9" s="35"/>
      <c r="Q9" s="35"/>
      <c r="R9" s="35"/>
      <c r="S9" s="35"/>
      <c r="T9" s="35"/>
    </row>
    <row r="10" ht="19.9" customHeight="1" spans="1:20">
      <c r="A10" s="33" t="s">
        <v>168</v>
      </c>
      <c r="B10" s="33" t="s">
        <v>169</v>
      </c>
      <c r="C10" s="33" t="s">
        <v>169</v>
      </c>
      <c r="D10" s="30" t="s">
        <v>221</v>
      </c>
      <c r="E10" s="34" t="s">
        <v>174</v>
      </c>
      <c r="F10" s="35">
        <f t="shared" ref="F10:F19" si="3">SUM(G10:T10)</f>
        <v>2572063</v>
      </c>
      <c r="G10" s="35">
        <v>2297242</v>
      </c>
      <c r="H10" s="35"/>
      <c r="I10" s="35"/>
      <c r="J10" s="35"/>
      <c r="K10" s="35"/>
      <c r="L10" s="35"/>
      <c r="M10" s="35"/>
      <c r="N10" s="35"/>
      <c r="O10" s="35">
        <v>274821</v>
      </c>
      <c r="P10" s="35"/>
      <c r="Q10" s="35"/>
      <c r="R10" s="35"/>
      <c r="S10" s="35"/>
      <c r="T10" s="35"/>
    </row>
    <row r="11" ht="19.9" customHeight="1" spans="1:20">
      <c r="A11" s="33" t="s">
        <v>168</v>
      </c>
      <c r="B11" s="33" t="s">
        <v>175</v>
      </c>
      <c r="C11" s="33" t="s">
        <v>176</v>
      </c>
      <c r="D11" s="30" t="s">
        <v>221</v>
      </c>
      <c r="E11" s="34" t="s">
        <v>178</v>
      </c>
      <c r="F11" s="35">
        <f t="shared" si="3"/>
        <v>390750</v>
      </c>
      <c r="G11" s="35"/>
      <c r="H11" s="35"/>
      <c r="I11" s="35"/>
      <c r="J11" s="35"/>
      <c r="K11" s="35"/>
      <c r="L11" s="35"/>
      <c r="M11" s="35"/>
      <c r="N11" s="35"/>
      <c r="O11" s="35">
        <v>390750</v>
      </c>
      <c r="P11" s="35"/>
      <c r="Q11" s="35"/>
      <c r="R11" s="35"/>
      <c r="S11" s="35"/>
      <c r="T11" s="35"/>
    </row>
    <row r="12" ht="19.9" customHeight="1" spans="1:20">
      <c r="A12" s="33" t="s">
        <v>168</v>
      </c>
      <c r="B12" s="33" t="s">
        <v>179</v>
      </c>
      <c r="C12" s="33" t="s">
        <v>176</v>
      </c>
      <c r="D12" s="30" t="s">
        <v>221</v>
      </c>
      <c r="E12" s="34" t="s">
        <v>181</v>
      </c>
      <c r="F12" s="35">
        <f t="shared" si="3"/>
        <v>73712</v>
      </c>
      <c r="G12" s="35">
        <v>72081</v>
      </c>
      <c r="H12" s="35"/>
      <c r="I12" s="35"/>
      <c r="J12" s="35"/>
      <c r="K12" s="35"/>
      <c r="L12" s="35"/>
      <c r="M12" s="35"/>
      <c r="N12" s="35"/>
      <c r="O12" s="35">
        <v>1631</v>
      </c>
      <c r="P12" s="35"/>
      <c r="Q12" s="35"/>
      <c r="R12" s="35"/>
      <c r="S12" s="35"/>
      <c r="T12" s="35"/>
    </row>
    <row r="13" ht="19.9" customHeight="1" spans="1:20">
      <c r="A13" s="33" t="s">
        <v>168</v>
      </c>
      <c r="B13" s="33" t="s">
        <v>179</v>
      </c>
      <c r="C13" s="33" t="s">
        <v>170</v>
      </c>
      <c r="D13" s="30" t="s">
        <v>221</v>
      </c>
      <c r="E13" s="34" t="s">
        <v>183</v>
      </c>
      <c r="F13" s="35">
        <f t="shared" si="3"/>
        <v>136684</v>
      </c>
      <c r="G13" s="35">
        <v>118423</v>
      </c>
      <c r="H13" s="35"/>
      <c r="I13" s="35"/>
      <c r="J13" s="35"/>
      <c r="K13" s="35"/>
      <c r="L13" s="35"/>
      <c r="M13" s="35"/>
      <c r="N13" s="35"/>
      <c r="O13" s="35">
        <v>18261</v>
      </c>
      <c r="P13" s="35"/>
      <c r="Q13" s="35"/>
      <c r="R13" s="35"/>
      <c r="S13" s="35"/>
      <c r="T13" s="35"/>
    </row>
    <row r="14" ht="19.9" customHeight="1" spans="1:20">
      <c r="A14" s="33" t="s">
        <v>184</v>
      </c>
      <c r="B14" s="33" t="s">
        <v>185</v>
      </c>
      <c r="C14" s="33" t="s">
        <v>176</v>
      </c>
      <c r="D14" s="30" t="s">
        <v>221</v>
      </c>
      <c r="E14" s="34" t="s">
        <v>187</v>
      </c>
      <c r="F14" s="35">
        <f t="shared" si="3"/>
        <v>1094904</v>
      </c>
      <c r="G14" s="35">
        <v>953059</v>
      </c>
      <c r="H14" s="35"/>
      <c r="I14" s="35"/>
      <c r="J14" s="35"/>
      <c r="K14" s="35"/>
      <c r="L14" s="35"/>
      <c r="M14" s="35"/>
      <c r="N14" s="35"/>
      <c r="O14" s="35">
        <v>141845</v>
      </c>
      <c r="P14" s="35"/>
      <c r="Q14" s="35"/>
      <c r="R14" s="35"/>
      <c r="S14" s="35"/>
      <c r="T14" s="35"/>
    </row>
    <row r="15" ht="19.9" customHeight="1" spans="1:20">
      <c r="A15" s="33" t="s">
        <v>184</v>
      </c>
      <c r="B15" s="33" t="s">
        <v>185</v>
      </c>
      <c r="C15" s="33" t="s">
        <v>188</v>
      </c>
      <c r="D15" s="30" t="s">
        <v>221</v>
      </c>
      <c r="E15" s="34" t="s">
        <v>190</v>
      </c>
      <c r="F15" s="35">
        <f t="shared" si="3"/>
        <v>377607</v>
      </c>
      <c r="G15" s="35">
        <v>328695</v>
      </c>
      <c r="H15" s="35"/>
      <c r="I15" s="35"/>
      <c r="J15" s="35"/>
      <c r="K15" s="35"/>
      <c r="L15" s="35"/>
      <c r="M15" s="35"/>
      <c r="N15" s="35"/>
      <c r="O15" s="35">
        <v>48912</v>
      </c>
      <c r="P15" s="35"/>
      <c r="Q15" s="35"/>
      <c r="R15" s="35"/>
      <c r="S15" s="35"/>
      <c r="T15" s="35"/>
    </row>
    <row r="16" ht="19.9" customHeight="1" spans="1:20">
      <c r="A16" s="33" t="s">
        <v>184</v>
      </c>
      <c r="B16" s="33" t="s">
        <v>185</v>
      </c>
      <c r="C16" s="33" t="s">
        <v>191</v>
      </c>
      <c r="D16" s="30" t="s">
        <v>221</v>
      </c>
      <c r="E16" s="34" t="s">
        <v>193</v>
      </c>
      <c r="F16" s="35">
        <f t="shared" si="3"/>
        <v>35360</v>
      </c>
      <c r="G16" s="35">
        <v>12560</v>
      </c>
      <c r="H16" s="35"/>
      <c r="I16" s="35"/>
      <c r="J16" s="35"/>
      <c r="K16" s="35"/>
      <c r="L16" s="35"/>
      <c r="M16" s="35"/>
      <c r="N16" s="35"/>
      <c r="O16" s="35">
        <v>22800</v>
      </c>
      <c r="P16" s="35"/>
      <c r="Q16" s="35"/>
      <c r="R16" s="35"/>
      <c r="S16" s="35"/>
      <c r="T16" s="35"/>
    </row>
    <row r="17" ht="19.9" customHeight="1" spans="1:20">
      <c r="A17" s="33" t="s">
        <v>194</v>
      </c>
      <c r="B17" s="33" t="s">
        <v>170</v>
      </c>
      <c r="C17" s="33" t="s">
        <v>197</v>
      </c>
      <c r="D17" s="30" t="s">
        <v>221</v>
      </c>
      <c r="E17" s="34" t="s">
        <v>199</v>
      </c>
      <c r="F17" s="35">
        <f t="shared" si="3"/>
        <v>17526503</v>
      </c>
      <c r="G17" s="35">
        <v>14598828</v>
      </c>
      <c r="H17" s="35">
        <f>2206111+50000</f>
        <v>2256111</v>
      </c>
      <c r="I17" s="35"/>
      <c r="J17" s="35"/>
      <c r="K17" s="35"/>
      <c r="L17" s="35"/>
      <c r="M17" s="35"/>
      <c r="N17" s="35"/>
      <c r="O17" s="35">
        <v>671564</v>
      </c>
      <c r="P17" s="35"/>
      <c r="Q17" s="35"/>
      <c r="R17" s="35"/>
      <c r="S17" s="35"/>
      <c r="T17" s="35"/>
    </row>
    <row r="18" ht="19.9" customHeight="1" spans="1:20">
      <c r="A18" s="33" t="s">
        <v>200</v>
      </c>
      <c r="B18" s="33" t="s">
        <v>170</v>
      </c>
      <c r="C18" s="33" t="s">
        <v>176</v>
      </c>
      <c r="D18" s="30" t="s">
        <v>221</v>
      </c>
      <c r="E18" s="34" t="s">
        <v>202</v>
      </c>
      <c r="F18" s="35">
        <f t="shared" si="3"/>
        <v>2149456</v>
      </c>
      <c r="G18" s="35">
        <v>1857036</v>
      </c>
      <c r="H18" s="35"/>
      <c r="I18" s="35"/>
      <c r="J18" s="35"/>
      <c r="K18" s="35"/>
      <c r="L18" s="35"/>
      <c r="M18" s="35"/>
      <c r="N18" s="35"/>
      <c r="O18" s="35">
        <v>292420</v>
      </c>
      <c r="P18" s="35"/>
      <c r="Q18" s="35"/>
      <c r="R18" s="35"/>
      <c r="S18" s="35"/>
      <c r="T18" s="35"/>
    </row>
    <row r="19" ht="19.9" customHeight="1" spans="1:20">
      <c r="A19" s="33" t="s">
        <v>194</v>
      </c>
      <c r="B19" s="33" t="s">
        <v>170</v>
      </c>
      <c r="C19" s="33" t="s">
        <v>176</v>
      </c>
      <c r="D19" s="30" t="s">
        <v>221</v>
      </c>
      <c r="E19" s="34" t="s">
        <v>196</v>
      </c>
      <c r="F19" s="35">
        <f t="shared" si="3"/>
        <v>2043253</v>
      </c>
      <c r="G19" s="35">
        <v>935976</v>
      </c>
      <c r="H19" s="35">
        <f>148277+959000</f>
        <v>1107277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130" zoomScaleNormal="130" topLeftCell="A5" workbookViewId="0">
      <selection activeCell="H9" sqref="H9:J1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1.5333333333333" customWidth="1"/>
    <col min="7" max="7" width="11.4333333333333" customWidth="1"/>
    <col min="8" max="8" width="11.15" customWidth="1"/>
    <col min="9" max="9" width="10.3833333333333" customWidth="1"/>
    <col min="10" max="10" width="10.1833333333333" customWidth="1"/>
    <col min="11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21">
      <c r="A1" s="3"/>
      <c r="T1" s="15" t="s">
        <v>222</v>
      </c>
      <c r="U1" s="15"/>
    </row>
    <row r="2" ht="32.4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1.1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19.55" customHeight="1" spans="1:21">
      <c r="A4" s="4" t="s">
        <v>156</v>
      </c>
      <c r="B4" s="4"/>
      <c r="C4" s="4"/>
      <c r="D4" s="4" t="s">
        <v>204</v>
      </c>
      <c r="E4" s="4" t="s">
        <v>205</v>
      </c>
      <c r="F4" s="4" t="s">
        <v>223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224</v>
      </c>
      <c r="I5" s="4" t="s">
        <v>225</v>
      </c>
      <c r="J5" s="4" t="s">
        <v>215</v>
      </c>
      <c r="K5" s="4" t="s">
        <v>135</v>
      </c>
      <c r="L5" s="4" t="s">
        <v>226</v>
      </c>
      <c r="M5" s="4" t="s">
        <v>227</v>
      </c>
      <c r="N5" s="4" t="s">
        <v>228</v>
      </c>
      <c r="O5" s="4" t="s">
        <v>217</v>
      </c>
      <c r="P5" s="4" t="s">
        <v>229</v>
      </c>
      <c r="Q5" s="4" t="s">
        <v>230</v>
      </c>
      <c r="R5" s="4" t="s">
        <v>231</v>
      </c>
      <c r="S5" s="4" t="s">
        <v>213</v>
      </c>
      <c r="T5" s="4" t="s">
        <v>216</v>
      </c>
      <c r="U5" s="4" t="s">
        <v>220</v>
      </c>
    </row>
    <row r="6" ht="19.9" customHeight="1" spans="1:21">
      <c r="A6" s="14"/>
      <c r="B6" s="14"/>
      <c r="C6" s="14"/>
      <c r="D6" s="14"/>
      <c r="E6" s="14" t="s">
        <v>135</v>
      </c>
      <c r="F6" s="13">
        <f>F7</f>
        <v>26517560</v>
      </c>
      <c r="G6" s="13">
        <f>G7</f>
        <v>26517560</v>
      </c>
      <c r="H6" s="13">
        <f>H7</f>
        <v>21173900</v>
      </c>
      <c r="I6" s="13">
        <f>I7</f>
        <v>3363388</v>
      </c>
      <c r="J6" s="13">
        <f>J7</f>
        <v>1980272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153</v>
      </c>
      <c r="E7" s="12" t="s">
        <v>4</v>
      </c>
      <c r="F7" s="37">
        <f>F8</f>
        <v>26517560</v>
      </c>
      <c r="G7" s="37">
        <f>G8</f>
        <v>26517560</v>
      </c>
      <c r="H7" s="37">
        <f>H8</f>
        <v>21173900</v>
      </c>
      <c r="I7" s="37">
        <f>I8</f>
        <v>3363388</v>
      </c>
      <c r="J7" s="37">
        <f>J8</f>
        <v>1980272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32"/>
      <c r="B8" s="32"/>
      <c r="C8" s="32"/>
      <c r="D8" s="29" t="s">
        <v>167</v>
      </c>
      <c r="E8" s="29" t="s">
        <v>154</v>
      </c>
      <c r="F8" s="37">
        <f>SUM(F9:F19)</f>
        <v>26517560</v>
      </c>
      <c r="G8" s="37">
        <f>SUM(G9:G19)</f>
        <v>26517560</v>
      </c>
      <c r="H8" s="37">
        <f>SUM(H9:H19)</f>
        <v>21173900</v>
      </c>
      <c r="I8" s="37">
        <f>SUM(I9:I19)</f>
        <v>3363388</v>
      </c>
      <c r="J8" s="37">
        <f>SUM(J9:J19)</f>
        <v>1980272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33" t="s">
        <v>168</v>
      </c>
      <c r="B9" s="33" t="s">
        <v>169</v>
      </c>
      <c r="C9" s="33" t="s">
        <v>170</v>
      </c>
      <c r="D9" s="30" t="s">
        <v>221</v>
      </c>
      <c r="E9" s="34" t="s">
        <v>172</v>
      </c>
      <c r="F9" s="31">
        <f>G9+K9</f>
        <v>117268</v>
      </c>
      <c r="G9" s="6">
        <f>SUM(H9:J9)</f>
        <v>117268</v>
      </c>
      <c r="H9" s="6"/>
      <c r="I9" s="6"/>
      <c r="J9" s="6">
        <v>117268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33" t="s">
        <v>168</v>
      </c>
      <c r="B10" s="33" t="s">
        <v>169</v>
      </c>
      <c r="C10" s="33" t="s">
        <v>169</v>
      </c>
      <c r="D10" s="30" t="s">
        <v>221</v>
      </c>
      <c r="E10" s="34" t="s">
        <v>174</v>
      </c>
      <c r="F10" s="31">
        <f t="shared" ref="F10:F19" si="0">G10+K10</f>
        <v>2572063</v>
      </c>
      <c r="G10" s="6">
        <f t="shared" ref="G10:G19" si="1">SUM(H10:J10)</f>
        <v>2572063</v>
      </c>
      <c r="H10" s="6">
        <v>2297242</v>
      </c>
      <c r="I10" s="6"/>
      <c r="J10" s="6">
        <v>274821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33" t="s">
        <v>168</v>
      </c>
      <c r="B11" s="33" t="s">
        <v>175</v>
      </c>
      <c r="C11" s="33" t="s">
        <v>176</v>
      </c>
      <c r="D11" s="30" t="s">
        <v>221</v>
      </c>
      <c r="E11" s="34" t="s">
        <v>178</v>
      </c>
      <c r="F11" s="31">
        <f t="shared" si="0"/>
        <v>390750</v>
      </c>
      <c r="G11" s="6">
        <f t="shared" si="1"/>
        <v>390750</v>
      </c>
      <c r="H11" s="6"/>
      <c r="I11" s="6"/>
      <c r="J11" s="6">
        <v>390750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33" t="s">
        <v>168</v>
      </c>
      <c r="B12" s="33" t="s">
        <v>179</v>
      </c>
      <c r="C12" s="33" t="s">
        <v>176</v>
      </c>
      <c r="D12" s="30" t="s">
        <v>221</v>
      </c>
      <c r="E12" s="34" t="s">
        <v>181</v>
      </c>
      <c r="F12" s="31">
        <f t="shared" si="0"/>
        <v>73712</v>
      </c>
      <c r="G12" s="6">
        <f t="shared" si="1"/>
        <v>73712</v>
      </c>
      <c r="H12" s="6">
        <v>72081</v>
      </c>
      <c r="I12" s="6"/>
      <c r="J12" s="6">
        <v>1631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33" t="s">
        <v>168</v>
      </c>
      <c r="B13" s="33" t="s">
        <v>179</v>
      </c>
      <c r="C13" s="33" t="s">
        <v>170</v>
      </c>
      <c r="D13" s="30" t="s">
        <v>221</v>
      </c>
      <c r="E13" s="34" t="s">
        <v>183</v>
      </c>
      <c r="F13" s="31">
        <f t="shared" si="0"/>
        <v>136684</v>
      </c>
      <c r="G13" s="6">
        <f t="shared" si="1"/>
        <v>136684</v>
      </c>
      <c r="H13" s="6">
        <v>118423</v>
      </c>
      <c r="I13" s="6"/>
      <c r="J13" s="6">
        <v>18261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33" t="s">
        <v>184</v>
      </c>
      <c r="B14" s="33" t="s">
        <v>185</v>
      </c>
      <c r="C14" s="33" t="s">
        <v>176</v>
      </c>
      <c r="D14" s="30" t="s">
        <v>221</v>
      </c>
      <c r="E14" s="34" t="s">
        <v>187</v>
      </c>
      <c r="F14" s="31">
        <f t="shared" si="0"/>
        <v>1094904</v>
      </c>
      <c r="G14" s="6">
        <f t="shared" si="1"/>
        <v>1094904</v>
      </c>
      <c r="H14" s="6">
        <v>953059</v>
      </c>
      <c r="I14" s="6"/>
      <c r="J14" s="6">
        <v>141845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33" t="s">
        <v>184</v>
      </c>
      <c r="B15" s="33" t="s">
        <v>185</v>
      </c>
      <c r="C15" s="33" t="s">
        <v>188</v>
      </c>
      <c r="D15" s="30" t="s">
        <v>221</v>
      </c>
      <c r="E15" s="34" t="s">
        <v>190</v>
      </c>
      <c r="F15" s="31">
        <f t="shared" si="0"/>
        <v>377607</v>
      </c>
      <c r="G15" s="6">
        <f t="shared" si="1"/>
        <v>377607</v>
      </c>
      <c r="H15" s="6">
        <v>328695</v>
      </c>
      <c r="I15" s="6"/>
      <c r="J15" s="6">
        <v>48912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33" t="s">
        <v>184</v>
      </c>
      <c r="B16" s="33" t="s">
        <v>185</v>
      </c>
      <c r="C16" s="33" t="s">
        <v>191</v>
      </c>
      <c r="D16" s="30" t="s">
        <v>221</v>
      </c>
      <c r="E16" s="34" t="s">
        <v>193</v>
      </c>
      <c r="F16" s="31">
        <f t="shared" si="0"/>
        <v>35360</v>
      </c>
      <c r="G16" s="6">
        <f t="shared" si="1"/>
        <v>35360</v>
      </c>
      <c r="H16" s="6">
        <v>12560</v>
      </c>
      <c r="I16" s="6"/>
      <c r="J16" s="6">
        <v>22800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33" t="s">
        <v>194</v>
      </c>
      <c r="B17" s="33" t="s">
        <v>170</v>
      </c>
      <c r="C17" s="33" t="s">
        <v>197</v>
      </c>
      <c r="D17" s="30" t="s">
        <v>221</v>
      </c>
      <c r="E17" s="34" t="s">
        <v>199</v>
      </c>
      <c r="F17" s="31">
        <f t="shared" si="0"/>
        <v>17526503</v>
      </c>
      <c r="G17" s="6">
        <f t="shared" si="1"/>
        <v>17526503</v>
      </c>
      <c r="H17" s="6">
        <v>14598828</v>
      </c>
      <c r="I17" s="6">
        <f>2206111+50000</f>
        <v>2256111</v>
      </c>
      <c r="J17" s="6">
        <v>671564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33" t="s">
        <v>200</v>
      </c>
      <c r="B18" s="33" t="s">
        <v>170</v>
      </c>
      <c r="C18" s="33" t="s">
        <v>176</v>
      </c>
      <c r="D18" s="30" t="s">
        <v>221</v>
      </c>
      <c r="E18" s="34" t="s">
        <v>202</v>
      </c>
      <c r="F18" s="31">
        <f t="shared" si="0"/>
        <v>2149456</v>
      </c>
      <c r="G18" s="6">
        <f t="shared" si="1"/>
        <v>2149456</v>
      </c>
      <c r="H18" s="6">
        <v>1857036</v>
      </c>
      <c r="I18" s="6"/>
      <c r="J18" s="6">
        <v>292420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19.9" customHeight="1" spans="1:21">
      <c r="A19" s="33" t="s">
        <v>194</v>
      </c>
      <c r="B19" s="33" t="s">
        <v>170</v>
      </c>
      <c r="C19" s="33" t="s">
        <v>176</v>
      </c>
      <c r="D19" s="30" t="s">
        <v>221</v>
      </c>
      <c r="E19" s="34" t="s">
        <v>196</v>
      </c>
      <c r="F19" s="31">
        <f t="shared" si="0"/>
        <v>2043253</v>
      </c>
      <c r="G19" s="6">
        <f t="shared" si="1"/>
        <v>2043253</v>
      </c>
      <c r="H19" s="6">
        <v>935976</v>
      </c>
      <c r="I19" s="6">
        <f>148277+959000</f>
        <v>1107277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D8" sqref="D8:D3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4">
      <c r="A1" s="3"/>
      <c r="D1" s="15" t="s">
        <v>232</v>
      </c>
    </row>
    <row r="2" ht="27.85" customHeight="1" spans="1:4">
      <c r="A2" s="16" t="s">
        <v>12</v>
      </c>
      <c r="B2" s="16"/>
      <c r="C2" s="16"/>
      <c r="D2" s="16"/>
    </row>
    <row r="3" ht="16.55" customHeight="1" spans="1:5">
      <c r="A3" s="10" t="s">
        <v>30</v>
      </c>
      <c r="B3" s="10"/>
      <c r="C3" s="10"/>
      <c r="D3" s="8" t="s">
        <v>31</v>
      </c>
      <c r="E3" s="3"/>
    </row>
    <row r="4" ht="17.65" customHeight="1" spans="1:5">
      <c r="A4" s="11" t="s">
        <v>32</v>
      </c>
      <c r="B4" s="11"/>
      <c r="C4" s="11" t="s">
        <v>33</v>
      </c>
      <c r="D4" s="11"/>
      <c r="E4" s="39"/>
    </row>
    <row r="5" ht="17.6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39"/>
    </row>
    <row r="6" ht="17.65" customHeight="1" spans="1:5">
      <c r="A6" s="14" t="s">
        <v>233</v>
      </c>
      <c r="B6" s="13">
        <f>B7+B10+B11+B12</f>
        <v>26517560</v>
      </c>
      <c r="C6" s="14" t="s">
        <v>234</v>
      </c>
      <c r="D6" s="37">
        <f>SUM(D7:D36)</f>
        <v>26517560</v>
      </c>
      <c r="E6" s="40"/>
    </row>
    <row r="7" ht="17.65" customHeight="1" spans="1:5">
      <c r="A7" s="5" t="s">
        <v>235</v>
      </c>
      <c r="B7" s="6">
        <f>B8</f>
        <v>26517560</v>
      </c>
      <c r="C7" s="5" t="s">
        <v>40</v>
      </c>
      <c r="D7" s="31"/>
      <c r="E7" s="40"/>
    </row>
    <row r="8" ht="17.65" customHeight="1" spans="1:5">
      <c r="A8" s="5" t="s">
        <v>236</v>
      </c>
      <c r="B8" s="6">
        <v>26517560</v>
      </c>
      <c r="C8" s="5" t="s">
        <v>44</v>
      </c>
      <c r="D8" s="31"/>
      <c r="E8" s="40"/>
    </row>
    <row r="9" ht="27.1" customHeight="1" spans="1:5">
      <c r="A9" s="5" t="s">
        <v>47</v>
      </c>
      <c r="B9" s="6"/>
      <c r="C9" s="5" t="s">
        <v>48</v>
      </c>
      <c r="D9" s="31"/>
      <c r="E9" s="40"/>
    </row>
    <row r="10" ht="17.65" customHeight="1" spans="1:5">
      <c r="A10" s="5" t="s">
        <v>237</v>
      </c>
      <c r="B10" s="6"/>
      <c r="C10" s="5" t="s">
        <v>52</v>
      </c>
      <c r="D10" s="31"/>
      <c r="E10" s="40"/>
    </row>
    <row r="11" ht="17.65" customHeight="1" spans="1:5">
      <c r="A11" s="5" t="s">
        <v>238</v>
      </c>
      <c r="B11" s="6"/>
      <c r="C11" s="5" t="s">
        <v>56</v>
      </c>
      <c r="D11" s="31"/>
      <c r="E11" s="40"/>
    </row>
    <row r="12" ht="17.65" customHeight="1" spans="1:5">
      <c r="A12" s="5" t="s">
        <v>239</v>
      </c>
      <c r="B12" s="6"/>
      <c r="C12" s="5" t="s">
        <v>60</v>
      </c>
      <c r="D12" s="31"/>
      <c r="E12" s="40"/>
    </row>
    <row r="13" ht="17.65" customHeight="1" spans="1:5">
      <c r="A13" s="14" t="s">
        <v>240</v>
      </c>
      <c r="B13" s="13"/>
      <c r="C13" s="5" t="s">
        <v>64</v>
      </c>
      <c r="D13" s="31"/>
      <c r="E13" s="40"/>
    </row>
    <row r="14" ht="17.65" customHeight="1" spans="1:5">
      <c r="A14" s="5" t="s">
        <v>235</v>
      </c>
      <c r="B14" s="6"/>
      <c r="C14" s="5" t="s">
        <v>68</v>
      </c>
      <c r="D14" s="31">
        <v>3290477</v>
      </c>
      <c r="E14" s="40"/>
    </row>
    <row r="15" ht="17.65" customHeight="1" spans="1:5">
      <c r="A15" s="5" t="s">
        <v>237</v>
      </c>
      <c r="B15" s="6"/>
      <c r="C15" s="5" t="s">
        <v>72</v>
      </c>
      <c r="D15" s="31"/>
      <c r="E15" s="40"/>
    </row>
    <row r="16" ht="17.65" customHeight="1" spans="1:5">
      <c r="A16" s="5" t="s">
        <v>238</v>
      </c>
      <c r="B16" s="6"/>
      <c r="C16" s="5" t="s">
        <v>76</v>
      </c>
      <c r="D16" s="31">
        <v>1507871</v>
      </c>
      <c r="E16" s="40"/>
    </row>
    <row r="17" ht="17.65" customHeight="1" spans="1:5">
      <c r="A17" s="5" t="s">
        <v>239</v>
      </c>
      <c r="B17" s="6"/>
      <c r="C17" s="5" t="s">
        <v>80</v>
      </c>
      <c r="D17" s="31"/>
      <c r="E17" s="40"/>
    </row>
    <row r="18" ht="17.65" customHeight="1" spans="1:5">
      <c r="A18" s="5"/>
      <c r="B18" s="6"/>
      <c r="C18" s="5" t="s">
        <v>84</v>
      </c>
      <c r="D18" s="31"/>
      <c r="E18" s="40"/>
    </row>
    <row r="19" ht="17.65" customHeight="1" spans="1:5">
      <c r="A19" s="5"/>
      <c r="B19" s="5"/>
      <c r="C19" s="5" t="s">
        <v>88</v>
      </c>
      <c r="D19" s="31">
        <f>18560756+50000+959000</f>
        <v>19569756</v>
      </c>
      <c r="E19" s="40"/>
    </row>
    <row r="20" ht="17.65" customHeight="1" spans="1:5">
      <c r="A20" s="5"/>
      <c r="B20" s="5"/>
      <c r="C20" s="5" t="s">
        <v>92</v>
      </c>
      <c r="D20" s="31"/>
      <c r="E20" s="40"/>
    </row>
    <row r="21" ht="17.65" customHeight="1" spans="1:5">
      <c r="A21" s="5"/>
      <c r="B21" s="5"/>
      <c r="C21" s="5" t="s">
        <v>96</v>
      </c>
      <c r="D21" s="31"/>
      <c r="E21" s="40"/>
    </row>
    <row r="22" ht="17.65" customHeight="1" spans="1:5">
      <c r="A22" s="5"/>
      <c r="B22" s="5"/>
      <c r="C22" s="5" t="s">
        <v>99</v>
      </c>
      <c r="D22" s="31"/>
      <c r="E22" s="40"/>
    </row>
    <row r="23" ht="17.65" customHeight="1" spans="1:5">
      <c r="A23" s="5"/>
      <c r="B23" s="5"/>
      <c r="C23" s="5" t="s">
        <v>102</v>
      </c>
      <c r="D23" s="31"/>
      <c r="E23" s="40"/>
    </row>
    <row r="24" ht="17.65" customHeight="1" spans="1:5">
      <c r="A24" s="5"/>
      <c r="B24" s="5"/>
      <c r="C24" s="5" t="s">
        <v>104</v>
      </c>
      <c r="D24" s="31"/>
      <c r="E24" s="40"/>
    </row>
    <row r="25" ht="17.65" customHeight="1" spans="1:5">
      <c r="A25" s="5"/>
      <c r="B25" s="5"/>
      <c r="C25" s="5" t="s">
        <v>106</v>
      </c>
      <c r="D25" s="31"/>
      <c r="E25" s="40"/>
    </row>
    <row r="26" ht="17.65" customHeight="1" spans="1:5">
      <c r="A26" s="5"/>
      <c r="B26" s="5"/>
      <c r="C26" s="5" t="s">
        <v>108</v>
      </c>
      <c r="D26" s="31">
        <v>2149456</v>
      </c>
      <c r="E26" s="40"/>
    </row>
    <row r="27" ht="17.65" customHeight="1" spans="1:5">
      <c r="A27" s="5"/>
      <c r="B27" s="5"/>
      <c r="C27" s="5" t="s">
        <v>110</v>
      </c>
      <c r="D27" s="31"/>
      <c r="E27" s="40"/>
    </row>
    <row r="28" ht="17.65" customHeight="1" spans="1:5">
      <c r="A28" s="5"/>
      <c r="B28" s="5"/>
      <c r="C28" s="5" t="s">
        <v>112</v>
      </c>
      <c r="D28" s="31"/>
      <c r="E28" s="40"/>
    </row>
    <row r="29" ht="17.65" customHeight="1" spans="1:5">
      <c r="A29" s="5"/>
      <c r="B29" s="5"/>
      <c r="C29" s="5" t="s">
        <v>114</v>
      </c>
      <c r="D29" s="31"/>
      <c r="E29" s="40"/>
    </row>
    <row r="30" ht="17.65" customHeight="1" spans="1:5">
      <c r="A30" s="5"/>
      <c r="B30" s="5"/>
      <c r="C30" s="5" t="s">
        <v>116</v>
      </c>
      <c r="D30" s="31"/>
      <c r="E30" s="40"/>
    </row>
    <row r="31" ht="17.65" customHeight="1" spans="1:5">
      <c r="A31" s="5"/>
      <c r="B31" s="5"/>
      <c r="C31" s="5" t="s">
        <v>118</v>
      </c>
      <c r="D31" s="31"/>
      <c r="E31" s="40"/>
    </row>
    <row r="32" ht="17.65" customHeight="1" spans="1:5">
      <c r="A32" s="5"/>
      <c r="B32" s="5"/>
      <c r="C32" s="5" t="s">
        <v>120</v>
      </c>
      <c r="D32" s="31"/>
      <c r="E32" s="40"/>
    </row>
    <row r="33" ht="17.65" customHeight="1" spans="1:5">
      <c r="A33" s="5"/>
      <c r="B33" s="5"/>
      <c r="C33" s="5" t="s">
        <v>122</v>
      </c>
      <c r="D33" s="31"/>
      <c r="E33" s="40"/>
    </row>
    <row r="34" ht="17.65" customHeight="1" spans="1:5">
      <c r="A34" s="5"/>
      <c r="B34" s="5"/>
      <c r="C34" s="5" t="s">
        <v>123</v>
      </c>
      <c r="D34" s="31"/>
      <c r="E34" s="40"/>
    </row>
    <row r="35" ht="17.65" customHeight="1" spans="1:5">
      <c r="A35" s="5"/>
      <c r="B35" s="5"/>
      <c r="C35" s="5" t="s">
        <v>124</v>
      </c>
      <c r="D35" s="31"/>
      <c r="E35" s="40"/>
    </row>
    <row r="36" ht="17.65" customHeight="1" spans="1:5">
      <c r="A36" s="5"/>
      <c r="B36" s="5"/>
      <c r="C36" s="5" t="s">
        <v>125</v>
      </c>
      <c r="D36" s="31"/>
      <c r="E36" s="40"/>
    </row>
    <row r="37" ht="17.65" customHeight="1" spans="1:5">
      <c r="A37" s="5"/>
      <c r="B37" s="5"/>
      <c r="C37" s="5"/>
      <c r="D37" s="5"/>
      <c r="E37" s="40"/>
    </row>
    <row r="38" ht="17.65" customHeight="1" spans="1:5">
      <c r="A38" s="14"/>
      <c r="B38" s="14"/>
      <c r="C38" s="14" t="s">
        <v>241</v>
      </c>
      <c r="D38" s="13"/>
      <c r="E38" s="41"/>
    </row>
    <row r="39" ht="17.65" customHeight="1" spans="1:5">
      <c r="A39" s="14"/>
      <c r="B39" s="14"/>
      <c r="C39" s="14"/>
      <c r="D39" s="14"/>
      <c r="E39" s="41"/>
    </row>
    <row r="40" ht="17.65" customHeight="1" spans="1:5">
      <c r="A40" s="4" t="s">
        <v>242</v>
      </c>
      <c r="B40" s="13">
        <v>26517560</v>
      </c>
      <c r="C40" s="4" t="s">
        <v>243</v>
      </c>
      <c r="D40" s="37">
        <v>26517560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Zeros="0" tabSelected="1" zoomScale="130" zoomScaleNormal="130"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1.125" customWidth="1"/>
    <col min="9" max="9" width="10.45" customWidth="1"/>
    <col min="10" max="10" width="11.4" customWidth="1"/>
    <col min="11" max="11" width="15.875" customWidth="1"/>
    <col min="12" max="12" width="9.76666666666667" customWidth="1"/>
  </cols>
  <sheetData>
    <row r="1" ht="14.3" customHeight="1" spans="1:11">
      <c r="A1" s="3"/>
      <c r="D1" s="3"/>
      <c r="K1" s="15" t="s">
        <v>244</v>
      </c>
    </row>
    <row r="2" ht="37.6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1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7.3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/>
      <c r="I4" s="11"/>
      <c r="J4" s="11"/>
      <c r="K4" s="11" t="s">
        <v>160</v>
      </c>
    </row>
    <row r="5" ht="15.0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245</v>
      </c>
      <c r="I5" s="11"/>
      <c r="J5" s="11" t="s">
        <v>246</v>
      </c>
      <c r="K5" s="11"/>
    </row>
    <row r="6" ht="21.1" customHeight="1" spans="1:11">
      <c r="A6" s="11" t="s">
        <v>164</v>
      </c>
      <c r="B6" s="11" t="s">
        <v>165</v>
      </c>
      <c r="C6" s="11" t="s">
        <v>166</v>
      </c>
      <c r="D6" s="11"/>
      <c r="E6" s="11"/>
      <c r="F6" s="11"/>
      <c r="G6" s="11"/>
      <c r="H6" s="11" t="s">
        <v>224</v>
      </c>
      <c r="I6" s="11" t="s">
        <v>215</v>
      </c>
      <c r="J6" s="11"/>
      <c r="K6" s="11"/>
    </row>
    <row r="7" ht="19.9" customHeight="1" spans="1:11">
      <c r="A7" s="5"/>
      <c r="B7" s="5"/>
      <c r="C7" s="5"/>
      <c r="D7" s="14"/>
      <c r="E7" s="14" t="s">
        <v>135</v>
      </c>
      <c r="F7" s="13">
        <f>F8</f>
        <v>26517560</v>
      </c>
      <c r="G7" s="13">
        <f>G8</f>
        <v>26517560</v>
      </c>
      <c r="H7" s="13">
        <f>H8</f>
        <v>21173900</v>
      </c>
      <c r="I7" s="13">
        <f>I8</f>
        <v>1980272</v>
      </c>
      <c r="J7" s="13">
        <f>J8</f>
        <v>3363388</v>
      </c>
      <c r="K7" s="13">
        <v>0</v>
      </c>
    </row>
    <row r="8" ht="19.9" customHeight="1" spans="1:11">
      <c r="A8" s="5"/>
      <c r="B8" s="5"/>
      <c r="C8" s="5"/>
      <c r="D8" s="12" t="s">
        <v>153</v>
      </c>
      <c r="E8" s="12" t="s">
        <v>4</v>
      </c>
      <c r="F8" s="13">
        <f>F9</f>
        <v>26517560</v>
      </c>
      <c r="G8" s="13">
        <f>G9</f>
        <v>26517560</v>
      </c>
      <c r="H8" s="13">
        <f>H9</f>
        <v>21173900</v>
      </c>
      <c r="I8" s="13">
        <f>I9</f>
        <v>1980272</v>
      </c>
      <c r="J8" s="13">
        <f>J9</f>
        <v>3363388</v>
      </c>
      <c r="K8" s="13">
        <v>0</v>
      </c>
    </row>
    <row r="9" ht="19.9" customHeight="1" spans="1:11">
      <c r="A9" s="5"/>
      <c r="B9" s="5"/>
      <c r="C9" s="5"/>
      <c r="D9" s="29" t="s">
        <v>167</v>
      </c>
      <c r="E9" s="29" t="s">
        <v>154</v>
      </c>
      <c r="F9" s="13">
        <f>F10+F19+F24+F28</f>
        <v>26517560</v>
      </c>
      <c r="G9" s="13">
        <f>G10+G19+G24+G28</f>
        <v>26517560</v>
      </c>
      <c r="H9" s="13">
        <f>H10+H19+H24+H28</f>
        <v>21173900</v>
      </c>
      <c r="I9" s="13">
        <f>I10+I19+I24+I28</f>
        <v>1980272</v>
      </c>
      <c r="J9" s="13">
        <f>J10+J19+J24+J28</f>
        <v>3363388</v>
      </c>
      <c r="K9" s="13">
        <v>0</v>
      </c>
    </row>
    <row r="10" ht="19.9" customHeight="1" spans="1:11">
      <c r="A10" s="4" t="s">
        <v>168</v>
      </c>
      <c r="B10" s="4"/>
      <c r="C10" s="4"/>
      <c r="D10" s="14" t="s">
        <v>247</v>
      </c>
      <c r="E10" s="14" t="s">
        <v>248</v>
      </c>
      <c r="F10" s="13">
        <v>3290477</v>
      </c>
      <c r="G10" s="13">
        <v>3290477</v>
      </c>
      <c r="H10" s="13">
        <v>2487746</v>
      </c>
      <c r="I10" s="13">
        <v>802731</v>
      </c>
      <c r="J10" s="13">
        <v>0</v>
      </c>
      <c r="K10" s="13">
        <v>0</v>
      </c>
    </row>
    <row r="11" ht="19.9" customHeight="1" spans="1:11">
      <c r="A11" s="4" t="s">
        <v>168</v>
      </c>
      <c r="B11" s="38" t="s">
        <v>169</v>
      </c>
      <c r="C11" s="4"/>
      <c r="D11" s="14" t="s">
        <v>249</v>
      </c>
      <c r="E11" s="14" t="s">
        <v>250</v>
      </c>
      <c r="F11" s="13">
        <v>2689331</v>
      </c>
      <c r="G11" s="13">
        <v>2689331</v>
      </c>
      <c r="H11" s="13">
        <v>2297242</v>
      </c>
      <c r="I11" s="13">
        <v>392089</v>
      </c>
      <c r="J11" s="13">
        <v>0</v>
      </c>
      <c r="K11" s="13">
        <v>0</v>
      </c>
    </row>
    <row r="12" ht="19.9" customHeight="1" spans="1:11">
      <c r="A12" s="33" t="s">
        <v>168</v>
      </c>
      <c r="B12" s="33" t="s">
        <v>169</v>
      </c>
      <c r="C12" s="33" t="s">
        <v>170</v>
      </c>
      <c r="D12" s="30" t="s">
        <v>251</v>
      </c>
      <c r="E12" s="5" t="s">
        <v>252</v>
      </c>
      <c r="F12" s="6">
        <v>117268</v>
      </c>
      <c r="G12" s="6">
        <v>117268</v>
      </c>
      <c r="H12" s="31"/>
      <c r="I12" s="31">
        <v>117268</v>
      </c>
      <c r="J12" s="31"/>
      <c r="K12" s="31"/>
    </row>
    <row r="13" ht="19.9" customHeight="1" spans="1:11">
      <c r="A13" s="33" t="s">
        <v>168</v>
      </c>
      <c r="B13" s="33" t="s">
        <v>169</v>
      </c>
      <c r="C13" s="33" t="s">
        <v>169</v>
      </c>
      <c r="D13" s="30" t="s">
        <v>253</v>
      </c>
      <c r="E13" s="5" t="s">
        <v>254</v>
      </c>
      <c r="F13" s="6">
        <v>2572063</v>
      </c>
      <c r="G13" s="6">
        <v>2572063</v>
      </c>
      <c r="H13" s="31">
        <v>2297242</v>
      </c>
      <c r="I13" s="31">
        <v>274821</v>
      </c>
      <c r="J13" s="31"/>
      <c r="K13" s="31"/>
    </row>
    <row r="14" ht="19.9" customHeight="1" spans="1:11">
      <c r="A14" s="4" t="s">
        <v>168</v>
      </c>
      <c r="B14" s="38" t="s">
        <v>175</v>
      </c>
      <c r="C14" s="4"/>
      <c r="D14" s="14" t="s">
        <v>255</v>
      </c>
      <c r="E14" s="14" t="s">
        <v>256</v>
      </c>
      <c r="F14" s="13">
        <v>390750</v>
      </c>
      <c r="G14" s="13">
        <v>390750</v>
      </c>
      <c r="H14" s="13">
        <v>0</v>
      </c>
      <c r="I14" s="13">
        <v>390750</v>
      </c>
      <c r="J14" s="13">
        <v>0</v>
      </c>
      <c r="K14" s="13">
        <v>0</v>
      </c>
    </row>
    <row r="15" ht="19.9" customHeight="1" spans="1:11">
      <c r="A15" s="33" t="s">
        <v>168</v>
      </c>
      <c r="B15" s="33" t="s">
        <v>175</v>
      </c>
      <c r="C15" s="33" t="s">
        <v>176</v>
      </c>
      <c r="D15" s="30" t="s">
        <v>257</v>
      </c>
      <c r="E15" s="5" t="s">
        <v>258</v>
      </c>
      <c r="F15" s="6">
        <v>390750</v>
      </c>
      <c r="G15" s="6">
        <v>390750</v>
      </c>
      <c r="H15" s="31"/>
      <c r="I15" s="31">
        <v>390750</v>
      </c>
      <c r="J15" s="31"/>
      <c r="K15" s="31"/>
    </row>
    <row r="16" ht="19.9" customHeight="1" spans="1:11">
      <c r="A16" s="4" t="s">
        <v>168</v>
      </c>
      <c r="B16" s="38" t="s">
        <v>179</v>
      </c>
      <c r="C16" s="4"/>
      <c r="D16" s="14" t="s">
        <v>259</v>
      </c>
      <c r="E16" s="14" t="s">
        <v>260</v>
      </c>
      <c r="F16" s="13">
        <v>210396</v>
      </c>
      <c r="G16" s="13">
        <v>210396</v>
      </c>
      <c r="H16" s="13">
        <v>190504</v>
      </c>
      <c r="I16" s="13">
        <v>19892</v>
      </c>
      <c r="J16" s="13">
        <v>0</v>
      </c>
      <c r="K16" s="13">
        <v>0</v>
      </c>
    </row>
    <row r="17" ht="19.9" customHeight="1" spans="1:11">
      <c r="A17" s="33" t="s">
        <v>168</v>
      </c>
      <c r="B17" s="33" t="s">
        <v>179</v>
      </c>
      <c r="C17" s="33" t="s">
        <v>176</v>
      </c>
      <c r="D17" s="30" t="s">
        <v>261</v>
      </c>
      <c r="E17" s="5" t="s">
        <v>262</v>
      </c>
      <c r="F17" s="6">
        <v>73712</v>
      </c>
      <c r="G17" s="6">
        <v>73712</v>
      </c>
      <c r="H17" s="31">
        <v>72081</v>
      </c>
      <c r="I17" s="31">
        <v>1631</v>
      </c>
      <c r="J17" s="31"/>
      <c r="K17" s="31"/>
    </row>
    <row r="18" ht="19.9" customHeight="1" spans="1:11">
      <c r="A18" s="33" t="s">
        <v>168</v>
      </c>
      <c r="B18" s="33" t="s">
        <v>179</v>
      </c>
      <c r="C18" s="33" t="s">
        <v>170</v>
      </c>
      <c r="D18" s="30" t="s">
        <v>263</v>
      </c>
      <c r="E18" s="5" t="s">
        <v>264</v>
      </c>
      <c r="F18" s="6">
        <v>136684</v>
      </c>
      <c r="G18" s="6">
        <v>136684</v>
      </c>
      <c r="H18" s="31">
        <v>118423</v>
      </c>
      <c r="I18" s="31">
        <v>18261</v>
      </c>
      <c r="J18" s="31"/>
      <c r="K18" s="31"/>
    </row>
    <row r="19" ht="19.9" customHeight="1" spans="1:11">
      <c r="A19" s="4" t="s">
        <v>184</v>
      </c>
      <c r="B19" s="4"/>
      <c r="C19" s="4"/>
      <c r="D19" s="14" t="s">
        <v>265</v>
      </c>
      <c r="E19" s="14" t="s">
        <v>266</v>
      </c>
      <c r="F19" s="13">
        <v>1507871</v>
      </c>
      <c r="G19" s="13">
        <v>1507871</v>
      </c>
      <c r="H19" s="13">
        <v>1294314</v>
      </c>
      <c r="I19" s="13">
        <v>213557</v>
      </c>
      <c r="J19" s="13">
        <v>0</v>
      </c>
      <c r="K19" s="13">
        <v>0</v>
      </c>
    </row>
    <row r="20" ht="19.9" customHeight="1" spans="1:11">
      <c r="A20" s="4" t="s">
        <v>184</v>
      </c>
      <c r="B20" s="38" t="s">
        <v>185</v>
      </c>
      <c r="C20" s="4"/>
      <c r="D20" s="14" t="s">
        <v>267</v>
      </c>
      <c r="E20" s="14" t="s">
        <v>268</v>
      </c>
      <c r="F20" s="13">
        <v>1507871</v>
      </c>
      <c r="G20" s="13">
        <v>1507871</v>
      </c>
      <c r="H20" s="13">
        <v>1294314</v>
      </c>
      <c r="I20" s="13">
        <v>213557</v>
      </c>
      <c r="J20" s="13">
        <v>0</v>
      </c>
      <c r="K20" s="13">
        <v>0</v>
      </c>
    </row>
    <row r="21" ht="19.9" customHeight="1" spans="1:11">
      <c r="A21" s="33" t="s">
        <v>184</v>
      </c>
      <c r="B21" s="33" t="s">
        <v>185</v>
      </c>
      <c r="C21" s="33" t="s">
        <v>176</v>
      </c>
      <c r="D21" s="30" t="s">
        <v>269</v>
      </c>
      <c r="E21" s="5" t="s">
        <v>270</v>
      </c>
      <c r="F21" s="6">
        <v>1094904</v>
      </c>
      <c r="G21" s="6">
        <v>1094904</v>
      </c>
      <c r="H21" s="31">
        <v>953059</v>
      </c>
      <c r="I21" s="31">
        <v>141845</v>
      </c>
      <c r="J21" s="31"/>
      <c r="K21" s="31"/>
    </row>
    <row r="22" ht="19.9" customHeight="1" spans="1:11">
      <c r="A22" s="33" t="s">
        <v>184</v>
      </c>
      <c r="B22" s="33" t="s">
        <v>185</v>
      </c>
      <c r="C22" s="33" t="s">
        <v>188</v>
      </c>
      <c r="D22" s="30" t="s">
        <v>271</v>
      </c>
      <c r="E22" s="5" t="s">
        <v>272</v>
      </c>
      <c r="F22" s="6">
        <v>377607</v>
      </c>
      <c r="G22" s="6">
        <v>377607</v>
      </c>
      <c r="H22" s="31">
        <v>328695</v>
      </c>
      <c r="I22" s="31">
        <v>48912</v>
      </c>
      <c r="J22" s="31"/>
      <c r="K22" s="31"/>
    </row>
    <row r="23" ht="19.9" customHeight="1" spans="1:11">
      <c r="A23" s="33" t="s">
        <v>184</v>
      </c>
      <c r="B23" s="33" t="s">
        <v>185</v>
      </c>
      <c r="C23" s="33" t="s">
        <v>191</v>
      </c>
      <c r="D23" s="30" t="s">
        <v>273</v>
      </c>
      <c r="E23" s="5" t="s">
        <v>274</v>
      </c>
      <c r="F23" s="6">
        <v>35360</v>
      </c>
      <c r="G23" s="6">
        <v>35360</v>
      </c>
      <c r="H23" s="31">
        <v>12560</v>
      </c>
      <c r="I23" s="31">
        <v>22800</v>
      </c>
      <c r="J23" s="31"/>
      <c r="K23" s="31"/>
    </row>
    <row r="24" ht="19.9" customHeight="1" spans="1:11">
      <c r="A24" s="4" t="s">
        <v>194</v>
      </c>
      <c r="B24" s="4"/>
      <c r="C24" s="4"/>
      <c r="D24" s="14" t="s">
        <v>275</v>
      </c>
      <c r="E24" s="14" t="s">
        <v>276</v>
      </c>
      <c r="F24" s="13">
        <f>F25</f>
        <v>19569756</v>
      </c>
      <c r="G24" s="13">
        <f>G25</f>
        <v>19569756</v>
      </c>
      <c r="H24" s="13">
        <f>H25</f>
        <v>15534804</v>
      </c>
      <c r="I24" s="13">
        <f>I25</f>
        <v>671564</v>
      </c>
      <c r="J24" s="13">
        <f>J25</f>
        <v>3363388</v>
      </c>
      <c r="K24" s="13">
        <v>0</v>
      </c>
    </row>
    <row r="25" ht="19.9" customHeight="1" spans="1:11">
      <c r="A25" s="4" t="s">
        <v>194</v>
      </c>
      <c r="B25" s="38" t="s">
        <v>170</v>
      </c>
      <c r="C25" s="4"/>
      <c r="D25" s="14" t="s">
        <v>277</v>
      </c>
      <c r="E25" s="14" t="s">
        <v>278</v>
      </c>
      <c r="F25" s="13">
        <f>SUM(F26:F27)</f>
        <v>19569756</v>
      </c>
      <c r="G25" s="13">
        <f>SUM(G26:G27)</f>
        <v>19569756</v>
      </c>
      <c r="H25" s="13">
        <f>SUM(H26:H27)</f>
        <v>15534804</v>
      </c>
      <c r="I25" s="13">
        <f>SUM(I26:I27)</f>
        <v>671564</v>
      </c>
      <c r="J25" s="13">
        <f>SUM(J26:J27)</f>
        <v>3363388</v>
      </c>
      <c r="K25" s="13">
        <v>0</v>
      </c>
    </row>
    <row r="26" ht="19.9" customHeight="1" spans="1:11">
      <c r="A26" s="33" t="s">
        <v>194</v>
      </c>
      <c r="B26" s="33" t="s">
        <v>170</v>
      </c>
      <c r="C26" s="33" t="s">
        <v>176</v>
      </c>
      <c r="D26" s="30" t="s">
        <v>279</v>
      </c>
      <c r="E26" s="5" t="s">
        <v>280</v>
      </c>
      <c r="F26" s="6">
        <f>G26+K26</f>
        <v>2043253</v>
      </c>
      <c r="G26" s="6">
        <f>SUM(H26:J26)</f>
        <v>2043253</v>
      </c>
      <c r="H26" s="31">
        <v>935976</v>
      </c>
      <c r="I26" s="31"/>
      <c r="J26" s="31">
        <f>148277+959000</f>
        <v>1107277</v>
      </c>
      <c r="K26" s="31"/>
    </row>
    <row r="27" ht="19.9" customHeight="1" spans="1:11">
      <c r="A27" s="33" t="s">
        <v>194</v>
      </c>
      <c r="B27" s="33" t="s">
        <v>170</v>
      </c>
      <c r="C27" s="33" t="s">
        <v>197</v>
      </c>
      <c r="D27" s="30" t="s">
        <v>281</v>
      </c>
      <c r="E27" s="5" t="s">
        <v>282</v>
      </c>
      <c r="F27" s="6">
        <f>G27+K27</f>
        <v>17526503</v>
      </c>
      <c r="G27" s="6">
        <f>SUM(H27:J27)</f>
        <v>17526503</v>
      </c>
      <c r="H27" s="31">
        <v>14598828</v>
      </c>
      <c r="I27" s="31">
        <v>671564</v>
      </c>
      <c r="J27" s="31">
        <f>2206111+50000</f>
        <v>2256111</v>
      </c>
      <c r="K27" s="31"/>
    </row>
    <row r="28" ht="19.9" customHeight="1" spans="1:11">
      <c r="A28" s="4" t="s">
        <v>200</v>
      </c>
      <c r="B28" s="4"/>
      <c r="C28" s="4"/>
      <c r="D28" s="14" t="s">
        <v>283</v>
      </c>
      <c r="E28" s="14" t="s">
        <v>284</v>
      </c>
      <c r="F28" s="13">
        <v>2149456</v>
      </c>
      <c r="G28" s="13">
        <v>2149456</v>
      </c>
      <c r="H28" s="13">
        <v>1857036</v>
      </c>
      <c r="I28" s="13">
        <v>292420</v>
      </c>
      <c r="J28" s="13">
        <v>0</v>
      </c>
      <c r="K28" s="13">
        <v>0</v>
      </c>
    </row>
    <row r="29" ht="19.9" customHeight="1" spans="1:11">
      <c r="A29" s="4" t="s">
        <v>200</v>
      </c>
      <c r="B29" s="38" t="s">
        <v>170</v>
      </c>
      <c r="C29" s="4"/>
      <c r="D29" s="14" t="s">
        <v>285</v>
      </c>
      <c r="E29" s="14" t="s">
        <v>286</v>
      </c>
      <c r="F29" s="13">
        <v>2149456</v>
      </c>
      <c r="G29" s="13">
        <v>2149456</v>
      </c>
      <c r="H29" s="13">
        <v>1857036</v>
      </c>
      <c r="I29" s="13">
        <v>292420</v>
      </c>
      <c r="J29" s="13">
        <v>0</v>
      </c>
      <c r="K29" s="13">
        <v>0</v>
      </c>
    </row>
    <row r="30" ht="19.9" customHeight="1" spans="1:11">
      <c r="A30" s="33" t="s">
        <v>200</v>
      </c>
      <c r="B30" s="33" t="s">
        <v>170</v>
      </c>
      <c r="C30" s="33" t="s">
        <v>176</v>
      </c>
      <c r="D30" s="30" t="s">
        <v>287</v>
      </c>
      <c r="E30" s="5" t="s">
        <v>288</v>
      </c>
      <c r="F30" s="6">
        <v>2149456</v>
      </c>
      <c r="G30" s="6">
        <v>2149456</v>
      </c>
      <c r="H30" s="31">
        <v>1857036</v>
      </c>
      <c r="I30" s="31">
        <v>292420</v>
      </c>
      <c r="J30" s="31"/>
      <c r="K30" s="3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睡到自然醒</cp:lastModifiedBy>
  <dcterms:created xsi:type="dcterms:W3CDTF">2023-03-13T00:46:00Z</dcterms:created>
  <dcterms:modified xsi:type="dcterms:W3CDTF">2024-12-09T02:49:20Z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E88E7E486A6B43CFB6C3A757764C9836_13</vt:lpwstr>
  </property>
  <property fmtid="{D5CDD505-2E9C-101B-9397-08002B2CF9AE}" pid="3" name="KSOProductBuildVer">
    <vt:lpwstr>2052-12.1.0.19302</vt:lpwstr>
  </property>
</Properties>
</file>