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财政（公开表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<sst xmlns="http://schemas.openxmlformats.org/spreadsheetml/2006/main" count="170" uniqueCount="93">
  <si>
    <t>炎陵县财政局综合规划口2024年度1-3月炎陵县财政专项资金分配情况表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</si>
  <si>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</si>
  <si>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</si>
  <si>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</si>
  <si>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</si>
  <si>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</si>
  <si>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</si>
  <si>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</si>
  <si>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</si>
  <si>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</si>
  <si>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截至3月31日止余额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</si>
  <si>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</si>
  <si>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</si>
  <si>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</si>
  <si>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</si>
  <si>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</si>
  <si>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</si>
  <si>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</si>
  <si>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</si>
  <si>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</si>
  <si>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2210108老旧小区改造</t>
  </si>
  <si>
    <t>湘财预
〔2023〕120号</t>
  </si>
  <si>
    <t>2023年中央财政城镇保障性安居工程补助资金预算（城镇老旧小区改造）</t>
  </si>
  <si>
    <t>综合规划股</t>
  </si>
  <si>
    <t>主动公开</t>
  </si>
  <si>
    <t>炎财综指〔2024〕10号、炎财综指〔2024〕11号</t>
  </si>
  <si>
    <t>炎陵县住房和城乡建设局</t>
  </si>
  <si>
    <t>湘财预
〔2023〕257号</t>
  </si>
  <si>
    <t>2023年省级财政城镇保障性安居工程专项资金（城镇老旧小区改造）</t>
  </si>
  <si>
    <t>湘财预
〔2023〕362号</t>
  </si>
  <si>
    <t>提前下达2024年部分中央财政城镇保障性安居工程补助资金（城镇老旧小区改造70万元）</t>
  </si>
  <si>
    <t>炎财预
〔2024〕1号</t>
  </si>
  <si>
    <t>炎陵县2022年老旧小区综合整治改造项目</t>
  </si>
  <si>
    <t>炎财综指〔2024〕18号</t>
  </si>
  <si>
    <t>221010保障性租赁住房</t>
  </si>
  <si>
    <t>湘财预
〔2022〕314号</t>
  </si>
  <si>
    <t>提前下达2023年部分中央财政城镇保障性安居工程补助资金（租赁住房保障）</t>
  </si>
  <si>
    <t>提前下达2024年部分中央财政城镇保障性安居工程补助资金（租赁住房保障20万元）</t>
  </si>
  <si>
    <t>炎财综指〔2024〕23号</t>
  </si>
  <si>
    <t>炎陵县住房保障服务中心</t>
  </si>
  <si>
    <t>城乡社区支出</t>
  </si>
  <si>
    <t>2120801征地和拆迁补偿支出</t>
  </si>
  <si>
    <t xml:space="preserve">炎财预
[2024]2号 </t>
  </si>
  <si>
    <t>乡镇2023年基础设施建设（沔渡34.44万、垄溪40.8万、鹿原101.22万）</t>
  </si>
  <si>
    <t>炎财综指〔2024〕13号、炎财综指〔2024〕14号、炎财综指〔2024〕16号、炎财综指〔2024〕20号、炎财综指〔2024〕22号</t>
  </si>
  <si>
    <t>炎陵县鹿原镇人民政府、炎陵县沔渡镇人民政府、炎陵县垄溪乡人民政府</t>
  </si>
  <si>
    <t>园区2023年基础设施建设</t>
  </si>
  <si>
    <t>园区2022年及以前年度基础设施建设</t>
  </si>
  <si>
    <t>2120899其他国有土地使用权出让收入安排的支出</t>
  </si>
  <si>
    <t>鹿原文旅小镇示范街区基础设施建设建设</t>
  </si>
  <si>
    <t>炎财综指〔2024〕9号</t>
  </si>
  <si>
    <t>炎陵县鹿原镇人民政府</t>
  </si>
  <si>
    <t>其他支出</t>
  </si>
  <si>
    <t>2290804福利彩票销售机构的业务费支出</t>
  </si>
  <si>
    <t>株财综
〔2023〕3号</t>
  </si>
  <si>
    <t>五县发行费（福利彩票）（一季度）</t>
  </si>
  <si>
    <t>炎财综指〔2024〕1号</t>
  </si>
  <si>
    <t>炎陵县民政局</t>
  </si>
  <si>
    <t>株财综
〔2023〕11号</t>
  </si>
  <si>
    <t>五县发行费（福利彩票）（二季度）</t>
  </si>
  <si>
    <t>炎财综指〔2024〕2号</t>
  </si>
  <si>
    <t>株财综
〔2023〕16号</t>
  </si>
  <si>
    <t>五县发行费（福利彩票）（三季度）</t>
  </si>
  <si>
    <t>炎财综指〔2024〕3号</t>
  </si>
  <si>
    <t>株财综
〔2023〕45号</t>
  </si>
  <si>
    <t>五县发行费（福利彩票）（四季度）</t>
  </si>
  <si>
    <t>炎财综指〔2024〕4号、炎财综指〔2024〕21号</t>
  </si>
  <si>
    <t>2296002用于社会福利的彩票公益金支出</t>
  </si>
  <si>
    <t>湘财综指
〔2023〕9号</t>
  </si>
  <si>
    <t>2023年省级财政专项彩票公益金（对市县补助（地方自主确定项目65.9万）、其他市州上报项目8万</t>
  </si>
  <si>
    <t>炎财综指〔2024〕8号</t>
  </si>
  <si>
    <t>炎陵县霞阳镇人民政府</t>
  </si>
  <si>
    <t>湘财综指
〔2023〕11号</t>
  </si>
  <si>
    <t>2023年省级福利彩票公益金（县域安联网建设60万、适老化改造26万、社工站项目补助15万、福彩公益金超收分成奖励7万）</t>
  </si>
  <si>
    <t>炎财综指〔2024〕5号、炎财综指〔2024〕6号、炎财综指〔2024〕7号、炎财综指〔2024〕19号</t>
  </si>
  <si>
    <t>2296003用于体育事业的彩票公益金支出</t>
  </si>
  <si>
    <t>湘财综指
〔2022〕22号</t>
  </si>
  <si>
    <t>提前下达2023年市县分成体彩公益金</t>
  </si>
  <si>
    <t>株财综
〔2023〕48号</t>
  </si>
  <si>
    <t>2023年省级财政专项彩票公益金（水口镇红色文化广场建设）</t>
  </si>
  <si>
    <t>株财综
〔2023〕42号</t>
  </si>
  <si>
    <t>2023年度市县分成体彩体彩公益金（炎陵县策源乡梨树洲村酃峰健身步道建设）</t>
  </si>
  <si>
    <t>株财综
〔2023〕54号</t>
  </si>
  <si>
    <t>2022年度市县分成体彩公益金（第三批）全民健身费用</t>
  </si>
  <si>
    <t>2019999其他一般公共服务支出</t>
  </si>
  <si>
    <t>炎财预
[2024]2号</t>
  </si>
  <si>
    <t>鹿原镇西草坪乡村振兴示范创建项目</t>
  </si>
  <si>
    <t>炎财综指〔2024〕12号</t>
  </si>
  <si>
    <t>炎财综指〔2024〕15号</t>
  </si>
  <si>
    <t>湘财综指
〔2023〕22号</t>
  </si>
  <si>
    <t>提前下达2024年市县分成福彩公益金</t>
  </si>
  <si>
    <t>湘财综指
〔2023〕23号</t>
  </si>
  <si>
    <t>提前下达2024年市县分成体彩公益金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</si>
</sst>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>
      <alignment vertical="top"/>
    </xf>
    <xf numFmtId="0" fontId="28" fillId="0" borderId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0" borderId="3" xfId="5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vertical="center" wrapText="1"/>
    </xf>
    <xf numFmtId="176" fontId="5" fillId="3" borderId="1" xfId="0" applyNumberFormat="1" applyFont="1" applyFill="1" applyBorder="1" applyAlignment="1" applyProtection="1">
      <alignment horizontal="center" vertical="center"/>
    </xf>
    <xf numFmtId="0" fontId="4" fillId="0" borderId="1" xfId="49" applyNumberFormat="1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4" fillId="0" borderId="5" xfId="49" applyFont="1" applyFill="1" applyBorder="1" applyAlignment="1" applyProtection="1">
      <alignment horizontal="left" vertical="center" wrapText="1"/>
    </xf>
    <xf numFmtId="0" fontId="4" fillId="0" borderId="5" xfId="49" applyFont="1" applyFill="1" applyBorder="1" applyAlignment="1" applyProtection="1">
      <alignment horizontal="center" vertical="center" wrapText="1"/>
    </xf>
    <xf numFmtId="0" fontId="4" fillId="0" borderId="5" xfId="49" applyNumberFormat="1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vertical="top" wrapText="1"/>
    </xf>
    <xf numFmtId="177" fontId="4" fillId="0" borderId="1" xfId="49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5" xfId="49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上级追加专项指标明细表（2015.2.11）" xfId="49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tabSelected="1" topLeftCell="E1" workbookViewId="0">
      <pane ySplit="6" topLeftCell="A11" activePane="bottomLeft" state="frozen"/>
      <selection/>
      <selection pane="bottomLeft" activeCell="O6" sqref="O6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4.875" style="1" customWidth="1"/>
    <col min="18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1</v>
      </c>
      <c r="P2" s="4"/>
    </row>
    <row r="3" s="1" customFormat="1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  <c r="L3" s="36" t="s">
        <v>9</v>
      </c>
      <c r="M3" s="37"/>
      <c r="N3" s="38"/>
      <c r="O3" s="39" t="s">
        <v>10</v>
      </c>
      <c r="P3" s="5" t="s">
        <v>11</v>
      </c>
    </row>
    <row r="4" s="1" customFormat="1" customHeight="1" spans="1:16">
      <c r="A4" s="5"/>
      <c r="B4" s="5"/>
      <c r="C4" s="5"/>
      <c r="D4" s="5"/>
      <c r="E4" s="5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8</v>
      </c>
      <c r="M4" s="5" t="s">
        <v>17</v>
      </c>
      <c r="N4" s="5" t="s">
        <v>18</v>
      </c>
      <c r="O4" s="5"/>
      <c r="P4" s="5"/>
    </row>
    <row r="5" s="1" customFormat="1" customHeight="1" spans="1:16">
      <c r="A5" s="6"/>
      <c r="B5" s="6" t="s">
        <v>12</v>
      </c>
      <c r="C5" s="6"/>
      <c r="D5" s="6"/>
      <c r="E5" s="6"/>
      <c r="F5" s="6"/>
      <c r="G5" s="7">
        <f>G6+G13+G18</f>
        <v>22485773.5</v>
      </c>
      <c r="H5" s="7">
        <f t="shared" ref="H5:P5" si="0">H6+H13+H18</f>
        <v>1168700</v>
      </c>
      <c r="I5" s="7">
        <f t="shared" si="0"/>
        <v>900000</v>
      </c>
      <c r="J5" s="7">
        <f t="shared" si="0"/>
        <v>0</v>
      </c>
      <c r="K5" s="7">
        <f t="shared" si="0"/>
        <v>20417073.5</v>
      </c>
      <c r="L5" s="7">
        <f t="shared" si="0"/>
        <v>5472737.5</v>
      </c>
      <c r="M5" s="7">
        <f t="shared" si="0"/>
        <v>0</v>
      </c>
      <c r="N5" s="7">
        <f t="shared" si="0"/>
        <v>0</v>
      </c>
      <c r="O5" s="7">
        <f t="shared" si="0"/>
        <v>14624336</v>
      </c>
      <c r="P5" s="7"/>
    </row>
    <row r="6" s="1" customFormat="1" customHeight="1" spans="1:16">
      <c r="A6" s="8"/>
      <c r="B6" s="8" t="s">
        <v>19</v>
      </c>
      <c r="C6" s="9"/>
      <c r="D6" s="10"/>
      <c r="E6" s="10"/>
      <c r="F6" s="10"/>
      <c r="G6" s="11">
        <f>SUM(G7:G12)</f>
        <v>1526134</v>
      </c>
      <c r="H6" s="11">
        <f t="shared" ref="H6:P6" si="1">SUM(H7:H12)</f>
        <v>0</v>
      </c>
      <c r="I6" s="11">
        <f t="shared" si="1"/>
        <v>900000</v>
      </c>
      <c r="J6" s="11">
        <f t="shared" si="1"/>
        <v>0</v>
      </c>
      <c r="K6" s="11">
        <f t="shared" si="1"/>
        <v>626134</v>
      </c>
      <c r="L6" s="11">
        <f t="shared" si="1"/>
        <v>402204</v>
      </c>
      <c r="M6" s="11">
        <f t="shared" si="1"/>
        <v>0</v>
      </c>
      <c r="N6" s="11">
        <f t="shared" si="1"/>
        <v>0</v>
      </c>
      <c r="O6" s="11">
        <f>G6-L6</f>
        <v>1123930</v>
      </c>
      <c r="P6" s="11"/>
    </row>
    <row r="7" s="1" customFormat="1" ht="53" customHeight="1" spans="1:16">
      <c r="A7" s="5">
        <v>1</v>
      </c>
      <c r="B7" s="12" t="s">
        <v>20</v>
      </c>
      <c r="C7" s="13" t="s">
        <v>21</v>
      </c>
      <c r="D7" s="14" t="s">
        <v>22</v>
      </c>
      <c r="E7" s="15" t="s">
        <v>23</v>
      </c>
      <c r="F7" s="5" t="s">
        <v>24</v>
      </c>
      <c r="G7" s="16">
        <f>SUM(H7:K7)</f>
        <v>109100</v>
      </c>
      <c r="H7" s="16"/>
      <c r="I7" s="16"/>
      <c r="J7" s="16"/>
      <c r="K7" s="40">
        <v>109100</v>
      </c>
      <c r="L7" s="41">
        <f>10780+19510</f>
        <v>30290</v>
      </c>
      <c r="M7" s="42" t="s">
        <v>25</v>
      </c>
      <c r="N7" s="42" t="s">
        <v>26</v>
      </c>
      <c r="O7" s="42">
        <f>G7-L7</f>
        <v>78810</v>
      </c>
      <c r="P7" s="16"/>
    </row>
    <row r="8" s="1" customFormat="1" customHeight="1" spans="1:16">
      <c r="A8" s="5">
        <v>2</v>
      </c>
      <c r="B8" s="12" t="s">
        <v>20</v>
      </c>
      <c r="C8" s="13" t="s">
        <v>27</v>
      </c>
      <c r="D8" s="14" t="s">
        <v>28</v>
      </c>
      <c r="E8" s="15" t="s">
        <v>23</v>
      </c>
      <c r="F8" s="5" t="s">
        <v>24</v>
      </c>
      <c r="G8" s="16">
        <f>SUM(H8:K8)</f>
        <v>150000</v>
      </c>
      <c r="H8" s="16"/>
      <c r="I8" s="16"/>
      <c r="J8" s="16"/>
      <c r="K8" s="40">
        <v>150000</v>
      </c>
      <c r="L8" s="41"/>
      <c r="M8" s="40"/>
      <c r="N8" s="43"/>
      <c r="O8" s="42">
        <f>G8-L8</f>
        <v>150000</v>
      </c>
      <c r="P8" s="16"/>
    </row>
    <row r="9" s="1" customFormat="1" customHeight="1" spans="1:16">
      <c r="A9" s="5">
        <v>3</v>
      </c>
      <c r="B9" s="12" t="s">
        <v>20</v>
      </c>
      <c r="C9" s="17" t="s">
        <v>29</v>
      </c>
      <c r="D9" s="18" t="s">
        <v>30</v>
      </c>
      <c r="E9" s="15" t="s">
        <v>23</v>
      </c>
      <c r="F9" s="5" t="s">
        <v>24</v>
      </c>
      <c r="G9" s="16">
        <f>SUM(H9:K9)</f>
        <v>700000</v>
      </c>
      <c r="H9" s="16"/>
      <c r="I9" s="16">
        <v>700000</v>
      </c>
      <c r="J9" s="16"/>
      <c r="K9" s="16"/>
      <c r="L9" s="41"/>
      <c r="M9" s="40"/>
      <c r="N9" s="42"/>
      <c r="O9" s="42">
        <f>G9-L9</f>
        <v>700000</v>
      </c>
      <c r="P9" s="16"/>
    </row>
    <row r="10" s="1" customFormat="1" customHeight="1" spans="1:16">
      <c r="A10" s="5">
        <v>4</v>
      </c>
      <c r="B10" s="12" t="s">
        <v>20</v>
      </c>
      <c r="C10" s="17" t="s">
        <v>31</v>
      </c>
      <c r="D10" s="18" t="s">
        <v>32</v>
      </c>
      <c r="E10" s="15" t="s">
        <v>23</v>
      </c>
      <c r="F10" s="5" t="s">
        <v>24</v>
      </c>
      <c r="G10" s="16">
        <f>SUM(H10:K10)</f>
        <v>307354</v>
      </c>
      <c r="H10" s="16"/>
      <c r="I10" s="16"/>
      <c r="J10" s="16"/>
      <c r="K10" s="16">
        <v>307354</v>
      </c>
      <c r="L10" s="16">
        <v>307354</v>
      </c>
      <c r="M10" s="44" t="s">
        <v>33</v>
      </c>
      <c r="N10" s="42" t="s">
        <v>26</v>
      </c>
      <c r="O10" s="42">
        <f>G10-L10</f>
        <v>0</v>
      </c>
      <c r="P10" s="16"/>
    </row>
    <row r="11" s="1" customFormat="1" customHeight="1" spans="1:16">
      <c r="A11" s="5">
        <v>5</v>
      </c>
      <c r="B11" s="12" t="s">
        <v>34</v>
      </c>
      <c r="C11" s="17" t="s">
        <v>35</v>
      </c>
      <c r="D11" s="18" t="s">
        <v>36</v>
      </c>
      <c r="E11" s="15" t="s">
        <v>23</v>
      </c>
      <c r="F11" s="5" t="s">
        <v>24</v>
      </c>
      <c r="G11" s="16">
        <f>SUM(H11:K11)</f>
        <v>59680</v>
      </c>
      <c r="H11" s="16"/>
      <c r="I11" s="16"/>
      <c r="J11" s="16"/>
      <c r="K11" s="41">
        <v>59680</v>
      </c>
      <c r="L11" s="5"/>
      <c r="M11" s="40"/>
      <c r="N11" s="43"/>
      <c r="O11" s="42">
        <f>G11-L11</f>
        <v>59680</v>
      </c>
      <c r="P11" s="16"/>
    </row>
    <row r="12" s="1" customFormat="1" customHeight="1" spans="1:16">
      <c r="A12" s="5">
        <v>6</v>
      </c>
      <c r="B12" s="12" t="s">
        <v>34</v>
      </c>
      <c r="C12" s="17" t="s">
        <v>29</v>
      </c>
      <c r="D12" s="18" t="s">
        <v>37</v>
      </c>
      <c r="E12" s="15" t="s">
        <v>23</v>
      </c>
      <c r="F12" s="5" t="s">
        <v>24</v>
      </c>
      <c r="G12" s="16">
        <f>SUM(H12:K12)</f>
        <v>200000</v>
      </c>
      <c r="H12" s="16"/>
      <c r="I12" s="16">
        <v>200000</v>
      </c>
      <c r="J12" s="16"/>
      <c r="K12" s="16"/>
      <c r="L12" s="41">
        <v>64560</v>
      </c>
      <c r="M12" s="45" t="s">
        <v>38</v>
      </c>
      <c r="N12" s="43" t="s">
        <v>39</v>
      </c>
      <c r="O12" s="42">
        <f>G12-L12</f>
        <v>135440</v>
      </c>
      <c r="P12" s="16"/>
    </row>
    <row r="13" s="1" customFormat="1" customHeight="1" spans="1:16">
      <c r="A13" s="8"/>
      <c r="B13" s="19" t="s">
        <v>40</v>
      </c>
      <c r="C13" s="8"/>
      <c r="D13" s="20"/>
      <c r="E13" s="21"/>
      <c r="F13" s="8"/>
      <c r="G13" s="22">
        <f>SUM(G14:G17)</f>
        <v>16488956</v>
      </c>
      <c r="H13" s="22">
        <f t="shared" ref="H13:P13" si="2">SUM(H14:H17)</f>
        <v>0</v>
      </c>
      <c r="I13" s="22">
        <f t="shared" si="2"/>
        <v>0</v>
      </c>
      <c r="J13" s="22">
        <f t="shared" si="2"/>
        <v>0</v>
      </c>
      <c r="K13" s="22">
        <f t="shared" si="2"/>
        <v>16488956</v>
      </c>
      <c r="L13" s="22">
        <f t="shared" si="2"/>
        <v>3764600</v>
      </c>
      <c r="M13" s="22">
        <f t="shared" si="2"/>
        <v>0</v>
      </c>
      <c r="N13" s="22">
        <f t="shared" si="2"/>
        <v>0</v>
      </c>
      <c r="O13" s="22">
        <f t="shared" si="2"/>
        <v>12724356</v>
      </c>
      <c r="P13" s="22"/>
    </row>
    <row r="14" s="1" customFormat="1" ht="60" customHeight="1" spans="1:16">
      <c r="A14" s="5">
        <v>1</v>
      </c>
      <c r="B14" s="23" t="s">
        <v>41</v>
      </c>
      <c r="C14" s="12" t="s">
        <v>42</v>
      </c>
      <c r="D14" s="24" t="s">
        <v>43</v>
      </c>
      <c r="E14" s="15" t="s">
        <v>23</v>
      </c>
      <c r="F14" s="5" t="s">
        <v>24</v>
      </c>
      <c r="G14" s="16">
        <f>SUM(H14:K14)</f>
        <v>1764600</v>
      </c>
      <c r="H14" s="16"/>
      <c r="I14" s="16"/>
      <c r="J14" s="40"/>
      <c r="K14" s="46">
        <v>1764600</v>
      </c>
      <c r="L14" s="40">
        <f>1012200+250000+288000+120000+94400</f>
        <v>1764600</v>
      </c>
      <c r="M14" s="47" t="s">
        <v>44</v>
      </c>
      <c r="N14" s="48" t="s">
        <v>45</v>
      </c>
      <c r="O14" s="16">
        <f t="shared" ref="O14:O24" si="3">G14-L14</f>
        <v>0</v>
      </c>
      <c r="P14" s="5"/>
    </row>
    <row r="15" s="1" customFormat="1" customHeight="1" spans="1:16">
      <c r="A15" s="5">
        <v>2</v>
      </c>
      <c r="B15" s="23" t="s">
        <v>41</v>
      </c>
      <c r="C15" s="12" t="s">
        <v>42</v>
      </c>
      <c r="D15" s="24" t="s">
        <v>46</v>
      </c>
      <c r="E15" s="15" t="s">
        <v>23</v>
      </c>
      <c r="F15" s="5" t="s">
        <v>24</v>
      </c>
      <c r="G15" s="16">
        <f>SUM(H15:K15)</f>
        <v>8280000</v>
      </c>
      <c r="H15" s="16"/>
      <c r="I15" s="16"/>
      <c r="J15" s="40"/>
      <c r="K15" s="46">
        <v>8280000</v>
      </c>
      <c r="L15" s="40"/>
      <c r="M15" s="49"/>
      <c r="N15" s="48"/>
      <c r="O15" s="16">
        <f t="shared" si="3"/>
        <v>8280000</v>
      </c>
      <c r="P15" s="5"/>
    </row>
    <row r="16" s="1" customFormat="1" customHeight="1" spans="1:16">
      <c r="A16" s="5">
        <v>3</v>
      </c>
      <c r="B16" s="23" t="s">
        <v>41</v>
      </c>
      <c r="C16" s="12" t="s">
        <v>42</v>
      </c>
      <c r="D16" s="24" t="s">
        <v>47</v>
      </c>
      <c r="E16" s="15" t="s">
        <v>23</v>
      </c>
      <c r="F16" s="5" t="s">
        <v>24</v>
      </c>
      <c r="G16" s="16">
        <f>SUM(H16:K16)</f>
        <v>4444356</v>
      </c>
      <c r="H16" s="16"/>
      <c r="I16" s="16"/>
      <c r="J16" s="40"/>
      <c r="K16" s="46">
        <v>4444356</v>
      </c>
      <c r="L16" s="40"/>
      <c r="M16" s="49"/>
      <c r="N16" s="48"/>
      <c r="O16" s="16">
        <f t="shared" si="3"/>
        <v>4444356</v>
      </c>
      <c r="P16" s="5"/>
    </row>
    <row r="17" s="1" customFormat="1" customHeight="1" spans="1:16">
      <c r="A17" s="5">
        <v>4</v>
      </c>
      <c r="B17" s="23" t="s">
        <v>48</v>
      </c>
      <c r="C17" s="12" t="s">
        <v>42</v>
      </c>
      <c r="D17" s="24" t="s">
        <v>49</v>
      </c>
      <c r="E17" s="15" t="s">
        <v>23</v>
      </c>
      <c r="F17" s="5" t="s">
        <v>24</v>
      </c>
      <c r="G17" s="16">
        <f>SUM(H17:K17)</f>
        <v>2000000</v>
      </c>
      <c r="H17" s="16"/>
      <c r="I17" s="16"/>
      <c r="J17" s="40"/>
      <c r="K17" s="46">
        <v>2000000</v>
      </c>
      <c r="L17" s="40">
        <v>2000000</v>
      </c>
      <c r="M17" s="49" t="s">
        <v>50</v>
      </c>
      <c r="N17" s="48" t="s">
        <v>51</v>
      </c>
      <c r="O17" s="16">
        <f t="shared" si="3"/>
        <v>0</v>
      </c>
      <c r="P17" s="5"/>
    </row>
    <row r="18" s="1" customFormat="1" customHeight="1" spans="1:16">
      <c r="A18" s="8"/>
      <c r="B18" s="19" t="s">
        <v>52</v>
      </c>
      <c r="C18" s="8"/>
      <c r="D18" s="20"/>
      <c r="E18" s="21"/>
      <c r="F18" s="8"/>
      <c r="G18" s="25">
        <f t="shared" ref="G18:O18" si="4">SUM(G19:G32)</f>
        <v>4470683.5</v>
      </c>
      <c r="H18" s="25">
        <f t="shared" si="4"/>
        <v>1168700</v>
      </c>
      <c r="I18" s="25">
        <f t="shared" si="4"/>
        <v>0</v>
      </c>
      <c r="J18" s="25">
        <f t="shared" si="4"/>
        <v>0</v>
      </c>
      <c r="K18" s="25">
        <f t="shared" si="4"/>
        <v>3301983.5</v>
      </c>
      <c r="L18" s="25">
        <f t="shared" si="4"/>
        <v>1305933.5</v>
      </c>
      <c r="M18" s="25">
        <f t="shared" si="4"/>
        <v>0</v>
      </c>
      <c r="N18" s="25">
        <f t="shared" si="4"/>
        <v>0</v>
      </c>
      <c r="O18" s="25">
        <f t="shared" si="4"/>
        <v>776050</v>
      </c>
      <c r="P18" s="25"/>
    </row>
    <row r="19" s="1" customFormat="1" customHeight="1" spans="1:16">
      <c r="A19" s="5">
        <v>1</v>
      </c>
      <c r="B19" s="14" t="s">
        <v>53</v>
      </c>
      <c r="C19" s="13" t="s">
        <v>54</v>
      </c>
      <c r="D19" s="14" t="s">
        <v>55</v>
      </c>
      <c r="E19" s="15" t="s">
        <v>23</v>
      </c>
      <c r="F19" s="5" t="s">
        <v>24</v>
      </c>
      <c r="G19" s="16">
        <f t="shared" ref="G19:G32" si="5">SUM(H19:K19)</f>
        <v>5027.5</v>
      </c>
      <c r="H19" s="16"/>
      <c r="I19" s="16"/>
      <c r="J19" s="40"/>
      <c r="K19" s="41">
        <v>5027.5</v>
      </c>
      <c r="L19" s="40">
        <v>5027.5</v>
      </c>
      <c r="M19" s="50" t="s">
        <v>56</v>
      </c>
      <c r="N19" s="48" t="s">
        <v>57</v>
      </c>
      <c r="O19" s="16">
        <f t="shared" si="3"/>
        <v>0</v>
      </c>
      <c r="P19" s="5"/>
    </row>
    <row r="20" s="1" customFormat="1" customHeight="1" spans="1:16">
      <c r="A20" s="5">
        <v>2</v>
      </c>
      <c r="B20" s="14" t="s">
        <v>53</v>
      </c>
      <c r="C20" s="13" t="s">
        <v>58</v>
      </c>
      <c r="D20" s="14" t="s">
        <v>59</v>
      </c>
      <c r="E20" s="15" t="s">
        <v>23</v>
      </c>
      <c r="F20" s="5" t="s">
        <v>24</v>
      </c>
      <c r="G20" s="16">
        <f t="shared" si="5"/>
        <v>20988</v>
      </c>
      <c r="H20" s="16"/>
      <c r="I20" s="16"/>
      <c r="J20" s="40"/>
      <c r="K20" s="41">
        <v>20988</v>
      </c>
      <c r="L20" s="40">
        <v>20988</v>
      </c>
      <c r="M20" s="50" t="s">
        <v>60</v>
      </c>
      <c r="N20" s="48" t="s">
        <v>57</v>
      </c>
      <c r="O20" s="16">
        <f t="shared" si="3"/>
        <v>0</v>
      </c>
      <c r="P20" s="5"/>
    </row>
    <row r="21" s="1" customFormat="1" customHeight="1" spans="1:16">
      <c r="A21" s="5">
        <v>3</v>
      </c>
      <c r="B21" s="14" t="s">
        <v>53</v>
      </c>
      <c r="C21" s="13" t="s">
        <v>61</v>
      </c>
      <c r="D21" s="14" t="s">
        <v>62</v>
      </c>
      <c r="E21" s="15" t="s">
        <v>23</v>
      </c>
      <c r="F21" s="5" t="s">
        <v>24</v>
      </c>
      <c r="G21" s="16">
        <f t="shared" si="5"/>
        <v>23130</v>
      </c>
      <c r="H21" s="16"/>
      <c r="I21" s="16"/>
      <c r="J21" s="40"/>
      <c r="K21" s="41">
        <v>23130</v>
      </c>
      <c r="L21" s="40">
        <v>23130</v>
      </c>
      <c r="M21" s="50" t="s">
        <v>63</v>
      </c>
      <c r="N21" s="48" t="s">
        <v>57</v>
      </c>
      <c r="O21" s="16">
        <f t="shared" si="3"/>
        <v>0</v>
      </c>
      <c r="P21" s="5"/>
    </row>
    <row r="22" s="1" customFormat="1" customHeight="1" spans="1:16">
      <c r="A22" s="5">
        <v>4</v>
      </c>
      <c r="B22" s="14" t="s">
        <v>53</v>
      </c>
      <c r="C22" s="13" t="s">
        <v>64</v>
      </c>
      <c r="D22" s="14" t="s">
        <v>65</v>
      </c>
      <c r="E22" s="15" t="s">
        <v>23</v>
      </c>
      <c r="F22" s="5" t="s">
        <v>24</v>
      </c>
      <c r="G22" s="16">
        <f t="shared" si="5"/>
        <v>35538</v>
      </c>
      <c r="H22" s="16"/>
      <c r="I22" s="16"/>
      <c r="J22" s="40"/>
      <c r="K22" s="41">
        <v>35538</v>
      </c>
      <c r="L22" s="40">
        <f>28806.5+6731.5</f>
        <v>35538</v>
      </c>
      <c r="M22" s="50" t="s">
        <v>66</v>
      </c>
      <c r="N22" s="48" t="s">
        <v>57</v>
      </c>
      <c r="O22" s="16">
        <f t="shared" si="3"/>
        <v>0</v>
      </c>
      <c r="P22" s="5"/>
    </row>
    <row r="23" s="1" customFormat="1" ht="51" customHeight="1" spans="1:16">
      <c r="A23" s="5">
        <v>5</v>
      </c>
      <c r="B23" s="14" t="s">
        <v>67</v>
      </c>
      <c r="C23" s="13" t="s">
        <v>68</v>
      </c>
      <c r="D23" s="14" t="s">
        <v>69</v>
      </c>
      <c r="E23" s="15" t="s">
        <v>23</v>
      </c>
      <c r="F23" s="5" t="s">
        <v>24</v>
      </c>
      <c r="G23" s="16">
        <f t="shared" si="5"/>
        <v>739000</v>
      </c>
      <c r="H23" s="16"/>
      <c r="I23" s="16"/>
      <c r="J23" s="40"/>
      <c r="K23" s="41">
        <v>739000</v>
      </c>
      <c r="L23" s="40">
        <v>80000</v>
      </c>
      <c r="M23" s="51" t="s">
        <v>70</v>
      </c>
      <c r="N23" s="48" t="s">
        <v>71</v>
      </c>
      <c r="O23" s="16">
        <f t="shared" si="3"/>
        <v>659000</v>
      </c>
      <c r="P23" s="5"/>
    </row>
    <row r="24" s="1" customFormat="1" ht="57" customHeight="1" spans="1:16">
      <c r="A24" s="5">
        <v>6</v>
      </c>
      <c r="B24" s="14" t="s">
        <v>67</v>
      </c>
      <c r="C24" s="13" t="s">
        <v>72</v>
      </c>
      <c r="D24" s="14" t="s">
        <v>73</v>
      </c>
      <c r="E24" s="15" t="s">
        <v>23</v>
      </c>
      <c r="F24" s="5" t="s">
        <v>24</v>
      </c>
      <c r="G24" s="16">
        <f t="shared" si="5"/>
        <v>1080000</v>
      </c>
      <c r="H24" s="16"/>
      <c r="I24" s="16"/>
      <c r="J24" s="40"/>
      <c r="K24" s="41">
        <v>1080000</v>
      </c>
      <c r="L24" s="41">
        <f>600000+70000+49560+243390</f>
        <v>962950</v>
      </c>
      <c r="M24" s="50" t="s">
        <v>74</v>
      </c>
      <c r="N24" s="48" t="s">
        <v>57</v>
      </c>
      <c r="O24" s="16">
        <f t="shared" si="3"/>
        <v>117050</v>
      </c>
      <c r="P24" s="5"/>
    </row>
    <row r="25" s="1" customFormat="1" ht="60" customHeight="1" spans="1:16">
      <c r="A25" s="5">
        <v>7</v>
      </c>
      <c r="B25" s="5" t="s">
        <v>75</v>
      </c>
      <c r="C25" s="13" t="s">
        <v>76</v>
      </c>
      <c r="D25" s="14" t="s">
        <v>77</v>
      </c>
      <c r="E25" s="15" t="s">
        <v>23</v>
      </c>
      <c r="F25" s="5" t="s">
        <v>24</v>
      </c>
      <c r="G25" s="16">
        <f t="shared" si="5"/>
        <v>570000</v>
      </c>
      <c r="H25" s="16"/>
      <c r="I25" s="16"/>
      <c r="J25" s="40"/>
      <c r="K25" s="41">
        <v>570000</v>
      </c>
      <c r="L25" s="40"/>
      <c r="M25" s="52"/>
      <c r="N25" s="48"/>
      <c r="O25" s="16"/>
      <c r="P25" s="5"/>
    </row>
    <row r="26" s="1" customFormat="1" customHeight="1" spans="1:16">
      <c r="A26" s="5">
        <v>8</v>
      </c>
      <c r="B26" s="14" t="s">
        <v>67</v>
      </c>
      <c r="C26" s="13" t="s">
        <v>78</v>
      </c>
      <c r="D26" s="14" t="s">
        <v>79</v>
      </c>
      <c r="E26" s="15" t="s">
        <v>23</v>
      </c>
      <c r="F26" s="5" t="s">
        <v>24</v>
      </c>
      <c r="G26" s="16">
        <f t="shared" si="5"/>
        <v>50000</v>
      </c>
      <c r="H26" s="16"/>
      <c r="I26" s="16"/>
      <c r="J26" s="40"/>
      <c r="K26" s="41">
        <v>50000</v>
      </c>
      <c r="L26" s="40"/>
      <c r="M26" s="53"/>
      <c r="N26" s="48"/>
      <c r="O26" s="16"/>
      <c r="P26" s="5"/>
    </row>
    <row r="27" s="1" customFormat="1" customHeight="1" spans="1:16">
      <c r="A27" s="5">
        <v>9</v>
      </c>
      <c r="B27" s="5" t="s">
        <v>75</v>
      </c>
      <c r="C27" s="13" t="s">
        <v>80</v>
      </c>
      <c r="D27" s="26" t="s">
        <v>81</v>
      </c>
      <c r="E27" s="27" t="s">
        <v>23</v>
      </c>
      <c r="F27" s="28" t="s">
        <v>24</v>
      </c>
      <c r="G27" s="29">
        <f t="shared" si="5"/>
        <v>500000</v>
      </c>
      <c r="H27" s="29"/>
      <c r="I27" s="29"/>
      <c r="J27" s="54"/>
      <c r="K27" s="55">
        <v>500000</v>
      </c>
      <c r="L27" s="54"/>
      <c r="M27" s="53"/>
      <c r="N27" s="56"/>
      <c r="O27" s="29"/>
      <c r="P27" s="28"/>
    </row>
    <row r="28" customHeight="1" spans="1:16">
      <c r="A28" s="28">
        <v>10</v>
      </c>
      <c r="B28" s="30" t="s">
        <v>67</v>
      </c>
      <c r="C28" s="31" t="s">
        <v>82</v>
      </c>
      <c r="D28" s="32" t="s">
        <v>83</v>
      </c>
      <c r="E28" s="33" t="s">
        <v>23</v>
      </c>
      <c r="F28" s="28" t="s">
        <v>24</v>
      </c>
      <c r="G28" s="29">
        <f t="shared" si="5"/>
        <v>100000</v>
      </c>
      <c r="H28" s="28"/>
      <c r="I28" s="28"/>
      <c r="J28" s="28"/>
      <c r="K28" s="29">
        <v>100000</v>
      </c>
      <c r="L28" s="57"/>
      <c r="M28" s="58"/>
      <c r="N28" s="56"/>
      <c r="O28" s="29"/>
      <c r="P28" s="28"/>
    </row>
    <row r="29" customHeight="1" spans="1:16">
      <c r="A29" s="5">
        <v>11</v>
      </c>
      <c r="B29" s="5" t="s">
        <v>84</v>
      </c>
      <c r="C29" s="12" t="s">
        <v>85</v>
      </c>
      <c r="D29" s="24" t="s">
        <v>86</v>
      </c>
      <c r="E29" s="34" t="s">
        <v>23</v>
      </c>
      <c r="F29" s="5" t="s">
        <v>24</v>
      </c>
      <c r="G29" s="16">
        <f t="shared" si="5"/>
        <v>28300</v>
      </c>
      <c r="H29" s="35"/>
      <c r="I29" s="35"/>
      <c r="J29" s="35"/>
      <c r="K29" s="16">
        <v>28300</v>
      </c>
      <c r="L29" s="16">
        <v>28300</v>
      </c>
      <c r="M29" s="59" t="s">
        <v>87</v>
      </c>
      <c r="N29" s="48" t="s">
        <v>57</v>
      </c>
      <c r="O29" s="5"/>
      <c r="P29" s="5"/>
    </row>
    <row r="30" customHeight="1" spans="1:16">
      <c r="A30" s="5">
        <v>12</v>
      </c>
      <c r="B30" s="5" t="s">
        <v>84</v>
      </c>
      <c r="C30" s="12" t="s">
        <v>85</v>
      </c>
      <c r="D30" s="24" t="s">
        <v>86</v>
      </c>
      <c r="E30" s="34" t="s">
        <v>23</v>
      </c>
      <c r="F30" s="5" t="s">
        <v>24</v>
      </c>
      <c r="G30" s="16">
        <f t="shared" si="5"/>
        <v>150000</v>
      </c>
      <c r="H30" s="35"/>
      <c r="I30" s="35"/>
      <c r="J30" s="35"/>
      <c r="K30" s="16">
        <v>150000</v>
      </c>
      <c r="L30" s="16">
        <v>150000</v>
      </c>
      <c r="M30" s="59" t="s">
        <v>88</v>
      </c>
      <c r="N30" s="48" t="s">
        <v>57</v>
      </c>
      <c r="O30" s="5"/>
      <c r="P30" s="5"/>
    </row>
    <row r="31" customHeight="1" spans="1:16">
      <c r="A31" s="5">
        <v>13</v>
      </c>
      <c r="B31" s="5" t="s">
        <v>67</v>
      </c>
      <c r="C31" s="5" t="s">
        <v>89</v>
      </c>
      <c r="D31" s="18" t="s">
        <v>90</v>
      </c>
      <c r="E31" s="34" t="s">
        <v>23</v>
      </c>
      <c r="F31" s="5" t="s">
        <v>24</v>
      </c>
      <c r="G31" s="16">
        <f t="shared" si="5"/>
        <v>668700</v>
      </c>
      <c r="H31" s="16">
        <v>668700</v>
      </c>
      <c r="I31" s="5"/>
      <c r="J31" s="5"/>
      <c r="K31" s="5"/>
      <c r="L31" s="5"/>
      <c r="M31" s="5"/>
      <c r="N31" s="5"/>
      <c r="O31" s="5"/>
      <c r="P31" s="5"/>
    </row>
    <row r="32" customHeight="1" spans="1:16">
      <c r="A32" s="5">
        <v>14</v>
      </c>
      <c r="B32" s="5" t="s">
        <v>75</v>
      </c>
      <c r="C32" s="5" t="s">
        <v>91</v>
      </c>
      <c r="D32" s="18" t="s">
        <v>92</v>
      </c>
      <c r="E32" s="34" t="s">
        <v>23</v>
      </c>
      <c r="F32" s="5" t="s">
        <v>24</v>
      </c>
      <c r="G32" s="16">
        <f t="shared" si="5"/>
        <v>500000</v>
      </c>
      <c r="H32" s="16">
        <v>500000</v>
      </c>
      <c r="I32" s="5"/>
      <c r="J32" s="5"/>
      <c r="K32" s="5"/>
      <c r="L32" s="5"/>
      <c r="M32" s="5"/>
      <c r="N32" s="5"/>
      <c r="O32" s="5"/>
      <c r="P32" s="5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  <ignoredErrors>
    <ignoredError sqref="G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2022-03-02T00:34:00Z</dcterms:created>
  <dcterms:modified xsi:type="dcterms:W3CDTF">2024-11-06T08:21:49Z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923597D4C82C496E863D47AAAC03F40E</vt:lpwstr>
  </property>
  <property fmtid="{D5CDD505-2E9C-101B-9397-08002B2CF9AE}" pid="3" name="KSOProductBuildVer">
    <vt:lpwstr>2052-12.1.0.18909</vt:lpwstr>
  </property>
</Properties>
</file>