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 firstSheet="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<sst xmlns="http://schemas.openxmlformats.org/spreadsheetml/2006/main" count="1234" uniqueCount="512">
  <si>
    <t>2024年部门预算公开表</t>
  </si>
  <si>
    <t>单位编码：</t>
  </si>
  <si>
    <t>028001</t>
  </si>
  <si>
    <t>单位名称：</t>
  </si>
  <si>
    <t>炎陵县水利局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</si>
  <si>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</si>
  <si>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</si>
  <si>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</si>
  <si>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</si>
  <si>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</si>
  <si>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</si>
  <si>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</si>
  <si>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</si>
  <si>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</si>
  <si>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</si>
  <si>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</si>
  <si>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</si>
  <si>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</si>
  <si>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</si>
  <si>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</si>
  <si>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</si>
  <si>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</si>
  <si>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</si>
  <si>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</si>
  <si>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</si>
  <si>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</si>
  <si>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</si>
  <si>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</si>
  <si>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</si>
  <si>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</si>
  <si>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</si>
  <si>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单位：028001_炎陵县水利局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</si>
  <si>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</si>
  <si>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</si>
  <si>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</si>
  <si>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</si>
  <si>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</si>
  <si>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</si>
  <si>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</si>
  <si>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</si>
  <si>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</si>
  <si>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</si>
  <si>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</si>
  <si>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</si>
  <si>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</si>
  <si>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</si>
  <si>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</si>
  <si>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</si>
  <si>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</si>
  <si>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</si>
  <si>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</si>
  <si>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</si>
  <si>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</si>
  <si>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</si>
  <si>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</si>
  <si>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</si>
  <si>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</si>
  <si>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</si>
  <si>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</si>
  <si>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</si>
  <si>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</si>
  <si>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</si>
  <si>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</si>
  <si>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</si>
  <si>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</si>
  <si>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</si>
  <si>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</si>
  <si>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</si>
  <si>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</si>
  <si>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</si>
  <si>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</si>
  <si>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</si>
  <si>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</si>
  <si>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</si>
  <si>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</si>
  <si>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</si>
  <si>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</si>
  <si>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</si>
  <si>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</si>
  <si>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</si>
  <si>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</si>
  <si>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</si>
  <si>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</si>
  <si>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</si>
  <si>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</si>
  <si>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</si>
  <si>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</si>
  <si>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</si>
  <si>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</si>
  <si>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</si>
  <si>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</si>
  <si>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</si>
  <si>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</si>
  <si>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</si>
  <si>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</si>
  <si>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</si>
  <si>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</si>
  <si>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</si>
  <si>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</si>
  <si>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</si>
  <si>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</si>
  <si>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</si>
  <si>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</si>
  <si>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</si>
  <si>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</si>
  <si>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</si>
  <si>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</si>
  <si>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</si>
  <si>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</si>
  <si>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</si>
  <si>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</si>
  <si>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</si>
  <si>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</si>
  <si>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</si>
  <si>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</si>
  <si>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</si>
  <si>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</si>
  <si>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</si>
  <si>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</si>
  <si>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</si>
  <si>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</si>
  <si>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</si>
  <si>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</si>
  <si>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</si>
  <si>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</si>
  <si>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</si>
  <si>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</si>
  <si>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</si>
  <si>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</si>
  <si>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</si>
  <si>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</si>
  <si>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</si>
  <si>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</si>
  <si>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</si>
  <si>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</si>
  <si>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</si>
  <si>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</si>
  <si>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</si>
  <si>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</si>
  <si>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</si>
  <si>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</si>
  <si>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</si>
  <si>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</si>
  <si>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</si>
  <si>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</si>
  <si>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</si>
  <si>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</si>
  <si>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</si>
  <si>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</si>
  <si>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</si>
  <si>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</si>
  <si>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</si>
  <si>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</si>
  <si>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</si>
  <si>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028</t>
  </si>
  <si>
    <t xml:space="preserve">  028001</t>
  </si>
  <si>
    <t xml:space="preserve">  炎陵县水利局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</si>
  <si>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</si>
  <si>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</si>
  <si>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</si>
  <si>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</si>
  <si>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</si>
  <si>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</si>
  <si>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</si>
  <si>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</si>
  <si>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</si>
  <si>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</si>
  <si>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</si>
  <si>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</si>
  <si>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炎陵县水利局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</si>
  <si>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</si>
  <si>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</si>
  <si>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</si>
  <si>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</si>
  <si>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</si>
  <si>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</si>
  <si>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</si>
  <si>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</si>
  <si>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</si>
  <si>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</si>
  <si>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</si>
  <si>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>01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</si>
  <si>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</si>
  <si>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</si>
  <si>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</si>
  <si>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</si>
  <si>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</si>
  <si>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</si>
  <si>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</si>
  <si>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</si>
  <si>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</si>
  <si>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</si>
  <si>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</si>
  <si>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</si>
  <si>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</si>
  <si>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</si>
  <si>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</si>
  <si>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</si>
  <si>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</si>
  <si>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</si>
  <si>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</si>
  <si>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213</t>
  </si>
  <si>
    <t xml:space="preserve">   213</t>
  </si>
  <si>
    <t xml:space="preserve">   农林水支出</t>
  </si>
  <si>
    <t xml:space="preserve">     21303</t>
  </si>
  <si>
    <t xml:space="preserve">     水利</t>
  </si>
  <si>
    <t xml:space="preserve">      2130301</t>
  </si>
  <si>
    <t xml:space="preserve">      行政运行</t>
  </si>
  <si>
    <t>06</t>
  </si>
  <si>
    <t xml:space="preserve">      2130306</t>
  </si>
  <si>
    <t xml:space="preserve">      水利工程运行与维护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</si>
  <si>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</si>
  <si>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</si>
  <si>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</si>
  <si>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</si>
  <si>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</si>
  <si>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</si>
  <si>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</si>
  <si>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</si>
  <si>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</si>
  <si>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</si>
  <si>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</si>
  <si>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</si>
  <si>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</si>
  <si>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</si>
  <si>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</si>
  <si>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</si>
  <si>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</si>
  <si>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</si>
  <si>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</si>
  <si>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</si>
  <si>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</si>
  <si>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</si>
  <si>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</si>
  <si>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</si>
  <si>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</si>
  <si>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028001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</si>
  <si>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</si>
  <si>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</si>
  <si>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</si>
  <si>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</si>
  <si>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</si>
  <si>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</si>
  <si>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行政运行</t>
  </si>
  <si>
    <t xml:space="preserve">    水利工程运行与维护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</si>
  <si>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</si>
  <si>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</si>
  <si>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</si>
  <si>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</si>
  <si>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</si>
  <si>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</si>
  <si>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</si>
  <si>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</si>
  <si>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</si>
  <si>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</si>
  <si>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</si>
  <si>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</si>
  <si>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</si>
  <si>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</si>
  <si>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</si>
  <si>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</si>
  <si>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</si>
  <si>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</si>
  <si>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</si>
  <si>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</si>
  <si>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</si>
  <si>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</si>
  <si>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</si>
  <si>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</si>
  <si>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</si>
  <si>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</si>
  <si>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</si>
  <si>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</si>
  <si>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</si>
  <si>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</si>
  <si>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</si>
  <si>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</si>
  <si>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</si>
  <si>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</si>
  <si>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</si>
  <si>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</si>
  <si>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</si>
  <si>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</si>
  <si>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</si>
  <si>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</si>
  <si>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</si>
  <si>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</si>
  <si>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</si>
  <si>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</si>
  <si>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21303</t>
  </si>
  <si>
    <t xml:space="preserve">    水利</t>
  </si>
  <si>
    <t xml:space="preserve">     2130301</t>
  </si>
  <si>
    <t xml:space="preserve">     行政运行</t>
  </si>
  <si>
    <t xml:space="preserve">     2130306</t>
  </si>
  <si>
    <t xml:space="preserve">     水利工程运行与维护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</si>
  <si>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</si>
  <si>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</si>
  <si>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</si>
  <si>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</si>
  <si>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</si>
  <si>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</si>
  <si>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</si>
  <si>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</si>
  <si>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</si>
  <si>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</si>
  <si>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</si>
  <si>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</si>
  <si>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</si>
  <si>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</si>
  <si>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</si>
  <si>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</si>
  <si>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</si>
  <si>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</si>
  <si>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</si>
  <si>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30199</t>
  </si>
  <si>
    <t xml:space="preserve">  其他工资福利支出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</si>
  <si>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</si>
  <si>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</si>
  <si>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</si>
  <si>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</si>
  <si>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</si>
  <si>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</si>
  <si>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</si>
  <si>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</si>
  <si>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>303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</si>
  <si>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</si>
  <si>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</si>
  <si>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</si>
  <si>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</si>
  <si>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302</t>
  </si>
  <si>
    <t>商品和服务支出</t>
  </si>
  <si>
    <t xml:space="preserve">  30206</t>
  </si>
  <si>
    <t xml:space="preserve">  电费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</si>
  <si>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</si>
  <si>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</si>
  <si>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</si>
  <si>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</si>
  <si>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</si>
  <si>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</si>
  <si>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</si>
  <si>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</si>
  <si>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</si>
  <si>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</si>
  <si>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30205</t>
  </si>
  <si>
    <t xml:space="preserve">  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</si>
  <si>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</si>
  <si>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</si>
  <si>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</si>
  <si>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</si>
  <si>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</si>
  <si>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</si>
  <si>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</si>
  <si>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</si>
  <si>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</si>
  <si>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</si>
  <si>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</si>
  <si>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</si>
  <si>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</si>
  <si>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</si>
  <si>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</si>
  <si>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</si>
  <si>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</si>
  <si>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</si>
  <si>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</si>
  <si>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</si>
  <si>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</si>
  <si>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</si>
  <si>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</si>
  <si>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</si>
  <si>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</si>
  <si>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</si>
  <si>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</si>
  <si>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</si>
  <si>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</si>
  <si>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</si>
  <si>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</si>
  <si>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</si>
  <si>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</si>
  <si>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</si>
  <si>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</si>
  <si>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</si>
  <si>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</si>
  <si>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</si>
  <si>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</si>
  <si>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</si>
  <si>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</si>
  <si>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</si>
  <si>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</si>
  <si>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</si>
  <si>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</si>
  <si>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</si>
  <si>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</si>
  <si>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</si>
  <si>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</si>
  <si>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</si>
  <si>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</si>
  <si>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</si>
  <si>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</si>
  <si>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</si>
  <si>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</si>
  <si>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</si>
  <si>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</si>
  <si>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</si>
  <si>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</si>
  <si>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</si>
  <si>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</si>
  <si>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</si>
  <si>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</si>
  <si>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</si>
  <si>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</si>
  <si>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</si>
  <si>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</si>
  <si>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</si>
  <si>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</si>
  <si>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</si>
  <si>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</si>
  <si>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</si>
  <si>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</si>
  <si>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</si>
  <si>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</si>
  <si>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</si>
  <si>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</si>
  <si>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</si>
  <si>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</si>
  <si>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</si>
  <si>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</si>
  <si>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注：本单位无政府性基金预算资金。</t>
  </si>
  <si>
    <t>部门公开表17</t>
  </si>
  <si>
    <t>部门公开表18</t>
  </si>
  <si>
    <t>部门公开表19</t>
  </si>
  <si>
    <t>本年国有资本经营预算支出</t>
  </si>
  <si>
    <t>注：本单位无国有资本经营预算资金。</t>
  </si>
  <si>
    <t>部门公开表20</t>
  </si>
  <si>
    <t>本年财政专户管理资金预算支出</t>
  </si>
  <si>
    <t>注：本单位无财政专户管理资金。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</si>
  <si>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</si>
  <si>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</si>
  <si>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</si>
  <si>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</si>
  <si>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</si>
  <si>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</si>
  <si>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</si>
  <si>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</si>
  <si>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</si>
  <si>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</si>
  <si>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</si>
  <si>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</si>
  <si>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</si>
  <si>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</si>
  <si>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注：本单位无专项资金预算。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</si>
  <si>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</si>
  <si>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</si>
  <si>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</si>
  <si>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</si>
  <si>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</si>
  <si>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</si>
  <si>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</si>
  <si>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</si>
  <si>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</si>
  <si>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</si>
  <si>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</si>
  <si>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</si>
  <si>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</si>
  <si>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</si>
  <si>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</si>
  <si>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</si>
  <si>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</si>
  <si>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</si>
  <si>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</si>
  <si>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</si>
  <si>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</si>
  <si>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</si>
  <si>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</si>
  <si>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</si>
  <si>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</si>
  <si>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</si>
  <si>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</si>
  <si>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</si>
  <si>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</si>
  <si>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</si>
  <si>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</si>
  <si>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</si>
  <si>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</si>
  <si>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</si>
  <si>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</si>
  <si>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</si>
  <si>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</si>
  <si>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</si>
  <si>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</si>
  <si>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</si>
  <si>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1、严格落实各类水利工程防汛责任，强化预报、预警、预演、预案“四预”措施，突出监测预警预报 设施，统筹抓好防汛抗旱工作，科学调配水资源。
2、积极争取国家和省项目、资金，组织发秋冬春水利建设。
3、着力提升农村供水保障能力。
4、落实河长制有力有效要求高标准落实“一河一策”，分健全河湖“清四乱”常态化规范机制，系统治理河湖突出问题，全力修复水生态。
5、加大小水电生态流量监管力度，开展电站安全生产标准化建设，继续抓好绿色小水电示创建，促进河流生态持续健康。
6、加大水库移民后扶工作力度，持续推进重点移民村建设，着力改善移民民生。</t>
  </si>
  <si>
    <t>0</t>
  </si>
  <si>
    <t>河道保洁</t>
  </si>
  <si>
    <t>20里</t>
  </si>
  <si>
    <t>10</t>
  </si>
  <si>
    <t>小型水利、水毁水利工程</t>
  </si>
  <si>
    <t>20多处</t>
  </si>
  <si>
    <t>一河一策河流编制</t>
  </si>
  <si>
    <t>8条</t>
  </si>
  <si>
    <t>治理水土流失面积</t>
  </si>
  <si>
    <t>3.5平方米</t>
  </si>
  <si>
    <t>工程合格率</t>
  </si>
  <si>
    <t>100%</t>
  </si>
  <si>
    <t>按时按质完成任务</t>
  </si>
  <si>
    <t>2024年</t>
  </si>
  <si>
    <t>提高防灾避险转移意识，提高水旱灾害应急处置能力</t>
  </si>
  <si>
    <t>90%以上</t>
  </si>
  <si>
    <t>主要河流控制断面生态流量达标</t>
  </si>
  <si>
    <t>80%</t>
  </si>
  <si>
    <t>提高预警预报能力</t>
  </si>
  <si>
    <t>群众满意度</t>
  </si>
  <si>
    <t>10%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</si>
</sst>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1" sqref="I11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15" zoomScaleNormal="115" workbookViewId="0">
      <pane ySplit="5" topLeftCell="A21" activePane="bottomLeft" state="frozen"/>
      <selection/>
      <selection pane="bottomLeft" activeCell="C28" sqref="C28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300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301</v>
      </c>
    </row>
    <row r="4" ht="38.8" customHeight="1" spans="1:5">
      <c r="A4" s="4" t="s">
        <v>302</v>
      </c>
      <c r="B4" s="4"/>
      <c r="C4" s="4" t="s">
        <v>303</v>
      </c>
      <c r="D4" s="4"/>
      <c r="E4" s="4"/>
    </row>
    <row r="5" ht="22.8" customHeight="1" spans="1:5">
      <c r="A5" s="4" t="s">
        <v>304</v>
      </c>
      <c r="B5" s="4" t="s">
        <v>160</v>
      </c>
      <c r="C5" s="4" t="s">
        <v>136</v>
      </c>
      <c r="D5" s="4" t="s">
        <v>269</v>
      </c>
      <c r="E5" s="4" t="s">
        <v>270</v>
      </c>
    </row>
    <row r="6" ht="26.45" customHeight="1" spans="1:5">
      <c r="A6" s="12" t="s">
        <v>305</v>
      </c>
      <c r="B6" s="12" t="s">
        <v>248</v>
      </c>
      <c r="C6" s="30">
        <v>6602828</v>
      </c>
      <c r="D6" s="30">
        <v>6602828</v>
      </c>
      <c r="E6" s="30"/>
    </row>
    <row r="7" ht="26.45" customHeight="1" spans="1:5">
      <c r="A7" s="31" t="s">
        <v>306</v>
      </c>
      <c r="B7" s="31" t="s">
        <v>307</v>
      </c>
      <c r="C7" s="32">
        <v>711384</v>
      </c>
      <c r="D7" s="32">
        <v>711384</v>
      </c>
      <c r="E7" s="32"/>
    </row>
    <row r="8" ht="26.45" customHeight="1" spans="1:5">
      <c r="A8" s="31" t="s">
        <v>308</v>
      </c>
      <c r="B8" s="31" t="s">
        <v>309</v>
      </c>
      <c r="C8" s="32">
        <v>40783</v>
      </c>
      <c r="D8" s="32">
        <v>40783</v>
      </c>
      <c r="E8" s="32"/>
    </row>
    <row r="9" ht="26.45" customHeight="1" spans="1:5">
      <c r="A9" s="31" t="s">
        <v>310</v>
      </c>
      <c r="B9" s="31" t="s">
        <v>311</v>
      </c>
      <c r="C9" s="32">
        <v>294614</v>
      </c>
      <c r="D9" s="32">
        <v>294614</v>
      </c>
      <c r="E9" s="32"/>
    </row>
    <row r="10" ht="26.45" customHeight="1" spans="1:5">
      <c r="A10" s="31" t="s">
        <v>312</v>
      </c>
      <c r="B10" s="31" t="s">
        <v>313</v>
      </c>
      <c r="C10" s="32">
        <v>101607</v>
      </c>
      <c r="D10" s="32">
        <v>101607</v>
      </c>
      <c r="E10" s="32"/>
    </row>
    <row r="11" ht="26.45" customHeight="1" spans="1:5">
      <c r="A11" s="31" t="s">
        <v>314</v>
      </c>
      <c r="B11" s="31" t="s">
        <v>315</v>
      </c>
      <c r="C11" s="32">
        <v>58800</v>
      </c>
      <c r="D11" s="32">
        <v>58800</v>
      </c>
      <c r="E11" s="32"/>
    </row>
    <row r="12" ht="26.45" customHeight="1" spans="1:5">
      <c r="A12" s="31" t="s">
        <v>316</v>
      </c>
      <c r="B12" s="31" t="s">
        <v>317</v>
      </c>
      <c r="C12" s="32">
        <v>1427384</v>
      </c>
      <c r="D12" s="32">
        <v>1427384</v>
      </c>
      <c r="E12" s="32"/>
    </row>
    <row r="13" ht="26.45" customHeight="1" spans="1:5">
      <c r="A13" s="31" t="s">
        <v>318</v>
      </c>
      <c r="B13" s="31" t="s">
        <v>319</v>
      </c>
      <c r="C13" s="32">
        <v>2293008</v>
      </c>
      <c r="D13" s="32">
        <v>2293008</v>
      </c>
      <c r="E13" s="32"/>
    </row>
    <row r="14" ht="26.45" customHeight="1" spans="1:5">
      <c r="A14" s="31" t="s">
        <v>320</v>
      </c>
      <c r="B14" s="31" t="s">
        <v>321</v>
      </c>
      <c r="C14" s="32">
        <v>1093104</v>
      </c>
      <c r="D14" s="32">
        <v>1093104</v>
      </c>
      <c r="E14" s="32"/>
    </row>
    <row r="15" ht="26.45" customHeight="1" spans="1:5">
      <c r="A15" s="31" t="s">
        <v>322</v>
      </c>
      <c r="B15" s="31" t="s">
        <v>323</v>
      </c>
      <c r="C15" s="32">
        <v>582144</v>
      </c>
      <c r="D15" s="32">
        <v>582144</v>
      </c>
      <c r="E15" s="32"/>
    </row>
    <row r="16" ht="26.45" customHeight="1" spans="1:5">
      <c r="A16" s="12" t="s">
        <v>324</v>
      </c>
      <c r="B16" s="12" t="s">
        <v>230</v>
      </c>
      <c r="C16" s="30">
        <v>12630</v>
      </c>
      <c r="D16" s="30">
        <v>12630</v>
      </c>
      <c r="E16" s="30"/>
    </row>
    <row r="17" ht="26.45" customHeight="1" spans="1:5">
      <c r="A17" s="31" t="s">
        <v>325</v>
      </c>
      <c r="B17" s="31" t="s">
        <v>326</v>
      </c>
      <c r="C17" s="32">
        <v>4230</v>
      </c>
      <c r="D17" s="32">
        <v>4230</v>
      </c>
      <c r="E17" s="32"/>
    </row>
    <row r="18" ht="26.45" customHeight="1" spans="1:5">
      <c r="A18" s="31" t="s">
        <v>327</v>
      </c>
      <c r="B18" s="31" t="s">
        <v>328</v>
      </c>
      <c r="C18" s="32">
        <v>8400</v>
      </c>
      <c r="D18" s="32">
        <v>8400</v>
      </c>
      <c r="E18" s="32"/>
    </row>
    <row r="19" ht="26.45" customHeight="1" spans="1:5">
      <c r="A19" s="12" t="s">
        <v>329</v>
      </c>
      <c r="B19" s="12" t="s">
        <v>330</v>
      </c>
      <c r="C19" s="30">
        <f>+E19</f>
        <v>1469403</v>
      </c>
      <c r="D19" s="30"/>
      <c r="E19" s="30">
        <f>SUM(E20:E26)</f>
        <v>1469403</v>
      </c>
    </row>
    <row r="20" ht="26.45" customHeight="1" spans="1:5">
      <c r="A20" s="31" t="s">
        <v>331</v>
      </c>
      <c r="B20" s="31" t="s">
        <v>332</v>
      </c>
      <c r="C20" s="32">
        <f t="shared" ref="C20:C27" si="0">+E20</f>
        <v>150000</v>
      </c>
      <c r="D20" s="32"/>
      <c r="E20" s="32">
        <v>150000</v>
      </c>
    </row>
    <row r="21" ht="26.45" customHeight="1" spans="1:5">
      <c r="A21" s="31" t="s">
        <v>333</v>
      </c>
      <c r="B21" s="31" t="s">
        <v>334</v>
      </c>
      <c r="C21" s="32">
        <f t="shared" si="0"/>
        <v>100000</v>
      </c>
      <c r="D21" s="32"/>
      <c r="E21" s="32">
        <v>100000</v>
      </c>
    </row>
    <row r="22" ht="26.45" customHeight="1" spans="1:5">
      <c r="A22" s="31" t="s">
        <v>335</v>
      </c>
      <c r="B22" s="31" t="s">
        <v>336</v>
      </c>
      <c r="C22" s="32">
        <f t="shared" si="0"/>
        <v>48000</v>
      </c>
      <c r="D22" s="32"/>
      <c r="E22" s="32">
        <v>48000</v>
      </c>
    </row>
    <row r="23" ht="26.45" customHeight="1" spans="1:5">
      <c r="A23" s="31" t="s">
        <v>337</v>
      </c>
      <c r="B23" s="31" t="s">
        <v>338</v>
      </c>
      <c r="C23" s="32">
        <f t="shared" si="0"/>
        <v>341040</v>
      </c>
      <c r="D23" s="32"/>
      <c r="E23" s="32">
        <v>341040</v>
      </c>
    </row>
    <row r="24" ht="26.45" customHeight="1" spans="1:5">
      <c r="A24" s="31" t="s">
        <v>339</v>
      </c>
      <c r="B24" s="31" t="s">
        <v>340</v>
      </c>
      <c r="C24" s="32">
        <f t="shared" si="0"/>
        <v>58163</v>
      </c>
      <c r="D24" s="32"/>
      <c r="E24" s="32">
        <v>58163</v>
      </c>
    </row>
    <row r="25" ht="26.45" customHeight="1" spans="1:5">
      <c r="A25" s="31" t="s">
        <v>341</v>
      </c>
      <c r="B25" s="31" t="s">
        <v>342</v>
      </c>
      <c r="C25" s="32">
        <f t="shared" si="0"/>
        <v>762200</v>
      </c>
      <c r="D25" s="32"/>
      <c r="E25" s="32">
        <f>237200+525000</f>
        <v>762200</v>
      </c>
    </row>
    <row r="26" ht="26.45" customHeight="1" spans="1:5">
      <c r="A26" s="31" t="s">
        <v>343</v>
      </c>
      <c r="B26" s="31" t="s">
        <v>344</v>
      </c>
      <c r="C26" s="32">
        <f t="shared" si="0"/>
        <v>10000</v>
      </c>
      <c r="D26" s="32"/>
      <c r="E26" s="32">
        <v>10000</v>
      </c>
    </row>
    <row r="27" ht="26.45" customHeight="1" spans="1:5">
      <c r="A27" s="31"/>
      <c r="B27" s="31"/>
      <c r="C27" s="32"/>
      <c r="D27" s="32"/>
      <c r="E27" s="32"/>
    </row>
    <row r="28" ht="22.8" customHeight="1" spans="1:5">
      <c r="A28" s="18" t="s">
        <v>136</v>
      </c>
      <c r="B28" s="18"/>
      <c r="C28" s="30">
        <f>+D28+E28</f>
        <v>8084861</v>
      </c>
      <c r="D28" s="30">
        <v>6615458</v>
      </c>
      <c r="E28" s="30">
        <f>SUM(E20:E26)</f>
        <v>1469403</v>
      </c>
    </row>
    <row r="29" ht="16.35" customHeight="1" spans="1:5">
      <c r="A29" s="7" t="s">
        <v>299</v>
      </c>
      <c r="B29" s="7"/>
      <c r="C29" s="7"/>
      <c r="D29" s="7"/>
      <c r="E29" s="7"/>
    </row>
  </sheetData>
  <mergeCells count="6">
    <mergeCell ref="A2:E2"/>
    <mergeCell ref="A3:D3"/>
    <mergeCell ref="A4:B4"/>
    <mergeCell ref="C4:E4"/>
    <mergeCell ref="A28:B28"/>
    <mergeCell ref="A29:B29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15" zoomScaleNormal="115" topLeftCell="A2" workbookViewId="0">
      <selection activeCell="F6" sqref="F6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345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219</v>
      </c>
      <c r="E4" s="4" t="s">
        <v>220</v>
      </c>
      <c r="F4" s="4" t="s">
        <v>247</v>
      </c>
      <c r="G4" s="4" t="s">
        <v>222</v>
      </c>
      <c r="H4" s="4"/>
      <c r="I4" s="4"/>
      <c r="J4" s="4"/>
      <c r="K4" s="4"/>
      <c r="L4" s="4" t="s">
        <v>226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346</v>
      </c>
      <c r="I5" s="4" t="s">
        <v>347</v>
      </c>
      <c r="J5" s="4" t="s">
        <v>348</v>
      </c>
      <c r="K5" s="4" t="s">
        <v>349</v>
      </c>
      <c r="L5" s="4" t="s">
        <v>136</v>
      </c>
      <c r="M5" s="4" t="s">
        <v>248</v>
      </c>
      <c r="N5" s="4" t="s">
        <v>350</v>
      </c>
    </row>
    <row r="6" ht="22.8" customHeight="1" spans="1:14">
      <c r="A6" s="14"/>
      <c r="B6" s="14"/>
      <c r="C6" s="14"/>
      <c r="D6" s="14"/>
      <c r="E6" s="14" t="s">
        <v>136</v>
      </c>
      <c r="F6" s="27">
        <v>6602828</v>
      </c>
      <c r="G6" s="27">
        <v>6602828</v>
      </c>
      <c r="H6" s="27">
        <v>4813496</v>
      </c>
      <c r="I6" s="27">
        <v>1148388</v>
      </c>
      <c r="J6" s="27">
        <v>582144</v>
      </c>
      <c r="K6" s="27">
        <v>58800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6602828</v>
      </c>
      <c r="G7" s="27">
        <v>6602828</v>
      </c>
      <c r="H7" s="27">
        <v>4813496</v>
      </c>
      <c r="I7" s="27">
        <v>1148388</v>
      </c>
      <c r="J7" s="27">
        <v>582144</v>
      </c>
      <c r="K7" s="27">
        <v>58800</v>
      </c>
      <c r="L7" s="27"/>
      <c r="M7" s="27"/>
      <c r="N7" s="27"/>
    </row>
    <row r="8" ht="22.8" customHeight="1" spans="1:14">
      <c r="A8" s="14"/>
      <c r="B8" s="14"/>
      <c r="C8" s="14"/>
      <c r="D8" s="20" t="s">
        <v>155</v>
      </c>
      <c r="E8" s="20" t="s">
        <v>156</v>
      </c>
      <c r="F8" s="27">
        <v>6602828</v>
      </c>
      <c r="G8" s="27">
        <v>6602828</v>
      </c>
      <c r="H8" s="27">
        <v>4813496</v>
      </c>
      <c r="I8" s="27">
        <v>1148388</v>
      </c>
      <c r="J8" s="27">
        <v>582144</v>
      </c>
      <c r="K8" s="27">
        <v>58800</v>
      </c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173</v>
      </c>
      <c r="D9" s="19" t="s">
        <v>236</v>
      </c>
      <c r="E9" s="5" t="s">
        <v>237</v>
      </c>
      <c r="F9" s="6">
        <v>711384</v>
      </c>
      <c r="G9" s="6">
        <v>711384</v>
      </c>
      <c r="H9" s="21"/>
      <c r="I9" s="21">
        <v>711384</v>
      </c>
      <c r="J9" s="21"/>
      <c r="K9" s="21"/>
      <c r="L9" s="6"/>
      <c r="M9" s="21"/>
      <c r="N9" s="21"/>
    </row>
    <row r="10" ht="22.8" customHeight="1" spans="1:14">
      <c r="A10" s="23" t="s">
        <v>170</v>
      </c>
      <c r="B10" s="23" t="s">
        <v>178</v>
      </c>
      <c r="C10" s="23" t="s">
        <v>181</v>
      </c>
      <c r="D10" s="19" t="s">
        <v>236</v>
      </c>
      <c r="E10" s="5" t="s">
        <v>238</v>
      </c>
      <c r="F10" s="6">
        <v>20092</v>
      </c>
      <c r="G10" s="6">
        <v>20092</v>
      </c>
      <c r="H10" s="21"/>
      <c r="I10" s="21">
        <v>20092</v>
      </c>
      <c r="J10" s="21"/>
      <c r="K10" s="21"/>
      <c r="L10" s="6"/>
      <c r="M10" s="21"/>
      <c r="N10" s="21"/>
    </row>
    <row r="11" ht="22.8" customHeight="1" spans="1:14">
      <c r="A11" s="23" t="s">
        <v>170</v>
      </c>
      <c r="B11" s="23" t="s">
        <v>178</v>
      </c>
      <c r="C11" s="23" t="s">
        <v>184</v>
      </c>
      <c r="D11" s="19" t="s">
        <v>236</v>
      </c>
      <c r="E11" s="5" t="s">
        <v>239</v>
      </c>
      <c r="F11" s="6">
        <v>16281</v>
      </c>
      <c r="G11" s="6">
        <v>16281</v>
      </c>
      <c r="H11" s="21"/>
      <c r="I11" s="21">
        <v>16281</v>
      </c>
      <c r="J11" s="21"/>
      <c r="K11" s="21"/>
      <c r="L11" s="6"/>
      <c r="M11" s="21"/>
      <c r="N11" s="21"/>
    </row>
    <row r="12" ht="22.8" customHeight="1" spans="1:14">
      <c r="A12" s="23" t="s">
        <v>187</v>
      </c>
      <c r="B12" s="23" t="s">
        <v>190</v>
      </c>
      <c r="C12" s="23" t="s">
        <v>181</v>
      </c>
      <c r="D12" s="19" t="s">
        <v>236</v>
      </c>
      <c r="E12" s="5" t="s">
        <v>240</v>
      </c>
      <c r="F12" s="6">
        <v>294614</v>
      </c>
      <c r="G12" s="6">
        <v>294614</v>
      </c>
      <c r="H12" s="21"/>
      <c r="I12" s="21">
        <v>294614</v>
      </c>
      <c r="J12" s="21"/>
      <c r="K12" s="21"/>
      <c r="L12" s="6"/>
      <c r="M12" s="21"/>
      <c r="N12" s="21"/>
    </row>
    <row r="13" ht="22.8" customHeight="1" spans="1:14">
      <c r="A13" s="23" t="s">
        <v>187</v>
      </c>
      <c r="B13" s="23" t="s">
        <v>190</v>
      </c>
      <c r="C13" s="23" t="s">
        <v>195</v>
      </c>
      <c r="D13" s="19" t="s">
        <v>236</v>
      </c>
      <c r="E13" s="5" t="s">
        <v>241</v>
      </c>
      <c r="F13" s="6">
        <v>101607</v>
      </c>
      <c r="G13" s="6">
        <v>101607</v>
      </c>
      <c r="H13" s="21"/>
      <c r="I13" s="21">
        <v>101607</v>
      </c>
      <c r="J13" s="21"/>
      <c r="K13" s="21"/>
      <c r="L13" s="6"/>
      <c r="M13" s="21"/>
      <c r="N13" s="21"/>
    </row>
    <row r="14" ht="22.8" customHeight="1" spans="1:14">
      <c r="A14" s="23" t="s">
        <v>187</v>
      </c>
      <c r="B14" s="23" t="s">
        <v>190</v>
      </c>
      <c r="C14" s="23" t="s">
        <v>198</v>
      </c>
      <c r="D14" s="19" t="s">
        <v>236</v>
      </c>
      <c r="E14" s="5" t="s">
        <v>242</v>
      </c>
      <c r="F14" s="6">
        <v>4410</v>
      </c>
      <c r="G14" s="6">
        <v>4410</v>
      </c>
      <c r="H14" s="21"/>
      <c r="I14" s="21">
        <v>4410</v>
      </c>
      <c r="J14" s="21"/>
      <c r="K14" s="21"/>
      <c r="L14" s="6"/>
      <c r="M14" s="21"/>
      <c r="N14" s="21"/>
    </row>
    <row r="15" ht="22.8" customHeight="1" spans="1:14">
      <c r="A15" s="23" t="s">
        <v>201</v>
      </c>
      <c r="B15" s="23" t="s">
        <v>195</v>
      </c>
      <c r="C15" s="23" t="s">
        <v>181</v>
      </c>
      <c r="D15" s="19" t="s">
        <v>236</v>
      </c>
      <c r="E15" s="5" t="s">
        <v>243</v>
      </c>
      <c r="F15" s="6">
        <v>3759513</v>
      </c>
      <c r="G15" s="6">
        <v>3759513</v>
      </c>
      <c r="H15" s="21">
        <v>3727113</v>
      </c>
      <c r="I15" s="21"/>
      <c r="J15" s="21"/>
      <c r="K15" s="21">
        <v>32400</v>
      </c>
      <c r="L15" s="6"/>
      <c r="M15" s="21"/>
      <c r="N15" s="21"/>
    </row>
    <row r="16" ht="22.8" customHeight="1" spans="1:14">
      <c r="A16" s="23" t="s">
        <v>201</v>
      </c>
      <c r="B16" s="23" t="s">
        <v>195</v>
      </c>
      <c r="C16" s="23" t="s">
        <v>208</v>
      </c>
      <c r="D16" s="19" t="s">
        <v>236</v>
      </c>
      <c r="E16" s="5" t="s">
        <v>244</v>
      </c>
      <c r="F16" s="6">
        <v>1112783</v>
      </c>
      <c r="G16" s="6">
        <v>1112783</v>
      </c>
      <c r="H16" s="21">
        <v>1086383</v>
      </c>
      <c r="I16" s="21"/>
      <c r="J16" s="21"/>
      <c r="K16" s="21">
        <v>26400</v>
      </c>
      <c r="L16" s="6"/>
      <c r="M16" s="21"/>
      <c r="N16" s="21"/>
    </row>
    <row r="17" ht="22.8" customHeight="1" spans="1:14">
      <c r="A17" s="23" t="s">
        <v>211</v>
      </c>
      <c r="B17" s="23" t="s">
        <v>184</v>
      </c>
      <c r="C17" s="23" t="s">
        <v>181</v>
      </c>
      <c r="D17" s="19" t="s">
        <v>236</v>
      </c>
      <c r="E17" s="5" t="s">
        <v>245</v>
      </c>
      <c r="F17" s="6">
        <v>582144</v>
      </c>
      <c r="G17" s="6">
        <v>582144</v>
      </c>
      <c r="H17" s="21"/>
      <c r="I17" s="21"/>
      <c r="J17" s="21">
        <v>582144</v>
      </c>
      <c r="K17" s="21"/>
      <c r="L17" s="6"/>
      <c r="M17" s="21"/>
      <c r="N17" s="21"/>
    </row>
    <row r="18" ht="16.35" customHeight="1" spans="1:5">
      <c r="A18" s="7" t="s">
        <v>299</v>
      </c>
      <c r="B18" s="7"/>
      <c r="C18" s="7"/>
      <c r="D18" s="7"/>
      <c r="E18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1" sqref="A1"/>
    </sheetView>
  </sheetViews>
  <sheetFormatPr defaultColWidth="9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351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219</v>
      </c>
      <c r="E4" s="4" t="s">
        <v>220</v>
      </c>
      <c r="F4" s="4" t="s">
        <v>247</v>
      </c>
      <c r="G4" s="4" t="s">
        <v>352</v>
      </c>
      <c r="H4" s="4"/>
      <c r="I4" s="4"/>
      <c r="J4" s="4"/>
      <c r="K4" s="4"/>
      <c r="L4" s="4" t="s">
        <v>353</v>
      </c>
      <c r="M4" s="4"/>
      <c r="N4" s="4"/>
      <c r="O4" s="4"/>
      <c r="P4" s="4"/>
      <c r="Q4" s="4"/>
      <c r="R4" s="4" t="s">
        <v>348</v>
      </c>
      <c r="S4" s="4" t="s">
        <v>354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355</v>
      </c>
      <c r="I5" s="4" t="s">
        <v>356</v>
      </c>
      <c r="J5" s="4" t="s">
        <v>357</v>
      </c>
      <c r="K5" s="4" t="s">
        <v>358</v>
      </c>
      <c r="L5" s="4" t="s">
        <v>136</v>
      </c>
      <c r="M5" s="4" t="s">
        <v>359</v>
      </c>
      <c r="N5" s="4" t="s">
        <v>360</v>
      </c>
      <c r="O5" s="4" t="s">
        <v>361</v>
      </c>
      <c r="P5" s="4" t="s">
        <v>362</v>
      </c>
      <c r="Q5" s="4" t="s">
        <v>363</v>
      </c>
      <c r="R5" s="4"/>
      <c r="S5" s="4" t="s">
        <v>136</v>
      </c>
      <c r="T5" s="4" t="s">
        <v>364</v>
      </c>
      <c r="U5" s="4" t="s">
        <v>365</v>
      </c>
      <c r="V5" s="4" t="s">
        <v>349</v>
      </c>
    </row>
    <row r="6" ht="22.8" customHeight="1" spans="1:22">
      <c r="A6" s="14"/>
      <c r="B6" s="14"/>
      <c r="C6" s="14"/>
      <c r="D6" s="14"/>
      <c r="E6" s="14" t="s">
        <v>136</v>
      </c>
      <c r="F6" s="13">
        <v>6602828</v>
      </c>
      <c r="G6" s="13">
        <v>4813496</v>
      </c>
      <c r="H6" s="13">
        <v>2293008</v>
      </c>
      <c r="I6" s="13">
        <v>1093104</v>
      </c>
      <c r="J6" s="13">
        <v>1427384</v>
      </c>
      <c r="K6" s="13"/>
      <c r="L6" s="13">
        <v>1148388</v>
      </c>
      <c r="M6" s="13">
        <v>711384</v>
      </c>
      <c r="N6" s="13"/>
      <c r="O6" s="13">
        <v>294614</v>
      </c>
      <c r="P6" s="13">
        <v>101607</v>
      </c>
      <c r="Q6" s="13">
        <v>40783</v>
      </c>
      <c r="R6" s="13">
        <v>582144</v>
      </c>
      <c r="S6" s="13">
        <v>58800</v>
      </c>
      <c r="T6" s="13"/>
      <c r="U6" s="13"/>
      <c r="V6" s="13">
        <v>58800</v>
      </c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6602828</v>
      </c>
      <c r="G7" s="13">
        <v>4813496</v>
      </c>
      <c r="H7" s="13">
        <v>2293008</v>
      </c>
      <c r="I7" s="13">
        <v>1093104</v>
      </c>
      <c r="J7" s="13">
        <v>1427384</v>
      </c>
      <c r="K7" s="13"/>
      <c r="L7" s="13">
        <v>1148388</v>
      </c>
      <c r="M7" s="13">
        <v>711384</v>
      </c>
      <c r="N7" s="13"/>
      <c r="O7" s="13">
        <v>294614</v>
      </c>
      <c r="P7" s="13">
        <v>101607</v>
      </c>
      <c r="Q7" s="13">
        <v>40783</v>
      </c>
      <c r="R7" s="13">
        <v>582144</v>
      </c>
      <c r="S7" s="13">
        <v>58800</v>
      </c>
      <c r="T7" s="13"/>
      <c r="U7" s="13"/>
      <c r="V7" s="13">
        <v>58800</v>
      </c>
    </row>
    <row r="8" ht="22.8" customHeight="1" spans="1:22">
      <c r="A8" s="14"/>
      <c r="B8" s="14"/>
      <c r="C8" s="14"/>
      <c r="D8" s="20" t="s">
        <v>155</v>
      </c>
      <c r="E8" s="20" t="s">
        <v>156</v>
      </c>
      <c r="F8" s="13">
        <v>6602828</v>
      </c>
      <c r="G8" s="13">
        <v>4813496</v>
      </c>
      <c r="H8" s="13">
        <v>2293008</v>
      </c>
      <c r="I8" s="13">
        <v>1093104</v>
      </c>
      <c r="J8" s="13">
        <v>1427384</v>
      </c>
      <c r="K8" s="13"/>
      <c r="L8" s="13">
        <v>1148388</v>
      </c>
      <c r="M8" s="13">
        <v>711384</v>
      </c>
      <c r="N8" s="13"/>
      <c r="O8" s="13">
        <v>294614</v>
      </c>
      <c r="P8" s="13">
        <v>101607</v>
      </c>
      <c r="Q8" s="13">
        <v>40783</v>
      </c>
      <c r="R8" s="13">
        <v>582144</v>
      </c>
      <c r="S8" s="13">
        <v>58800</v>
      </c>
      <c r="T8" s="13"/>
      <c r="U8" s="13"/>
      <c r="V8" s="13">
        <v>58800</v>
      </c>
    </row>
    <row r="9" ht="22.8" customHeight="1" spans="1:22">
      <c r="A9" s="23" t="s">
        <v>170</v>
      </c>
      <c r="B9" s="23" t="s">
        <v>173</v>
      </c>
      <c r="C9" s="23" t="s">
        <v>173</v>
      </c>
      <c r="D9" s="19" t="s">
        <v>236</v>
      </c>
      <c r="E9" s="5" t="s">
        <v>237</v>
      </c>
      <c r="F9" s="6">
        <v>711384</v>
      </c>
      <c r="G9" s="21"/>
      <c r="H9" s="21"/>
      <c r="I9" s="21"/>
      <c r="J9" s="21"/>
      <c r="K9" s="21"/>
      <c r="L9" s="6">
        <v>711384</v>
      </c>
      <c r="M9" s="21">
        <v>711384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170</v>
      </c>
      <c r="B10" s="23" t="s">
        <v>178</v>
      </c>
      <c r="C10" s="23" t="s">
        <v>181</v>
      </c>
      <c r="D10" s="19" t="s">
        <v>236</v>
      </c>
      <c r="E10" s="5" t="s">
        <v>238</v>
      </c>
      <c r="F10" s="6">
        <v>20092</v>
      </c>
      <c r="G10" s="21"/>
      <c r="H10" s="21"/>
      <c r="I10" s="21"/>
      <c r="J10" s="21"/>
      <c r="K10" s="21"/>
      <c r="L10" s="6">
        <v>20092</v>
      </c>
      <c r="M10" s="21"/>
      <c r="N10" s="21"/>
      <c r="O10" s="21"/>
      <c r="P10" s="21"/>
      <c r="Q10" s="21">
        <v>20092</v>
      </c>
      <c r="R10" s="21"/>
      <c r="S10" s="6"/>
      <c r="T10" s="21"/>
      <c r="U10" s="21"/>
      <c r="V10" s="21"/>
    </row>
    <row r="11" ht="22.8" customHeight="1" spans="1:22">
      <c r="A11" s="23" t="s">
        <v>170</v>
      </c>
      <c r="B11" s="23" t="s">
        <v>178</v>
      </c>
      <c r="C11" s="23" t="s">
        <v>184</v>
      </c>
      <c r="D11" s="19" t="s">
        <v>236</v>
      </c>
      <c r="E11" s="5" t="s">
        <v>239</v>
      </c>
      <c r="F11" s="6">
        <v>16281</v>
      </c>
      <c r="G11" s="21"/>
      <c r="H11" s="21"/>
      <c r="I11" s="21"/>
      <c r="J11" s="21"/>
      <c r="K11" s="21"/>
      <c r="L11" s="6">
        <v>16281</v>
      </c>
      <c r="M11" s="21"/>
      <c r="N11" s="21"/>
      <c r="O11" s="21"/>
      <c r="P11" s="21"/>
      <c r="Q11" s="21">
        <v>16281</v>
      </c>
      <c r="R11" s="21"/>
      <c r="S11" s="6"/>
      <c r="T11" s="21"/>
      <c r="U11" s="21"/>
      <c r="V11" s="21"/>
    </row>
    <row r="12" ht="22.8" customHeight="1" spans="1:22">
      <c r="A12" s="23" t="s">
        <v>187</v>
      </c>
      <c r="B12" s="23" t="s">
        <v>190</v>
      </c>
      <c r="C12" s="23" t="s">
        <v>181</v>
      </c>
      <c r="D12" s="19" t="s">
        <v>236</v>
      </c>
      <c r="E12" s="5" t="s">
        <v>240</v>
      </c>
      <c r="F12" s="6">
        <v>294614</v>
      </c>
      <c r="G12" s="21"/>
      <c r="H12" s="21"/>
      <c r="I12" s="21"/>
      <c r="J12" s="21"/>
      <c r="K12" s="21"/>
      <c r="L12" s="6">
        <v>294614</v>
      </c>
      <c r="M12" s="21"/>
      <c r="N12" s="21"/>
      <c r="O12" s="21">
        <v>294614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187</v>
      </c>
      <c r="B13" s="23" t="s">
        <v>190</v>
      </c>
      <c r="C13" s="23" t="s">
        <v>195</v>
      </c>
      <c r="D13" s="19" t="s">
        <v>236</v>
      </c>
      <c r="E13" s="5" t="s">
        <v>241</v>
      </c>
      <c r="F13" s="6">
        <v>101607</v>
      </c>
      <c r="G13" s="21"/>
      <c r="H13" s="21"/>
      <c r="I13" s="21"/>
      <c r="J13" s="21"/>
      <c r="K13" s="21"/>
      <c r="L13" s="6">
        <v>101607</v>
      </c>
      <c r="M13" s="21"/>
      <c r="N13" s="21"/>
      <c r="O13" s="21"/>
      <c r="P13" s="21">
        <v>101607</v>
      </c>
      <c r="Q13" s="21"/>
      <c r="R13" s="21"/>
      <c r="S13" s="6"/>
      <c r="T13" s="21"/>
      <c r="U13" s="21"/>
      <c r="V13" s="21"/>
    </row>
    <row r="14" ht="22.8" customHeight="1" spans="1:22">
      <c r="A14" s="23" t="s">
        <v>187</v>
      </c>
      <c r="B14" s="23" t="s">
        <v>190</v>
      </c>
      <c r="C14" s="23" t="s">
        <v>198</v>
      </c>
      <c r="D14" s="19" t="s">
        <v>236</v>
      </c>
      <c r="E14" s="5" t="s">
        <v>242</v>
      </c>
      <c r="F14" s="6">
        <v>4410</v>
      </c>
      <c r="G14" s="21"/>
      <c r="H14" s="21"/>
      <c r="I14" s="21"/>
      <c r="J14" s="21"/>
      <c r="K14" s="21"/>
      <c r="L14" s="6">
        <v>4410</v>
      </c>
      <c r="M14" s="21"/>
      <c r="N14" s="21"/>
      <c r="O14" s="21"/>
      <c r="P14" s="21"/>
      <c r="Q14" s="21">
        <v>4410</v>
      </c>
      <c r="R14" s="21"/>
      <c r="S14" s="6"/>
      <c r="T14" s="21"/>
      <c r="U14" s="21"/>
      <c r="V14" s="21"/>
    </row>
    <row r="15" ht="22.8" customHeight="1" spans="1:22">
      <c r="A15" s="23" t="s">
        <v>201</v>
      </c>
      <c r="B15" s="23" t="s">
        <v>195</v>
      </c>
      <c r="C15" s="23" t="s">
        <v>181</v>
      </c>
      <c r="D15" s="19" t="s">
        <v>236</v>
      </c>
      <c r="E15" s="5" t="s">
        <v>243</v>
      </c>
      <c r="F15" s="6">
        <v>3759513</v>
      </c>
      <c r="G15" s="21">
        <v>3727113</v>
      </c>
      <c r="H15" s="21">
        <v>1802844</v>
      </c>
      <c r="I15" s="21">
        <v>832416</v>
      </c>
      <c r="J15" s="21">
        <v>1091853</v>
      </c>
      <c r="K15" s="21"/>
      <c r="L15" s="6"/>
      <c r="M15" s="21"/>
      <c r="N15" s="21"/>
      <c r="O15" s="21"/>
      <c r="P15" s="21"/>
      <c r="Q15" s="21"/>
      <c r="R15" s="21"/>
      <c r="S15" s="6">
        <v>32400</v>
      </c>
      <c r="T15" s="21"/>
      <c r="U15" s="21"/>
      <c r="V15" s="21">
        <v>32400</v>
      </c>
    </row>
    <row r="16" ht="22.8" customHeight="1" spans="1:22">
      <c r="A16" s="23" t="s">
        <v>201</v>
      </c>
      <c r="B16" s="23" t="s">
        <v>195</v>
      </c>
      <c r="C16" s="23" t="s">
        <v>208</v>
      </c>
      <c r="D16" s="19" t="s">
        <v>236</v>
      </c>
      <c r="E16" s="5" t="s">
        <v>244</v>
      </c>
      <c r="F16" s="6">
        <v>1112783</v>
      </c>
      <c r="G16" s="21">
        <v>1086383</v>
      </c>
      <c r="H16" s="21">
        <v>490164</v>
      </c>
      <c r="I16" s="21">
        <v>260688</v>
      </c>
      <c r="J16" s="21">
        <v>335531</v>
      </c>
      <c r="K16" s="21"/>
      <c r="L16" s="6"/>
      <c r="M16" s="21"/>
      <c r="N16" s="21"/>
      <c r="O16" s="21"/>
      <c r="P16" s="21"/>
      <c r="Q16" s="21"/>
      <c r="R16" s="21"/>
      <c r="S16" s="6">
        <v>26400</v>
      </c>
      <c r="T16" s="21"/>
      <c r="U16" s="21"/>
      <c r="V16" s="21">
        <v>26400</v>
      </c>
    </row>
    <row r="17" ht="22.8" customHeight="1" spans="1:22">
      <c r="A17" s="23" t="s">
        <v>211</v>
      </c>
      <c r="B17" s="23" t="s">
        <v>184</v>
      </c>
      <c r="C17" s="23" t="s">
        <v>181</v>
      </c>
      <c r="D17" s="19" t="s">
        <v>236</v>
      </c>
      <c r="E17" s="5" t="s">
        <v>245</v>
      </c>
      <c r="F17" s="6">
        <v>582144</v>
      </c>
      <c r="G17" s="21"/>
      <c r="H17" s="21"/>
      <c r="I17" s="21"/>
      <c r="J17" s="21"/>
      <c r="K17" s="21"/>
      <c r="L17" s="6"/>
      <c r="M17" s="21"/>
      <c r="N17" s="21"/>
      <c r="O17" s="21"/>
      <c r="P17" s="21"/>
      <c r="Q17" s="21"/>
      <c r="R17" s="21">
        <v>582144</v>
      </c>
      <c r="S17" s="6"/>
      <c r="T17" s="21"/>
      <c r="U17" s="21"/>
      <c r="V17" s="21"/>
    </row>
    <row r="18" ht="16.35" customHeight="1" spans="1:6">
      <c r="A18" s="7" t="s">
        <v>299</v>
      </c>
      <c r="B18" s="7"/>
      <c r="C18" s="7"/>
      <c r="D18" s="7"/>
      <c r="E18" s="7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9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366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219</v>
      </c>
      <c r="E4" s="4" t="s">
        <v>220</v>
      </c>
      <c r="F4" s="4" t="s">
        <v>367</v>
      </c>
      <c r="G4" s="4" t="s">
        <v>368</v>
      </c>
      <c r="H4" s="4" t="s">
        <v>369</v>
      </c>
      <c r="I4" s="4" t="s">
        <v>370</v>
      </c>
      <c r="J4" s="4" t="s">
        <v>371</v>
      </c>
      <c r="K4" s="4" t="s">
        <v>372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12630</v>
      </c>
      <c r="G6" s="13">
        <v>4230</v>
      </c>
      <c r="H6" s="13"/>
      <c r="I6" s="13"/>
      <c r="J6" s="13"/>
      <c r="K6" s="13">
        <v>8400</v>
      </c>
    </row>
    <row r="7" ht="22.8" customHeight="1" spans="1:11">
      <c r="A7" s="14"/>
      <c r="B7" s="14"/>
      <c r="C7" s="14"/>
      <c r="D7" s="12" t="s">
        <v>154</v>
      </c>
      <c r="E7" s="12" t="s">
        <v>4</v>
      </c>
      <c r="F7" s="13">
        <v>12630</v>
      </c>
      <c r="G7" s="13">
        <v>4230</v>
      </c>
      <c r="H7" s="13"/>
      <c r="I7" s="13"/>
      <c r="J7" s="13"/>
      <c r="K7" s="13">
        <v>8400</v>
      </c>
    </row>
    <row r="8" ht="22.8" customHeight="1" spans="1:11">
      <c r="A8" s="14"/>
      <c r="B8" s="14"/>
      <c r="C8" s="14"/>
      <c r="D8" s="20" t="s">
        <v>155</v>
      </c>
      <c r="E8" s="20" t="s">
        <v>156</v>
      </c>
      <c r="F8" s="13">
        <v>12630</v>
      </c>
      <c r="G8" s="13">
        <v>4230</v>
      </c>
      <c r="H8" s="13"/>
      <c r="I8" s="13"/>
      <c r="J8" s="13"/>
      <c r="K8" s="13">
        <v>8400</v>
      </c>
    </row>
    <row r="9" ht="22.8" customHeight="1" spans="1:11">
      <c r="A9" s="23" t="s">
        <v>187</v>
      </c>
      <c r="B9" s="23" t="s">
        <v>190</v>
      </c>
      <c r="C9" s="23" t="s">
        <v>198</v>
      </c>
      <c r="D9" s="19" t="s">
        <v>236</v>
      </c>
      <c r="E9" s="5" t="s">
        <v>242</v>
      </c>
      <c r="F9" s="6">
        <v>4230</v>
      </c>
      <c r="G9" s="21">
        <v>4230</v>
      </c>
      <c r="H9" s="21"/>
      <c r="I9" s="21"/>
      <c r="J9" s="21"/>
      <c r="K9" s="21"/>
    </row>
    <row r="10" ht="22.8" customHeight="1" spans="1:11">
      <c r="A10" s="23" t="s">
        <v>201</v>
      </c>
      <c r="B10" s="23" t="s">
        <v>195</v>
      </c>
      <c r="C10" s="23" t="s">
        <v>181</v>
      </c>
      <c r="D10" s="19" t="s">
        <v>236</v>
      </c>
      <c r="E10" s="5" t="s">
        <v>243</v>
      </c>
      <c r="F10" s="6">
        <v>8400</v>
      </c>
      <c r="G10" s="21"/>
      <c r="H10" s="21"/>
      <c r="I10" s="21"/>
      <c r="J10" s="21"/>
      <c r="K10" s="21">
        <v>8400</v>
      </c>
    </row>
    <row r="11" ht="16.35" customHeight="1" spans="1:5">
      <c r="A11" s="7" t="s">
        <v>299</v>
      </c>
      <c r="B11" s="7"/>
      <c r="C11" s="7"/>
      <c r="D11" s="7"/>
      <c r="E11" s="7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9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6" width="8.59166666666667" customWidth="1"/>
    <col min="7" max="18" width="7.69166666666667" customWidth="1"/>
    <col min="19" max="19" width="9.76666666666667" customWidth="1"/>
  </cols>
  <sheetData>
    <row r="1" ht="16.35" customHeight="1" spans="1:18">
      <c r="A1" s="1"/>
      <c r="Q1" s="16" t="s">
        <v>373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219</v>
      </c>
      <c r="E4" s="4" t="s">
        <v>220</v>
      </c>
      <c r="F4" s="4" t="s">
        <v>367</v>
      </c>
      <c r="G4" s="4" t="s">
        <v>374</v>
      </c>
      <c r="H4" s="4" t="s">
        <v>375</v>
      </c>
      <c r="I4" s="4" t="s">
        <v>376</v>
      </c>
      <c r="J4" s="4" t="s">
        <v>377</v>
      </c>
      <c r="K4" s="4" t="s">
        <v>378</v>
      </c>
      <c r="L4" s="4" t="s">
        <v>379</v>
      </c>
      <c r="M4" s="4" t="s">
        <v>380</v>
      </c>
      <c r="N4" s="4" t="s">
        <v>369</v>
      </c>
      <c r="O4" s="4" t="s">
        <v>381</v>
      </c>
      <c r="P4" s="4" t="s">
        <v>382</v>
      </c>
      <c r="Q4" s="4" t="s">
        <v>370</v>
      </c>
      <c r="R4" s="4" t="s">
        <v>372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12630</v>
      </c>
      <c r="G6" s="13"/>
      <c r="H6" s="13"/>
      <c r="I6" s="13"/>
      <c r="J6" s="13"/>
      <c r="K6" s="13"/>
      <c r="L6" s="13"/>
      <c r="M6" s="13">
        <v>4230</v>
      </c>
      <c r="N6" s="13"/>
      <c r="O6" s="13"/>
      <c r="P6" s="13"/>
      <c r="Q6" s="13"/>
      <c r="R6" s="13">
        <v>8400</v>
      </c>
    </row>
    <row r="7" ht="22.8" customHeight="1" spans="1:18">
      <c r="A7" s="14"/>
      <c r="B7" s="14"/>
      <c r="C7" s="14"/>
      <c r="D7" s="12" t="s">
        <v>154</v>
      </c>
      <c r="E7" s="12" t="s">
        <v>4</v>
      </c>
      <c r="F7" s="13">
        <v>12630</v>
      </c>
      <c r="G7" s="13"/>
      <c r="H7" s="13"/>
      <c r="I7" s="13"/>
      <c r="J7" s="13"/>
      <c r="K7" s="13"/>
      <c r="L7" s="13"/>
      <c r="M7" s="13">
        <v>4230</v>
      </c>
      <c r="N7" s="13"/>
      <c r="O7" s="13"/>
      <c r="P7" s="13"/>
      <c r="Q7" s="13"/>
      <c r="R7" s="13">
        <v>8400</v>
      </c>
    </row>
    <row r="8" ht="22.8" customHeight="1" spans="1:18">
      <c r="A8" s="14"/>
      <c r="B8" s="14"/>
      <c r="C8" s="14"/>
      <c r="D8" s="20" t="s">
        <v>155</v>
      </c>
      <c r="E8" s="20" t="s">
        <v>156</v>
      </c>
      <c r="F8" s="13">
        <v>12630</v>
      </c>
      <c r="G8" s="13"/>
      <c r="H8" s="13"/>
      <c r="I8" s="13"/>
      <c r="J8" s="13"/>
      <c r="K8" s="13"/>
      <c r="L8" s="13"/>
      <c r="M8" s="13">
        <v>4230</v>
      </c>
      <c r="N8" s="13"/>
      <c r="O8" s="13"/>
      <c r="P8" s="13"/>
      <c r="Q8" s="13"/>
      <c r="R8" s="13">
        <v>8400</v>
      </c>
    </row>
    <row r="9" ht="22.8" customHeight="1" spans="1:18">
      <c r="A9" s="23" t="s">
        <v>187</v>
      </c>
      <c r="B9" s="23" t="s">
        <v>190</v>
      </c>
      <c r="C9" s="23" t="s">
        <v>198</v>
      </c>
      <c r="D9" s="19" t="s">
        <v>236</v>
      </c>
      <c r="E9" s="5" t="s">
        <v>242</v>
      </c>
      <c r="F9" s="6">
        <v>4230</v>
      </c>
      <c r="G9" s="21"/>
      <c r="H9" s="21"/>
      <c r="I9" s="21"/>
      <c r="J9" s="21"/>
      <c r="K9" s="21"/>
      <c r="L9" s="21"/>
      <c r="M9" s="21">
        <v>4230</v>
      </c>
      <c r="N9" s="21"/>
      <c r="O9" s="21"/>
      <c r="P9" s="21"/>
      <c r="Q9" s="21"/>
      <c r="R9" s="21"/>
    </row>
    <row r="10" ht="22.8" customHeight="1" spans="1:18">
      <c r="A10" s="23" t="s">
        <v>201</v>
      </c>
      <c r="B10" s="23" t="s">
        <v>195</v>
      </c>
      <c r="C10" s="23" t="s">
        <v>181</v>
      </c>
      <c r="D10" s="19" t="s">
        <v>236</v>
      </c>
      <c r="E10" s="5" t="s">
        <v>243</v>
      </c>
      <c r="F10" s="6">
        <v>8400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8400</v>
      </c>
    </row>
    <row r="11" ht="16.35" customHeight="1" spans="1:5">
      <c r="A11" s="7" t="s">
        <v>299</v>
      </c>
      <c r="B11" s="7"/>
      <c r="C11" s="7"/>
      <c r="D11" s="7"/>
      <c r="E11" s="7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topLeftCell="E1" workbookViewId="0">
      <selection activeCell="Q9" sqref="Q9"/>
    </sheetView>
  </sheetViews>
  <sheetFormatPr defaultColWidth="9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8" width="11.0333333333333" customWidth="1"/>
    <col min="9" max="12" width="7.18333333333333" customWidth="1"/>
    <col min="13" max="13" width="8.59166666666667" customWidth="1"/>
    <col min="14" max="16" width="7.18333333333333" customWidth="1"/>
    <col min="17" max="17" width="8.65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383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367</v>
      </c>
      <c r="G4" s="4" t="s">
        <v>223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384</v>
      </c>
      <c r="I5" s="4" t="s">
        <v>385</v>
      </c>
      <c r="J5" s="4" t="s">
        <v>386</v>
      </c>
      <c r="K5" s="4" t="s">
        <v>387</v>
      </c>
      <c r="L5" s="4" t="s">
        <v>388</v>
      </c>
      <c r="M5" s="4" t="s">
        <v>389</v>
      </c>
      <c r="N5" s="4" t="s">
        <v>390</v>
      </c>
      <c r="O5" s="4" t="s">
        <v>391</v>
      </c>
      <c r="P5" s="4" t="s">
        <v>392</v>
      </c>
      <c r="Q5" s="4" t="s">
        <v>393</v>
      </c>
      <c r="R5" s="4" t="s">
        <v>136</v>
      </c>
      <c r="S5" s="4" t="s">
        <v>330</v>
      </c>
      <c r="T5" s="4" t="s">
        <v>350</v>
      </c>
    </row>
    <row r="6" ht="22.8" customHeight="1" spans="1:20">
      <c r="A6" s="14"/>
      <c r="B6" s="14"/>
      <c r="C6" s="14"/>
      <c r="D6" s="14"/>
      <c r="E6" s="14" t="s">
        <v>136</v>
      </c>
      <c r="F6" s="27">
        <v>1469403</v>
      </c>
      <c r="G6" s="27">
        <f>SUM(H6:Q6)</f>
        <v>1469403</v>
      </c>
      <c r="H6" s="27">
        <f>+H7</f>
        <v>1184203</v>
      </c>
      <c r="I6" s="27"/>
      <c r="J6" s="27"/>
      <c r="K6" s="27"/>
      <c r="L6" s="27"/>
      <c r="M6" s="27">
        <v>48000</v>
      </c>
      <c r="N6" s="27"/>
      <c r="O6" s="27"/>
      <c r="P6" s="27"/>
      <c r="Q6" s="27">
        <v>237200</v>
      </c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v>1469403</v>
      </c>
      <c r="G7" s="27">
        <f>SUM(H7:Q7)</f>
        <v>1469403</v>
      </c>
      <c r="H7" s="27">
        <f>+H8</f>
        <v>1184203</v>
      </c>
      <c r="I7" s="27"/>
      <c r="J7" s="27"/>
      <c r="K7" s="27"/>
      <c r="L7" s="27"/>
      <c r="M7" s="27">
        <v>48000</v>
      </c>
      <c r="N7" s="27"/>
      <c r="O7" s="27"/>
      <c r="P7" s="27"/>
      <c r="Q7" s="27">
        <v>237200</v>
      </c>
      <c r="R7" s="27"/>
      <c r="S7" s="27"/>
      <c r="T7" s="27"/>
    </row>
    <row r="8" ht="22.8" customHeight="1" spans="1:20">
      <c r="A8" s="14"/>
      <c r="B8" s="14"/>
      <c r="C8" s="14"/>
      <c r="D8" s="20" t="s">
        <v>155</v>
      </c>
      <c r="E8" s="20" t="s">
        <v>156</v>
      </c>
      <c r="F8" s="27">
        <v>1469403</v>
      </c>
      <c r="G8" s="27">
        <f>SUM(H8:Q8)</f>
        <v>1469403</v>
      </c>
      <c r="H8" s="27">
        <f>+H9+H10</f>
        <v>1184203</v>
      </c>
      <c r="I8" s="27"/>
      <c r="J8" s="27"/>
      <c r="K8" s="27"/>
      <c r="L8" s="27"/>
      <c r="M8" s="27">
        <v>48000</v>
      </c>
      <c r="N8" s="27"/>
      <c r="O8" s="27"/>
      <c r="P8" s="27"/>
      <c r="Q8" s="27">
        <v>237200</v>
      </c>
      <c r="R8" s="27"/>
      <c r="S8" s="27"/>
      <c r="T8" s="27"/>
    </row>
    <row r="9" ht="22.8" customHeight="1" spans="1:20">
      <c r="A9" s="23" t="s">
        <v>201</v>
      </c>
      <c r="B9" s="23" t="s">
        <v>195</v>
      </c>
      <c r="C9" s="23" t="s">
        <v>181</v>
      </c>
      <c r="D9" s="19" t="s">
        <v>236</v>
      </c>
      <c r="E9" s="5" t="s">
        <v>243</v>
      </c>
      <c r="F9" s="6">
        <f>+G9</f>
        <v>1172855</v>
      </c>
      <c r="G9" s="21">
        <f>SUM(H9:Q9)</f>
        <v>1172855</v>
      </c>
      <c r="H9" s="21">
        <v>887655</v>
      </c>
      <c r="I9" s="21"/>
      <c r="J9" s="21"/>
      <c r="K9" s="21"/>
      <c r="L9" s="21"/>
      <c r="M9" s="21">
        <v>48000</v>
      </c>
      <c r="N9" s="21"/>
      <c r="O9" s="21"/>
      <c r="P9" s="21"/>
      <c r="Q9" s="21">
        <v>237200</v>
      </c>
      <c r="R9" s="21"/>
      <c r="S9" s="21"/>
      <c r="T9" s="21"/>
    </row>
    <row r="10" ht="22.8" customHeight="1" spans="1:20">
      <c r="A10" s="23" t="s">
        <v>201</v>
      </c>
      <c r="B10" s="23" t="s">
        <v>195</v>
      </c>
      <c r="C10" s="23" t="s">
        <v>208</v>
      </c>
      <c r="D10" s="19" t="s">
        <v>236</v>
      </c>
      <c r="E10" s="5" t="s">
        <v>244</v>
      </c>
      <c r="F10" s="6">
        <f>+G10</f>
        <v>296548</v>
      </c>
      <c r="G10" s="21">
        <f>SUM(H10:M10)</f>
        <v>296548</v>
      </c>
      <c r="H10" s="21">
        <v>296548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ht="22.8" customHeight="1" spans="1:6">
      <c r="A11" s="7" t="s">
        <v>299</v>
      </c>
      <c r="B11" s="7"/>
      <c r="C11" s="7"/>
      <c r="D11" s="7"/>
      <c r="E11" s="7"/>
      <c r="F11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L1" workbookViewId="0">
      <selection activeCell="F9" sqref="F9:F10"/>
    </sheetView>
  </sheetViews>
  <sheetFormatPr defaultColWidth="9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1.0333333333333" customWidth="1"/>
    <col min="7" max="7" width="9.40833333333333" customWidth="1"/>
    <col min="8" max="10" width="7.18333333333333" customWidth="1"/>
    <col min="11" max="11" width="8.59166666666667" customWidth="1"/>
    <col min="12" max="12" width="9.40833333333333" customWidth="1"/>
    <col min="13" max="15" width="7.18333333333333" customWidth="1"/>
    <col min="16" max="16" width="9.40833333333333" customWidth="1"/>
    <col min="17" max="21" width="7.18333333333333" customWidth="1"/>
    <col min="22" max="22" width="8.59166666666667" customWidth="1"/>
    <col min="23" max="27" width="7.18333333333333" customWidth="1"/>
    <col min="28" max="28" width="8.59166666666667" customWidth="1"/>
    <col min="29" max="30" width="7.18333333333333" customWidth="1"/>
    <col min="31" max="31" width="9.40833333333333" customWidth="1"/>
    <col min="32" max="32" width="7.18333333333333" customWidth="1"/>
    <col min="33" max="33" width="8.625" customWidth="1"/>
    <col min="34" max="34" width="9.76666666666667" customWidth="1"/>
  </cols>
  <sheetData>
    <row r="1" ht="13.8" customHeight="1" spans="1:33">
      <c r="A1" s="1"/>
      <c r="F1" s="1"/>
      <c r="AF1" s="16" t="s">
        <v>394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219</v>
      </c>
      <c r="E4" s="4" t="s">
        <v>220</v>
      </c>
      <c r="F4" s="4" t="s">
        <v>395</v>
      </c>
      <c r="G4" s="4" t="s">
        <v>396</v>
      </c>
      <c r="H4" s="4" t="s">
        <v>397</v>
      </c>
      <c r="I4" s="4" t="s">
        <v>398</v>
      </c>
      <c r="J4" s="4" t="s">
        <v>399</v>
      </c>
      <c r="K4" s="4" t="s">
        <v>400</v>
      </c>
      <c r="L4" s="4" t="s">
        <v>401</v>
      </c>
      <c r="M4" s="4" t="s">
        <v>402</v>
      </c>
      <c r="N4" s="4" t="s">
        <v>403</v>
      </c>
      <c r="O4" s="4" t="s">
        <v>404</v>
      </c>
      <c r="P4" s="4" t="s">
        <v>405</v>
      </c>
      <c r="Q4" s="4" t="s">
        <v>390</v>
      </c>
      <c r="R4" s="4" t="s">
        <v>392</v>
      </c>
      <c r="S4" s="4" t="s">
        <v>406</v>
      </c>
      <c r="T4" s="4" t="s">
        <v>385</v>
      </c>
      <c r="U4" s="4" t="s">
        <v>386</v>
      </c>
      <c r="V4" s="4" t="s">
        <v>389</v>
      </c>
      <c r="W4" s="4" t="s">
        <v>407</v>
      </c>
      <c r="X4" s="4" t="s">
        <v>408</v>
      </c>
      <c r="Y4" s="4" t="s">
        <v>409</v>
      </c>
      <c r="Z4" s="4" t="s">
        <v>410</v>
      </c>
      <c r="AA4" s="4" t="s">
        <v>388</v>
      </c>
      <c r="AB4" s="4" t="s">
        <v>411</v>
      </c>
      <c r="AC4" s="4" t="s">
        <v>412</v>
      </c>
      <c r="AD4" s="4" t="s">
        <v>391</v>
      </c>
      <c r="AE4" s="4" t="s">
        <v>413</v>
      </c>
      <c r="AF4" s="4" t="s">
        <v>414</v>
      </c>
      <c r="AG4" s="4" t="s">
        <v>393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f>SUM(G6:AG6)</f>
        <v>1469403</v>
      </c>
      <c r="G6" s="27">
        <v>525000</v>
      </c>
      <c r="H6" s="27"/>
      <c r="I6" s="27"/>
      <c r="J6" s="27"/>
      <c r="K6" s="27">
        <v>10000</v>
      </c>
      <c r="L6" s="27">
        <v>150000</v>
      </c>
      <c r="M6" s="27"/>
      <c r="N6" s="27"/>
      <c r="O6" s="27"/>
      <c r="P6" s="27">
        <v>100000</v>
      </c>
      <c r="Q6" s="27"/>
      <c r="R6" s="27"/>
      <c r="S6" s="27"/>
      <c r="T6" s="27"/>
      <c r="U6" s="27"/>
      <c r="V6" s="27">
        <v>48000</v>
      </c>
      <c r="W6" s="27"/>
      <c r="X6" s="27"/>
      <c r="Y6" s="27"/>
      <c r="Z6" s="27"/>
      <c r="AA6" s="27"/>
      <c r="AB6" s="27">
        <v>58163</v>
      </c>
      <c r="AC6" s="27"/>
      <c r="AD6" s="27"/>
      <c r="AE6" s="27">
        <v>341040</v>
      </c>
      <c r="AF6" s="27"/>
      <c r="AG6" s="27">
        <f>237200</f>
        <v>237200</v>
      </c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f>SUM(G7:AG7)</f>
        <v>1469403</v>
      </c>
      <c r="G7" s="27">
        <v>525000</v>
      </c>
      <c r="H7" s="27"/>
      <c r="I7" s="27"/>
      <c r="J7" s="27"/>
      <c r="K7" s="27">
        <v>10000</v>
      </c>
      <c r="L7" s="27">
        <v>150000</v>
      </c>
      <c r="M7" s="27"/>
      <c r="N7" s="27"/>
      <c r="O7" s="27"/>
      <c r="P7" s="27">
        <v>100000</v>
      </c>
      <c r="Q7" s="27"/>
      <c r="R7" s="27"/>
      <c r="S7" s="27"/>
      <c r="T7" s="27"/>
      <c r="U7" s="27"/>
      <c r="V7" s="27">
        <v>48000</v>
      </c>
      <c r="W7" s="27"/>
      <c r="X7" s="27"/>
      <c r="Y7" s="27"/>
      <c r="Z7" s="27"/>
      <c r="AA7" s="27"/>
      <c r="AB7" s="27">
        <v>58163</v>
      </c>
      <c r="AC7" s="27"/>
      <c r="AD7" s="27"/>
      <c r="AE7" s="27">
        <v>341040</v>
      </c>
      <c r="AF7" s="27"/>
      <c r="AG7" s="27">
        <f>237200</f>
        <v>237200</v>
      </c>
    </row>
    <row r="8" ht="22.8" customHeight="1" spans="1:33">
      <c r="A8" s="14"/>
      <c r="B8" s="14"/>
      <c r="C8" s="14"/>
      <c r="D8" s="20" t="s">
        <v>155</v>
      </c>
      <c r="E8" s="20" t="s">
        <v>156</v>
      </c>
      <c r="F8" s="27">
        <f>SUM(G8:AG8)</f>
        <v>1469403</v>
      </c>
      <c r="G8" s="27">
        <v>525000</v>
      </c>
      <c r="H8" s="27"/>
      <c r="I8" s="27"/>
      <c r="J8" s="27"/>
      <c r="K8" s="27">
        <v>10000</v>
      </c>
      <c r="L8" s="27">
        <v>150000</v>
      </c>
      <c r="M8" s="27"/>
      <c r="N8" s="27"/>
      <c r="O8" s="27"/>
      <c r="P8" s="27">
        <v>100000</v>
      </c>
      <c r="Q8" s="27"/>
      <c r="R8" s="27"/>
      <c r="S8" s="27"/>
      <c r="T8" s="27"/>
      <c r="U8" s="27"/>
      <c r="V8" s="27">
        <v>48000</v>
      </c>
      <c r="W8" s="27"/>
      <c r="X8" s="27"/>
      <c r="Y8" s="27"/>
      <c r="Z8" s="27"/>
      <c r="AA8" s="27"/>
      <c r="AB8" s="27">
        <v>58163</v>
      </c>
      <c r="AC8" s="27"/>
      <c r="AD8" s="27"/>
      <c r="AE8" s="27">
        <v>341040</v>
      </c>
      <c r="AF8" s="27"/>
      <c r="AG8" s="27">
        <f>237200</f>
        <v>237200</v>
      </c>
    </row>
    <row r="9" ht="22.8" customHeight="1" spans="1:33">
      <c r="A9" s="23" t="s">
        <v>201</v>
      </c>
      <c r="B9" s="23" t="s">
        <v>195</v>
      </c>
      <c r="C9" s="23" t="s">
        <v>181</v>
      </c>
      <c r="D9" s="19" t="s">
        <v>236</v>
      </c>
      <c r="E9" s="5" t="s">
        <v>243</v>
      </c>
      <c r="F9" s="21">
        <f>SUM(G9:AG9)</f>
        <v>1172855</v>
      </c>
      <c r="G9" s="21">
        <v>391000</v>
      </c>
      <c r="H9" s="21"/>
      <c r="I9" s="21"/>
      <c r="J9" s="21"/>
      <c r="K9" s="21">
        <v>10000</v>
      </c>
      <c r="L9" s="21">
        <v>100000</v>
      </c>
      <c r="M9" s="21"/>
      <c r="N9" s="21"/>
      <c r="O9" s="21"/>
      <c r="P9" s="21">
        <v>80000</v>
      </c>
      <c r="Q9" s="21"/>
      <c r="R9" s="21"/>
      <c r="S9" s="21"/>
      <c r="T9" s="21"/>
      <c r="U9" s="21"/>
      <c r="V9" s="21">
        <v>48000</v>
      </c>
      <c r="W9" s="21"/>
      <c r="X9" s="21"/>
      <c r="Y9" s="21"/>
      <c r="Z9" s="21"/>
      <c r="AA9" s="21"/>
      <c r="AB9" s="21">
        <v>45295</v>
      </c>
      <c r="AC9" s="21"/>
      <c r="AD9" s="21"/>
      <c r="AE9" s="21">
        <v>261360</v>
      </c>
      <c r="AF9" s="21"/>
      <c r="AG9" s="21">
        <f>237200</f>
        <v>237200</v>
      </c>
    </row>
    <row r="10" ht="22.8" customHeight="1" spans="1:33">
      <c r="A10" s="23" t="s">
        <v>201</v>
      </c>
      <c r="B10" s="23" t="s">
        <v>195</v>
      </c>
      <c r="C10" s="23" t="s">
        <v>208</v>
      </c>
      <c r="D10" s="19" t="s">
        <v>236</v>
      </c>
      <c r="E10" s="5" t="s">
        <v>244</v>
      </c>
      <c r="F10" s="21">
        <f>SUM(G10:AG10)</f>
        <v>296548</v>
      </c>
      <c r="G10" s="21">
        <v>134000</v>
      </c>
      <c r="H10" s="21"/>
      <c r="I10" s="21"/>
      <c r="J10" s="21"/>
      <c r="K10" s="21"/>
      <c r="L10" s="21">
        <v>50000</v>
      </c>
      <c r="M10" s="21"/>
      <c r="N10" s="21"/>
      <c r="O10" s="21"/>
      <c r="P10" s="21">
        <v>20000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>
        <v>12868</v>
      </c>
      <c r="AC10" s="21"/>
      <c r="AD10" s="21"/>
      <c r="AE10" s="21">
        <v>79680</v>
      </c>
      <c r="AF10" s="21"/>
      <c r="AG10" s="21"/>
    </row>
    <row r="11" ht="16.35" customHeight="1" spans="1:5">
      <c r="A11" s="7" t="s">
        <v>299</v>
      </c>
      <c r="B11" s="7"/>
      <c r="C11" s="7"/>
      <c r="D11" s="7"/>
      <c r="E11" s="7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6" sqref="C6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415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416</v>
      </c>
      <c r="B4" s="4" t="s">
        <v>417</v>
      </c>
      <c r="C4" s="4" t="s">
        <v>418</v>
      </c>
      <c r="D4" s="4" t="s">
        <v>419</v>
      </c>
      <c r="E4" s="4" t="s">
        <v>420</v>
      </c>
      <c r="F4" s="4"/>
      <c r="G4" s="4"/>
      <c r="H4" s="4" t="s">
        <v>421</v>
      </c>
    </row>
    <row r="5" ht="25.85" customHeight="1" spans="1:8">
      <c r="A5" s="4"/>
      <c r="B5" s="4"/>
      <c r="C5" s="4"/>
      <c r="D5" s="4"/>
      <c r="E5" s="4" t="s">
        <v>138</v>
      </c>
      <c r="F5" s="4" t="s">
        <v>422</v>
      </c>
      <c r="G5" s="4" t="s">
        <v>423</v>
      </c>
      <c r="H5" s="4"/>
    </row>
    <row r="6" ht="22.8" customHeight="1" spans="1:8">
      <c r="A6" s="14"/>
      <c r="B6" s="14" t="s">
        <v>136</v>
      </c>
      <c r="C6" s="13">
        <v>48000</v>
      </c>
      <c r="D6" s="13"/>
      <c r="E6" s="13"/>
      <c r="F6" s="13"/>
      <c r="G6" s="13"/>
      <c r="H6" s="13">
        <v>48000</v>
      </c>
    </row>
    <row r="7" ht="22.8" customHeight="1" spans="1:8">
      <c r="A7" s="12" t="s">
        <v>154</v>
      </c>
      <c r="B7" s="12" t="s">
        <v>4</v>
      </c>
      <c r="C7" s="13">
        <v>48000</v>
      </c>
      <c r="D7" s="13"/>
      <c r="E7" s="13"/>
      <c r="F7" s="13"/>
      <c r="G7" s="13"/>
      <c r="H7" s="13">
        <v>48000</v>
      </c>
    </row>
    <row r="8" ht="22.8" customHeight="1" spans="1:8">
      <c r="A8" s="19" t="s">
        <v>155</v>
      </c>
      <c r="B8" s="19" t="s">
        <v>156</v>
      </c>
      <c r="C8" s="21">
        <v>48000</v>
      </c>
      <c r="D8" s="21"/>
      <c r="E8" s="6"/>
      <c r="F8" s="21"/>
      <c r="G8" s="21"/>
      <c r="H8" s="21">
        <v>48000</v>
      </c>
    </row>
    <row r="9" ht="16.35" customHeight="1" spans="1:3">
      <c r="A9" s="7" t="s">
        <v>299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workbookViewId="0">
      <selection activeCell="A13" sqref="A13:C13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424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425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7.6" customHeight="1" spans="1:8">
      <c r="A6" s="4"/>
      <c r="B6" s="4"/>
      <c r="C6" s="4"/>
      <c r="D6" s="4"/>
      <c r="E6" s="4" t="s">
        <v>248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426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427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221</v>
      </c>
      <c r="G4" s="4" t="s">
        <v>222</v>
      </c>
      <c r="H4" s="4" t="s">
        <v>223</v>
      </c>
      <c r="I4" s="4" t="s">
        <v>224</v>
      </c>
      <c r="J4" s="4" t="s">
        <v>225</v>
      </c>
      <c r="K4" s="4" t="s">
        <v>226</v>
      </c>
      <c r="L4" s="4" t="s">
        <v>227</v>
      </c>
      <c r="M4" s="4" t="s">
        <v>228</v>
      </c>
      <c r="N4" s="4" t="s">
        <v>229</v>
      </c>
      <c r="O4" s="4" t="s">
        <v>230</v>
      </c>
      <c r="P4" s="4" t="s">
        <v>231</v>
      </c>
      <c r="Q4" s="4" t="s">
        <v>232</v>
      </c>
      <c r="R4" s="4" t="s">
        <v>233</v>
      </c>
      <c r="S4" s="4" t="s">
        <v>234</v>
      </c>
      <c r="T4" s="4" t="s">
        <v>235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426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9" t="s">
        <v>6</v>
      </c>
      <c r="C3" s="49"/>
    </row>
    <row r="4" ht="32.55" customHeight="1" spans="2:3">
      <c r="B4" s="50">
        <v>1</v>
      </c>
      <c r="C4" s="51" t="s">
        <v>7</v>
      </c>
    </row>
    <row r="5" ht="32.55" customHeight="1" spans="2:3">
      <c r="B5" s="50">
        <v>2</v>
      </c>
      <c r="C5" s="52" t="s">
        <v>8</v>
      </c>
    </row>
    <row r="6" ht="32.55" customHeight="1" spans="2:3">
      <c r="B6" s="50">
        <v>3</v>
      </c>
      <c r="C6" s="51" t="s">
        <v>9</v>
      </c>
    </row>
    <row r="7" ht="32.55" customHeight="1" spans="2:3">
      <c r="B7" s="50">
        <v>4</v>
      </c>
      <c r="C7" s="51" t="s">
        <v>10</v>
      </c>
    </row>
    <row r="8" ht="32.55" customHeight="1" spans="2:3">
      <c r="B8" s="50">
        <v>5</v>
      </c>
      <c r="C8" s="51" t="s">
        <v>11</v>
      </c>
    </row>
    <row r="9" ht="32.55" customHeight="1" spans="2:3">
      <c r="B9" s="50">
        <v>6</v>
      </c>
      <c r="C9" s="51" t="s">
        <v>12</v>
      </c>
    </row>
    <row r="10" ht="32.55" customHeight="1" spans="2:3">
      <c r="B10" s="50">
        <v>7</v>
      </c>
      <c r="C10" s="51" t="s">
        <v>13</v>
      </c>
    </row>
    <row r="11" ht="32.55" customHeight="1" spans="2:3">
      <c r="B11" s="50">
        <v>8</v>
      </c>
      <c r="C11" s="51" t="s">
        <v>14</v>
      </c>
    </row>
    <row r="12" ht="32.55" customHeight="1" spans="2:3">
      <c r="B12" s="50">
        <v>9</v>
      </c>
      <c r="C12" s="51" t="s">
        <v>15</v>
      </c>
    </row>
    <row r="13" ht="32.55" customHeight="1" spans="2:3">
      <c r="B13" s="50">
        <v>10</v>
      </c>
      <c r="C13" s="51" t="s">
        <v>16</v>
      </c>
    </row>
    <row r="14" ht="32.55" customHeight="1" spans="2:3">
      <c r="B14" s="50">
        <v>11</v>
      </c>
      <c r="C14" s="51" t="s">
        <v>17</v>
      </c>
    </row>
    <row r="15" ht="32.55" customHeight="1" spans="2:3">
      <c r="B15" s="50">
        <v>12</v>
      </c>
      <c r="C15" s="51" t="s">
        <v>18</v>
      </c>
    </row>
    <row r="16" ht="32.55" customHeight="1" spans="2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428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247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248</v>
      </c>
      <c r="I5" s="4" t="s">
        <v>249</v>
      </c>
      <c r="J5" s="4" t="s">
        <v>230</v>
      </c>
      <c r="K5" s="4" t="s">
        <v>136</v>
      </c>
      <c r="L5" s="4" t="s">
        <v>251</v>
      </c>
      <c r="M5" s="4" t="s">
        <v>252</v>
      </c>
      <c r="N5" s="4" t="s">
        <v>232</v>
      </c>
      <c r="O5" s="4" t="s">
        <v>253</v>
      </c>
      <c r="P5" s="4" t="s">
        <v>254</v>
      </c>
      <c r="Q5" s="4" t="s">
        <v>255</v>
      </c>
      <c r="R5" s="4" t="s">
        <v>228</v>
      </c>
      <c r="S5" s="4" t="s">
        <v>231</v>
      </c>
      <c r="T5" s="4" t="s">
        <v>235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426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429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430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3.25" customHeight="1" spans="1:8">
      <c r="A6" s="4"/>
      <c r="B6" s="4"/>
      <c r="C6" s="4"/>
      <c r="D6" s="4"/>
      <c r="E6" s="4" t="s">
        <v>248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431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432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433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4.15" customHeight="1" spans="1:8">
      <c r="A6" s="4"/>
      <c r="B6" s="4"/>
      <c r="C6" s="4"/>
      <c r="D6" s="4"/>
      <c r="E6" s="4" t="s">
        <v>248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434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:D10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435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219</v>
      </c>
      <c r="B4" s="4" t="s">
        <v>436</v>
      </c>
      <c r="C4" s="4" t="s">
        <v>437</v>
      </c>
      <c r="D4" s="4"/>
      <c r="E4" s="4"/>
      <c r="F4" s="4"/>
      <c r="G4" s="4"/>
      <c r="H4" s="4"/>
      <c r="I4" s="4"/>
      <c r="J4" s="4"/>
      <c r="K4" s="4"/>
      <c r="L4" s="4"/>
      <c r="M4" s="4" t="s">
        <v>438</v>
      </c>
      <c r="N4" s="4"/>
    </row>
    <row r="5" ht="31.9" customHeight="1" spans="1:14">
      <c r="A5" s="4"/>
      <c r="B5" s="4"/>
      <c r="C5" s="4" t="s">
        <v>439</v>
      </c>
      <c r="D5" s="4" t="s">
        <v>139</v>
      </c>
      <c r="E5" s="4"/>
      <c r="F5" s="4"/>
      <c r="G5" s="4"/>
      <c r="H5" s="4"/>
      <c r="I5" s="4"/>
      <c r="J5" s="4" t="s">
        <v>440</v>
      </c>
      <c r="K5" s="4" t="s">
        <v>141</v>
      </c>
      <c r="L5" s="4" t="s">
        <v>142</v>
      </c>
      <c r="M5" s="4" t="s">
        <v>441</v>
      </c>
      <c r="N5" s="4" t="s">
        <v>442</v>
      </c>
    </row>
    <row r="6" ht="44.85" customHeight="1" spans="1:14">
      <c r="A6" s="4"/>
      <c r="B6" s="4"/>
      <c r="C6" s="4"/>
      <c r="D6" s="4" t="s">
        <v>443</v>
      </c>
      <c r="E6" s="4" t="s">
        <v>444</v>
      </c>
      <c r="F6" s="4" t="s">
        <v>445</v>
      </c>
      <c r="G6" s="4" t="s">
        <v>446</v>
      </c>
      <c r="H6" s="4" t="s">
        <v>447</v>
      </c>
      <c r="I6" s="4" t="s">
        <v>448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8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8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449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8" sqref="A18:D18"/>
    </sheetView>
  </sheetViews>
  <sheetFormatPr defaultColWidth="9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450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219</v>
      </c>
      <c r="B4" s="4" t="s">
        <v>451</v>
      </c>
      <c r="C4" s="4" t="s">
        <v>452</v>
      </c>
      <c r="D4" s="4" t="s">
        <v>453</v>
      </c>
      <c r="E4" s="4" t="s">
        <v>454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455</v>
      </c>
      <c r="F5" s="4" t="s">
        <v>456</v>
      </c>
      <c r="G5" s="4" t="s">
        <v>457</v>
      </c>
      <c r="H5" s="4" t="s">
        <v>458</v>
      </c>
      <c r="I5" s="4" t="s">
        <v>459</v>
      </c>
      <c r="J5" s="4" t="s">
        <v>460</v>
      </c>
      <c r="K5" s="4" t="s">
        <v>461</v>
      </c>
      <c r="L5" s="4" t="s">
        <v>462</v>
      </c>
      <c r="M5" s="4" t="s">
        <v>463</v>
      </c>
    </row>
    <row r="6" ht="18.1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464</v>
      </c>
      <c r="F7" s="15" t="s">
        <v>465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466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467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468</v>
      </c>
      <c r="F10" s="15" t="s">
        <v>469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470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471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472</v>
      </c>
      <c r="F13" s="15" t="s">
        <v>473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474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475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476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477</v>
      </c>
      <c r="F17" s="15" t="s">
        <v>478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449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12" activePane="bottomLeft" state="frozen"/>
      <selection/>
      <selection pane="bottomLeft" activeCell="A1" sqref="A1"/>
    </sheetView>
  </sheetViews>
  <sheetFormatPr defaultColWidth="9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479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416</v>
      </c>
      <c r="B5" s="4" t="s">
        <v>417</v>
      </c>
      <c r="C5" s="4" t="s">
        <v>480</v>
      </c>
      <c r="D5" s="4"/>
      <c r="E5" s="4"/>
      <c r="F5" s="4"/>
      <c r="G5" s="4"/>
      <c r="H5" s="4"/>
      <c r="I5" s="4"/>
      <c r="J5" s="4" t="s">
        <v>481</v>
      </c>
      <c r="K5" s="4" t="s">
        <v>482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452</v>
      </c>
      <c r="D6" s="4" t="s">
        <v>483</v>
      </c>
      <c r="E6" s="4"/>
      <c r="F6" s="4"/>
      <c r="G6" s="4"/>
      <c r="H6" s="4" t="s">
        <v>484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485</v>
      </c>
      <c r="F7" s="4" t="s">
        <v>143</v>
      </c>
      <c r="G7" s="4" t="s">
        <v>486</v>
      </c>
      <c r="H7" s="4" t="s">
        <v>161</v>
      </c>
      <c r="I7" s="4" t="s">
        <v>162</v>
      </c>
      <c r="J7" s="4"/>
      <c r="K7" s="4" t="s">
        <v>455</v>
      </c>
      <c r="L7" s="4" t="s">
        <v>456</v>
      </c>
      <c r="M7" s="4" t="s">
        <v>457</v>
      </c>
      <c r="N7" s="4" t="s">
        <v>462</v>
      </c>
      <c r="O7" s="4" t="s">
        <v>458</v>
      </c>
      <c r="P7" s="4" t="s">
        <v>487</v>
      </c>
      <c r="Q7" s="4" t="s">
        <v>488</v>
      </c>
      <c r="R7" s="4" t="s">
        <v>489</v>
      </c>
      <c r="S7" s="4" t="s">
        <v>463</v>
      </c>
    </row>
    <row r="8" ht="19.8" customHeight="1" spans="1:19">
      <c r="A8" s="5" t="s">
        <v>2</v>
      </c>
      <c r="B8" s="5" t="s">
        <v>4</v>
      </c>
      <c r="C8" s="6">
        <v>7847661</v>
      </c>
      <c r="D8" s="6">
        <v>7847661</v>
      </c>
      <c r="E8" s="6"/>
      <c r="F8" s="6"/>
      <c r="G8" s="6"/>
      <c r="H8" s="6">
        <v>7847661</v>
      </c>
      <c r="I8" s="6"/>
      <c r="J8" s="5" t="s">
        <v>490</v>
      </c>
      <c r="K8" s="5" t="s">
        <v>464</v>
      </c>
      <c r="L8" s="5" t="s">
        <v>465</v>
      </c>
      <c r="M8" s="5" t="s">
        <v>491</v>
      </c>
      <c r="N8" s="5"/>
      <c r="O8" s="5" t="s">
        <v>491</v>
      </c>
      <c r="P8" s="5"/>
      <c r="Q8" s="5" t="s">
        <v>491</v>
      </c>
      <c r="R8" s="5" t="s">
        <v>491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466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467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468</v>
      </c>
      <c r="L11" s="8" t="s">
        <v>469</v>
      </c>
      <c r="M11" s="5" t="s">
        <v>492</v>
      </c>
      <c r="N11" s="5"/>
      <c r="O11" s="5" t="s">
        <v>493</v>
      </c>
      <c r="P11" s="5"/>
      <c r="Q11" s="5" t="s">
        <v>492</v>
      </c>
      <c r="R11" s="5" t="s">
        <v>494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495</v>
      </c>
      <c r="N12" s="5"/>
      <c r="O12" s="5" t="s">
        <v>496</v>
      </c>
      <c r="P12" s="5"/>
      <c r="Q12" s="5" t="s">
        <v>495</v>
      </c>
      <c r="R12" s="5" t="s">
        <v>494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497</v>
      </c>
      <c r="N13" s="5"/>
      <c r="O13" s="5" t="s">
        <v>498</v>
      </c>
      <c r="P13" s="5"/>
      <c r="Q13" s="5" t="s">
        <v>497</v>
      </c>
      <c r="R13" s="5" t="s">
        <v>494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499</v>
      </c>
      <c r="N14" s="5"/>
      <c r="O14" s="5" t="s">
        <v>500</v>
      </c>
      <c r="P14" s="5"/>
      <c r="Q14" s="5" t="s">
        <v>499</v>
      </c>
      <c r="R14" s="5" t="s">
        <v>494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470</v>
      </c>
      <c r="M15" s="5" t="s">
        <v>501</v>
      </c>
      <c r="N15" s="5"/>
      <c r="O15" s="5" t="s">
        <v>502</v>
      </c>
      <c r="P15" s="5"/>
      <c r="Q15" s="5" t="s">
        <v>501</v>
      </c>
      <c r="R15" s="5" t="s">
        <v>494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471</v>
      </c>
      <c r="M16" s="5" t="s">
        <v>503</v>
      </c>
      <c r="N16" s="5"/>
      <c r="O16" s="5" t="s">
        <v>504</v>
      </c>
      <c r="P16" s="5"/>
      <c r="Q16" s="5" t="s">
        <v>503</v>
      </c>
      <c r="R16" s="5" t="s">
        <v>494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 t="s">
        <v>472</v>
      </c>
      <c r="L17" s="8" t="s">
        <v>473</v>
      </c>
      <c r="M17" s="5"/>
      <c r="N17" s="5"/>
      <c r="O17" s="5"/>
      <c r="P17" s="5"/>
      <c r="Q17" s="5"/>
      <c r="R17" s="5"/>
      <c r="S17" s="5"/>
    </row>
    <row r="18" ht="39.6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474</v>
      </c>
      <c r="M18" s="5" t="s">
        <v>505</v>
      </c>
      <c r="N18" s="5"/>
      <c r="O18" s="5" t="s">
        <v>506</v>
      </c>
      <c r="P18" s="5"/>
      <c r="Q18" s="5" t="s">
        <v>505</v>
      </c>
      <c r="R18" s="5" t="s">
        <v>494</v>
      </c>
      <c r="S18" s="5"/>
    </row>
    <row r="19" ht="29.3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475</v>
      </c>
      <c r="M19" s="5" t="s">
        <v>507</v>
      </c>
      <c r="N19" s="5"/>
      <c r="O19" s="5" t="s">
        <v>508</v>
      </c>
      <c r="P19" s="5"/>
      <c r="Q19" s="5" t="s">
        <v>507</v>
      </c>
      <c r="R19" s="5" t="s">
        <v>494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476</v>
      </c>
      <c r="M20" s="5" t="s">
        <v>509</v>
      </c>
      <c r="N20" s="5"/>
      <c r="O20" s="5" t="s">
        <v>506</v>
      </c>
      <c r="P20" s="5"/>
      <c r="Q20" s="5" t="s">
        <v>509</v>
      </c>
      <c r="R20" s="5" t="s">
        <v>494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477</v>
      </c>
      <c r="L21" s="8" t="s">
        <v>478</v>
      </c>
      <c r="M21" s="5" t="s">
        <v>510</v>
      </c>
      <c r="N21" s="5"/>
      <c r="O21" s="5" t="s">
        <v>511</v>
      </c>
      <c r="P21" s="5"/>
      <c r="Q21" s="5" t="s">
        <v>510</v>
      </c>
      <c r="R21" s="5" t="s">
        <v>494</v>
      </c>
      <c r="S21" s="5"/>
    </row>
    <row r="22" ht="16.35" customHeight="1" spans="1:8">
      <c r="A22" s="7" t="s">
        <v>299</v>
      </c>
      <c r="B22" s="7"/>
      <c r="C22" s="7"/>
      <c r="D22" s="7"/>
      <c r="E22" s="7"/>
      <c r="F22" s="7"/>
      <c r="G22" s="7"/>
      <c r="H22" s="7"/>
    </row>
  </sheetData>
  <mergeCells count="26">
    <mergeCell ref="A2:S2"/>
    <mergeCell ref="A3:S3"/>
    <mergeCell ref="Q4:S4"/>
    <mergeCell ref="C5:I5"/>
    <mergeCell ref="D6:G6"/>
    <mergeCell ref="H6:I6"/>
    <mergeCell ref="A22:H22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6"/>
    <mergeCell ref="K17:K20"/>
    <mergeCell ref="L11:L14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30" zoomScaleNormal="130" workbookViewId="0">
      <selection activeCell="H7" sqref="H7"/>
    </sheetView>
  </sheetViews>
  <sheetFormatPr defaultColWidth="9" defaultRowHeight="13.5" outlineLevelCol="7"/>
  <cols>
    <col min="1" max="1" width="29.45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</cols>
  <sheetData>
    <row r="1" ht="12.9" customHeight="1" spans="1:8">
      <c r="A1" s="1"/>
      <c r="H1" s="16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13">
        <f>+B7+B8</f>
        <v>8084861</v>
      </c>
      <c r="C6" s="5" t="s">
        <v>41</v>
      </c>
      <c r="D6" s="21"/>
      <c r="E6" s="14" t="s">
        <v>42</v>
      </c>
      <c r="F6" s="13">
        <v>8084861</v>
      </c>
      <c r="G6" s="5" t="s">
        <v>43</v>
      </c>
      <c r="H6" s="6">
        <v>6602828</v>
      </c>
    </row>
    <row r="7" ht="16.25" customHeight="1" spans="1:8">
      <c r="A7" s="5" t="s">
        <v>44</v>
      </c>
      <c r="B7" s="6">
        <v>7847661</v>
      </c>
      <c r="C7" s="5" t="s">
        <v>45</v>
      </c>
      <c r="D7" s="21"/>
      <c r="E7" s="5" t="s">
        <v>46</v>
      </c>
      <c r="F7" s="6">
        <v>6602828</v>
      </c>
      <c r="G7" s="5" t="s">
        <v>47</v>
      </c>
      <c r="H7" s="6">
        <v>1469403</v>
      </c>
    </row>
    <row r="8" ht="16.25" customHeight="1" spans="1:8">
      <c r="A8" s="14" t="s">
        <v>48</v>
      </c>
      <c r="B8" s="6">
        <f>+B12+B13</f>
        <v>237200</v>
      </c>
      <c r="C8" s="5" t="s">
        <v>49</v>
      </c>
      <c r="D8" s="21"/>
      <c r="E8" s="5" t="s">
        <v>50</v>
      </c>
      <c r="F8" s="6">
        <f>237200+1232203</f>
        <v>1469403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12630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>
        <v>187200</v>
      </c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>
        <v>50000</v>
      </c>
      <c r="C13" s="5" t="s">
        <v>69</v>
      </c>
      <c r="D13" s="21">
        <v>747757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12630</v>
      </c>
    </row>
    <row r="15" ht="16.25" customHeight="1" spans="1:8">
      <c r="A15" s="5" t="s">
        <v>76</v>
      </c>
      <c r="B15" s="6"/>
      <c r="C15" s="5" t="s">
        <v>77</v>
      </c>
      <c r="D15" s="21">
        <v>404861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>
        <f>237200+6112899</f>
        <v>6350099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582144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f>+B6</f>
        <v>8084861</v>
      </c>
      <c r="C36" s="14" t="s">
        <v>128</v>
      </c>
      <c r="D36" s="13">
        <v>8084861</v>
      </c>
      <c r="E36" s="14" t="s">
        <v>128</v>
      </c>
      <c r="F36" s="13">
        <v>8084861</v>
      </c>
      <c r="G36" s="14" t="s">
        <v>128</v>
      </c>
      <c r="H36" s="13">
        <v>8084861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8084861</v>
      </c>
      <c r="C39" s="14" t="s">
        <v>132</v>
      </c>
      <c r="D39" s="13">
        <v>8084861</v>
      </c>
      <c r="E39" s="14" t="s">
        <v>132</v>
      </c>
      <c r="F39" s="13">
        <v>8084861</v>
      </c>
      <c r="G39" s="14" t="s">
        <v>132</v>
      </c>
      <c r="H39" s="13">
        <v>8084861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"/>
    </sheetView>
  </sheetViews>
  <sheetFormatPr defaultColWidth="9" defaultRowHeight="13.5"/>
  <cols>
    <col min="1" max="1" width="5.83333333333333" customWidth="1"/>
    <col min="2" max="2" width="16.15" customWidth="1"/>
    <col min="3" max="3" width="11.0333333333333" customWidth="1"/>
    <col min="4" max="5" width="9.40833333333333" customWidth="1"/>
    <col min="6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8084861</v>
      </c>
      <c r="D7" s="27">
        <v>8084861</v>
      </c>
      <c r="E7" s="27">
        <v>8084861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7">
        <v>8084861</v>
      </c>
      <c r="D8" s="27">
        <v>8084861</v>
      </c>
      <c r="E8" s="27">
        <v>8084861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1">
        <v>8084861</v>
      </c>
      <c r="D9" s="21">
        <v>8084861</v>
      </c>
      <c r="E9" s="6">
        <v>8084861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15" zoomScaleNormal="115" workbookViewId="0">
      <pane ySplit="6" topLeftCell="A9" activePane="bottomLeft" state="frozen"/>
      <selection/>
      <selection pane="bottomLeft" activeCell="G9" sqref="G9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4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6" t="s">
        <v>136</v>
      </c>
      <c r="E6" s="36"/>
      <c r="F6" s="37">
        <v>8084861</v>
      </c>
      <c r="G6" s="37">
        <v>8084861</v>
      </c>
      <c r="H6" s="37"/>
      <c r="I6" s="37"/>
      <c r="J6" s="36"/>
      <c r="K6" s="36"/>
    </row>
    <row r="7" ht="22.8" customHeight="1" spans="1:11">
      <c r="A7" s="38"/>
      <c r="B7" s="38"/>
      <c r="C7" s="38"/>
      <c r="D7" s="39" t="s">
        <v>154</v>
      </c>
      <c r="E7" s="39" t="s">
        <v>154</v>
      </c>
      <c r="F7" s="40">
        <v>8084861</v>
      </c>
      <c r="G7" s="37">
        <v>8084861</v>
      </c>
      <c r="H7" s="37"/>
      <c r="I7" s="37"/>
      <c r="J7" s="43"/>
      <c r="K7" s="43"/>
    </row>
    <row r="8" ht="22.8" customHeight="1" spans="1:11">
      <c r="A8" s="38"/>
      <c r="B8" s="38"/>
      <c r="C8" s="38"/>
      <c r="D8" s="39" t="s">
        <v>155</v>
      </c>
      <c r="E8" s="39" t="s">
        <v>169</v>
      </c>
      <c r="F8" s="40">
        <v>8084861</v>
      </c>
      <c r="G8" s="37">
        <v>8084861</v>
      </c>
      <c r="H8" s="37"/>
      <c r="I8" s="37"/>
      <c r="J8" s="43"/>
      <c r="K8" s="43"/>
    </row>
    <row r="9" ht="20.7" customHeight="1" spans="1:11">
      <c r="A9" s="41" t="s">
        <v>170</v>
      </c>
      <c r="B9" s="42"/>
      <c r="C9" s="42"/>
      <c r="D9" s="39" t="s">
        <v>171</v>
      </c>
      <c r="E9" s="43" t="s">
        <v>172</v>
      </c>
      <c r="F9" s="40">
        <v>747757</v>
      </c>
      <c r="G9" s="37">
        <v>747757</v>
      </c>
      <c r="H9" s="37"/>
      <c r="I9" s="37"/>
      <c r="J9" s="43"/>
      <c r="K9" s="43"/>
    </row>
    <row r="10" ht="25" customHeight="1" spans="1:11">
      <c r="A10" s="41" t="s">
        <v>170</v>
      </c>
      <c r="B10" s="41" t="s">
        <v>173</v>
      </c>
      <c r="C10" s="42"/>
      <c r="D10" s="44" t="s">
        <v>174</v>
      </c>
      <c r="E10" s="45" t="s">
        <v>175</v>
      </c>
      <c r="F10" s="46">
        <v>711384</v>
      </c>
      <c r="G10" s="37">
        <v>711384</v>
      </c>
      <c r="H10" s="37"/>
      <c r="I10" s="37"/>
      <c r="J10" s="45"/>
      <c r="K10" s="45"/>
    </row>
    <row r="11" ht="28.45" customHeight="1" spans="1:11">
      <c r="A11" s="41" t="s">
        <v>170</v>
      </c>
      <c r="B11" s="41" t="s">
        <v>173</v>
      </c>
      <c r="C11" s="41" t="s">
        <v>173</v>
      </c>
      <c r="D11" s="44" t="s">
        <v>176</v>
      </c>
      <c r="E11" s="45" t="s">
        <v>177</v>
      </c>
      <c r="F11" s="46">
        <v>711384</v>
      </c>
      <c r="G11" s="46">
        <v>711384</v>
      </c>
      <c r="H11" s="46"/>
      <c r="I11" s="46"/>
      <c r="J11" s="45"/>
      <c r="K11" s="45"/>
    </row>
    <row r="12" ht="25" customHeight="1" spans="1:11">
      <c r="A12" s="41" t="s">
        <v>170</v>
      </c>
      <c r="B12" s="41" t="s">
        <v>178</v>
      </c>
      <c r="C12" s="42"/>
      <c r="D12" s="44" t="s">
        <v>179</v>
      </c>
      <c r="E12" s="45" t="s">
        <v>180</v>
      </c>
      <c r="F12" s="46">
        <v>36373</v>
      </c>
      <c r="G12" s="47">
        <v>36373</v>
      </c>
      <c r="H12" s="37"/>
      <c r="I12" s="37"/>
      <c r="J12" s="45"/>
      <c r="K12" s="45"/>
    </row>
    <row r="13" ht="28.45" customHeight="1" spans="1:11">
      <c r="A13" s="41" t="s">
        <v>170</v>
      </c>
      <c r="B13" s="41" t="s">
        <v>178</v>
      </c>
      <c r="C13" s="41" t="s">
        <v>181</v>
      </c>
      <c r="D13" s="44" t="s">
        <v>182</v>
      </c>
      <c r="E13" s="45" t="s">
        <v>183</v>
      </c>
      <c r="F13" s="46">
        <v>20092</v>
      </c>
      <c r="G13" s="46">
        <v>20092</v>
      </c>
      <c r="H13" s="46"/>
      <c r="I13" s="46"/>
      <c r="J13" s="45"/>
      <c r="K13" s="45"/>
    </row>
    <row r="14" ht="28.45" customHeight="1" spans="1:11">
      <c r="A14" s="41" t="s">
        <v>170</v>
      </c>
      <c r="B14" s="41" t="s">
        <v>178</v>
      </c>
      <c r="C14" s="41" t="s">
        <v>184</v>
      </c>
      <c r="D14" s="44" t="s">
        <v>185</v>
      </c>
      <c r="E14" s="45" t="s">
        <v>186</v>
      </c>
      <c r="F14" s="46">
        <v>16281</v>
      </c>
      <c r="G14" s="46">
        <v>16281</v>
      </c>
      <c r="H14" s="46"/>
      <c r="I14" s="46"/>
      <c r="J14" s="45"/>
      <c r="K14" s="45"/>
    </row>
    <row r="15" ht="20.7" customHeight="1" spans="1:11">
      <c r="A15" s="41" t="s">
        <v>187</v>
      </c>
      <c r="B15" s="42"/>
      <c r="C15" s="42"/>
      <c r="D15" s="39" t="s">
        <v>188</v>
      </c>
      <c r="E15" s="43" t="s">
        <v>189</v>
      </c>
      <c r="F15" s="40">
        <v>404861</v>
      </c>
      <c r="G15" s="37">
        <v>404861</v>
      </c>
      <c r="H15" s="37"/>
      <c r="I15" s="37"/>
      <c r="J15" s="43"/>
      <c r="K15" s="43"/>
    </row>
    <row r="16" ht="25" customHeight="1" spans="1:11">
      <c r="A16" s="41" t="s">
        <v>187</v>
      </c>
      <c r="B16" s="41" t="s">
        <v>190</v>
      </c>
      <c r="C16" s="42"/>
      <c r="D16" s="44" t="s">
        <v>191</v>
      </c>
      <c r="E16" s="45" t="s">
        <v>192</v>
      </c>
      <c r="F16" s="46">
        <v>404861</v>
      </c>
      <c r="G16" s="37">
        <v>404861</v>
      </c>
      <c r="H16" s="37"/>
      <c r="I16" s="37"/>
      <c r="J16" s="45"/>
      <c r="K16" s="45"/>
    </row>
    <row r="17" ht="28.45" customHeight="1" spans="1:11">
      <c r="A17" s="41" t="s">
        <v>187</v>
      </c>
      <c r="B17" s="41" t="s">
        <v>190</v>
      </c>
      <c r="C17" s="41" t="s">
        <v>181</v>
      </c>
      <c r="D17" s="44" t="s">
        <v>193</v>
      </c>
      <c r="E17" s="45" t="s">
        <v>194</v>
      </c>
      <c r="F17" s="46">
        <v>294614</v>
      </c>
      <c r="G17" s="46">
        <v>294614</v>
      </c>
      <c r="H17" s="46"/>
      <c r="I17" s="46"/>
      <c r="J17" s="45"/>
      <c r="K17" s="45"/>
    </row>
    <row r="18" ht="28.45" customHeight="1" spans="1:11">
      <c r="A18" s="41" t="s">
        <v>187</v>
      </c>
      <c r="B18" s="41" t="s">
        <v>190</v>
      </c>
      <c r="C18" s="41" t="s">
        <v>195</v>
      </c>
      <c r="D18" s="44" t="s">
        <v>196</v>
      </c>
      <c r="E18" s="45" t="s">
        <v>197</v>
      </c>
      <c r="F18" s="46">
        <v>101607</v>
      </c>
      <c r="G18" s="46">
        <v>101607</v>
      </c>
      <c r="H18" s="46"/>
      <c r="I18" s="46"/>
      <c r="J18" s="45"/>
      <c r="K18" s="45"/>
    </row>
    <row r="19" ht="28.45" customHeight="1" spans="1:11">
      <c r="A19" s="41" t="s">
        <v>187</v>
      </c>
      <c r="B19" s="41" t="s">
        <v>190</v>
      </c>
      <c r="C19" s="41" t="s">
        <v>198</v>
      </c>
      <c r="D19" s="44" t="s">
        <v>199</v>
      </c>
      <c r="E19" s="45" t="s">
        <v>200</v>
      </c>
      <c r="F19" s="46">
        <v>8640</v>
      </c>
      <c r="G19" s="46">
        <v>8640</v>
      </c>
      <c r="H19" s="46"/>
      <c r="I19" s="46"/>
      <c r="J19" s="45"/>
      <c r="K19" s="45"/>
    </row>
    <row r="20" ht="20.7" customHeight="1" spans="1:11">
      <c r="A20" s="41" t="s">
        <v>201</v>
      </c>
      <c r="B20" s="42"/>
      <c r="C20" s="42"/>
      <c r="D20" s="39" t="s">
        <v>202</v>
      </c>
      <c r="E20" s="43" t="s">
        <v>203</v>
      </c>
      <c r="F20" s="40">
        <v>6350099</v>
      </c>
      <c r="G20" s="37">
        <f>+G21</f>
        <v>6350099</v>
      </c>
      <c r="H20" s="37"/>
      <c r="I20" s="37"/>
      <c r="J20" s="43"/>
      <c r="K20" s="43"/>
    </row>
    <row r="21" ht="25" customHeight="1" spans="1:11">
      <c r="A21" s="41" t="s">
        <v>201</v>
      </c>
      <c r="B21" s="41" t="s">
        <v>195</v>
      </c>
      <c r="C21" s="42"/>
      <c r="D21" s="44" t="s">
        <v>204</v>
      </c>
      <c r="E21" s="45" t="s">
        <v>205</v>
      </c>
      <c r="F21" s="40">
        <v>6350099</v>
      </c>
      <c r="G21" s="37">
        <f>+G22+G23</f>
        <v>6350099</v>
      </c>
      <c r="H21" s="37"/>
      <c r="I21" s="37"/>
      <c r="J21" s="45"/>
      <c r="K21" s="45"/>
    </row>
    <row r="22" ht="28.45" customHeight="1" spans="1:11">
      <c r="A22" s="41" t="s">
        <v>201</v>
      </c>
      <c r="B22" s="41" t="s">
        <v>195</v>
      </c>
      <c r="C22" s="41" t="s">
        <v>181</v>
      </c>
      <c r="D22" s="44" t="s">
        <v>206</v>
      </c>
      <c r="E22" s="45" t="s">
        <v>207</v>
      </c>
      <c r="F22" s="46">
        <v>4940768</v>
      </c>
      <c r="G22" s="46">
        <f>237200+4703568</f>
        <v>4940768</v>
      </c>
      <c r="H22" s="46"/>
      <c r="I22" s="46"/>
      <c r="J22" s="45"/>
      <c r="K22" s="45"/>
    </row>
    <row r="23" ht="28.45" customHeight="1" spans="1:11">
      <c r="A23" s="41" t="s">
        <v>201</v>
      </c>
      <c r="B23" s="41" t="s">
        <v>195</v>
      </c>
      <c r="C23" s="41" t="s">
        <v>208</v>
      </c>
      <c r="D23" s="44" t="s">
        <v>209</v>
      </c>
      <c r="E23" s="45" t="s">
        <v>210</v>
      </c>
      <c r="F23" s="46">
        <v>1409331</v>
      </c>
      <c r="G23" s="46">
        <v>1409331</v>
      </c>
      <c r="H23" s="46"/>
      <c r="I23" s="46"/>
      <c r="J23" s="45"/>
      <c r="K23" s="45"/>
    </row>
    <row r="24" ht="20.7" customHeight="1" spans="1:11">
      <c r="A24" s="41" t="s">
        <v>211</v>
      </c>
      <c r="B24" s="42"/>
      <c r="C24" s="42"/>
      <c r="D24" s="39" t="s">
        <v>212</v>
      </c>
      <c r="E24" s="43" t="s">
        <v>213</v>
      </c>
      <c r="F24" s="40">
        <v>582144</v>
      </c>
      <c r="G24" s="37">
        <v>582144</v>
      </c>
      <c r="H24" s="37"/>
      <c r="I24" s="37"/>
      <c r="J24" s="43"/>
      <c r="K24" s="43"/>
    </row>
    <row r="25" ht="25" customHeight="1" spans="1:11">
      <c r="A25" s="41" t="s">
        <v>211</v>
      </c>
      <c r="B25" s="41" t="s">
        <v>184</v>
      </c>
      <c r="C25" s="42"/>
      <c r="D25" s="44" t="s">
        <v>214</v>
      </c>
      <c r="E25" s="45" t="s">
        <v>215</v>
      </c>
      <c r="F25" s="46">
        <v>582144</v>
      </c>
      <c r="G25" s="47">
        <v>582144</v>
      </c>
      <c r="H25" s="37"/>
      <c r="I25" s="37"/>
      <c r="J25" s="45"/>
      <c r="K25" s="45"/>
    </row>
    <row r="26" ht="28.45" customHeight="1" spans="1:11">
      <c r="A26" s="41" t="s">
        <v>211</v>
      </c>
      <c r="B26" s="41" t="s">
        <v>184</v>
      </c>
      <c r="C26" s="41" t="s">
        <v>181</v>
      </c>
      <c r="D26" s="44" t="s">
        <v>216</v>
      </c>
      <c r="E26" s="45" t="s">
        <v>217</v>
      </c>
      <c r="F26" s="46">
        <v>582144</v>
      </c>
      <c r="G26" s="46">
        <v>582144</v>
      </c>
      <c r="H26" s="46"/>
      <c r="I26" s="46"/>
      <c r="J26" s="45"/>
      <c r="K26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15" zoomScaleNormal="115" workbookViewId="0">
      <selection activeCell="H15" sqref="H15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9.40833333333333" customWidth="1"/>
    <col min="8" max="8" width="12.3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218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219</v>
      </c>
      <c r="E4" s="18" t="s">
        <v>220</v>
      </c>
      <c r="F4" s="18" t="s">
        <v>221</v>
      </c>
      <c r="G4" s="18" t="s">
        <v>222</v>
      </c>
      <c r="H4" s="18" t="s">
        <v>223</v>
      </c>
      <c r="I4" s="18" t="s">
        <v>224</v>
      </c>
      <c r="J4" s="18" t="s">
        <v>225</v>
      </c>
      <c r="K4" s="18" t="s">
        <v>226</v>
      </c>
      <c r="L4" s="18" t="s">
        <v>227</v>
      </c>
      <c r="M4" s="18" t="s">
        <v>228</v>
      </c>
      <c r="N4" s="18" t="s">
        <v>229</v>
      </c>
      <c r="O4" s="18" t="s">
        <v>230</v>
      </c>
      <c r="P4" s="18" t="s">
        <v>231</v>
      </c>
      <c r="Q4" s="18" t="s">
        <v>232</v>
      </c>
      <c r="R4" s="18" t="s">
        <v>233</v>
      </c>
      <c r="S4" s="18" t="s">
        <v>234</v>
      </c>
      <c r="T4" s="18" t="s">
        <v>235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f>+G6+H6+O6</f>
        <v>8084861</v>
      </c>
      <c r="G6" s="13">
        <v>6602828</v>
      </c>
      <c r="H6" s="13">
        <v>1469403</v>
      </c>
      <c r="I6" s="13"/>
      <c r="J6" s="13"/>
      <c r="K6" s="13"/>
      <c r="L6" s="13"/>
      <c r="M6" s="13"/>
      <c r="N6" s="13"/>
      <c r="O6" s="13">
        <v>12630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f>+G7+H7+O7</f>
        <v>8084861</v>
      </c>
      <c r="G7" s="13">
        <v>6602828</v>
      </c>
      <c r="H7" s="13">
        <v>1469403</v>
      </c>
      <c r="I7" s="13"/>
      <c r="J7" s="13"/>
      <c r="K7" s="13"/>
      <c r="L7" s="13"/>
      <c r="M7" s="13"/>
      <c r="N7" s="13"/>
      <c r="O7" s="13">
        <v>12630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13">
        <f>+G8+H8+O8</f>
        <v>8084861</v>
      </c>
      <c r="G8" s="13">
        <v>6602828</v>
      </c>
      <c r="H8" s="13">
        <f>+H15+H16</f>
        <v>1469403</v>
      </c>
      <c r="I8" s="13"/>
      <c r="J8" s="13"/>
      <c r="K8" s="13"/>
      <c r="L8" s="13"/>
      <c r="M8" s="13"/>
      <c r="N8" s="13"/>
      <c r="O8" s="13">
        <v>12630</v>
      </c>
      <c r="P8" s="13"/>
      <c r="Q8" s="13"/>
      <c r="R8" s="13"/>
      <c r="S8" s="13"/>
      <c r="T8" s="13"/>
    </row>
    <row r="9" ht="22.8" customHeight="1" spans="1:20">
      <c r="A9" s="23" t="s">
        <v>170</v>
      </c>
      <c r="B9" s="23" t="s">
        <v>173</v>
      </c>
      <c r="C9" s="23" t="s">
        <v>173</v>
      </c>
      <c r="D9" s="19" t="s">
        <v>236</v>
      </c>
      <c r="E9" s="24" t="s">
        <v>237</v>
      </c>
      <c r="F9" s="25">
        <v>711384</v>
      </c>
      <c r="G9" s="25">
        <v>711384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178</v>
      </c>
      <c r="C10" s="23" t="s">
        <v>181</v>
      </c>
      <c r="D10" s="19" t="s">
        <v>236</v>
      </c>
      <c r="E10" s="24" t="s">
        <v>238</v>
      </c>
      <c r="F10" s="25">
        <v>20092</v>
      </c>
      <c r="G10" s="25">
        <v>20092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170</v>
      </c>
      <c r="B11" s="23" t="s">
        <v>178</v>
      </c>
      <c r="C11" s="23" t="s">
        <v>184</v>
      </c>
      <c r="D11" s="19" t="s">
        <v>236</v>
      </c>
      <c r="E11" s="24" t="s">
        <v>239</v>
      </c>
      <c r="F11" s="25">
        <v>16281</v>
      </c>
      <c r="G11" s="25">
        <v>16281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187</v>
      </c>
      <c r="B12" s="23" t="s">
        <v>190</v>
      </c>
      <c r="C12" s="23" t="s">
        <v>181</v>
      </c>
      <c r="D12" s="19" t="s">
        <v>236</v>
      </c>
      <c r="E12" s="24" t="s">
        <v>240</v>
      </c>
      <c r="F12" s="25">
        <v>294614</v>
      </c>
      <c r="G12" s="25">
        <v>294614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187</v>
      </c>
      <c r="B13" s="23" t="s">
        <v>190</v>
      </c>
      <c r="C13" s="23" t="s">
        <v>195</v>
      </c>
      <c r="D13" s="19" t="s">
        <v>236</v>
      </c>
      <c r="E13" s="24" t="s">
        <v>241</v>
      </c>
      <c r="F13" s="25">
        <v>101607</v>
      </c>
      <c r="G13" s="25">
        <v>101607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187</v>
      </c>
      <c r="B14" s="23" t="s">
        <v>190</v>
      </c>
      <c r="C14" s="23" t="s">
        <v>198</v>
      </c>
      <c r="D14" s="19" t="s">
        <v>236</v>
      </c>
      <c r="E14" s="24" t="s">
        <v>242</v>
      </c>
      <c r="F14" s="25">
        <v>8640</v>
      </c>
      <c r="G14" s="25">
        <v>4410</v>
      </c>
      <c r="H14" s="25"/>
      <c r="I14" s="25"/>
      <c r="J14" s="25"/>
      <c r="K14" s="25"/>
      <c r="L14" s="25"/>
      <c r="M14" s="25"/>
      <c r="N14" s="25"/>
      <c r="O14" s="25">
        <v>4230</v>
      </c>
      <c r="P14" s="25"/>
      <c r="Q14" s="25"/>
      <c r="R14" s="25"/>
      <c r="S14" s="25"/>
      <c r="T14" s="25"/>
    </row>
    <row r="15" ht="22.8" customHeight="1" spans="1:20">
      <c r="A15" s="23" t="s">
        <v>201</v>
      </c>
      <c r="B15" s="23" t="s">
        <v>195</v>
      </c>
      <c r="C15" s="23" t="s">
        <v>181</v>
      </c>
      <c r="D15" s="19" t="s">
        <v>236</v>
      </c>
      <c r="E15" s="24" t="s">
        <v>243</v>
      </c>
      <c r="F15" s="25">
        <f>+G15+H15</f>
        <v>4932368</v>
      </c>
      <c r="G15" s="25">
        <v>3759513</v>
      </c>
      <c r="H15" s="25">
        <f>237200+935655</f>
        <v>1172855</v>
      </c>
      <c r="I15" s="25"/>
      <c r="J15" s="25"/>
      <c r="K15" s="25"/>
      <c r="L15" s="25"/>
      <c r="M15" s="25"/>
      <c r="N15" s="25"/>
      <c r="O15" s="25">
        <v>8400</v>
      </c>
      <c r="P15" s="25"/>
      <c r="Q15" s="25"/>
      <c r="R15" s="25"/>
      <c r="S15" s="25"/>
      <c r="T15" s="25"/>
    </row>
    <row r="16" ht="22.8" customHeight="1" spans="1:20">
      <c r="A16" s="23" t="s">
        <v>201</v>
      </c>
      <c r="B16" s="23" t="s">
        <v>195</v>
      </c>
      <c r="C16" s="23" t="s">
        <v>208</v>
      </c>
      <c r="D16" s="19" t="s">
        <v>236</v>
      </c>
      <c r="E16" s="24" t="s">
        <v>244</v>
      </c>
      <c r="F16" s="25">
        <v>1409331</v>
      </c>
      <c r="G16" s="25">
        <v>1112783</v>
      </c>
      <c r="H16" s="25">
        <v>296548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2.8" customHeight="1" spans="1:20">
      <c r="A17" s="23" t="s">
        <v>211</v>
      </c>
      <c r="B17" s="23" t="s">
        <v>184</v>
      </c>
      <c r="C17" s="23" t="s">
        <v>181</v>
      </c>
      <c r="D17" s="19" t="s">
        <v>236</v>
      </c>
      <c r="E17" s="24" t="s">
        <v>245</v>
      </c>
      <c r="F17" s="25">
        <v>582144</v>
      </c>
      <c r="G17" s="25">
        <v>582144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15" zoomScaleNormal="115" topLeftCell="A2" workbookViewId="0">
      <selection activeCell="H6" sqref="H6:J6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1.0333333333333" customWidth="1"/>
    <col min="8" max="8" width="9.40833333333333" customWidth="1"/>
    <col min="9" max="9" width="12.25" customWidth="1"/>
    <col min="10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246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219</v>
      </c>
      <c r="E4" s="18" t="s">
        <v>220</v>
      </c>
      <c r="F4" s="18" t="s">
        <v>247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248</v>
      </c>
      <c r="I5" s="18" t="s">
        <v>249</v>
      </c>
      <c r="J5" s="18" t="s">
        <v>230</v>
      </c>
      <c r="K5" s="18" t="s">
        <v>136</v>
      </c>
      <c r="L5" s="18" t="s">
        <v>250</v>
      </c>
      <c r="M5" s="18" t="s">
        <v>251</v>
      </c>
      <c r="N5" s="18" t="s">
        <v>252</v>
      </c>
      <c r="O5" s="18" t="s">
        <v>232</v>
      </c>
      <c r="P5" s="18" t="s">
        <v>253</v>
      </c>
      <c r="Q5" s="18" t="s">
        <v>254</v>
      </c>
      <c r="R5" s="18" t="s">
        <v>255</v>
      </c>
      <c r="S5" s="18" t="s">
        <v>228</v>
      </c>
      <c r="T5" s="18" t="s">
        <v>231</v>
      </c>
      <c r="U5" s="18" t="s">
        <v>235</v>
      </c>
    </row>
    <row r="6" ht="22.8" customHeight="1" spans="1:21">
      <c r="A6" s="14"/>
      <c r="B6" s="14"/>
      <c r="C6" s="14"/>
      <c r="D6" s="14"/>
      <c r="E6" s="14" t="s">
        <v>136</v>
      </c>
      <c r="F6" s="13">
        <v>8084861</v>
      </c>
      <c r="G6" s="13">
        <v>8084861</v>
      </c>
      <c r="H6" s="13">
        <v>6602828</v>
      </c>
      <c r="I6" s="13">
        <v>1469403</v>
      </c>
      <c r="J6" s="13">
        <v>12630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7">
        <v>8084861</v>
      </c>
      <c r="G7" s="13">
        <v>8084861</v>
      </c>
      <c r="H7" s="13">
        <v>6602828</v>
      </c>
      <c r="I7" s="13">
        <v>1469403</v>
      </c>
      <c r="J7" s="13">
        <v>12630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f>SUM(F9:F17)</f>
        <v>8084861</v>
      </c>
      <c r="G8" s="27">
        <f>SUM(G9:G17)</f>
        <v>8084861</v>
      </c>
      <c r="H8" s="27">
        <f>SUM(H9:H17)</f>
        <v>6602828</v>
      </c>
      <c r="I8" s="27">
        <f>SUM(I9:I17)</f>
        <v>1469403</v>
      </c>
      <c r="J8" s="13">
        <v>12630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170</v>
      </c>
      <c r="B9" s="23" t="s">
        <v>173</v>
      </c>
      <c r="C9" s="23" t="s">
        <v>173</v>
      </c>
      <c r="D9" s="19" t="s">
        <v>236</v>
      </c>
      <c r="E9" s="24" t="s">
        <v>237</v>
      </c>
      <c r="F9" s="21">
        <v>711384</v>
      </c>
      <c r="G9" s="6">
        <v>711384</v>
      </c>
      <c r="H9" s="6">
        <v>711384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170</v>
      </c>
      <c r="B10" s="23" t="s">
        <v>178</v>
      </c>
      <c r="C10" s="23" t="s">
        <v>181</v>
      </c>
      <c r="D10" s="19" t="s">
        <v>236</v>
      </c>
      <c r="E10" s="24" t="s">
        <v>238</v>
      </c>
      <c r="F10" s="21">
        <v>20092</v>
      </c>
      <c r="G10" s="6">
        <v>20092</v>
      </c>
      <c r="H10" s="6">
        <v>20092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170</v>
      </c>
      <c r="B11" s="23" t="s">
        <v>178</v>
      </c>
      <c r="C11" s="23" t="s">
        <v>184</v>
      </c>
      <c r="D11" s="19" t="s">
        <v>236</v>
      </c>
      <c r="E11" s="24" t="s">
        <v>239</v>
      </c>
      <c r="F11" s="21">
        <v>16281</v>
      </c>
      <c r="G11" s="6">
        <v>16281</v>
      </c>
      <c r="H11" s="6">
        <v>16281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187</v>
      </c>
      <c r="B12" s="23" t="s">
        <v>190</v>
      </c>
      <c r="C12" s="23" t="s">
        <v>181</v>
      </c>
      <c r="D12" s="19" t="s">
        <v>236</v>
      </c>
      <c r="E12" s="24" t="s">
        <v>240</v>
      </c>
      <c r="F12" s="21">
        <v>294614</v>
      </c>
      <c r="G12" s="6">
        <v>294614</v>
      </c>
      <c r="H12" s="6">
        <v>294614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187</v>
      </c>
      <c r="B13" s="23" t="s">
        <v>190</v>
      </c>
      <c r="C13" s="23" t="s">
        <v>195</v>
      </c>
      <c r="D13" s="19" t="s">
        <v>236</v>
      </c>
      <c r="E13" s="24" t="s">
        <v>241</v>
      </c>
      <c r="F13" s="21">
        <v>101607</v>
      </c>
      <c r="G13" s="6">
        <v>101607</v>
      </c>
      <c r="H13" s="6">
        <v>101607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187</v>
      </c>
      <c r="B14" s="23" t="s">
        <v>190</v>
      </c>
      <c r="C14" s="23" t="s">
        <v>198</v>
      </c>
      <c r="D14" s="19" t="s">
        <v>236</v>
      </c>
      <c r="E14" s="24" t="s">
        <v>242</v>
      </c>
      <c r="F14" s="21">
        <v>8640</v>
      </c>
      <c r="G14" s="6">
        <v>8640</v>
      </c>
      <c r="H14" s="6">
        <v>4410</v>
      </c>
      <c r="I14" s="6"/>
      <c r="J14" s="6">
        <v>4230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201</v>
      </c>
      <c r="B15" s="23" t="s">
        <v>195</v>
      </c>
      <c r="C15" s="23" t="s">
        <v>181</v>
      </c>
      <c r="D15" s="19" t="s">
        <v>236</v>
      </c>
      <c r="E15" s="24" t="s">
        <v>243</v>
      </c>
      <c r="F15" s="21">
        <f>+G15</f>
        <v>4940768</v>
      </c>
      <c r="G15" s="6">
        <f>+H15+I15+J15</f>
        <v>4940768</v>
      </c>
      <c r="H15" s="6">
        <v>3759513</v>
      </c>
      <c r="I15" s="6">
        <f>237200+935655</f>
        <v>1172855</v>
      </c>
      <c r="J15" s="6">
        <v>8400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201</v>
      </c>
      <c r="B16" s="23" t="s">
        <v>195</v>
      </c>
      <c r="C16" s="23" t="s">
        <v>208</v>
      </c>
      <c r="D16" s="19" t="s">
        <v>236</v>
      </c>
      <c r="E16" s="24" t="s">
        <v>244</v>
      </c>
      <c r="F16" s="21">
        <v>1409331</v>
      </c>
      <c r="G16" s="6">
        <v>1409331</v>
      </c>
      <c r="H16" s="6">
        <v>1112783</v>
      </c>
      <c r="I16" s="6">
        <v>296548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3" t="s">
        <v>211</v>
      </c>
      <c r="B17" s="23" t="s">
        <v>184</v>
      </c>
      <c r="C17" s="23" t="s">
        <v>181</v>
      </c>
      <c r="D17" s="19" t="s">
        <v>236</v>
      </c>
      <c r="E17" s="24" t="s">
        <v>245</v>
      </c>
      <c r="F17" s="21">
        <v>582144</v>
      </c>
      <c r="G17" s="6">
        <v>582144</v>
      </c>
      <c r="H17" s="6">
        <v>582144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D41" sqref="D41"/>
    </sheetView>
  </sheetViews>
  <sheetFormatPr defaultColWidth="9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256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257</v>
      </c>
      <c r="B6" s="13">
        <f>+B7</f>
        <v>8084861</v>
      </c>
      <c r="C6" s="14" t="s">
        <v>258</v>
      </c>
      <c r="D6" s="27">
        <f>+B6</f>
        <v>8084861</v>
      </c>
    </row>
    <row r="7" ht="20.2" customHeight="1" spans="1:4">
      <c r="A7" s="5" t="s">
        <v>259</v>
      </c>
      <c r="B7" s="6">
        <f>+B8+B9</f>
        <v>8084861</v>
      </c>
      <c r="C7" s="5" t="s">
        <v>41</v>
      </c>
      <c r="D7" s="21"/>
    </row>
    <row r="8" ht="20.2" customHeight="1" spans="1:4">
      <c r="A8" s="5" t="s">
        <v>260</v>
      </c>
      <c r="B8" s="6">
        <v>7847661</v>
      </c>
      <c r="C8" s="5" t="s">
        <v>45</v>
      </c>
      <c r="D8" s="21"/>
    </row>
    <row r="9" ht="31.05" customHeight="1" spans="1:4">
      <c r="A9" s="5" t="s">
        <v>48</v>
      </c>
      <c r="B9" s="6">
        <v>237200</v>
      </c>
      <c r="C9" s="5" t="s">
        <v>49</v>
      </c>
      <c r="D9" s="21"/>
    </row>
    <row r="10" ht="20.2" customHeight="1" spans="1:4">
      <c r="A10" s="5" t="s">
        <v>261</v>
      </c>
      <c r="B10" s="6"/>
      <c r="C10" s="5" t="s">
        <v>53</v>
      </c>
      <c r="D10" s="21"/>
    </row>
    <row r="11" ht="20.2" customHeight="1" spans="1:4">
      <c r="A11" s="5" t="s">
        <v>262</v>
      </c>
      <c r="B11" s="6"/>
      <c r="C11" s="5" t="s">
        <v>57</v>
      </c>
      <c r="D11" s="21"/>
    </row>
    <row r="12" ht="20.2" customHeight="1" spans="1:4">
      <c r="A12" s="5" t="s">
        <v>263</v>
      </c>
      <c r="B12" s="6"/>
      <c r="C12" s="5" t="s">
        <v>61</v>
      </c>
      <c r="D12" s="21"/>
    </row>
    <row r="13" ht="20.2" customHeight="1" spans="1:4">
      <c r="A13" s="14" t="s">
        <v>264</v>
      </c>
      <c r="B13" s="13"/>
      <c r="C13" s="5" t="s">
        <v>65</v>
      </c>
      <c r="D13" s="21"/>
    </row>
    <row r="14" ht="20.2" customHeight="1" spans="1:4">
      <c r="A14" s="5" t="s">
        <v>259</v>
      </c>
      <c r="B14" s="6"/>
      <c r="C14" s="5" t="s">
        <v>69</v>
      </c>
      <c r="D14" s="21">
        <v>747757</v>
      </c>
    </row>
    <row r="15" ht="20.2" customHeight="1" spans="1:4">
      <c r="A15" s="5" t="s">
        <v>261</v>
      </c>
      <c r="B15" s="6"/>
      <c r="C15" s="5" t="s">
        <v>73</v>
      </c>
      <c r="D15" s="21"/>
    </row>
    <row r="16" ht="20.2" customHeight="1" spans="1:4">
      <c r="A16" s="5" t="s">
        <v>262</v>
      </c>
      <c r="B16" s="6"/>
      <c r="C16" s="5" t="s">
        <v>77</v>
      </c>
      <c r="D16" s="21">
        <v>404861</v>
      </c>
    </row>
    <row r="17" ht="20.2" customHeight="1" spans="1:4">
      <c r="A17" s="5" t="s">
        <v>263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>
        <f>237200+6112899</f>
        <v>6350099</v>
      </c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582144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265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266</v>
      </c>
      <c r="B40" s="13">
        <f>+B6</f>
        <v>8084861</v>
      </c>
      <c r="C40" s="18" t="s">
        <v>267</v>
      </c>
      <c r="D40" s="27">
        <f>+B40</f>
        <v>8084861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7" activePane="bottomLeft" state="frozen"/>
      <selection/>
      <selection pane="bottomLeft" activeCell="H7" sqref="H7:J7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5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268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269</v>
      </c>
      <c r="I5" s="4"/>
      <c r="J5" s="4" t="s">
        <v>270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248</v>
      </c>
      <c r="I6" s="4" t="s">
        <v>230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f>+G7</f>
        <v>8084861</v>
      </c>
      <c r="G7" s="13">
        <f>SUM(H7:J7)</f>
        <v>8084861</v>
      </c>
      <c r="H7" s="13">
        <v>6602828</v>
      </c>
      <c r="I7" s="13">
        <v>12630</v>
      </c>
      <c r="J7" s="13">
        <v>1469403</v>
      </c>
      <c r="K7" s="13">
        <v>0</v>
      </c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f t="shared" ref="F8:F27" si="0">+G8</f>
        <v>8084861</v>
      </c>
      <c r="G8" s="13">
        <f>SUM(H8:J8)</f>
        <v>8084861</v>
      </c>
      <c r="H8" s="13">
        <v>6602828</v>
      </c>
      <c r="I8" s="13">
        <v>12630</v>
      </c>
      <c r="J8" s="13">
        <v>1469403</v>
      </c>
      <c r="K8" s="13"/>
    </row>
    <row r="9" ht="22.8" customHeight="1" spans="1:11">
      <c r="A9" s="5"/>
      <c r="B9" s="5"/>
      <c r="C9" s="5"/>
      <c r="D9" s="20" t="s">
        <v>155</v>
      </c>
      <c r="E9" s="20" t="s">
        <v>156</v>
      </c>
      <c r="F9" s="13">
        <f t="shared" si="0"/>
        <v>8084861</v>
      </c>
      <c r="G9" s="13">
        <f>SUM(H9:J9)</f>
        <v>8084861</v>
      </c>
      <c r="H9" s="13">
        <v>6602828</v>
      </c>
      <c r="I9" s="13">
        <v>12630</v>
      </c>
      <c r="J9" s="13">
        <f>+J21</f>
        <v>1469403</v>
      </c>
      <c r="K9" s="13"/>
    </row>
    <row r="10" ht="22.8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f t="shared" si="0"/>
        <v>747757</v>
      </c>
      <c r="G10" s="13">
        <f t="shared" ref="G10:G27" si="1">SUM(H10:J10)</f>
        <v>747757</v>
      </c>
      <c r="H10" s="13">
        <v>747757</v>
      </c>
      <c r="I10" s="13"/>
      <c r="J10" s="13"/>
      <c r="K10" s="13"/>
    </row>
    <row r="11" ht="22.8" customHeight="1" spans="1:11">
      <c r="A11" s="18" t="s">
        <v>170</v>
      </c>
      <c r="B11" s="33" t="s">
        <v>173</v>
      </c>
      <c r="C11" s="18"/>
      <c r="D11" s="14" t="s">
        <v>271</v>
      </c>
      <c r="E11" s="14" t="s">
        <v>272</v>
      </c>
      <c r="F11" s="13">
        <f t="shared" si="0"/>
        <v>711384</v>
      </c>
      <c r="G11" s="13">
        <f t="shared" si="1"/>
        <v>711384</v>
      </c>
      <c r="H11" s="13">
        <v>711384</v>
      </c>
      <c r="I11" s="13"/>
      <c r="J11" s="13"/>
      <c r="K11" s="13"/>
    </row>
    <row r="12" ht="22.8" customHeight="1" spans="1:11">
      <c r="A12" s="23" t="s">
        <v>170</v>
      </c>
      <c r="B12" s="23" t="s">
        <v>173</v>
      </c>
      <c r="C12" s="23" t="s">
        <v>173</v>
      </c>
      <c r="D12" s="19" t="s">
        <v>273</v>
      </c>
      <c r="E12" s="5" t="s">
        <v>274</v>
      </c>
      <c r="F12" s="13">
        <f t="shared" si="0"/>
        <v>711384</v>
      </c>
      <c r="G12" s="13">
        <f t="shared" si="1"/>
        <v>711384</v>
      </c>
      <c r="H12" s="21">
        <v>711384</v>
      </c>
      <c r="I12" s="21"/>
      <c r="J12" s="21"/>
      <c r="K12" s="21"/>
    </row>
    <row r="13" ht="22.8" customHeight="1" spans="1:11">
      <c r="A13" s="18" t="s">
        <v>170</v>
      </c>
      <c r="B13" s="33" t="s">
        <v>178</v>
      </c>
      <c r="C13" s="18"/>
      <c r="D13" s="14" t="s">
        <v>275</v>
      </c>
      <c r="E13" s="14" t="s">
        <v>276</v>
      </c>
      <c r="F13" s="13">
        <f t="shared" si="0"/>
        <v>36373</v>
      </c>
      <c r="G13" s="13">
        <f t="shared" si="1"/>
        <v>36373</v>
      </c>
      <c r="H13" s="13">
        <v>36373</v>
      </c>
      <c r="I13" s="13"/>
      <c r="J13" s="13"/>
      <c r="K13" s="13"/>
    </row>
    <row r="14" ht="22.8" customHeight="1" spans="1:11">
      <c r="A14" s="23" t="s">
        <v>170</v>
      </c>
      <c r="B14" s="23" t="s">
        <v>178</v>
      </c>
      <c r="C14" s="23" t="s">
        <v>181</v>
      </c>
      <c r="D14" s="19" t="s">
        <v>277</v>
      </c>
      <c r="E14" s="5" t="s">
        <v>278</v>
      </c>
      <c r="F14" s="13">
        <f t="shared" si="0"/>
        <v>20092</v>
      </c>
      <c r="G14" s="13">
        <f t="shared" si="1"/>
        <v>20092</v>
      </c>
      <c r="H14" s="21">
        <v>20092</v>
      </c>
      <c r="I14" s="21"/>
      <c r="J14" s="21"/>
      <c r="K14" s="21"/>
    </row>
    <row r="15" ht="22.8" customHeight="1" spans="1:11">
      <c r="A15" s="23" t="s">
        <v>170</v>
      </c>
      <c r="B15" s="23" t="s">
        <v>178</v>
      </c>
      <c r="C15" s="23" t="s">
        <v>184</v>
      </c>
      <c r="D15" s="19" t="s">
        <v>279</v>
      </c>
      <c r="E15" s="5" t="s">
        <v>280</v>
      </c>
      <c r="F15" s="13">
        <f t="shared" si="0"/>
        <v>16281</v>
      </c>
      <c r="G15" s="13">
        <f t="shared" si="1"/>
        <v>16281</v>
      </c>
      <c r="H15" s="21">
        <v>16281</v>
      </c>
      <c r="I15" s="21"/>
      <c r="J15" s="21"/>
      <c r="K15" s="21"/>
    </row>
    <row r="16" ht="22.8" customHeight="1" spans="1:11">
      <c r="A16" s="18" t="s">
        <v>187</v>
      </c>
      <c r="B16" s="18"/>
      <c r="C16" s="18"/>
      <c r="D16" s="14" t="s">
        <v>188</v>
      </c>
      <c r="E16" s="14" t="s">
        <v>189</v>
      </c>
      <c r="F16" s="13">
        <f t="shared" si="0"/>
        <v>404861</v>
      </c>
      <c r="G16" s="13">
        <f t="shared" si="1"/>
        <v>404861</v>
      </c>
      <c r="H16" s="13">
        <v>400631</v>
      </c>
      <c r="I16" s="13">
        <v>4230</v>
      </c>
      <c r="J16" s="13"/>
      <c r="K16" s="13"/>
    </row>
    <row r="17" ht="22.8" customHeight="1" spans="1:11">
      <c r="A17" s="18" t="s">
        <v>187</v>
      </c>
      <c r="B17" s="33" t="s">
        <v>190</v>
      </c>
      <c r="C17" s="18"/>
      <c r="D17" s="14" t="s">
        <v>281</v>
      </c>
      <c r="E17" s="14" t="s">
        <v>282</v>
      </c>
      <c r="F17" s="13">
        <f t="shared" si="0"/>
        <v>404861</v>
      </c>
      <c r="G17" s="13">
        <f t="shared" si="1"/>
        <v>404861</v>
      </c>
      <c r="H17" s="13">
        <v>400631</v>
      </c>
      <c r="I17" s="13">
        <v>4230</v>
      </c>
      <c r="J17" s="13"/>
      <c r="K17" s="13"/>
    </row>
    <row r="18" ht="22.8" customHeight="1" spans="1:11">
      <c r="A18" s="23" t="s">
        <v>187</v>
      </c>
      <c r="B18" s="23" t="s">
        <v>190</v>
      </c>
      <c r="C18" s="23" t="s">
        <v>181</v>
      </c>
      <c r="D18" s="19" t="s">
        <v>283</v>
      </c>
      <c r="E18" s="5" t="s">
        <v>284</v>
      </c>
      <c r="F18" s="13">
        <f t="shared" si="0"/>
        <v>294614</v>
      </c>
      <c r="G18" s="13">
        <f t="shared" si="1"/>
        <v>294614</v>
      </c>
      <c r="H18" s="21">
        <v>294614</v>
      </c>
      <c r="I18" s="21"/>
      <c r="J18" s="21"/>
      <c r="K18" s="21"/>
    </row>
    <row r="19" ht="22.8" customHeight="1" spans="1:11">
      <c r="A19" s="23" t="s">
        <v>187</v>
      </c>
      <c r="B19" s="23" t="s">
        <v>190</v>
      </c>
      <c r="C19" s="23" t="s">
        <v>195</v>
      </c>
      <c r="D19" s="19" t="s">
        <v>285</v>
      </c>
      <c r="E19" s="5" t="s">
        <v>286</v>
      </c>
      <c r="F19" s="13">
        <f t="shared" si="0"/>
        <v>101607</v>
      </c>
      <c r="G19" s="13">
        <f t="shared" si="1"/>
        <v>101607</v>
      </c>
      <c r="H19" s="21">
        <v>101607</v>
      </c>
      <c r="I19" s="21"/>
      <c r="J19" s="21"/>
      <c r="K19" s="21"/>
    </row>
    <row r="20" ht="22.8" customHeight="1" spans="1:11">
      <c r="A20" s="23" t="s">
        <v>187</v>
      </c>
      <c r="B20" s="23" t="s">
        <v>190</v>
      </c>
      <c r="C20" s="23" t="s">
        <v>198</v>
      </c>
      <c r="D20" s="19" t="s">
        <v>287</v>
      </c>
      <c r="E20" s="5" t="s">
        <v>288</v>
      </c>
      <c r="F20" s="13">
        <f t="shared" si="0"/>
        <v>8640</v>
      </c>
      <c r="G20" s="13">
        <f t="shared" si="1"/>
        <v>8640</v>
      </c>
      <c r="H20" s="21">
        <v>4410</v>
      </c>
      <c r="I20" s="21">
        <v>4230</v>
      </c>
      <c r="J20" s="21"/>
      <c r="K20" s="21"/>
    </row>
    <row r="21" ht="22.8" customHeight="1" spans="1:11">
      <c r="A21" s="18" t="s">
        <v>201</v>
      </c>
      <c r="B21" s="18"/>
      <c r="C21" s="18"/>
      <c r="D21" s="14" t="s">
        <v>202</v>
      </c>
      <c r="E21" s="14" t="s">
        <v>203</v>
      </c>
      <c r="F21" s="13">
        <f t="shared" si="0"/>
        <v>6350099</v>
      </c>
      <c r="G21" s="13">
        <f t="shared" si="1"/>
        <v>6350099</v>
      </c>
      <c r="H21" s="13">
        <v>4872296</v>
      </c>
      <c r="I21" s="13">
        <v>8400</v>
      </c>
      <c r="J21" s="13">
        <f>+J22</f>
        <v>1469403</v>
      </c>
      <c r="K21" s="13"/>
    </row>
    <row r="22" ht="22.8" customHeight="1" spans="1:11">
      <c r="A22" s="18" t="s">
        <v>201</v>
      </c>
      <c r="B22" s="33" t="s">
        <v>195</v>
      </c>
      <c r="C22" s="18"/>
      <c r="D22" s="14" t="s">
        <v>289</v>
      </c>
      <c r="E22" s="14" t="s">
        <v>290</v>
      </c>
      <c r="F22" s="13">
        <f t="shared" si="0"/>
        <v>6350099</v>
      </c>
      <c r="G22" s="13">
        <f t="shared" si="1"/>
        <v>6350099</v>
      </c>
      <c r="H22" s="13">
        <v>4872296</v>
      </c>
      <c r="I22" s="13">
        <v>8400</v>
      </c>
      <c r="J22" s="13">
        <f>+J23+J24</f>
        <v>1469403</v>
      </c>
      <c r="K22" s="13"/>
    </row>
    <row r="23" ht="22.8" customHeight="1" spans="1:11">
      <c r="A23" s="23" t="s">
        <v>201</v>
      </c>
      <c r="B23" s="23" t="s">
        <v>195</v>
      </c>
      <c r="C23" s="23" t="s">
        <v>181</v>
      </c>
      <c r="D23" s="19" t="s">
        <v>291</v>
      </c>
      <c r="E23" s="5" t="s">
        <v>292</v>
      </c>
      <c r="F23" s="13">
        <f t="shared" si="0"/>
        <v>4940768</v>
      </c>
      <c r="G23" s="13">
        <f t="shared" si="1"/>
        <v>4940768</v>
      </c>
      <c r="H23" s="21">
        <v>3759513</v>
      </c>
      <c r="I23" s="21">
        <v>8400</v>
      </c>
      <c r="J23" s="21">
        <f>237200+935655</f>
        <v>1172855</v>
      </c>
      <c r="K23" s="21"/>
    </row>
    <row r="24" ht="22.8" customHeight="1" spans="1:11">
      <c r="A24" s="23" t="s">
        <v>201</v>
      </c>
      <c r="B24" s="23" t="s">
        <v>195</v>
      </c>
      <c r="C24" s="23" t="s">
        <v>208</v>
      </c>
      <c r="D24" s="19" t="s">
        <v>293</v>
      </c>
      <c r="E24" s="5" t="s">
        <v>294</v>
      </c>
      <c r="F24" s="13">
        <f t="shared" si="0"/>
        <v>1409331</v>
      </c>
      <c r="G24" s="13">
        <f t="shared" si="1"/>
        <v>1409331</v>
      </c>
      <c r="H24" s="21">
        <v>1112783</v>
      </c>
      <c r="I24" s="21"/>
      <c r="J24" s="21">
        <v>296548</v>
      </c>
      <c r="K24" s="21"/>
    </row>
    <row r="25" ht="22.8" customHeight="1" spans="1:11">
      <c r="A25" s="18" t="s">
        <v>211</v>
      </c>
      <c r="B25" s="18"/>
      <c r="C25" s="18"/>
      <c r="D25" s="14" t="s">
        <v>212</v>
      </c>
      <c r="E25" s="14" t="s">
        <v>213</v>
      </c>
      <c r="F25" s="13">
        <f t="shared" si="0"/>
        <v>582144</v>
      </c>
      <c r="G25" s="13">
        <f t="shared" si="1"/>
        <v>582144</v>
      </c>
      <c r="H25" s="13">
        <v>582144</v>
      </c>
      <c r="I25" s="13"/>
      <c r="J25" s="13"/>
      <c r="K25" s="13"/>
    </row>
    <row r="26" ht="22.8" customHeight="1" spans="1:11">
      <c r="A26" s="18" t="s">
        <v>211</v>
      </c>
      <c r="B26" s="33" t="s">
        <v>184</v>
      </c>
      <c r="C26" s="18"/>
      <c r="D26" s="14" t="s">
        <v>295</v>
      </c>
      <c r="E26" s="14" t="s">
        <v>296</v>
      </c>
      <c r="F26" s="13">
        <f t="shared" si="0"/>
        <v>582144</v>
      </c>
      <c r="G26" s="13">
        <f t="shared" si="1"/>
        <v>582144</v>
      </c>
      <c r="H26" s="13">
        <v>582144</v>
      </c>
      <c r="I26" s="13"/>
      <c r="J26" s="13"/>
      <c r="K26" s="13"/>
    </row>
    <row r="27" ht="22.8" customHeight="1" spans="1:11">
      <c r="A27" s="23" t="s">
        <v>211</v>
      </c>
      <c r="B27" s="23" t="s">
        <v>184</v>
      </c>
      <c r="C27" s="23" t="s">
        <v>181</v>
      </c>
      <c r="D27" s="19" t="s">
        <v>297</v>
      </c>
      <c r="E27" s="5" t="s">
        <v>298</v>
      </c>
      <c r="F27" s="13">
        <f t="shared" si="0"/>
        <v>582144</v>
      </c>
      <c r="G27" s="13">
        <f t="shared" si="1"/>
        <v>582144</v>
      </c>
      <c r="H27" s="21">
        <v>582144</v>
      </c>
      <c r="I27" s="21"/>
      <c r="J27" s="21"/>
      <c r="K27" s="21"/>
    </row>
    <row r="28" ht="16.35" customHeight="1" spans="1:5">
      <c r="A28" s="7" t="s">
        <v>299</v>
      </c>
      <c r="B28" s="7"/>
      <c r="C28" s="7"/>
      <c r="D28" s="7"/>
      <c r="E28" s="7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睡到自然醒</cp:lastModifiedBy>
  <dcterms:created xsi:type="dcterms:W3CDTF">2024-03-28T14:04:00Z</dcterms:created>
  <dcterms:modified xsi:type="dcterms:W3CDTF">2024-05-30T08:34:17Z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2052-12.1.0.17121</vt:lpwstr>
  </property>
  <property fmtid="{D5CDD505-2E9C-101B-9397-08002B2CF9AE}" pid="3" name="ICV">
    <vt:lpwstr>F95D1492F1BD4D69947979FA036416FC_13</vt:lpwstr>
  </property>
</Properties>
</file>