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1项目支出绩效目标表（离退休支部工作经费）" sheetId="23" r:id="rId23"/>
    <sheet name="21-2项目支出绩效目标表 (政协工作经费)" sheetId="26" r:id="rId24"/>
    <sheet name="21-3项目支出绩效目标表 (政协电子政务内网横向网建设) " sheetId="27" r:id="rId25"/>
    <sheet name="22整体支出绩效目标表" sheetId="24" r:id="rId26"/>
  </sheets>
  <calcPr calcId="144525"/>
</workbook>
</file>

<file path=xl/sharedStrings.xml><?xml version="1.0" encoding="utf-8"?>
<sst xmlns="http://schemas.openxmlformats.org/spreadsheetml/2006/main" count="1307" uniqueCount="551">
  <si>
    <t>2022年部门预算公开表</t>
  </si>
  <si>
    <t>单位编码：</t>
  </si>
  <si>
    <t>007001</t>
  </si>
  <si>
    <t>单位名称：</t>
  </si>
  <si>
    <t>中国人民政治协商会议湖南省炎陵县委员会办公室</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</si>
  <si>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</si>
  <si>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</si>
  <si>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</si>
  <si>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</si>
  <si>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</si>
  <si>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</si>
  <si>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</si>
  <si>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</si>
  <si>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</si>
  <si>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</si>
  <si>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</si>
  <si>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</si>
  <si>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</si>
  <si>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</si>
  <si>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</si>
  <si>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</si>
  <si>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</si>
  <si>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</si>
  <si>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</si>
  <si>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</si>
  <si>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</si>
  <si>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</si>
  <si>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</si>
  <si>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</si>
  <si>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单位：007001-中国人民政治协商会议湖南省炎陵县委员会办公室</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</si>
  <si>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</si>
  <si>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</si>
  <si>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</si>
  <si>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</si>
  <si>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</si>
  <si>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</si>
  <si>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</si>
  <si>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</si>
  <si>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</si>
  <si>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</si>
  <si>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</si>
  <si>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</si>
  <si>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</si>
  <si>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</si>
  <si>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</si>
  <si>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</si>
  <si>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</si>
  <si>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</si>
  <si>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</si>
  <si>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</si>
  <si>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</si>
  <si>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</si>
  <si>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</si>
  <si>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</si>
  <si>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</si>
  <si>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</si>
  <si>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</si>
  <si>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</si>
  <si>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</si>
  <si>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</si>
  <si>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</si>
  <si>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</si>
  <si>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</si>
  <si>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</si>
  <si>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</si>
  <si>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</si>
  <si>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</si>
  <si>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</si>
  <si>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</si>
  <si>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</si>
  <si>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</si>
  <si>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</si>
  <si>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</si>
  <si>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</si>
  <si>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</si>
  <si>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</si>
  <si>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</si>
  <si>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</si>
  <si>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</si>
  <si>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</si>
  <si>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</si>
  <si>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</si>
  <si>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</si>
  <si>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</si>
  <si>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</si>
  <si>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</si>
  <si>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</si>
  <si>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</si>
  <si>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</si>
  <si>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</si>
  <si>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</si>
  <si>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</si>
  <si>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</si>
  <si>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</si>
  <si>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</si>
  <si>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</si>
  <si>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</si>
  <si>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</si>
  <si>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</si>
  <si>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</si>
  <si>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</si>
  <si>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</si>
  <si>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</si>
  <si>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</si>
  <si>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</si>
  <si>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</si>
  <si>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</si>
  <si>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</si>
  <si>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</si>
  <si>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</si>
  <si>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</si>
  <si>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</si>
  <si>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</si>
  <si>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</si>
  <si>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</si>
  <si>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</si>
  <si>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</si>
  <si>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</si>
  <si>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</si>
  <si>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</si>
  <si>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</si>
  <si>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</si>
  <si>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</si>
  <si>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</si>
  <si>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</si>
  <si>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</si>
  <si>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</si>
  <si>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</si>
  <si>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</si>
  <si>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</si>
  <si>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</si>
  <si>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</si>
  <si>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</si>
  <si>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</si>
  <si>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</si>
  <si>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</si>
  <si>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</si>
  <si>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</si>
  <si>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</si>
  <si>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</si>
  <si>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</si>
  <si>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</si>
  <si>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</si>
  <si>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</si>
  <si>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</si>
  <si>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</si>
  <si>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</si>
  <si>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</si>
  <si>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</si>
  <si>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</si>
  <si>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</si>
  <si>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</si>
  <si>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 xml:space="preserve">  007001</t>
  </si>
  <si>
    <t xml:space="preserve">  中国人民政治协商会议湖南省炎陵县委员会办公室</t>
  </si>
  <si>
    <t>功能科目</t>
  </si>
  <si>
    <t>科目编码</t>
  </si>
  <si>
    <t>科目名称</t>
  </si>
  <si>
    <t>基本支出</t>
  </si>
  <si>
    <t>项目支出</t>
  </si>
  <si>
    <t>事业单位经营支出</t>
  </si>
  <si>
    <t>上缴上级支出</t>
  </si>
  <si>
    <t>对附属单位补助支出</t>
  </si>
  <si>
    <t>类</t>
  </si>
  <si>
    <t>款</t>
  </si>
  <si>
    <t>项</t>
  </si>
  <si>
    <t>一般公共服务支出</t>
  </si>
  <si>
    <t>02</t>
  </si>
  <si>
    <t>政协事务</t>
  </si>
  <si>
    <t>201</t>
  </si>
  <si>
    <t>01</t>
  </si>
  <si>
    <t xml:space="preserve">    2010201</t>
  </si>
  <si>
    <t xml:space="preserve">    行政运行</t>
  </si>
  <si>
    <t>社会保障和就业支出</t>
  </si>
  <si>
    <t>05</t>
  </si>
  <si>
    <t>行政事业单位养老支出</t>
  </si>
  <si>
    <t>208</t>
  </si>
  <si>
    <t xml:space="preserve">    2080505</t>
  </si>
  <si>
    <t xml:space="preserve">    机关事业单位基本养老保险缴费支出</t>
  </si>
  <si>
    <t>99</t>
  </si>
  <si>
    <t xml:space="preserve">    2080599</t>
  </si>
  <si>
    <t xml:space="preserve">    其他行政事业单位养老支出</t>
  </si>
  <si>
    <t>财政对其他社会保险基金的补助</t>
  </si>
  <si>
    <t>27</t>
  </si>
  <si>
    <t xml:space="preserve">    2082701</t>
  </si>
  <si>
    <t xml:space="preserve">    财政对失业保险基金的补助</t>
  </si>
  <si>
    <t xml:space="preserve">    2082702</t>
  </si>
  <si>
    <t xml:space="preserve">    财政对工伤保险基金的补助</t>
  </si>
  <si>
    <t>卫生健康支出</t>
  </si>
  <si>
    <t>行政事业单位医疗</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</si>
  <si>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</si>
  <si>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</si>
  <si>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</si>
  <si>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</si>
  <si>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</si>
  <si>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</si>
  <si>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</si>
  <si>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</si>
  <si>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</si>
  <si>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住房保障支出</t>
  </si>
  <si>
    <t>住房改革支出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</si>
  <si>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</si>
  <si>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</si>
  <si>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</si>
  <si>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</si>
  <si>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</si>
  <si>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</si>
  <si>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</si>
  <si>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</si>
  <si>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</si>
  <si>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</si>
  <si>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</si>
  <si>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</si>
  <si>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</si>
  <si>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</si>
  <si>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</si>
  <si>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</si>
  <si>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</si>
  <si>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</si>
  <si>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</si>
  <si>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</si>
  <si>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单位：007001-中国人民政治协商会议湖南省炎陵县委员会办公室                                                                    金额单位：元</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</si>
  <si>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</si>
  <si>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</si>
  <si>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</si>
  <si>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</si>
  <si>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</si>
  <si>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</si>
  <si>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</si>
  <si>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</si>
  <si>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</si>
  <si>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</si>
  <si>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</si>
  <si>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</si>
  <si>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</si>
  <si>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</si>
  <si>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</si>
  <si>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总  计</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</si>
  <si>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</si>
  <si>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</si>
  <si>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</si>
  <si>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</si>
  <si>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</si>
  <si>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</si>
  <si>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</si>
  <si>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</si>
  <si>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</si>
  <si>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</si>
  <si>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</si>
  <si>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</si>
  <si>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</si>
  <si>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</si>
  <si>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</si>
  <si>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</si>
  <si>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</si>
  <si>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</si>
  <si>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</si>
  <si>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</si>
  <si>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 xml:space="preserve">    007001</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</si>
  <si>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</si>
  <si>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</si>
  <si>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</si>
  <si>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</si>
  <si>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</si>
  <si>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</si>
  <si>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</si>
  <si>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</si>
  <si>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</si>
  <si>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</si>
  <si>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</si>
  <si>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</si>
  <si>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</si>
  <si>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</si>
  <si>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</si>
  <si>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</si>
  <si>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</si>
  <si>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</si>
  <si>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</si>
  <si>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</si>
  <si>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</si>
  <si>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</si>
  <si>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</si>
  <si>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</si>
  <si>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</si>
  <si>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</si>
  <si>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</si>
  <si>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</si>
  <si>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</si>
  <si>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</si>
  <si>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</si>
  <si>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</si>
  <si>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</si>
  <si>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</si>
  <si>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</si>
  <si>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</si>
  <si>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</si>
  <si>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</si>
  <si>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</si>
  <si>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</si>
  <si>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</si>
  <si>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</si>
  <si>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</si>
  <si>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</si>
  <si>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</si>
  <si>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</si>
  <si>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</si>
  <si>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</si>
  <si>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</si>
  <si>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</si>
  <si>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</si>
  <si>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</si>
  <si>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</si>
  <si>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</si>
  <si>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</si>
  <si>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</si>
  <si>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</si>
  <si>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</si>
  <si>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</si>
  <si>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</si>
  <si>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</si>
  <si>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</si>
  <si>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</si>
  <si>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</si>
  <si>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</si>
  <si>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</si>
  <si>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</si>
  <si>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</si>
  <si>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</si>
  <si>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</si>
  <si>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</si>
  <si>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</si>
  <si>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</si>
  <si>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备注：本单位无政府性基金预算支出</t>
  </si>
  <si>
    <t>按项目管理的商品和服务支出</t>
  </si>
  <si>
    <t>按项目管理的对个人和家庭的补助</t>
  </si>
  <si>
    <t>资本性支出（基本建设）</t>
  </si>
  <si>
    <t>资本性支出</t>
  </si>
  <si>
    <t>对企业补助（基本建设）</t>
  </si>
  <si>
    <t>备注：本单位无政协性基金预算支出</t>
  </si>
  <si>
    <t>国有资本经营预算支出表</t>
  </si>
  <si>
    <t>本年国有资本经营预算支出</t>
  </si>
  <si>
    <t>备注：本单位无国有资本经营预算支出</t>
  </si>
  <si>
    <t>本年财政专户管理资金预算支出</t>
  </si>
  <si>
    <t>备注：本单位无财政专户管理资金预算支出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</si>
  <si>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</si>
  <si>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</si>
  <si>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</si>
  <si>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</si>
  <si>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</si>
  <si>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</si>
  <si>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</si>
  <si>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</si>
  <si>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</si>
  <si>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</si>
  <si>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</si>
  <si>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</si>
  <si>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</si>
  <si>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007001</t>
  </si>
  <si>
    <t>运转其他类离退休党支部工作经费</t>
  </si>
  <si>
    <t xml:space="preserve">   离退休党支部工作经费</t>
  </si>
  <si>
    <t xml:space="preserve">   007002</t>
  </si>
  <si>
    <t>政协工作经费</t>
  </si>
  <si>
    <t xml:space="preserve">   007003</t>
  </si>
  <si>
    <t>政协电子政务内网横向网建设资金</t>
  </si>
  <si>
    <t>附件2-21</t>
  </si>
  <si>
    <t>2022年县级专项资金支出方向绩效目标表</t>
  </si>
  <si>
    <t>填报单位：（盖章）中国人民政治协商会议湖南省炎陵县委员会办公室</t>
  </si>
  <si>
    <t xml:space="preserve">支出方向         </t>
  </si>
  <si>
    <t>离退休党支部工作经费</t>
  </si>
  <si>
    <t>所属专项</t>
  </si>
  <si>
    <t>名称</t>
  </si>
  <si>
    <t>项目金额</t>
  </si>
  <si>
    <t>30400</t>
  </si>
  <si>
    <t>金额</t>
  </si>
  <si>
    <t>项目实施期</t>
  </si>
  <si>
    <t>1年</t>
  </si>
  <si>
    <t>实施期绩效目标</t>
  </si>
  <si>
    <t>加强党组织建设，巩固党的执政理念，让党员接受有交教育，提升思想意识水平。</t>
  </si>
  <si>
    <t>年度绩效目标</t>
  </si>
  <si>
    <t>年度绩效指标</t>
  </si>
  <si>
    <t>一级指标</t>
  </si>
  <si>
    <t>二级指标</t>
  </si>
  <si>
    <t>三级指标</t>
  </si>
  <si>
    <t>指标值及单位</t>
  </si>
  <si>
    <t>绩效标准</t>
  </si>
  <si>
    <t>产出指标</t>
  </si>
  <si>
    <t>数量指标</t>
  </si>
  <si>
    <t>党员人数</t>
  </si>
  <si>
    <t>22人</t>
  </si>
  <si>
    <t>党员人数22人</t>
  </si>
  <si>
    <t>党组织活动次数</t>
  </si>
  <si>
    <t>≥2次</t>
  </si>
  <si>
    <t>党组织活动次数≥2次</t>
  </si>
  <si>
    <t>质量指标</t>
  </si>
  <si>
    <t>参加党组织活动党员占全体党员数量比重</t>
  </si>
  <si>
    <t>≥95%</t>
  </si>
  <si>
    <t>通过活动教育思想意识提高程度</t>
  </si>
  <si>
    <t>时效指标</t>
  </si>
  <si>
    <t>离退休党支部工作经费拨付及时率</t>
  </si>
  <si>
    <t>离退休党支部工作经费拨付及时率100%</t>
  </si>
  <si>
    <t>产出成本</t>
  </si>
  <si>
    <t>30400元</t>
  </si>
  <si>
    <t>效益指标</t>
  </si>
  <si>
    <t>经济效益</t>
  </si>
  <si>
    <t>社会效益</t>
  </si>
  <si>
    <t>保障离退休党支部正常运转</t>
  </si>
  <si>
    <t>是</t>
  </si>
  <si>
    <t>生态效益</t>
  </si>
  <si>
    <t>可持续影响</t>
  </si>
  <si>
    <t>社会公众及服务对象满意度</t>
  </si>
  <si>
    <t>离退休党员满意度</t>
  </si>
  <si>
    <t>支出明细及测算说明</t>
  </si>
  <si>
    <t>支出内容简介</t>
  </si>
  <si>
    <t>支出明细</t>
  </si>
  <si>
    <t>支出测算依据及过程说明</t>
  </si>
  <si>
    <t>支部委员通讯补贴</t>
  </si>
  <si>
    <t>支部活动费</t>
  </si>
  <si>
    <t>单位负责人签字：</t>
  </si>
  <si>
    <t>股室审核意见</t>
  </si>
  <si>
    <t xml:space="preserve">填表人：陈亚男             联系电话：13974127005           填报日期：2022年3月10日          </t>
  </si>
  <si>
    <t>委员视察调研、委员履职经费及年度考核经费、委员培训、政协云建设、运行及维护费、文史书稿编撰、委员工作室建设及政协专业活动费</t>
  </si>
  <si>
    <t>政协工作性专项</t>
  </si>
  <si>
    <t>1370000</t>
  </si>
  <si>
    <t>1.开展调研视察；2、征集办理提案；3.召开全体会议；4.围绕县委、政府工作建言献策；5.开展民主监督；6.管理和服务于委员。</t>
  </si>
  <si>
    <t xml:space="preserve">组织委员培训
</t>
  </si>
  <si>
    <t>1次</t>
  </si>
  <si>
    <t xml:space="preserve">开展常委会重点调研，形成高质量调研报告
</t>
  </si>
  <si>
    <t>1份</t>
  </si>
  <si>
    <t>编撰文史书籍</t>
  </si>
  <si>
    <t>1本</t>
  </si>
  <si>
    <t>委员培训参训率</t>
  </si>
  <si>
    <t>委员提案的办理答复率</t>
  </si>
  <si>
    <t xml:space="preserve">委员提案见面率
</t>
  </si>
  <si>
    <t>专题协商、对口协商、界别协商和提案办理协商按计划时间完成</t>
  </si>
  <si>
    <r>
      <rPr>
        <sz val="10"/>
        <rFont val="宋体"/>
        <charset val="134"/>
      </rPr>
      <t>1</t>
    </r>
    <r>
      <rPr>
        <sz val="10"/>
        <rFont val="宋体"/>
        <charset val="134"/>
      </rPr>
      <t>0月前</t>
    </r>
  </si>
  <si>
    <t>委员培训按计划完成</t>
  </si>
  <si>
    <t>11月前</t>
  </si>
  <si>
    <t>文史书籍编撰工作按时完成</t>
  </si>
  <si>
    <t>12月前</t>
  </si>
  <si>
    <t xml:space="preserve">委员培训费
</t>
  </si>
  <si>
    <t>常委会调研视察及会议费用</t>
  </si>
  <si>
    <t>政协委员活动经费</t>
  </si>
  <si>
    <t>政协委员年度考核经费</t>
  </si>
  <si>
    <t>文史书籍编撰经费</t>
  </si>
  <si>
    <t>政协云运行维护经费</t>
  </si>
  <si>
    <t>委员工作室及基层民主协商经费</t>
  </si>
  <si>
    <t>通过履行政治协商、民主监督、参政议政的职能，激发社会合力，保障人民当家作主，彰显民主生机和活力</t>
  </si>
  <si>
    <t>良好</t>
  </si>
  <si>
    <t xml:space="preserve">委员提案办理结果满意率
</t>
  </si>
  <si>
    <t xml:space="preserve">委员提案办理态度满意率
</t>
  </si>
  <si>
    <t xml:space="preserve"> </t>
  </si>
  <si>
    <t>委员培训费</t>
  </si>
  <si>
    <t>委员培训</t>
  </si>
  <si>
    <t>1、中共湖南省委关于新时代加强和改进人民政协工作的实施意见（湘发[2019]17号）
统筹推进政协云与政务云对接，为政协云建设和使用提供平台、经费和力量等基本保障
健全促进政协组织和政协委员有效履行职能和经费保障制度；
2、中共株洲市委关于新时代加强和改进人民政协工作的实施意见（株发[2020}11号）</t>
  </si>
  <si>
    <t>委员调研视察及会议费用</t>
  </si>
  <si>
    <t>委员调研视察餐宿费及会议室租赁费</t>
  </si>
  <si>
    <t>委员履职经费</t>
  </si>
  <si>
    <t>政协委员年度履职考核</t>
  </si>
  <si>
    <t>稿费及编撰审稿费及印刷费</t>
  </si>
  <si>
    <t xml:space="preserve">填表人：陈亚男        联系电话：13974127005        填报日期：2022年3月10日          </t>
  </si>
  <si>
    <t>政协电子政务内网横向内网建设</t>
  </si>
  <si>
    <t>250000</t>
  </si>
  <si>
    <t>完成电子政务内网建设</t>
  </si>
  <si>
    <t>政协电子政务内网横向内网建设项目完成率</t>
  </si>
  <si>
    <t>≥90%</t>
  </si>
  <si>
    <t>政协电子政务内网横向内网建设项目完成率≥90%</t>
  </si>
  <si>
    <t>政协电子政务内网横向内网建设工作达标率</t>
  </si>
  <si>
    <t>项目完成时间</t>
  </si>
  <si>
    <t>按计划实施</t>
  </si>
  <si>
    <t>按时完成项目</t>
  </si>
  <si>
    <t>政协电子政务内网横向内网建设资金</t>
  </si>
  <si>
    <t>25万</t>
  </si>
  <si>
    <t>政协电子政务内网横向内网建设资金25万</t>
  </si>
  <si>
    <t>网络运行情况</t>
  </si>
  <si>
    <t>网络运行情况良好</t>
  </si>
  <si>
    <t>机关人员满意度</t>
  </si>
  <si>
    <t>机关人员满意度≥95%</t>
  </si>
  <si>
    <t xml:space="preserve">填表人：陈亚男        联系电话：13974127005         填报日期：2022年3月10日          </t>
  </si>
  <si>
    <t>附件2-22</t>
  </si>
  <si>
    <t>2022年部门整体支出绩效目标表</t>
  </si>
  <si>
    <t>部门名称</t>
  </si>
  <si>
    <t>中国人民政治协商会议湖南省炎陵县委员会</t>
  </si>
  <si>
    <t>年度预算申请（万元）</t>
  </si>
  <si>
    <t>资金总额：6589847.74</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</si>
  <si>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</si>
  <si>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</si>
  <si>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</si>
  <si>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</si>
  <si>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</si>
  <si>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</si>
  <si>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</si>
  <si>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</si>
  <si>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 xml:space="preserve">（一）负责县政协全体会议、常务委员会议、主席会议、主席办公会议、常务委员专题会议和专门委员会的会务工作，负责上述会议所形成的决议、决定、建议案的组织实施。
（二）协调县政协各专门委员会的工作，充分发挥县政协委员的作用，履行好政治协商、民主监督、参政议政的基本职责。
（三）负责县政协委员进行视察、参观、调查、座谈、学习、研讨等日常活动的服务和具体组织工作；
（四）宣传人民政协的方针政策、工作业绩和经验以及政协委员的先进事迹，收集和反映省政协委员和各界人士的意见与建议，综合、反映社情民意。
（五）联系各民主党派、工商联、各人民团体和无党派人士，联系县直有关部门，互通信息，协调工作，加强合作。
（六）负责县政协信息化网络、无纸化办公等平台的建设和维护工作；负责做好县政协履职平台的功能完善和建设工作；协商全县政协系统“湖南政协云”平台的三级联运及对接建设等相关工作。
（七）负责县政协开展各项活动的有关后勤服务管理工作和县政协机关行政事务管理工作。
（八）负责权限范围内的人事任免。
（九）完成县政协常委会、主席会议和上级政协交办的其它工作。
</t>
  </si>
  <si>
    <t>年度重点       工作计划</t>
  </si>
  <si>
    <t>事项</t>
  </si>
  <si>
    <t>工作目标</t>
  </si>
  <si>
    <t>事项1</t>
  </si>
  <si>
    <t>承担县委政府专项工作：产业项目建设年活动联系、温暖企业年行动、联系对口村乡村振兴、带队调研课题。</t>
  </si>
  <si>
    <t>事项2</t>
  </si>
  <si>
    <t>专题协商、界别协商、协商性监督、民主监督、专题调研，建议提案工作。</t>
  </si>
  <si>
    <t>事项3</t>
  </si>
  <si>
    <t>开展委员学习培训1次，组织界别、委员开展履职活动，推进委员工作室建设。</t>
  </si>
  <si>
    <t>事项4</t>
  </si>
  <si>
    <t>召开县政协十届二次会议、县政协工作会议、党组会议、常委会议等</t>
  </si>
  <si>
    <t>事项5</t>
  </si>
  <si>
    <t>编辑文史资料，传承地方文化。</t>
  </si>
  <si>
    <t>事项6</t>
  </si>
  <si>
    <t>加强机关建设、党组理论学习、文明单位创建、老干、信访、综治、工青联等工作。</t>
  </si>
  <si>
    <t>指标值</t>
  </si>
  <si>
    <t>备注</t>
  </si>
  <si>
    <t>县级领导重点工作</t>
  </si>
  <si>
    <t>10人</t>
  </si>
  <si>
    <t>按照县委政府部署的工作执行</t>
  </si>
  <si>
    <t>召开县政协十届二次会议</t>
  </si>
  <si>
    <t>按照政协章程召开会议</t>
  </si>
  <si>
    <t>召开县政协工作会议、党组会议、县政协主席会议</t>
  </si>
  <si>
    <t>12次</t>
  </si>
  <si>
    <t>基本每月1次</t>
  </si>
  <si>
    <t>召开常委会议等</t>
  </si>
  <si>
    <t>4次</t>
  </si>
  <si>
    <t>社情民意信息、咨政建言</t>
  </si>
  <si>
    <t>100条</t>
  </si>
  <si>
    <t>委员履职能力培训</t>
  </si>
  <si>
    <t>135人次</t>
  </si>
  <si>
    <t>委员建议案件</t>
  </si>
  <si>
    <t>135件</t>
  </si>
  <si>
    <t>委员建议案平均每人1件</t>
  </si>
  <si>
    <t>政治协商课题</t>
  </si>
  <si>
    <t>4个</t>
  </si>
  <si>
    <t>事项完成率</t>
  </si>
  <si>
    <t>按照工作计划进行</t>
  </si>
  <si>
    <t>2022年</t>
  </si>
  <si>
    <t>成本指标</t>
  </si>
  <si>
    <t>厉行节约</t>
  </si>
  <si>
    <t>按照中央文件及相关规定执行，提高资金使用率。</t>
  </si>
  <si>
    <t>经济效益指标</t>
  </si>
  <si>
    <t>推动炎陵县经济发展</t>
  </si>
  <si>
    <t>无直接经济效益</t>
  </si>
  <si>
    <t>社会效益指标</t>
  </si>
  <si>
    <t>发挥委员主导作用，团结各民主党派，为国家做出贡献</t>
  </si>
  <si>
    <t>团结民主、稳定和谐大发展</t>
  </si>
  <si>
    <t>生态效益指标</t>
  </si>
  <si>
    <t>节能减排、创建文明机关</t>
  </si>
  <si>
    <t>关注环保课题</t>
  </si>
  <si>
    <t>可持续影响指标</t>
  </si>
  <si>
    <t>形成制度、常规</t>
  </si>
  <si>
    <t>长期</t>
  </si>
  <si>
    <t>社会公众及服务对象满意度指标</t>
  </si>
  <si>
    <t>委员满意率</t>
  </si>
  <si>
    <t>社会大众满意率</t>
  </si>
  <si>
    <t xml:space="preserve">      单位负责人签字：</t>
  </si>
  <si>
    <t xml:space="preserve">填表人：陈亚男             联系电话：13974127005            填报日期：2022年3月10日           </t>
  </si>
</sst>
</file>

<file path=xl/styles.xml><?xml version="1.0" encoding="utf-8"?>
<styleSheet xmlns="http://schemas.openxmlformats.org/spreadsheetml/2006/main">
  <numFmts count="1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Red]\¥\-#,##0.00"/>
    <numFmt numFmtId="177" formatCode="#,##0;\-#,##0;&quot;-&quot;"/>
    <numFmt numFmtId="178" formatCode="_(&quot;$&quot;* #,##0_);_(&quot;$&quot;* \(#,##0\);_(&quot;$&quot;* &quot;-&quot;_);_(@_)"/>
    <numFmt numFmtId="179" formatCode="0.00000000"/>
    <numFmt numFmtId="180" formatCode="0.000000"/>
    <numFmt numFmtId="181" formatCode="_(&quot;$&quot;* #,##0.00_);_(&quot;$&quot;* \(#,##0.00\);_(&quot;$&quot;* &quot;-&quot;??_);_(@_)"/>
    <numFmt numFmtId="182" formatCode="0.0000000"/>
    <numFmt numFmtId="183" formatCode="_ \¥* #,##0.00_ ;_ \¥* \-#,##0.00_ ;_ \¥* &quot;-&quot;??_ ;_ @_ "/>
    <numFmt numFmtId="184" formatCode="0.00_ "/>
    <numFmt numFmtId="185" formatCode="* #,##0.00;* \-#,##0.00;* &quot;&quot;??;@"/>
  </numFmts>
  <fonts count="68">
    <font>
      <sz val="11"/>
      <color indexed="8"/>
      <name val="宋体"/>
      <charset val="1"/>
      <scheme val="minor"/>
    </font>
    <font>
      <sz val="11"/>
      <color indexed="8"/>
      <name val="宋体"/>
      <charset val="134"/>
      <scheme val="minor"/>
    </font>
    <font>
      <sz val="12"/>
      <name val="黑体"/>
      <charset val="134"/>
    </font>
    <font>
      <sz val="10"/>
      <name val="宋体"/>
      <charset val="134"/>
    </font>
    <font>
      <sz val="9"/>
      <name val="宋体"/>
      <charset val="134"/>
    </font>
    <font>
      <sz val="18"/>
      <name val="方正小标宋简体"/>
      <charset val="134"/>
    </font>
    <font>
      <b/>
      <sz val="14"/>
      <name val="方正小标宋简体"/>
      <charset val="134"/>
    </font>
    <font>
      <sz val="10"/>
      <name val="Times New Roman"/>
      <charset val="134"/>
    </font>
    <font>
      <sz val="10"/>
      <color rgb="FF000000"/>
      <name val="宋体"/>
      <charset val="134"/>
    </font>
    <font>
      <sz val="10"/>
      <color indexed="8"/>
      <name val="宋体"/>
      <charset val="134"/>
      <scheme val="minor"/>
    </font>
    <font>
      <sz val="10.5"/>
      <color indexed="8"/>
      <name val="仿宋_GB2312"/>
      <charset val="134"/>
    </font>
    <font>
      <sz val="14"/>
      <name val="黑体"/>
      <charset val="134"/>
    </font>
    <font>
      <sz val="18"/>
      <color indexed="8"/>
      <name val="方正小标宋简体"/>
      <charset val="134"/>
    </font>
    <font>
      <sz val="10"/>
      <color theme="1"/>
      <name val="宋体"/>
      <charset val="134"/>
      <scheme val="minor"/>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b/>
      <sz val="9"/>
      <name val="宋体"/>
      <charset val="134"/>
    </font>
    <font>
      <b/>
      <sz val="11"/>
      <color indexed="8"/>
      <name val="宋体"/>
      <charset val="1"/>
      <scheme val="minor"/>
    </font>
    <font>
      <b/>
      <sz val="19"/>
      <name val="SimSun"/>
      <charset val="134"/>
    </font>
    <font>
      <sz val="12"/>
      <name val="宋体"/>
      <charset val="134"/>
    </font>
    <font>
      <b/>
      <sz val="15"/>
      <name val="SimSun"/>
      <charset val="134"/>
    </font>
    <font>
      <sz val="11"/>
      <name val="SimSun"/>
      <charset val="134"/>
    </font>
    <font>
      <b/>
      <sz val="20"/>
      <name val="SimSun"/>
      <charset val="134"/>
    </font>
    <font>
      <sz val="11"/>
      <color rgb="FFFF0000"/>
      <name val="宋体"/>
      <charset val="0"/>
      <scheme val="minor"/>
    </font>
    <font>
      <u/>
      <sz val="9"/>
      <color indexed="12"/>
      <name val="宋体"/>
      <charset val="134"/>
    </font>
    <font>
      <u/>
      <sz val="11"/>
      <color rgb="FF0000FF"/>
      <name val="宋体"/>
      <charset val="0"/>
      <scheme val="minor"/>
    </font>
    <font>
      <sz val="11"/>
      <color theme="1"/>
      <name val="宋体"/>
      <charset val="134"/>
      <scheme val="minor"/>
    </font>
    <font>
      <sz val="11"/>
      <color rgb="FF006100"/>
      <name val="宋体"/>
      <charset val="0"/>
      <scheme val="minor"/>
    </font>
    <font>
      <b/>
      <i/>
      <sz val="16"/>
      <name val="Helv"/>
      <charset val="134"/>
    </font>
    <font>
      <b/>
      <sz val="11"/>
      <color rgb="FFFA7D0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sz val="8"/>
      <name val="Times New Roman"/>
      <charset val="134"/>
    </font>
    <font>
      <sz val="11"/>
      <color theme="1"/>
      <name val="宋体"/>
      <charset val="0"/>
      <scheme val="minor"/>
    </font>
    <font>
      <sz val="11"/>
      <color theme="0"/>
      <name val="宋体"/>
      <charset val="0"/>
      <scheme val="minor"/>
    </font>
    <font>
      <sz val="8"/>
      <name val="Arial"/>
      <charset val="134"/>
    </font>
    <font>
      <b/>
      <sz val="11"/>
      <color theme="3"/>
      <name val="宋体"/>
      <charset val="134"/>
      <scheme val="minor"/>
    </font>
    <font>
      <sz val="14"/>
      <color rgb="FF000000"/>
      <name val="宋体"/>
      <charset val="134"/>
    </font>
    <font>
      <b/>
      <sz val="15"/>
      <color theme="3"/>
      <name val="宋体"/>
      <charset val="134"/>
      <scheme val="minor"/>
    </font>
    <font>
      <b/>
      <sz val="18"/>
      <color theme="3"/>
      <name val="宋体"/>
      <charset val="134"/>
      <scheme val="minor"/>
    </font>
    <font>
      <sz val="10"/>
      <name val="Arial"/>
      <charset val="134"/>
    </font>
    <font>
      <sz val="11"/>
      <color rgb="FF9C0006"/>
      <name val="宋体"/>
      <charset val="0"/>
      <scheme val="minor"/>
    </font>
    <font>
      <sz val="20"/>
      <name val="Letter Gothic (W1)"/>
      <charset val="134"/>
    </font>
    <font>
      <b/>
      <sz val="11"/>
      <color theme="1"/>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sz val="10"/>
      <color indexed="8"/>
      <name val="Arial"/>
      <charset val="134"/>
    </font>
    <font>
      <b/>
      <sz val="10"/>
      <name val="MS Sans Serif"/>
      <charset val="134"/>
    </font>
    <font>
      <sz val="10"/>
      <name val="MS Sans Serif"/>
      <charset val="134"/>
    </font>
    <font>
      <b/>
      <sz val="12"/>
      <name val="Arial"/>
      <charset val="134"/>
    </font>
    <font>
      <sz val="7"/>
      <name val="Small Fonts"/>
      <charset val="134"/>
    </font>
    <font>
      <sz val="11"/>
      <name val="ＭＳ Ｐゴシック"/>
      <charset val="134"/>
    </font>
    <font>
      <sz val="11"/>
      <name val="蹈框"/>
      <charset val="134"/>
    </font>
    <font>
      <sz val="12"/>
      <name val="Times New Roman"/>
      <charset val="134"/>
    </font>
    <font>
      <sz val="11"/>
      <color indexed="8"/>
      <name val="宋体"/>
      <charset val="134"/>
    </font>
    <font>
      <u/>
      <sz val="12"/>
      <color theme="10"/>
      <name val="宋体"/>
      <charset val="134"/>
    </font>
    <font>
      <sz val="12"/>
      <name val="Courier"/>
      <charset val="134"/>
    </font>
    <font>
      <sz val="12"/>
      <name val="바탕체"/>
      <charset val="134"/>
    </font>
  </fonts>
  <fills count="36">
    <fill>
      <patternFill patternType="none"/>
    </fill>
    <fill>
      <patternFill patternType="gray125"/>
    </fill>
    <fill>
      <patternFill patternType="solid">
        <fgColor rgb="FFFFFFFF"/>
        <bgColor rgb="FFFFFFFF"/>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indexed="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medium">
        <color auto="1"/>
      </top>
      <bottom style="medium">
        <color auto="1"/>
      </bottom>
      <diagonal/>
    </border>
  </borders>
  <cellStyleXfs count="343">
    <xf numFmtId="0" fontId="0" fillId="0" borderId="0">
      <alignment vertical="center"/>
    </xf>
    <xf numFmtId="10" fontId="43" fillId="14" borderId="2" applyNumberFormat="0" applyBorder="0" applyAlignment="0" applyProtection="0"/>
    <xf numFmtId="42" fontId="32" fillId="0" borderId="0" applyFont="0" applyFill="0" applyBorder="0" applyAlignment="0" applyProtection="0">
      <alignment vertical="center"/>
    </xf>
    <xf numFmtId="44" fontId="32" fillId="0" borderId="0" applyFont="0" applyFill="0" applyBorder="0" applyAlignment="0" applyProtection="0">
      <alignment vertical="center"/>
    </xf>
    <xf numFmtId="0" fontId="25" fillId="0" borderId="0">
      <alignment vertical="center"/>
    </xf>
    <xf numFmtId="0" fontId="41" fillId="11" borderId="0" applyNumberFormat="0" applyBorder="0" applyAlignment="0" applyProtection="0">
      <alignment vertical="center"/>
    </xf>
    <xf numFmtId="0" fontId="36" fillId="5" borderId="19" applyNumberFormat="0" applyAlignment="0" applyProtection="0">
      <alignment vertical="center"/>
    </xf>
    <xf numFmtId="41" fontId="32" fillId="0" borderId="0" applyFont="0" applyFill="0" applyBorder="0" applyAlignment="0" applyProtection="0">
      <alignment vertical="center"/>
    </xf>
    <xf numFmtId="0" fontId="25" fillId="0" borderId="0">
      <alignment vertical="center"/>
    </xf>
    <xf numFmtId="43" fontId="32" fillId="0" borderId="0" applyFont="0" applyFill="0" applyBorder="0" applyAlignment="0" applyProtection="0">
      <alignment vertical="center"/>
    </xf>
    <xf numFmtId="0" fontId="4" fillId="0" borderId="0"/>
    <xf numFmtId="0" fontId="41" fillId="8" borderId="0" applyNumberFormat="0" applyBorder="0" applyAlignment="0" applyProtection="0">
      <alignment vertical="center"/>
    </xf>
    <xf numFmtId="0" fontId="49" fillId="17" borderId="0" applyNumberFormat="0" applyBorder="0" applyAlignment="0" applyProtection="0">
      <alignment vertical="center"/>
    </xf>
    <xf numFmtId="0" fontId="31" fillId="0" borderId="0" applyNumberFormat="0" applyFill="0" applyBorder="0" applyAlignment="0" applyProtection="0">
      <alignment vertical="center"/>
    </xf>
    <xf numFmtId="0" fontId="25" fillId="0" borderId="0">
      <alignment vertical="center"/>
    </xf>
    <xf numFmtId="0" fontId="42" fillId="16" borderId="0" applyNumberFormat="0" applyBorder="0" applyAlignment="0" applyProtection="0">
      <alignment vertical="center"/>
    </xf>
    <xf numFmtId="178" fontId="50" fillId="0" borderId="0" applyFont="0" applyFill="0" applyBorder="0" applyAlignment="0" applyProtection="0"/>
    <xf numFmtId="9" fontId="32" fillId="0" borderId="0" applyFont="0" applyFill="0" applyBorder="0" applyAlignment="0" applyProtection="0">
      <alignment vertical="center"/>
    </xf>
    <xf numFmtId="0" fontId="25" fillId="0" borderId="0">
      <alignment vertical="center"/>
    </xf>
    <xf numFmtId="0" fontId="54" fillId="0" borderId="0" applyNumberFormat="0" applyFill="0" applyBorder="0" applyAlignment="0" applyProtection="0">
      <alignment vertical="center"/>
    </xf>
    <xf numFmtId="0" fontId="32" fillId="21" borderId="26" applyNumberFormat="0" applyFont="0" applyAlignment="0" applyProtection="0">
      <alignment vertical="center"/>
    </xf>
    <xf numFmtId="0" fontId="25" fillId="0" borderId="0"/>
    <xf numFmtId="0" fontId="25" fillId="0" borderId="0">
      <alignment vertical="center"/>
    </xf>
    <xf numFmtId="10" fontId="43" fillId="14" borderId="2" applyNumberFormat="0" applyBorder="0" applyAlignment="0" applyProtection="0"/>
    <xf numFmtId="0" fontId="44" fillId="0" borderId="0" applyNumberFormat="0" applyFill="0" applyBorder="0" applyAlignment="0" applyProtection="0">
      <alignment vertical="center"/>
    </xf>
    <xf numFmtId="0" fontId="4" fillId="0" borderId="0"/>
    <xf numFmtId="0" fontId="29" fillId="0" borderId="0" applyNumberFormat="0" applyFill="0" applyBorder="0" applyAlignment="0" applyProtection="0">
      <alignment vertical="center"/>
    </xf>
    <xf numFmtId="0" fontId="25" fillId="0" borderId="0"/>
    <xf numFmtId="0" fontId="42" fillId="24" borderId="0" applyNumberFormat="0" applyBorder="0" applyAlignment="0" applyProtection="0">
      <alignment vertical="center"/>
    </xf>
    <xf numFmtId="0" fontId="47" fillId="0" borderId="0" applyNumberFormat="0" applyFill="0" applyBorder="0" applyAlignment="0" applyProtection="0">
      <alignment vertical="center"/>
    </xf>
    <xf numFmtId="0" fontId="4" fillId="0" borderId="0"/>
    <xf numFmtId="177" fontId="56" fillId="0" borderId="0" applyFill="0" applyBorder="0" applyAlignment="0"/>
    <xf numFmtId="0" fontId="39" fillId="0" borderId="0" applyNumberFormat="0" applyFill="0" applyBorder="0" applyAlignment="0" applyProtection="0">
      <alignment vertical="center"/>
    </xf>
    <xf numFmtId="0" fontId="46" fillId="0" borderId="23" applyNumberFormat="0" applyFill="0" applyAlignment="0" applyProtection="0">
      <alignment vertical="center"/>
    </xf>
    <xf numFmtId="9" fontId="25" fillId="0" borderId="0" applyFont="0" applyFill="0" applyBorder="0" applyAlignment="0" applyProtection="0"/>
    <xf numFmtId="0" fontId="4" fillId="0" borderId="0"/>
    <xf numFmtId="0" fontId="53" fillId="0" borderId="23" applyNumberFormat="0" applyFill="0" applyAlignment="0" applyProtection="0">
      <alignment vertical="center"/>
    </xf>
    <xf numFmtId="9" fontId="32" fillId="0" borderId="0" applyFont="0" applyFill="0" applyBorder="0" applyAlignment="0" applyProtection="0">
      <alignment vertical="center"/>
    </xf>
    <xf numFmtId="0" fontId="42" fillId="15" borderId="0" applyNumberFormat="0" applyBorder="0" applyAlignment="0" applyProtection="0">
      <alignment vertical="center"/>
    </xf>
    <xf numFmtId="0" fontId="4" fillId="0" borderId="0"/>
    <xf numFmtId="0" fontId="44" fillId="0" borderId="22" applyNumberFormat="0" applyFill="0" applyAlignment="0" applyProtection="0">
      <alignment vertical="center"/>
    </xf>
    <xf numFmtId="0" fontId="25" fillId="0" borderId="0"/>
    <xf numFmtId="0" fontId="42" fillId="23" borderId="0" applyNumberFormat="0" applyBorder="0" applyAlignment="0" applyProtection="0">
      <alignment vertical="center"/>
    </xf>
    <xf numFmtId="0" fontId="52" fillId="4" borderId="25" applyNumberFormat="0" applyAlignment="0" applyProtection="0">
      <alignment vertical="center"/>
    </xf>
    <xf numFmtId="0" fontId="35" fillId="4" borderId="19" applyNumberFormat="0" applyAlignment="0" applyProtection="0">
      <alignment vertical="center"/>
    </xf>
    <xf numFmtId="0" fontId="38" fillId="6" borderId="21" applyNumberFormat="0" applyAlignment="0" applyProtection="0">
      <alignment vertical="center"/>
    </xf>
    <xf numFmtId="0" fontId="25" fillId="0" borderId="0"/>
    <xf numFmtId="0" fontId="41" fillId="20" borderId="0" applyNumberFormat="0" applyBorder="0" applyAlignment="0" applyProtection="0">
      <alignment vertical="center"/>
    </xf>
    <xf numFmtId="0" fontId="42" fillId="18" borderId="0" applyNumberFormat="0" applyBorder="0" applyAlignment="0" applyProtection="0">
      <alignment vertical="center"/>
    </xf>
    <xf numFmtId="0" fontId="25" fillId="0" borderId="0"/>
    <xf numFmtId="0" fontId="37" fillId="0" borderId="20" applyNumberFormat="0" applyFill="0" applyAlignment="0" applyProtection="0">
      <alignment vertical="center"/>
    </xf>
    <xf numFmtId="0" fontId="51" fillId="0" borderId="24" applyNumberFormat="0" applyFill="0" applyAlignment="0" applyProtection="0">
      <alignment vertical="center"/>
    </xf>
    <xf numFmtId="0" fontId="33" fillId="3" borderId="0" applyNumberFormat="0" applyBorder="0" applyAlignment="0" applyProtection="0">
      <alignment vertical="center"/>
    </xf>
    <xf numFmtId="0" fontId="25" fillId="0" borderId="0">
      <alignment vertical="center"/>
    </xf>
    <xf numFmtId="0" fontId="55" fillId="22" borderId="0" applyNumberFormat="0" applyBorder="0" applyAlignment="0" applyProtection="0">
      <alignment vertical="center"/>
    </xf>
    <xf numFmtId="0" fontId="25" fillId="0" borderId="0"/>
    <xf numFmtId="0" fontId="41" fillId="10" borderId="0" applyNumberFormat="0" applyBorder="0" applyAlignment="0" applyProtection="0">
      <alignment vertical="center"/>
    </xf>
    <xf numFmtId="0" fontId="25" fillId="0" borderId="0">
      <alignment vertical="center"/>
    </xf>
    <xf numFmtId="0" fontId="42" fillId="13" borderId="0" applyNumberFormat="0" applyBorder="0" applyAlignment="0" applyProtection="0">
      <alignment vertical="center"/>
    </xf>
    <xf numFmtId="0" fontId="41" fillId="9" borderId="0" applyNumberFormat="0" applyBorder="0" applyAlignment="0" applyProtection="0">
      <alignment vertical="center"/>
    </xf>
    <xf numFmtId="0" fontId="41" fillId="7" borderId="0" applyNumberFormat="0" applyBorder="0" applyAlignment="0" applyProtection="0">
      <alignment vertical="center"/>
    </xf>
    <xf numFmtId="0" fontId="41" fillId="19" borderId="0" applyNumberFormat="0" applyBorder="0" applyAlignment="0" applyProtection="0">
      <alignment vertical="center"/>
    </xf>
    <xf numFmtId="0" fontId="41" fillId="25" borderId="0" applyNumberFormat="0" applyBorder="0" applyAlignment="0" applyProtection="0">
      <alignment vertical="center"/>
    </xf>
    <xf numFmtId="41" fontId="32" fillId="0" borderId="0" applyFont="0" applyFill="0" applyBorder="0" applyAlignment="0" applyProtection="0">
      <alignment vertical="center"/>
    </xf>
    <xf numFmtId="0" fontId="42" fillId="12" borderId="0" applyNumberFormat="0" applyBorder="0" applyAlignment="0" applyProtection="0">
      <alignment vertical="center"/>
    </xf>
    <xf numFmtId="41" fontId="25" fillId="0" borderId="0" applyFont="0" applyFill="0" applyBorder="0" applyAlignment="0" applyProtection="0"/>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41" fontId="25" fillId="0" borderId="0" applyFont="0" applyFill="0" applyBorder="0" applyAlignment="0" applyProtection="0"/>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25" fillId="0" borderId="0"/>
    <xf numFmtId="0" fontId="42" fillId="31" borderId="0" applyNumberFormat="0" applyBorder="0" applyAlignment="0" applyProtection="0">
      <alignment vertical="center"/>
    </xf>
    <xf numFmtId="41" fontId="32" fillId="0" borderId="0" applyFont="0" applyFill="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10" fontId="43" fillId="14" borderId="2" applyNumberFormat="0" applyBorder="0" applyAlignment="0" applyProtection="0"/>
    <xf numFmtId="0" fontId="25" fillId="0" borderId="0">
      <alignment vertical="center"/>
    </xf>
    <xf numFmtId="0" fontId="25" fillId="0" borderId="0"/>
    <xf numFmtId="0" fontId="57" fillId="0" borderId="0" applyNumberFormat="0" applyFill="0" applyBorder="0" applyAlignment="0" applyProtection="0"/>
    <xf numFmtId="0" fontId="25" fillId="0" borderId="0">
      <alignment vertical="center"/>
    </xf>
    <xf numFmtId="40" fontId="58" fillId="0" borderId="0" applyFont="0" applyFill="0" applyBorder="0" applyAlignment="0" applyProtection="0"/>
    <xf numFmtId="0" fontId="25" fillId="0" borderId="0">
      <alignment vertical="center"/>
    </xf>
    <xf numFmtId="38" fontId="58" fillId="0" borderId="0" applyFont="0" applyFill="0" applyBorder="0" applyAlignment="0" applyProtection="0"/>
    <xf numFmtId="181" fontId="50" fillId="0" borderId="0" applyFont="0" applyFill="0" applyBorder="0" applyAlignment="0" applyProtection="0"/>
    <xf numFmtId="0" fontId="4" fillId="0" borderId="0"/>
    <xf numFmtId="9" fontId="32" fillId="0" borderId="0" applyFont="0" applyFill="0" applyBorder="0" applyAlignment="0" applyProtection="0">
      <alignment vertical="center"/>
    </xf>
    <xf numFmtId="38" fontId="43" fillId="35" borderId="0" applyNumberFormat="0" applyBorder="0" applyAlignment="0" applyProtection="0"/>
    <xf numFmtId="0" fontId="25" fillId="0" borderId="0">
      <alignment vertical="center"/>
    </xf>
    <xf numFmtId="0" fontId="59" fillId="0" borderId="27" applyNumberFormat="0" applyAlignment="0" applyProtection="0">
      <alignment horizontal="left" vertical="center"/>
    </xf>
    <xf numFmtId="0" fontId="25" fillId="0" borderId="0">
      <alignment vertical="center"/>
    </xf>
    <xf numFmtId="0" fontId="59" fillId="0" borderId="5">
      <alignment horizontal="left" vertical="center"/>
    </xf>
    <xf numFmtId="0" fontId="59" fillId="0" borderId="5">
      <alignment horizontal="left" vertical="center"/>
    </xf>
    <xf numFmtId="0" fontId="59" fillId="0" borderId="5">
      <alignment horizontal="left" vertical="center"/>
    </xf>
    <xf numFmtId="0" fontId="59" fillId="0" borderId="5">
      <alignment horizontal="left" vertical="center"/>
    </xf>
    <xf numFmtId="10" fontId="43" fillId="14" borderId="2" applyNumberFormat="0" applyBorder="0" applyAlignment="0" applyProtection="0"/>
    <xf numFmtId="37" fontId="60" fillId="0" borderId="0"/>
    <xf numFmtId="37" fontId="60" fillId="0" borderId="0"/>
    <xf numFmtId="37" fontId="60" fillId="0" borderId="0"/>
    <xf numFmtId="0" fontId="34" fillId="0" borderId="0"/>
    <xf numFmtId="0" fontId="40" fillId="0" borderId="0"/>
    <xf numFmtId="10" fontId="48" fillId="0" borderId="0" applyFont="0" applyFill="0" applyBorder="0" applyAlignment="0" applyProtection="0"/>
    <xf numFmtId="0" fontId="25" fillId="0" borderId="0" applyNumberForma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30" fillId="0" borderId="0" applyNumberFormat="0" applyFill="0" applyBorder="0" applyAlignment="0" applyProtection="0">
      <alignment vertical="top"/>
      <protection locked="0"/>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45" fillId="0" borderId="0"/>
    <xf numFmtId="9" fontId="25" fillId="0" borderId="0" applyFont="0" applyFill="0" applyBorder="0" applyAlignment="0" applyProtection="0"/>
    <xf numFmtId="0" fontId="25" fillId="0" borderId="0">
      <alignment vertical="center"/>
    </xf>
    <xf numFmtId="9" fontId="25" fillId="0" borderId="0" applyFont="0" applyFill="0" applyBorder="0" applyAlignment="0" applyProtection="0"/>
    <xf numFmtId="0" fontId="4" fillId="0" borderId="0"/>
    <xf numFmtId="9" fontId="32" fillId="0" borderId="0" applyFont="0" applyFill="0" applyBorder="0" applyAlignment="0" applyProtection="0">
      <alignment vertical="center"/>
    </xf>
    <xf numFmtId="0" fontId="25" fillId="0" borderId="0"/>
    <xf numFmtId="0" fontId="25" fillId="0" borderId="0"/>
    <xf numFmtId="41" fontId="25" fillId="0" borderId="0" applyFont="0" applyFill="0" applyBorder="0" applyAlignment="0" applyProtection="0"/>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0" fontId="4" fillId="0" borderId="0"/>
    <xf numFmtId="0" fontId="4" fillId="0" borderId="0"/>
    <xf numFmtId="0" fontId="25" fillId="0" borderId="0">
      <alignment vertical="center"/>
    </xf>
    <xf numFmtId="0" fontId="4"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 fillId="0" borderId="0">
      <alignment vertical="center"/>
    </xf>
    <xf numFmtId="0" fontId="1" fillId="0" borderId="0">
      <alignment vertical="center"/>
    </xf>
    <xf numFmtId="0" fontId="25" fillId="0" borderId="0"/>
    <xf numFmtId="0" fontId="1" fillId="0" borderId="0">
      <alignment vertical="center"/>
    </xf>
    <xf numFmtId="41" fontId="25" fillId="0" borderId="0" applyFont="0" applyFill="0" applyBorder="0" applyAlignment="0" applyProtection="0"/>
    <xf numFmtId="183" fontId="25" fillId="0" borderId="0" applyFont="0" applyFill="0" applyBorder="0" applyAlignment="0" applyProtection="0"/>
    <xf numFmtId="0" fontId="25" fillId="0" borderId="0"/>
    <xf numFmtId="41" fontId="25" fillId="0" borderId="0" applyFont="0" applyFill="0" applyBorder="0" applyAlignment="0" applyProtection="0"/>
    <xf numFmtId="183" fontId="25" fillId="0" borderId="0" applyFont="0" applyFill="0" applyBorder="0" applyAlignment="0" applyProtection="0"/>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4"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40" fontId="61" fillId="0" borderId="0" applyFont="0" applyFill="0" applyBorder="0" applyAlignment="0" applyProtection="0"/>
    <xf numFmtId="0" fontId="25" fillId="0" borderId="0"/>
    <xf numFmtId="0" fontId="25" fillId="0" borderId="0">
      <alignment vertical="center"/>
    </xf>
    <xf numFmtId="0" fontId="25" fillId="0" borderId="0">
      <alignment vertical="center"/>
    </xf>
    <xf numFmtId="0" fontId="25" fillId="0" borderId="0">
      <alignment vertical="center"/>
    </xf>
    <xf numFmtId="183" fontId="25" fillId="0" borderId="0" applyFont="0" applyFill="0" applyBorder="0" applyAlignment="0" applyProtection="0"/>
    <xf numFmtId="0" fontId="25" fillId="0" borderId="0">
      <alignment vertical="center"/>
    </xf>
    <xf numFmtId="183" fontId="25"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62" fillId="0" borderId="0"/>
    <xf numFmtId="0" fontId="25" fillId="0" borderId="0"/>
    <xf numFmtId="0" fontId="25" fillId="0" borderId="0"/>
    <xf numFmtId="0" fontId="25" fillId="0" borderId="0"/>
    <xf numFmtId="0" fontId="25" fillId="0" borderId="0"/>
    <xf numFmtId="0" fontId="25" fillId="0" borderId="0"/>
    <xf numFmtId="0" fontId="25" fillId="0" borderId="0"/>
    <xf numFmtId="41" fontId="25" fillId="0" borderId="0" applyFont="0" applyFill="0" applyBorder="0" applyAlignment="0" applyProtection="0"/>
    <xf numFmtId="0" fontId="25" fillId="0" borderId="0">
      <alignment vertical="center"/>
    </xf>
    <xf numFmtId="41" fontId="25"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41" fontId="25" fillId="0" borderId="0" applyFont="0" applyFill="0" applyBorder="0" applyAlignment="0" applyProtection="0"/>
    <xf numFmtId="0" fontId="25" fillId="0" borderId="0">
      <alignment vertical="center"/>
    </xf>
    <xf numFmtId="0" fontId="25" fillId="0" borderId="0">
      <alignment vertical="center"/>
    </xf>
    <xf numFmtId="41" fontId="25"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38" fontId="61"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180" fontId="63"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41" fontId="25" fillId="0" borderId="0" applyFont="0" applyFill="0" applyBorder="0" applyAlignment="0" applyProtection="0"/>
    <xf numFmtId="0" fontId="25" fillId="0" borderId="0">
      <alignment vertical="center"/>
    </xf>
    <xf numFmtId="41" fontId="25" fillId="0" borderId="0" applyFont="0" applyFill="0" applyBorder="0" applyAlignment="0" applyProtection="0"/>
    <xf numFmtId="0" fontId="25" fillId="0" borderId="0">
      <alignment vertical="center"/>
    </xf>
    <xf numFmtId="0" fontId="25" fillId="0" borderId="0">
      <alignment vertical="center"/>
    </xf>
    <xf numFmtId="0" fontId="4" fillId="0" borderId="0"/>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4" fillId="0" borderId="0"/>
    <xf numFmtId="0" fontId="64" fillId="0" borderId="0">
      <alignment vertical="center"/>
    </xf>
    <xf numFmtId="41" fontId="32" fillId="0" borderId="0" applyFont="0" applyFill="0" applyBorder="0" applyAlignment="0" applyProtection="0">
      <alignment vertical="center"/>
    </xf>
    <xf numFmtId="0" fontId="64" fillId="0" borderId="0">
      <alignment vertical="center"/>
    </xf>
    <xf numFmtId="41" fontId="32" fillId="0" borderId="0" applyFont="0" applyFill="0" applyBorder="0" applyAlignment="0" applyProtection="0">
      <alignment vertical="center"/>
    </xf>
    <xf numFmtId="0" fontId="64" fillId="0" borderId="0">
      <alignment vertical="center"/>
    </xf>
    <xf numFmtId="0" fontId="64"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lignment vertical="center"/>
    </xf>
    <xf numFmtId="0" fontId="4"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3" fontId="25" fillId="0" borderId="0" applyFont="0" applyFill="0" applyBorder="0" applyAlignment="0" applyProtection="0"/>
    <xf numFmtId="0" fontId="25" fillId="0" borderId="0"/>
    <xf numFmtId="183" fontId="25" fillId="0" borderId="0" applyFont="0" applyFill="0" applyBorder="0" applyAlignment="0" applyProtection="0"/>
    <xf numFmtId="0" fontId="25" fillId="0" borderId="0">
      <alignment vertical="center"/>
    </xf>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25" fillId="0" borderId="0"/>
    <xf numFmtId="0" fontId="25" fillId="0" borderId="0"/>
    <xf numFmtId="0" fontId="25" fillId="0" borderId="0">
      <alignment vertical="center"/>
    </xf>
    <xf numFmtId="0" fontId="25" fillId="0" borderId="0">
      <alignment vertical="center"/>
    </xf>
    <xf numFmtId="0" fontId="25" fillId="0" borderId="0">
      <alignment vertical="center"/>
    </xf>
    <xf numFmtId="183" fontId="25"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7" fillId="0" borderId="0"/>
    <xf numFmtId="0" fontId="4" fillId="0" borderId="0">
      <alignment vertical="center"/>
    </xf>
    <xf numFmtId="0" fontId="30" fillId="0" borderId="0" applyNumberFormat="0" applyFill="0" applyBorder="0" applyAlignment="0" applyProtection="0">
      <alignment vertical="top"/>
      <protection locked="0"/>
    </xf>
    <xf numFmtId="0" fontId="65" fillId="0" borderId="0" applyNumberFormat="0" applyFill="0" applyBorder="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183" fontId="25" fillId="0" borderId="0" applyFont="0" applyFill="0" applyBorder="0" applyAlignment="0" applyProtection="0"/>
    <xf numFmtId="183" fontId="25" fillId="0" borderId="0" applyFont="0" applyFill="0" applyBorder="0" applyAlignment="0" applyProtection="0"/>
    <xf numFmtId="183" fontId="25" fillId="0" borderId="0" applyFont="0" applyFill="0" applyBorder="0" applyAlignment="0" applyProtection="0"/>
    <xf numFmtId="183" fontId="25" fillId="0" borderId="0" applyFont="0" applyFill="0" applyBorder="0" applyAlignment="0" applyProtection="0"/>
    <xf numFmtId="183" fontId="25" fillId="0" borderId="0" applyFont="0" applyFill="0" applyBorder="0" applyAlignment="0" applyProtection="0"/>
    <xf numFmtId="183" fontId="25" fillId="0" borderId="0" applyFont="0" applyFill="0" applyBorder="0" applyAlignment="0" applyProtection="0"/>
    <xf numFmtId="183" fontId="25" fillId="0" borderId="0" applyFont="0" applyFill="0" applyBorder="0" applyAlignment="0" applyProtection="0"/>
    <xf numFmtId="183" fontId="25" fillId="0" borderId="0" applyFont="0" applyFill="0" applyBorder="0" applyAlignment="0" applyProtection="0"/>
    <xf numFmtId="44" fontId="32" fillId="0" borderId="0" applyFont="0" applyFill="0" applyBorder="0" applyAlignment="0" applyProtection="0">
      <alignment vertical="center"/>
    </xf>
    <xf numFmtId="44" fontId="32" fillId="0" borderId="0" applyFont="0" applyFill="0" applyBorder="0" applyAlignment="0" applyProtection="0">
      <alignment vertical="center"/>
    </xf>
    <xf numFmtId="44" fontId="32" fillId="0" borderId="0" applyFont="0" applyFill="0" applyBorder="0" applyAlignment="0" applyProtection="0">
      <alignment vertical="center"/>
    </xf>
    <xf numFmtId="182" fontId="63" fillId="0" borderId="0" applyFont="0" applyFill="0" applyBorder="0" applyAlignment="0" applyProtection="0"/>
    <xf numFmtId="41" fontId="25" fillId="0" borderId="0" applyFont="0" applyFill="0" applyBorder="0" applyAlignment="0" applyProtection="0"/>
    <xf numFmtId="176" fontId="25" fillId="0" borderId="0" applyFont="0" applyFill="0" applyBorder="0" applyAlignment="0" applyProtection="0"/>
    <xf numFmtId="179" fontId="63"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61" fillId="0" borderId="0" applyFont="0" applyFill="0" applyBorder="0" applyAlignment="0" applyProtection="0"/>
    <xf numFmtId="0" fontId="66" fillId="0" borderId="0"/>
    <xf numFmtId="0" fontId="61" fillId="0" borderId="0" applyFont="0" applyFill="0" applyBorder="0" applyAlignment="0" applyProtection="0"/>
    <xf numFmtId="0" fontId="67" fillId="0" borderId="0"/>
  </cellStyleXfs>
  <cellXfs count="185">
    <xf numFmtId="0" fontId="0" fillId="0" borderId="0" xfId="0">
      <alignment vertical="center"/>
    </xf>
    <xf numFmtId="0" fontId="1" fillId="0" borderId="0" xfId="215" applyFont="1">
      <alignment vertical="center"/>
    </xf>
    <xf numFmtId="0" fontId="2" fillId="0" borderId="0" xfId="215" applyFont="1" applyFill="1" applyBorder="1" applyAlignment="1"/>
    <xf numFmtId="0" fontId="3" fillId="0" borderId="0" xfId="215" applyFont="1" applyFill="1" applyBorder="1" applyAlignment="1">
      <alignment horizontal="left"/>
    </xf>
    <xf numFmtId="0" fontId="3" fillId="0" borderId="0" xfId="215" applyFont="1" applyFill="1" applyBorder="1" applyAlignment="1">
      <alignment horizontal="center"/>
    </xf>
    <xf numFmtId="0" fontId="3" fillId="0" borderId="0" xfId="215" applyFont="1" applyFill="1" applyBorder="1" applyAlignment="1"/>
    <xf numFmtId="0" fontId="4" fillId="0" borderId="0" xfId="215" applyFont="1" applyFill="1" applyBorder="1" applyAlignment="1"/>
    <xf numFmtId="0" fontId="5" fillId="0" borderId="0" xfId="303" applyFont="1" applyBorder="1" applyAlignment="1">
      <alignment horizontal="center" vertical="center" wrapText="1"/>
    </xf>
    <xf numFmtId="0" fontId="3" fillId="0" borderId="1" xfId="303" applyFont="1" applyBorder="1" applyAlignment="1">
      <alignment horizontal="left" vertical="center" wrapText="1"/>
    </xf>
    <xf numFmtId="0" fontId="6" fillId="0" borderId="0" xfId="303" applyFont="1" applyBorder="1" applyAlignment="1">
      <alignment horizontal="center" vertical="center" wrapText="1"/>
    </xf>
    <xf numFmtId="0" fontId="3" fillId="0" borderId="0" xfId="303" applyFont="1" applyBorder="1" applyAlignment="1">
      <alignment horizontal="right" vertical="center" wrapText="1"/>
    </xf>
    <xf numFmtId="0" fontId="3" fillId="0" borderId="2" xfId="303" applyFont="1" applyFill="1" applyBorder="1" applyAlignment="1">
      <alignment horizontal="center" vertical="center" wrapText="1"/>
    </xf>
    <xf numFmtId="49" fontId="3" fillId="0" borderId="2" xfId="303" applyNumberFormat="1" applyFont="1" applyFill="1" applyBorder="1" applyAlignment="1">
      <alignment horizontal="left" vertical="center" wrapText="1"/>
    </xf>
    <xf numFmtId="0" fontId="3" fillId="0" borderId="3" xfId="311"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311" applyFont="1" applyBorder="1" applyAlignment="1" applyProtection="1">
      <alignment horizontal="center" vertical="center" wrapText="1"/>
    </xf>
    <xf numFmtId="0" fontId="3" fillId="0" borderId="4" xfId="303" applyFont="1" applyFill="1" applyBorder="1" applyAlignment="1">
      <alignment horizontal="left" vertical="center" wrapText="1"/>
    </xf>
    <xf numFmtId="0" fontId="3" fillId="0" borderId="6" xfId="303" applyFont="1" applyFill="1" applyBorder="1" applyAlignment="1">
      <alignment horizontal="left" vertical="center" wrapText="1"/>
    </xf>
    <xf numFmtId="0" fontId="7" fillId="0" borderId="7" xfId="311" applyFont="1" applyBorder="1" applyAlignment="1" applyProtection="1">
      <alignment horizontal="center" vertical="center" wrapText="1"/>
    </xf>
    <xf numFmtId="0" fontId="3" fillId="0" borderId="4" xfId="311" applyFont="1" applyBorder="1" applyAlignment="1" applyProtection="1">
      <alignment horizontal="center" vertical="center"/>
    </xf>
    <xf numFmtId="0" fontId="3" fillId="0" borderId="6" xfId="311" applyFont="1" applyBorder="1" applyAlignment="1" applyProtection="1">
      <alignment horizontal="center" vertical="center"/>
    </xf>
    <xf numFmtId="184" fontId="3" fillId="0" borderId="6" xfId="311" applyNumberFormat="1" applyFont="1" applyBorder="1" applyAlignment="1" applyProtection="1">
      <alignment horizontal="center" vertical="center"/>
    </xf>
    <xf numFmtId="184" fontId="3" fillId="0" borderId="2" xfId="303" applyNumberFormat="1" applyFont="1" applyFill="1" applyBorder="1" applyAlignment="1">
      <alignment horizontal="center" vertical="center" wrapText="1"/>
    </xf>
    <xf numFmtId="0" fontId="7" fillId="0" borderId="8" xfId="311" applyFont="1" applyBorder="1" applyAlignment="1" applyProtection="1">
      <alignment horizontal="center" vertical="center" wrapText="1"/>
    </xf>
    <xf numFmtId="0" fontId="3" fillId="0" borderId="2" xfId="311" applyFont="1" applyFill="1" applyBorder="1" applyAlignment="1" applyProtection="1">
      <alignment horizontal="left" vertical="center"/>
    </xf>
    <xf numFmtId="0" fontId="3" fillId="0" borderId="3" xfId="311" applyFont="1" applyFill="1" applyBorder="1" applyAlignment="1" applyProtection="1">
      <alignment horizontal="left" vertical="center"/>
    </xf>
    <xf numFmtId="184" fontId="3" fillId="0" borderId="3" xfId="311" applyNumberFormat="1" applyFont="1" applyFill="1" applyBorder="1" applyAlignment="1" applyProtection="1">
      <alignment horizontal="center" vertical="center"/>
    </xf>
    <xf numFmtId="0" fontId="3" fillId="0" borderId="2" xfId="303" applyFont="1" applyFill="1" applyBorder="1" applyAlignment="1">
      <alignment vertical="center" wrapText="1"/>
    </xf>
    <xf numFmtId="0" fontId="3" fillId="0" borderId="4" xfId="303" applyNumberFormat="1" applyFont="1" applyFill="1" applyBorder="1" applyAlignment="1">
      <alignment horizontal="left" vertical="center" wrapText="1"/>
    </xf>
    <xf numFmtId="0" fontId="3" fillId="0" borderId="5" xfId="303" applyNumberFormat="1" applyFont="1" applyFill="1" applyBorder="1" applyAlignment="1">
      <alignment horizontal="left" vertical="center" wrapText="1"/>
    </xf>
    <xf numFmtId="0" fontId="3" fillId="0" borderId="6" xfId="303" applyNumberFormat="1" applyFont="1" applyFill="1" applyBorder="1" applyAlignment="1">
      <alignment horizontal="left" vertical="center" wrapText="1"/>
    </xf>
    <xf numFmtId="0" fontId="3" fillId="0" borderId="2" xfId="303" applyNumberFormat="1" applyFont="1" applyFill="1" applyBorder="1" applyAlignment="1">
      <alignment horizontal="center" vertical="center" wrapText="1"/>
    </xf>
    <xf numFmtId="0" fontId="3" fillId="0" borderId="4" xfId="303" applyNumberFormat="1" applyFont="1" applyFill="1" applyBorder="1" applyAlignment="1">
      <alignment horizontal="center" vertical="center" wrapText="1"/>
    </xf>
    <xf numFmtId="0" fontId="3" fillId="0" borderId="5" xfId="303" applyNumberFormat="1" applyFont="1" applyFill="1" applyBorder="1" applyAlignment="1">
      <alignment horizontal="center" vertical="center" wrapText="1"/>
    </xf>
    <xf numFmtId="0" fontId="3" fillId="0" borderId="6" xfId="303" applyNumberFormat="1" applyFont="1" applyFill="1" applyBorder="1" applyAlignment="1">
      <alignment horizontal="center" vertical="center" wrapText="1"/>
    </xf>
    <xf numFmtId="0" fontId="3" fillId="0" borderId="3" xfId="303" applyFont="1" applyBorder="1" applyAlignment="1">
      <alignment horizontal="center" vertical="center" wrapText="1"/>
    </xf>
    <xf numFmtId="0" fontId="3" fillId="0" borderId="2" xfId="303" applyFont="1" applyBorder="1" applyAlignment="1">
      <alignment horizontal="center" vertical="center" wrapText="1"/>
    </xf>
    <xf numFmtId="0" fontId="3" fillId="0" borderId="2" xfId="303" applyFont="1" applyBorder="1" applyAlignment="1">
      <alignment horizontal="left" vertical="center" wrapText="1"/>
    </xf>
    <xf numFmtId="0" fontId="3" fillId="0" borderId="7" xfId="303" applyFont="1" applyBorder="1" applyAlignment="1">
      <alignment horizontal="center" vertical="center" wrapText="1"/>
    </xf>
    <xf numFmtId="49" fontId="3" fillId="0" borderId="2" xfId="80" applyNumberFormat="1" applyFont="1" applyFill="1" applyBorder="1" applyAlignment="1">
      <alignment horizontal="center" vertical="center" wrapText="1"/>
    </xf>
    <xf numFmtId="0" fontId="8" fillId="0" borderId="2" xfId="215" applyFont="1" applyFill="1" applyBorder="1" applyAlignment="1">
      <alignment horizontal="center" vertical="center"/>
    </xf>
    <xf numFmtId="49" fontId="3" fillId="0" borderId="2" xfId="80" applyNumberFormat="1" applyFont="1" applyFill="1" applyBorder="1" applyAlignment="1">
      <alignment horizontal="left" vertical="center" wrapText="1"/>
    </xf>
    <xf numFmtId="0" fontId="3" fillId="0" borderId="2" xfId="80" applyNumberFormat="1" applyFont="1" applyFill="1" applyBorder="1" applyAlignment="1">
      <alignment horizontal="center" vertical="center" wrapText="1"/>
    </xf>
    <xf numFmtId="0" fontId="3" fillId="0" borderId="2" xfId="80" applyNumberFormat="1" applyFont="1" applyFill="1" applyBorder="1" applyAlignment="1">
      <alignment vertical="center" wrapText="1"/>
    </xf>
    <xf numFmtId="0" fontId="9" fillId="0" borderId="2" xfId="251" applyFont="1" applyBorder="1" applyAlignment="1">
      <alignment horizontal="left" vertical="center" wrapText="1"/>
    </xf>
    <xf numFmtId="0" fontId="9" fillId="0" borderId="2" xfId="251" applyFont="1" applyBorder="1" applyAlignment="1">
      <alignment horizontal="center" vertical="center" wrapText="1"/>
    </xf>
    <xf numFmtId="9" fontId="3" fillId="0" borderId="2" xfId="80" applyNumberFormat="1" applyFont="1" applyFill="1" applyBorder="1" applyAlignment="1">
      <alignment horizontal="center" vertical="center" wrapText="1"/>
    </xf>
    <xf numFmtId="57" fontId="3" fillId="0" borderId="2" xfId="80" applyNumberFormat="1" applyFont="1" applyFill="1" applyBorder="1" applyAlignment="1">
      <alignment horizontal="center" vertical="center" wrapText="1"/>
    </xf>
    <xf numFmtId="0" fontId="3" fillId="0" borderId="8" xfId="303" applyFont="1" applyBorder="1" applyAlignment="1">
      <alignment horizontal="center" vertical="center" wrapText="1"/>
    </xf>
    <xf numFmtId="0" fontId="3" fillId="0" borderId="2" xfId="0" applyFont="1" applyFill="1" applyBorder="1" applyAlignment="1">
      <alignment vertical="center"/>
    </xf>
    <xf numFmtId="0" fontId="3" fillId="0" borderId="2" xfId="215" applyFont="1" applyFill="1" applyBorder="1" applyAlignment="1">
      <alignment horizontal="left" vertical="center"/>
    </xf>
    <xf numFmtId="0" fontId="3" fillId="0" borderId="2" xfId="215" applyFont="1" applyFill="1" applyBorder="1" applyAlignment="1">
      <alignment horizontal="center" vertical="center" wrapText="1"/>
    </xf>
    <xf numFmtId="0" fontId="3" fillId="0" borderId="4" xfId="215" applyFont="1" applyFill="1" applyBorder="1" applyAlignment="1">
      <alignment horizontal="center" vertical="center"/>
    </xf>
    <xf numFmtId="0" fontId="3" fillId="0" borderId="5" xfId="215" applyFont="1" applyFill="1" applyBorder="1" applyAlignment="1">
      <alignment horizontal="center" vertical="center"/>
    </xf>
    <xf numFmtId="0" fontId="3" fillId="0" borderId="6" xfId="215" applyFont="1" applyFill="1" applyBorder="1" applyAlignment="1">
      <alignment horizontal="center" vertical="center"/>
    </xf>
    <xf numFmtId="0" fontId="10" fillId="0" borderId="0" xfId="215" applyFont="1" applyFill="1" applyBorder="1" applyAlignment="1">
      <alignment horizontal="left" vertical="center"/>
    </xf>
    <xf numFmtId="0" fontId="1" fillId="0" borderId="0" xfId="215" applyFont="1" applyAlignment="1">
      <alignment vertical="center" wrapText="1"/>
    </xf>
    <xf numFmtId="0" fontId="11" fillId="0" borderId="0" xfId="215" applyFont="1" applyFill="1" applyAlignment="1">
      <alignment horizontal="left" wrapText="1"/>
    </xf>
    <xf numFmtId="0" fontId="12" fillId="0" borderId="0" xfId="215" applyFont="1" applyFill="1" applyBorder="1" applyAlignment="1">
      <alignment horizontal="center" vertical="center" wrapText="1"/>
    </xf>
    <xf numFmtId="0" fontId="3" fillId="0" borderId="1" xfId="303" applyFont="1" applyFill="1" applyBorder="1" applyAlignment="1">
      <alignment horizontal="left" vertical="center" wrapText="1"/>
    </xf>
    <xf numFmtId="0" fontId="3" fillId="0" borderId="0" xfId="303" applyFont="1" applyFill="1" applyBorder="1" applyAlignment="1">
      <alignment horizontal="left" vertical="center" wrapText="1"/>
    </xf>
    <xf numFmtId="0" fontId="3" fillId="0" borderId="0" xfId="303" applyFont="1" applyFill="1" applyBorder="1" applyAlignment="1">
      <alignment horizontal="right" vertical="center" wrapText="1"/>
    </xf>
    <xf numFmtId="49" fontId="3" fillId="0" borderId="2" xfId="303"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3" fillId="0" borderId="9" xfId="303" applyNumberFormat="1" applyFont="1" applyFill="1" applyBorder="1" applyAlignment="1">
      <alignment horizontal="center" vertical="center" wrapText="1"/>
    </xf>
    <xf numFmtId="49" fontId="3" fillId="0" borderId="1" xfId="303" applyNumberFormat="1" applyFont="1" applyFill="1" applyBorder="1" applyAlignment="1">
      <alignment horizontal="center" vertical="center" wrapText="1"/>
    </xf>
    <xf numFmtId="49" fontId="3" fillId="0" borderId="10" xfId="303" applyNumberFormat="1" applyFont="1" applyFill="1" applyBorder="1" applyAlignment="1">
      <alignment horizontal="center" vertical="center" wrapText="1"/>
    </xf>
    <xf numFmtId="0" fontId="3" fillId="0" borderId="2" xfId="303"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49" fontId="3" fillId="0" borderId="4" xfId="80" applyNumberFormat="1" applyFont="1" applyFill="1" applyBorder="1" applyAlignment="1">
      <alignment horizontal="center" vertical="center" wrapText="1"/>
    </xf>
    <xf numFmtId="49" fontId="3" fillId="0" borderId="6" xfId="8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2" xfId="215" applyFont="1" applyBorder="1" applyAlignment="1">
      <alignment vertical="center" wrapText="1"/>
    </xf>
    <xf numFmtId="0" fontId="13" fillId="0" borderId="11"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left" vertical="center" wrapText="1"/>
    </xf>
    <xf numFmtId="49" fontId="3" fillId="0" borderId="2" xfId="80" applyNumberFormat="1" applyFont="1" applyFill="1" applyBorder="1" applyAlignment="1">
      <alignment vertical="center" wrapText="1"/>
    </xf>
    <xf numFmtId="49" fontId="3" fillId="0" borderId="14" xfId="80" applyNumberFormat="1" applyFont="1" applyFill="1" applyBorder="1" applyAlignment="1">
      <alignment horizontal="center" vertical="center" wrapText="1"/>
    </xf>
    <xf numFmtId="49" fontId="3" fillId="0" borderId="15" xfId="8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0" fillId="0" borderId="0" xfId="0" applyFont="1" applyFill="1" applyBorder="1" applyAlignment="1">
      <alignment horizontal="left"/>
    </xf>
    <xf numFmtId="57" fontId="3" fillId="0" borderId="2" xfId="80" applyNumberFormat="1" applyFont="1" applyFill="1" applyBorder="1" applyAlignment="1">
      <alignment vertical="center" wrapText="1"/>
    </xf>
    <xf numFmtId="49" fontId="3" fillId="0" borderId="5" xfId="80" applyNumberFormat="1" applyFont="1" applyFill="1" applyBorder="1" applyAlignment="1">
      <alignment horizontal="center" vertical="center" wrapText="1"/>
    </xf>
    <xf numFmtId="0" fontId="3" fillId="0" borderId="6" xfId="80" applyNumberFormat="1" applyFont="1" applyFill="1" applyBorder="1" applyAlignment="1">
      <alignment horizontal="center" vertical="center" wrapText="1"/>
    </xf>
    <xf numFmtId="49" fontId="3" fillId="0" borderId="16" xfId="80" applyNumberFormat="1" applyFont="1" applyFill="1" applyBorder="1" applyAlignment="1">
      <alignment horizontal="center" vertical="center" wrapText="1"/>
    </xf>
    <xf numFmtId="49" fontId="3" fillId="0" borderId="17" xfId="80" applyNumberFormat="1" applyFont="1" applyFill="1" applyBorder="1" applyAlignment="1">
      <alignment horizontal="center" vertical="center" wrapText="1"/>
    </xf>
    <xf numFmtId="49" fontId="3" fillId="0" borderId="9" xfId="80" applyNumberFormat="1" applyFont="1" applyFill="1" applyBorder="1" applyAlignment="1">
      <alignment horizontal="center" vertical="center" wrapText="1"/>
    </xf>
    <xf numFmtId="49" fontId="3" fillId="0" borderId="10" xfId="8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9" fontId="13" fillId="0" borderId="2" xfId="0" applyNumberFormat="1" applyFont="1" applyFill="1" applyBorder="1" applyAlignment="1">
      <alignment horizontal="left" vertical="center" wrapText="1"/>
    </xf>
    <xf numFmtId="0" fontId="10" fillId="0" borderId="0" xfId="0" applyFont="1" applyFill="1" applyBorder="1" applyAlignment="1">
      <alignment horizontal="left" wrapText="1"/>
    </xf>
    <xf numFmtId="0" fontId="14" fillId="0" borderId="0"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13" xfId="0" applyFont="1" applyBorder="1" applyAlignment="1">
      <alignment horizontal="center" vertical="center" wrapText="1"/>
    </xf>
    <xf numFmtId="0" fontId="18" fillId="0" borderId="0" xfId="0" applyFont="1" applyBorder="1" applyAlignment="1">
      <alignment vertical="center" wrapText="1"/>
    </xf>
    <xf numFmtId="0" fontId="17" fillId="0" borderId="18" xfId="0" applyFont="1" applyBorder="1" applyAlignment="1">
      <alignment horizontal="center" vertical="center" wrapText="1"/>
    </xf>
    <xf numFmtId="0" fontId="19" fillId="0" borderId="2" xfId="0" applyFont="1" applyBorder="1" applyAlignment="1">
      <alignment vertical="center" wrapText="1"/>
    </xf>
    <xf numFmtId="0" fontId="20" fillId="0" borderId="2" xfId="0" applyFont="1" applyBorder="1" applyAlignment="1">
      <alignment vertical="center" wrapText="1"/>
    </xf>
    <xf numFmtId="0" fontId="19" fillId="0" borderId="2" xfId="0" applyFont="1" applyBorder="1" applyAlignment="1">
      <alignment horizontal="center" vertical="center" wrapText="1"/>
    </xf>
    <xf numFmtId="4" fontId="19" fillId="0" borderId="2" xfId="0" applyNumberFormat="1" applyFont="1" applyBorder="1" applyAlignment="1">
      <alignment vertical="center" wrapText="1"/>
    </xf>
    <xf numFmtId="0" fontId="19" fillId="0" borderId="2" xfId="0" applyFont="1" applyBorder="1" applyAlignment="1">
      <alignment horizontal="left" vertical="center" wrapText="1"/>
    </xf>
    <xf numFmtId="0" fontId="20" fillId="2" borderId="2" xfId="0" applyFont="1" applyFill="1" applyBorder="1" applyAlignment="1">
      <alignment horizontal="left" vertical="center" wrapText="1"/>
    </xf>
    <xf numFmtId="4" fontId="20" fillId="0" borderId="2" xfId="0" applyNumberFormat="1" applyFont="1" applyBorder="1" applyAlignment="1">
      <alignment vertical="center" wrapText="1"/>
    </xf>
    <xf numFmtId="0" fontId="21" fillId="0" borderId="0" xfId="0" applyFont="1" applyBorder="1" applyAlignment="1">
      <alignment horizontal="right" vertical="center" wrapText="1"/>
    </xf>
    <xf numFmtId="0" fontId="21" fillId="0" borderId="0" xfId="0" applyFont="1" applyBorder="1" applyAlignment="1">
      <alignment vertical="center" wrapText="1"/>
    </xf>
    <xf numFmtId="0" fontId="19" fillId="0" borderId="13" xfId="0" applyFont="1" applyBorder="1" applyAlignment="1">
      <alignment vertical="center" wrapText="1"/>
    </xf>
    <xf numFmtId="0" fontId="19" fillId="0" borderId="13" xfId="0" applyFont="1" applyBorder="1" applyAlignment="1">
      <alignment horizontal="center" vertical="center" wrapText="1"/>
    </xf>
    <xf numFmtId="4" fontId="19" fillId="0" borderId="13" xfId="0" applyNumberFormat="1" applyFont="1" applyBorder="1" applyAlignment="1">
      <alignment vertical="center" wrapText="1"/>
    </xf>
    <xf numFmtId="0" fontId="19" fillId="0" borderId="13" xfId="0" applyFont="1" applyBorder="1" applyAlignment="1">
      <alignment horizontal="left" vertical="center" wrapText="1"/>
    </xf>
    <xf numFmtId="0" fontId="19" fillId="2" borderId="13" xfId="0" applyFont="1" applyFill="1" applyBorder="1" applyAlignment="1">
      <alignment horizontal="left" vertical="center" wrapText="1"/>
    </xf>
    <xf numFmtId="0" fontId="20" fillId="2" borderId="13" xfId="0" applyFont="1" applyFill="1" applyBorder="1" applyAlignment="1">
      <alignment horizontal="left" vertical="center" wrapText="1"/>
    </xf>
    <xf numFmtId="4" fontId="20" fillId="0" borderId="13" xfId="0" applyNumberFormat="1" applyFont="1" applyBorder="1" applyAlignment="1">
      <alignment vertical="center" wrapText="1"/>
    </xf>
    <xf numFmtId="4" fontId="20" fillId="0" borderId="13" xfId="0" applyNumberFormat="1" applyFont="1" applyBorder="1" applyAlignment="1">
      <alignment horizontal="right" vertical="center" wrapText="1"/>
    </xf>
    <xf numFmtId="0" fontId="1" fillId="0" borderId="0" xfId="0" applyFont="1">
      <alignment vertical="center"/>
    </xf>
    <xf numFmtId="0" fontId="19" fillId="2" borderId="13" xfId="0" applyFont="1" applyFill="1" applyBorder="1" applyAlignment="1">
      <alignment vertical="center" wrapText="1"/>
    </xf>
    <xf numFmtId="0" fontId="20" fillId="2" borderId="13" xfId="0" applyFont="1" applyFill="1" applyBorder="1" applyAlignment="1">
      <alignment horizontal="center" vertical="center" wrapText="1"/>
    </xf>
    <xf numFmtId="0" fontId="20" fillId="2" borderId="13" xfId="0" applyFont="1" applyFill="1" applyBorder="1" applyAlignment="1">
      <alignment vertical="center" wrapText="1"/>
    </xf>
    <xf numFmtId="4" fontId="20" fillId="2" borderId="13" xfId="0" applyNumberFormat="1" applyFont="1" applyFill="1" applyBorder="1" applyAlignment="1">
      <alignment vertical="center" wrapText="1"/>
    </xf>
    <xf numFmtId="0" fontId="0" fillId="0" borderId="0" xfId="0" applyFill="1">
      <alignment vertical="center"/>
    </xf>
    <xf numFmtId="0" fontId="22" fillId="0" borderId="2" xfId="149" applyNumberFormat="1" applyFont="1" applyFill="1" applyBorder="1" applyAlignment="1" applyProtection="1">
      <alignment horizontal="center" vertical="center" wrapText="1"/>
    </xf>
    <xf numFmtId="0" fontId="22" fillId="0" borderId="4" xfId="149" applyNumberFormat="1" applyFont="1" applyFill="1" applyBorder="1" applyAlignment="1" applyProtection="1">
      <alignment horizontal="center" vertical="center" wrapText="1"/>
    </xf>
    <xf numFmtId="0" fontId="22" fillId="0" borderId="7" xfId="149" applyNumberFormat="1" applyFont="1" applyFill="1" applyBorder="1" applyAlignment="1" applyProtection="1">
      <alignment horizontal="center" vertical="center"/>
    </xf>
    <xf numFmtId="0" fontId="22" fillId="0" borderId="2" xfId="338" applyNumberFormat="1" applyFont="1" applyFill="1" applyBorder="1" applyAlignment="1" applyProtection="1">
      <alignment horizontal="center" vertical="center" wrapText="1"/>
    </xf>
    <xf numFmtId="185" fontId="22" fillId="0" borderId="3" xfId="149" applyNumberFormat="1" applyFont="1" applyFill="1" applyBorder="1" applyAlignment="1" applyProtection="1">
      <alignment horizontal="center" vertical="center" wrapText="1"/>
    </xf>
    <xf numFmtId="49" fontId="22" fillId="0" borderId="2" xfId="149" applyNumberFormat="1" applyFont="1" applyFill="1" applyBorder="1" applyAlignment="1" applyProtection="1">
      <alignment horizontal="center" vertical="center" wrapText="1"/>
    </xf>
    <xf numFmtId="0" fontId="14" fillId="0" borderId="13" xfId="0" applyFont="1" applyBorder="1" applyAlignment="1">
      <alignment vertical="center" wrapText="1"/>
    </xf>
    <xf numFmtId="0" fontId="20" fillId="0" borderId="13" xfId="0" applyFont="1" applyBorder="1" applyAlignment="1">
      <alignment vertical="center" wrapText="1"/>
    </xf>
    <xf numFmtId="4" fontId="19" fillId="0" borderId="13" xfId="0" applyNumberFormat="1" applyFont="1" applyBorder="1" applyAlignment="1">
      <alignment horizontal="right" vertical="center" wrapText="1"/>
    </xf>
    <xf numFmtId="0" fontId="4" fillId="0" borderId="0" xfId="149" applyFont="1" applyFill="1" applyAlignment="1">
      <alignment horizontal="center" vertical="center" wrapText="1"/>
    </xf>
    <xf numFmtId="0" fontId="23" fillId="0" borderId="0" xfId="0" applyFont="1">
      <alignment vertical="center"/>
    </xf>
    <xf numFmtId="0" fontId="17" fillId="0" borderId="13" xfId="147" applyFont="1" applyFill="1" applyBorder="1" applyAlignment="1">
      <alignment horizontal="center" vertical="center" wrapText="1"/>
    </xf>
    <xf numFmtId="0" fontId="22" fillId="0" borderId="2" xfId="337" applyNumberFormat="1" applyFont="1" applyFill="1" applyBorder="1" applyAlignment="1" applyProtection="1">
      <alignment horizontal="center" vertical="center" wrapText="1"/>
    </xf>
    <xf numFmtId="0" fontId="22" fillId="0" borderId="9" xfId="147" applyNumberFormat="1" applyFont="1" applyFill="1" applyBorder="1" applyAlignment="1" applyProtection="1">
      <alignment horizontal="center" vertical="center" wrapText="1"/>
    </xf>
    <xf numFmtId="0" fontId="20" fillId="0" borderId="13" xfId="0" applyFont="1" applyBorder="1" applyAlignment="1">
      <alignment horizontal="center" vertical="center" wrapText="1"/>
    </xf>
    <xf numFmtId="0" fontId="19" fillId="2" borderId="13" xfId="0" applyFont="1" applyFill="1" applyBorder="1" applyAlignment="1">
      <alignment horizontal="center" vertical="center" wrapText="1"/>
    </xf>
    <xf numFmtId="0" fontId="22" fillId="0" borderId="2" xfId="147" applyNumberFormat="1" applyFont="1" applyFill="1" applyBorder="1" applyAlignment="1" applyProtection="1">
      <alignment horizontal="center" vertical="center" wrapText="1"/>
    </xf>
    <xf numFmtId="0" fontId="0" fillId="0" borderId="0" xfId="0" applyFont="1">
      <alignment vertical="center"/>
    </xf>
    <xf numFmtId="0" fontId="24" fillId="0" borderId="0" xfId="0" applyFont="1" applyBorder="1" applyAlignment="1">
      <alignment horizontal="center" vertical="center" wrapText="1"/>
    </xf>
    <xf numFmtId="0" fontId="22" fillId="0" borderId="2" xfId="263" applyNumberFormat="1" applyFont="1" applyFill="1" applyBorder="1" applyAlignment="1" applyProtection="1">
      <alignment horizontal="center" vertical="center" wrapText="1"/>
    </xf>
    <xf numFmtId="0" fontId="22" fillId="0" borderId="8" xfId="263" applyNumberFormat="1" applyFont="1" applyFill="1" applyBorder="1" applyAlignment="1" applyProtection="1">
      <alignment horizontal="center" vertical="center"/>
    </xf>
    <xf numFmtId="0" fontId="22" fillId="0" borderId="2" xfId="63" applyNumberFormat="1" applyFont="1" applyFill="1" applyBorder="1" applyAlignment="1" applyProtection="1">
      <alignment horizontal="center" vertical="center" wrapText="1"/>
    </xf>
    <xf numFmtId="0" fontId="22" fillId="0" borderId="8" xfId="263" applyNumberFormat="1" applyFont="1" applyFill="1" applyBorder="1" applyAlignment="1" applyProtection="1">
      <alignment horizontal="center" vertical="center" wrapText="1"/>
    </xf>
    <xf numFmtId="0" fontId="22" fillId="0" borderId="9" xfId="263" applyNumberFormat="1" applyFont="1" applyFill="1" applyBorder="1" applyAlignment="1" applyProtection="1">
      <alignment horizontal="center" vertical="center" wrapText="1"/>
    </xf>
    <xf numFmtId="0" fontId="19" fillId="0" borderId="13" xfId="0" applyFont="1" applyFill="1" applyBorder="1" applyAlignment="1">
      <alignment vertical="center" wrapText="1"/>
    </xf>
    <xf numFmtId="4" fontId="19" fillId="0" borderId="13" xfId="0" applyNumberFormat="1" applyFont="1" applyFill="1" applyBorder="1" applyAlignment="1">
      <alignment vertical="center" wrapText="1"/>
    </xf>
    <xf numFmtId="0" fontId="17" fillId="2" borderId="13" xfId="0" applyFont="1" applyFill="1" applyBorder="1" applyAlignment="1">
      <alignment vertical="center" wrapText="1"/>
    </xf>
    <xf numFmtId="0" fontId="18" fillId="2" borderId="13" xfId="0" applyFont="1" applyFill="1" applyBorder="1" applyAlignment="1">
      <alignment vertical="center" wrapText="1"/>
    </xf>
    <xf numFmtId="0" fontId="4" fillId="0" borderId="0" xfId="263" applyFont="1" applyFill="1" applyAlignment="1"/>
    <xf numFmtId="0" fontId="25" fillId="0" borderId="0" xfId="263" applyFont="1" applyFill="1" applyAlignment="1">
      <alignment horizontal="center" vertical="center" wrapText="1"/>
    </xf>
    <xf numFmtId="0" fontId="20" fillId="0" borderId="0" xfId="0" applyFont="1" applyBorder="1" applyAlignment="1">
      <alignment vertical="center" wrapText="1"/>
    </xf>
    <xf numFmtId="0" fontId="19" fillId="0" borderId="0" xfId="0" applyFont="1" applyBorder="1" applyAlignment="1">
      <alignment vertical="center" wrapText="1"/>
    </xf>
    <xf numFmtId="0" fontId="23" fillId="0" borderId="0" xfId="0" applyFont="1">
      <alignment vertical="center"/>
    </xf>
    <xf numFmtId="0" fontId="0" fillId="0" borderId="0" xfId="0" applyFont="1">
      <alignment vertical="center"/>
    </xf>
    <xf numFmtId="4" fontId="19" fillId="2" borderId="13" xfId="0" applyNumberFormat="1" applyFont="1" applyFill="1" applyBorder="1" applyAlignment="1">
      <alignment vertical="center" wrapText="1"/>
    </xf>
    <xf numFmtId="0" fontId="14" fillId="0" borderId="0" xfId="0" applyFont="1" applyBorder="1" applyAlignment="1">
      <alignment horizontal="center" vertical="center" wrapText="1"/>
    </xf>
    <xf numFmtId="0" fontId="21" fillId="0" borderId="0" xfId="0" applyFont="1" applyBorder="1" applyAlignment="1">
      <alignment horizontal="left" vertical="center" wrapText="1"/>
    </xf>
    <xf numFmtId="0" fontId="17" fillId="0" borderId="13" xfId="0" applyFont="1" applyBorder="1" applyAlignment="1">
      <alignment vertical="center" wrapText="1"/>
    </xf>
    <xf numFmtId="4" fontId="17" fillId="0" borderId="13" xfId="0" applyNumberFormat="1" applyFont="1" applyBorder="1" applyAlignment="1">
      <alignment vertical="center" wrapText="1"/>
    </xf>
    <xf numFmtId="0" fontId="18" fillId="0" borderId="13" xfId="0" applyFont="1" applyBorder="1" applyAlignment="1">
      <alignment vertical="center" wrapText="1"/>
    </xf>
    <xf numFmtId="0" fontId="17" fillId="2" borderId="13" xfId="0" applyFont="1" applyFill="1" applyBorder="1" applyAlignment="1">
      <alignment horizontal="left" vertical="center" wrapText="1"/>
    </xf>
    <xf numFmtId="4" fontId="17" fillId="2" borderId="13" xfId="0" applyNumberFormat="1" applyFont="1" applyFill="1" applyBorder="1" applyAlignment="1">
      <alignment vertical="center" wrapText="1"/>
    </xf>
    <xf numFmtId="0" fontId="17" fillId="2"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3" xfId="0" applyFont="1" applyFill="1" applyBorder="1" applyAlignment="1">
      <alignment horizontal="left" vertical="center" wrapText="1"/>
    </xf>
    <xf numFmtId="4" fontId="18" fillId="2" borderId="13" xfId="0" applyNumberFormat="1" applyFont="1" applyFill="1" applyBorder="1" applyAlignment="1">
      <alignment vertical="center" wrapText="1"/>
    </xf>
    <xf numFmtId="0" fontId="20" fillId="0" borderId="13" xfId="0" applyFont="1" applyBorder="1" applyAlignment="1">
      <alignment horizontal="left" vertical="center" wrapText="1"/>
    </xf>
    <xf numFmtId="0" fontId="26" fillId="0" borderId="0" xfId="0" applyFont="1" applyBorder="1" applyAlignment="1">
      <alignment horizontal="center" vertical="center" wrapText="1"/>
    </xf>
    <xf numFmtId="0" fontId="21" fillId="0" borderId="13" xfId="0" applyFont="1" applyBorder="1" applyAlignment="1">
      <alignment horizontal="left" vertical="center" wrapText="1"/>
    </xf>
    <xf numFmtId="0" fontId="27" fillId="0" borderId="13" xfId="0" applyFont="1" applyBorder="1" applyAlignment="1">
      <alignment horizontal="center" vertical="center" wrapText="1"/>
    </xf>
    <xf numFmtId="0" fontId="27" fillId="0" borderId="13" xfId="0" applyFont="1" applyBorder="1" applyAlignment="1">
      <alignment horizontal="left" vertical="center" wrapText="1"/>
    </xf>
    <xf numFmtId="0" fontId="27" fillId="2" borderId="13" xfId="0" applyFont="1" applyFill="1" applyBorder="1" applyAlignment="1">
      <alignment horizontal="left" vertical="center" wrapText="1"/>
    </xf>
    <xf numFmtId="0" fontId="28" fillId="0" borderId="0" xfId="0" applyFont="1" applyBorder="1" applyAlignment="1">
      <alignment horizontal="center" vertical="center" wrapText="1"/>
    </xf>
    <xf numFmtId="0" fontId="26" fillId="0" borderId="0" xfId="0" applyFont="1" applyBorder="1" applyAlignment="1">
      <alignment vertical="center" wrapText="1"/>
    </xf>
    <xf numFmtId="0" fontId="26" fillId="0" borderId="0" xfId="0" applyFont="1" applyBorder="1" applyAlignment="1">
      <alignment horizontal="left" vertical="center" wrapText="1"/>
    </xf>
    <xf numFmtId="0" fontId="18" fillId="2" borderId="13" xfId="0" applyFont="1" applyFill="1" applyBorder="1" applyAlignment="1" quotePrefix="1">
      <alignment horizontal="center" vertical="center" wrapText="1"/>
    </xf>
    <xf numFmtId="0" fontId="20" fillId="2" borderId="13" xfId="0" applyFont="1" applyFill="1" applyBorder="1" applyAlignment="1" quotePrefix="1">
      <alignment horizontal="center" vertical="center" wrapText="1"/>
    </xf>
    <xf numFmtId="0" fontId="19" fillId="2" borderId="13" xfId="0" applyFont="1" applyFill="1" applyBorder="1" applyAlignment="1" quotePrefix="1">
      <alignment vertical="center" wrapText="1"/>
    </xf>
    <xf numFmtId="0" fontId="20" fillId="0" borderId="13" xfId="0" applyFont="1" applyBorder="1" applyAlignment="1" quotePrefix="1">
      <alignment horizontal="center" vertical="center" wrapText="1"/>
    </xf>
    <xf numFmtId="0" fontId="20" fillId="0" borderId="13" xfId="0" applyFont="1" applyBorder="1" applyAlignment="1" quotePrefix="1">
      <alignment vertical="center" wrapText="1"/>
    </xf>
    <xf numFmtId="0" fontId="19" fillId="0" borderId="13" xfId="0" applyFont="1" applyBorder="1" applyAlignment="1" quotePrefix="1">
      <alignment vertical="center" wrapText="1"/>
    </xf>
  </cellXfs>
  <cellStyles count="343">
    <cellStyle name="常规" xfId="0" builtinId="0"/>
    <cellStyle name="Input [yellow]" xfId="1"/>
    <cellStyle name="货币[0]" xfId="2" builtinId="7"/>
    <cellStyle name="货币" xfId="3" builtinId="4"/>
    <cellStyle name="常规 2 2 4" xfId="4"/>
    <cellStyle name="20% - 强调文字颜色 3" xfId="5" builtinId="38"/>
    <cellStyle name="输入" xfId="6" builtinId="20"/>
    <cellStyle name="千位分隔[0]" xfId="7" builtinId="6"/>
    <cellStyle name="常规 3 4 3" xfId="8"/>
    <cellStyle name="千位分隔" xfId="9" builtinId="3"/>
    <cellStyle name="常规 7 3" xfId="10"/>
    <cellStyle name="40% - 强调文字颜色 3" xfId="11" builtinId="39"/>
    <cellStyle name="差" xfId="12" builtinId="27"/>
    <cellStyle name="超链接" xfId="13" builtinId="8"/>
    <cellStyle name="常规 3 6 3" xfId="14"/>
    <cellStyle name="60% - 强调文字颜色 3" xfId="15" builtinId="40"/>
    <cellStyle name="Currency [0]_353HHC" xfId="16"/>
    <cellStyle name="百分比" xfId="17" builtinId="5"/>
    <cellStyle name="常规 2 7 3" xfId="18"/>
    <cellStyle name="已访问的超链接" xfId="19" builtinId="9"/>
    <cellStyle name="注释" xfId="20" builtinId="10"/>
    <cellStyle name="常规 6" xfId="21"/>
    <cellStyle name="常规 3 6 2" xfId="22"/>
    <cellStyle name="Input [yellow] 3" xfId="23"/>
    <cellStyle name="标题 4" xfId="24" builtinId="19"/>
    <cellStyle name="常规 5 2 4" xfId="25"/>
    <cellStyle name="警告文本" xfId="26" builtinId="11"/>
    <cellStyle name="常规 6 5" xfId="27"/>
    <cellStyle name="60% - 强调文字颜色 2" xfId="28" builtinId="36"/>
    <cellStyle name="标题" xfId="29" builtinId="15"/>
    <cellStyle name="常规 5 2" xfId="30"/>
    <cellStyle name="Calc Currency (0)" xfId="31"/>
    <cellStyle name="解释性文本" xfId="32" builtinId="53"/>
    <cellStyle name="标题 1" xfId="33" builtinId="16"/>
    <cellStyle name="百分比 4" xfId="34"/>
    <cellStyle name="常规 5 2 2" xfId="35"/>
    <cellStyle name="标题 2" xfId="36" builtinId="17"/>
    <cellStyle name="百分比 5" xfId="37"/>
    <cellStyle name="60% - 强调文字颜色 1" xfId="38" builtinId="32"/>
    <cellStyle name="常规 5 2 3" xfId="39"/>
    <cellStyle name="标题 3" xfId="40" builtinId="18"/>
    <cellStyle name="常规 6 3 2 2" xfId="41"/>
    <cellStyle name="60% - 强调文字颜色 4" xfId="42" builtinId="44"/>
    <cellStyle name="输出" xfId="43" builtinId="21"/>
    <cellStyle name="计算" xfId="44" builtinId="22"/>
    <cellStyle name="检查单元格" xfId="45" builtinId="23"/>
    <cellStyle name="常规 8 3" xfId="46"/>
    <cellStyle name="20% - 强调文字颜色 6" xfId="47" builtinId="50"/>
    <cellStyle name="强调文字颜色 2" xfId="48" builtinId="33"/>
    <cellStyle name="常规 6 2 3" xfId="49"/>
    <cellStyle name="链接单元格" xfId="50" builtinId="24"/>
    <cellStyle name="汇总" xfId="51" builtinId="25"/>
    <cellStyle name="好" xfId="52" builtinId="26"/>
    <cellStyle name="常规 3 2 6" xfId="53"/>
    <cellStyle name="适中" xfId="54" builtinId="28"/>
    <cellStyle name="常规 8 2" xfId="55"/>
    <cellStyle name="20% - 强调文字颜色 5" xfId="56" builtinId="46"/>
    <cellStyle name="常规 2 2 2 4" xfId="57"/>
    <cellStyle name="强调文字颜色 1" xfId="58" builtinId="29"/>
    <cellStyle name="20% - 强调文字颜色 1" xfId="59" builtinId="30"/>
    <cellStyle name="40% - 强调文字颜色 1" xfId="60" builtinId="31"/>
    <cellStyle name="20% - 强调文字颜色 2" xfId="61" builtinId="34"/>
    <cellStyle name="40% - 强调文字颜色 2" xfId="62" builtinId="35"/>
    <cellStyle name="千位分隔[0] 2" xfId="63"/>
    <cellStyle name="强调文字颜色 3" xfId="64" builtinId="37"/>
    <cellStyle name="千位分隔[0] 3" xfId="65"/>
    <cellStyle name="强调文字颜色 4" xfId="66" builtinId="41"/>
    <cellStyle name="20% - 强调文字颜色 4" xfId="67" builtinId="42"/>
    <cellStyle name="40% - 强调文字颜色 4" xfId="68" builtinId="43"/>
    <cellStyle name="千位分隔[0] 4" xfId="69"/>
    <cellStyle name="强调文字颜色 5" xfId="70" builtinId="45"/>
    <cellStyle name="40% - 强调文字颜色 5" xfId="71" builtinId="47"/>
    <cellStyle name="常规 6 3 2 3" xfId="72"/>
    <cellStyle name="60% - 强调文字颜色 5" xfId="73" builtinId="48"/>
    <cellStyle name="千位分隔[0] 5" xfId="74"/>
    <cellStyle name="强调文字颜色 6" xfId="75" builtinId="49"/>
    <cellStyle name="40% - 强调文字颜色 6" xfId="76" builtinId="51"/>
    <cellStyle name="60% - 强调文字颜色 6" xfId="77" builtinId="52"/>
    <cellStyle name="Input [yellow] 2" xfId="78"/>
    <cellStyle name="常规 3 3 4" xfId="79"/>
    <cellStyle name="常规 2" xfId="80"/>
    <cellStyle name="ColLevel_1" xfId="81"/>
    <cellStyle name="常规 2 2 5 2" xfId="82"/>
    <cellStyle name="Comma_laroux" xfId="83"/>
    <cellStyle name="常规 3 8" xfId="84"/>
    <cellStyle name="Comma [0]_laroux" xfId="85"/>
    <cellStyle name="Currency_353HHC" xfId="86"/>
    <cellStyle name="常规 5 2 2 2" xfId="87"/>
    <cellStyle name="百分比 5 2" xfId="88"/>
    <cellStyle name="Grey" xfId="89"/>
    <cellStyle name="常规 3 5 2" xfId="90"/>
    <cellStyle name="Header1" xfId="91"/>
    <cellStyle name="常规 3 5 3" xfId="92"/>
    <cellStyle name="Header2" xfId="93"/>
    <cellStyle name="Header2 2" xfId="94"/>
    <cellStyle name="Header2 2 2" xfId="95"/>
    <cellStyle name="Header2 3" xfId="96"/>
    <cellStyle name="Input [yellow] 2 2" xfId="97"/>
    <cellStyle name="no dec" xfId="98"/>
    <cellStyle name="no dec 2" xfId="99"/>
    <cellStyle name="no dec 3" xfId="100"/>
    <cellStyle name="Normal - Style1" xfId="101"/>
    <cellStyle name="Normal_#10-Headcount" xfId="102"/>
    <cellStyle name="Percent [2]" xfId="103"/>
    <cellStyle name="RowLevel_1" xfId="104"/>
    <cellStyle name="百分比 2" xfId="105"/>
    <cellStyle name="百分比 2 2" xfId="106"/>
    <cellStyle name="百分比 2 2 2" xfId="107"/>
    <cellStyle name="百分比 2 2 3" xfId="108"/>
    <cellStyle name="百分比 2 3" xfId="109"/>
    <cellStyle name="百分比 2 4" xfId="110"/>
    <cellStyle name="百分比 3" xfId="111"/>
    <cellStyle name="超链接 5" xfId="112"/>
    <cellStyle name="百分比 3 2" xfId="113"/>
    <cellStyle name="百分比 3 2 2" xfId="114"/>
    <cellStyle name="百分比 3 2 3" xfId="115"/>
    <cellStyle name="百分比 3 3" xfId="116"/>
    <cellStyle name="百分比 3 4" xfId="117"/>
    <cellStyle name="常规 2 2 6" xfId="118"/>
    <cellStyle name="百分比 4 2" xfId="119"/>
    <cellStyle name="常规 2 2 7" xfId="120"/>
    <cellStyle name="百分比 4 3" xfId="121"/>
    <cellStyle name="常规 5 2 2 3" xfId="122"/>
    <cellStyle name="百分比 5 3" xfId="123"/>
    <cellStyle name="常规 10" xfId="124"/>
    <cellStyle name="常规 10 2" xfId="125"/>
    <cellStyle name="千位分隔[0] 3 4" xfId="126"/>
    <cellStyle name="常规 2 7" xfId="127"/>
    <cellStyle name="常规 10 2 2" xfId="128"/>
    <cellStyle name="常规 2 8" xfId="129"/>
    <cellStyle name="常规 10 2 3" xfId="130"/>
    <cellStyle name="常规 10 3" xfId="131"/>
    <cellStyle name="常规 10 4" xfId="132"/>
    <cellStyle name="常规 11" xfId="133"/>
    <cellStyle name="常规 11 2" xfId="134"/>
    <cellStyle name="常规 2 3 2 2" xfId="135"/>
    <cellStyle name="常规 11 3" xfId="136"/>
    <cellStyle name="常规 12" xfId="137"/>
    <cellStyle name="常规 12 2" xfId="138"/>
    <cellStyle name="常规 12 3" xfId="139"/>
    <cellStyle name="常规 13" xfId="140"/>
    <cellStyle name="常规 13 2" xfId="141"/>
    <cellStyle name="常规 13 3" xfId="142"/>
    <cellStyle name="常规 14" xfId="143"/>
    <cellStyle name="常规 14 2" xfId="144"/>
    <cellStyle name="常规 14 3" xfId="145"/>
    <cellStyle name="常规 15" xfId="146"/>
    <cellStyle name="常规 16" xfId="147"/>
    <cellStyle name="常规 6 4 2" xfId="148"/>
    <cellStyle name="常规 17" xfId="149"/>
    <cellStyle name="千位分隔[0] 2 3" xfId="150"/>
    <cellStyle name="货币 3 2 2" xfId="151"/>
    <cellStyle name="常规 2 10" xfId="152"/>
    <cellStyle name="千位分隔[0] 2 4" xfId="153"/>
    <cellStyle name="货币 3 2 3" xfId="154"/>
    <cellStyle name="常规 2 11" xfId="155"/>
    <cellStyle name="常规 2 2" xfId="156"/>
    <cellStyle name="常规 2 2 2" xfId="157"/>
    <cellStyle name="常规 2 2 2 2" xfId="158"/>
    <cellStyle name="常规 2 4 4" xfId="159"/>
    <cellStyle name="常规 2 2 2 2 2" xfId="160"/>
    <cellStyle name="常规 7 2 2" xfId="161"/>
    <cellStyle name="常规 2 2 2 2 3" xfId="162"/>
    <cellStyle name="常规 2 2 2 3" xfId="163"/>
    <cellStyle name="常规 2 2 3" xfId="164"/>
    <cellStyle name="常规 2 2 3 2" xfId="165"/>
    <cellStyle name="常规 3 4 4" xfId="166"/>
    <cellStyle name="常规 2 2 3 2 2" xfId="167"/>
    <cellStyle name="콤마_BOILER-CO1" xfId="168"/>
    <cellStyle name="常规 8 2 2" xfId="169"/>
    <cellStyle name="常规 2 2 3 2 3" xfId="170"/>
    <cellStyle name="常规 2 2 3 3" xfId="171"/>
    <cellStyle name="常规 2 2 3 4" xfId="172"/>
    <cellStyle name="货币 2" xfId="173"/>
    <cellStyle name="常规 2 2 4 2" xfId="174"/>
    <cellStyle name="货币 3" xfId="175"/>
    <cellStyle name="常规 2 2 4 3" xfId="176"/>
    <cellStyle name="常规 2 2 5" xfId="177"/>
    <cellStyle name="常规 2 2 5 3" xfId="178"/>
    <cellStyle name="常规 2 2 8" xfId="179"/>
    <cellStyle name="常规 2 9 2" xfId="180"/>
    <cellStyle name="常规 2 3" xfId="181"/>
    <cellStyle name="常规 2 3 2" xfId="182"/>
    <cellStyle name="常规 2 3 2 2 2" xfId="183"/>
    <cellStyle name="常规 2 3 2 2 3" xfId="184"/>
    <cellStyle name="常规 2 3 2 3" xfId="185"/>
    <cellStyle name="常规 2 3 2 4" xfId="186"/>
    <cellStyle name="常规 2 3 3" xfId="187"/>
    <cellStyle name="常规 2 3 4" xfId="188"/>
    <cellStyle name="钎霖_laroux" xfId="189"/>
    <cellStyle name="常规 2 9 3" xfId="190"/>
    <cellStyle name="常规 2 4" xfId="191"/>
    <cellStyle name="常规 2 4 2" xfId="192"/>
    <cellStyle name="常规 2 4 2 2" xfId="193"/>
    <cellStyle name="常规 2 4 2 3" xfId="194"/>
    <cellStyle name="常规 2 4 3" xfId="195"/>
    <cellStyle name="千位分隔[0] 3 2" xfId="196"/>
    <cellStyle name="常规 2 5" xfId="197"/>
    <cellStyle name="千位分隔[0] 3 2 2" xfId="198"/>
    <cellStyle name="常规 2 5 2" xfId="199"/>
    <cellStyle name="常规 2 5 2 2" xfId="200"/>
    <cellStyle name="常规 3 2 5 2" xfId="201"/>
    <cellStyle name="常规 2 5 2 3" xfId="202"/>
    <cellStyle name="千位分隔[0] 3 2 3" xfId="203"/>
    <cellStyle name="常规 2 5 3" xfId="204"/>
    <cellStyle name="常规 2 5 4" xfId="205"/>
    <cellStyle name="千位分隔[0] 3 3" xfId="206"/>
    <cellStyle name="常规 2 6" xfId="207"/>
    <cellStyle name="常规 2 6 2" xfId="208"/>
    <cellStyle name="常规 2 6 3" xfId="209"/>
    <cellStyle name="常规 3 3 2 3" xfId="210"/>
    <cellStyle name="常规 2 7 2" xfId="211"/>
    <cellStyle name="常规 2 8 2" xfId="212"/>
    <cellStyle name="常规 2 8 3" xfId="213"/>
    <cellStyle name="常规 2 9" xfId="214"/>
    <cellStyle name="常规 3" xfId="215"/>
    <cellStyle name="常规 3 2" xfId="216"/>
    <cellStyle name="常规 3 2 2" xfId="217"/>
    <cellStyle name="常规 3 2 2 2" xfId="218"/>
    <cellStyle name="常规 3 2 2 2 2" xfId="219"/>
    <cellStyle name="常规 3 2 2 2 3" xfId="220"/>
    <cellStyle name="常规 3 2 2 3" xfId="221"/>
    <cellStyle name="常规 3 2 2 4" xfId="222"/>
    <cellStyle name="常规 3 2 3" xfId="223"/>
    <cellStyle name="常规 3 2 3 2" xfId="224"/>
    <cellStyle name="千位_1" xfId="225"/>
    <cellStyle name="常规 3 2 3 2 2" xfId="226"/>
    <cellStyle name="常规 3 2 3 2 3" xfId="227"/>
    <cellStyle name="常规 3 2 3 3" xfId="228"/>
    <cellStyle name="常规 3 2 3 4" xfId="229"/>
    <cellStyle name="常规 3 2 4" xfId="230"/>
    <cellStyle name="常规 3 2 4 2" xfId="231"/>
    <cellStyle name="常规 3 2 4 3" xfId="232"/>
    <cellStyle name="常规 3 2 5" xfId="233"/>
    <cellStyle name="常规 3 2 5 3" xfId="234"/>
    <cellStyle name="콤마 [0]_BOILER-CO1" xfId="235"/>
    <cellStyle name="常规 3 2 7" xfId="236"/>
    <cellStyle name="常规 3 3" xfId="237"/>
    <cellStyle name="常规 3 3 2" xfId="238"/>
    <cellStyle name="常规 3 3 2 2" xfId="239"/>
    <cellStyle name="烹拳 [0]_97MBO" xfId="240"/>
    <cellStyle name="常规 3 3 3" xfId="241"/>
    <cellStyle name="常规 3 4" xfId="242"/>
    <cellStyle name="常规 3 4 2" xfId="243"/>
    <cellStyle name="常规 3 4 2 2" xfId="244"/>
    <cellStyle name="常规 3 4 2 3" xfId="245"/>
    <cellStyle name="千位分隔[0] 4 2" xfId="246"/>
    <cellStyle name="常规 3 5" xfId="247"/>
    <cellStyle name="千位分隔[0] 4 3" xfId="248"/>
    <cellStyle name="常规 3 6" xfId="249"/>
    <cellStyle name="常规 3 7" xfId="250"/>
    <cellStyle name="常规 4" xfId="251"/>
    <cellStyle name="常规 4 2" xfId="252"/>
    <cellStyle name="常规 4 4" xfId="253"/>
    <cellStyle name="常规 4 2 2" xfId="254"/>
    <cellStyle name="常规 4 3" xfId="255"/>
    <cellStyle name="常规 5 4" xfId="256"/>
    <cellStyle name="常规 4 3 2" xfId="257"/>
    <cellStyle name="千位分隔[0] 5 2" xfId="258"/>
    <cellStyle name="常规 4 5" xfId="259"/>
    <cellStyle name="千位分隔[0] 5 3" xfId="260"/>
    <cellStyle name="常规 4 6" xfId="261"/>
    <cellStyle name="常规 4 7" xfId="262"/>
    <cellStyle name="常规 5" xfId="263"/>
    <cellStyle name="常规 5 3" xfId="264"/>
    <cellStyle name="常规 5 3 2" xfId="265"/>
    <cellStyle name="常规 5 3 3" xfId="266"/>
    <cellStyle name="常规 5 4 2" xfId="267"/>
    <cellStyle name="常规 5 4 3" xfId="268"/>
    <cellStyle name="常规 5 5" xfId="269"/>
    <cellStyle name="常规 5 5 2" xfId="270"/>
    <cellStyle name="常规 5 5 3" xfId="271"/>
    <cellStyle name="常规 5 6" xfId="272"/>
    <cellStyle name="常规 5 7" xfId="273"/>
    <cellStyle name="常规 5 8" xfId="274"/>
    <cellStyle name="常规 6 2" xfId="275"/>
    <cellStyle name="常规 6 2 2" xfId="276"/>
    <cellStyle name="常规 6 2 2 2" xfId="277"/>
    <cellStyle name="常规 6 2 2 3" xfId="278"/>
    <cellStyle name="常规 6 2 4" xfId="279"/>
    <cellStyle name="常规 6 3" xfId="280"/>
    <cellStyle name="常规 6 3 2" xfId="281"/>
    <cellStyle name="常规 6 3 3" xfId="282"/>
    <cellStyle name="常规 6 3 4" xfId="283"/>
    <cellStyle name="常规 6 4" xfId="284"/>
    <cellStyle name="常规 6 4 3" xfId="285"/>
    <cellStyle name="常规 6 5 2" xfId="286"/>
    <cellStyle name="常规 6 5 3" xfId="287"/>
    <cellStyle name="货币 2 2" xfId="288"/>
    <cellStyle name="常规 6 6" xfId="289"/>
    <cellStyle name="货币 2 3" xfId="290"/>
    <cellStyle name="常规 9 2 2" xfId="291"/>
    <cellStyle name="常规 6 7" xfId="292"/>
    <cellStyle name="常规 7" xfId="293"/>
    <cellStyle name="常规 7 2" xfId="294"/>
    <cellStyle name="常规 7 2 2 2" xfId="295"/>
    <cellStyle name="常规 7 2 2 3" xfId="296"/>
    <cellStyle name="常规 7 2 3" xfId="297"/>
    <cellStyle name="常规 7 2 4" xfId="298"/>
    <cellStyle name="常规 7 4" xfId="299"/>
    <cellStyle name="常规 8" xfId="300"/>
    <cellStyle name="常规 8 2 3" xfId="301"/>
    <cellStyle name="常规 8 4" xfId="302"/>
    <cellStyle name="常规_专项资金预算绩效目标申报表" xfId="303"/>
    <cellStyle name="常规 9" xfId="304"/>
    <cellStyle name="常规 9 2" xfId="305"/>
    <cellStyle name="货币 2 4" xfId="306"/>
    <cellStyle name="常规 9 2 3" xfId="307"/>
    <cellStyle name="常规 9 3" xfId="308"/>
    <cellStyle name="常规 9 4" xfId="309"/>
    <cellStyle name="普通_ 白土" xfId="310"/>
    <cellStyle name="常规_项目-新_1" xfId="311"/>
    <cellStyle name="超链接 2" xfId="312"/>
    <cellStyle name="超链接 2 2" xfId="313"/>
    <cellStyle name="超链接 3" xfId="314"/>
    <cellStyle name="超链接 3 2" xfId="315"/>
    <cellStyle name="超链接 4" xfId="316"/>
    <cellStyle name="货币 2 2 2" xfId="317"/>
    <cellStyle name="货币 2 2 3" xfId="318"/>
    <cellStyle name="货币 3 2" xfId="319"/>
    <cellStyle name="货币 3 3" xfId="320"/>
    <cellStyle name="货币 3 4" xfId="321"/>
    <cellStyle name="货币 4" xfId="322"/>
    <cellStyle name="货币 4 2" xfId="323"/>
    <cellStyle name="货币 4 3" xfId="324"/>
    <cellStyle name="货币 5" xfId="325"/>
    <cellStyle name="货币 5 2" xfId="326"/>
    <cellStyle name="货币 5 3" xfId="327"/>
    <cellStyle name="霓付 [0]_97MBO" xfId="328"/>
    <cellStyle name="千位分隔[0] 2 2 2" xfId="329"/>
    <cellStyle name="霓付_97MBO" xfId="330"/>
    <cellStyle name="烹拳_97MBO" xfId="331"/>
    <cellStyle name="千分位[0]_ 白土" xfId="332"/>
    <cellStyle name="千分位_ 白土" xfId="333"/>
    <cellStyle name="千位[0]_1" xfId="334"/>
    <cellStyle name="千位分隔[0] 2 2" xfId="335"/>
    <cellStyle name="千位分隔[0] 2 2 3" xfId="336"/>
    <cellStyle name="千位分隔[0] 6" xfId="337"/>
    <cellStyle name="千位分隔[0] 7" xfId="338"/>
    <cellStyle name="통화 [0]_BOILER-CO1" xfId="339"/>
    <cellStyle name="未定义" xfId="340"/>
    <cellStyle name="통화_BOILER-CO1" xfId="341"/>
    <cellStyle name="표준_0N-HANDLING " xfId="3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A1" sqref="A1:I1"/>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82" t="s">
        <v>0</v>
      </c>
      <c r="B1" s="182"/>
      <c r="C1" s="182"/>
      <c r="D1" s="182"/>
      <c r="E1" s="182"/>
      <c r="F1" s="182"/>
      <c r="G1" s="182"/>
      <c r="H1" s="182"/>
      <c r="I1" s="182"/>
    </row>
    <row r="2" ht="20.45" customHeight="1" spans="1:9">
      <c r="A2" s="115"/>
      <c r="B2" s="115"/>
      <c r="C2" s="115"/>
      <c r="D2" s="115"/>
      <c r="E2" s="115"/>
      <c r="F2" s="115"/>
      <c r="G2" s="115"/>
      <c r="H2" s="115"/>
      <c r="I2" s="115"/>
    </row>
    <row r="3" ht="18.75" customHeight="1" spans="1:9">
      <c r="A3" s="115"/>
      <c r="B3" s="115"/>
      <c r="C3" s="115"/>
      <c r="D3" s="115"/>
      <c r="E3" s="115"/>
      <c r="F3" s="115"/>
      <c r="G3" s="115"/>
      <c r="H3" s="115"/>
      <c r="I3" s="115"/>
    </row>
    <row r="4" ht="34.7" customHeight="1" spans="1:9">
      <c r="A4" s="183"/>
      <c r="B4" s="184"/>
      <c r="C4" s="101"/>
      <c r="D4" s="183" t="s">
        <v>1</v>
      </c>
      <c r="E4" s="184" t="s">
        <v>2</v>
      </c>
      <c r="F4" s="184"/>
      <c r="G4" s="184"/>
      <c r="H4" s="184"/>
      <c r="I4" s="101"/>
    </row>
    <row r="5" ht="47.45" customHeight="1" spans="1:9">
      <c r="A5" s="183"/>
      <c r="B5" s="184"/>
      <c r="C5" s="101"/>
      <c r="D5" s="183" t="s">
        <v>3</v>
      </c>
      <c r="E5" s="184" t="s">
        <v>4</v>
      </c>
      <c r="F5" s="184"/>
      <c r="G5" s="184"/>
      <c r="H5" s="184"/>
      <c r="I5" s="10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E23" sqref="E23:E24"/>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
      <c r="A1" s="101"/>
    </row>
    <row r="2" ht="39.2" customHeight="1" spans="1:14">
      <c r="A2" s="102" t="s">
        <v>14</v>
      </c>
      <c r="B2" s="102"/>
      <c r="C2" s="102"/>
      <c r="D2" s="102"/>
      <c r="E2" s="102"/>
      <c r="F2" s="102"/>
      <c r="G2" s="102"/>
      <c r="H2" s="102"/>
      <c r="I2" s="102"/>
      <c r="J2" s="102"/>
      <c r="K2" s="102"/>
      <c r="L2" s="102"/>
      <c r="M2" s="102"/>
      <c r="N2" s="102"/>
    </row>
    <row r="3" ht="19.5" customHeight="1" spans="1:14">
      <c r="A3" s="115" t="s">
        <v>29</v>
      </c>
      <c r="B3" s="115"/>
      <c r="C3" s="115"/>
      <c r="D3" s="115"/>
      <c r="E3" s="115"/>
      <c r="F3" s="115"/>
      <c r="G3" s="115"/>
      <c r="H3" s="115"/>
      <c r="I3" s="115"/>
      <c r="J3" s="115"/>
      <c r="K3" s="115"/>
      <c r="L3" s="115"/>
      <c r="M3" s="114" t="s">
        <v>30</v>
      </c>
      <c r="N3" s="114"/>
    </row>
    <row r="4" ht="36.95" customHeight="1" spans="1:14">
      <c r="A4" s="104" t="s">
        <v>154</v>
      </c>
      <c r="B4" s="104"/>
      <c r="C4" s="104"/>
      <c r="D4" s="104" t="s">
        <v>203</v>
      </c>
      <c r="E4" s="104" t="s">
        <v>204</v>
      </c>
      <c r="F4" s="104" t="s">
        <v>236</v>
      </c>
      <c r="G4" s="104" t="s">
        <v>206</v>
      </c>
      <c r="H4" s="104"/>
      <c r="I4" s="104"/>
      <c r="J4" s="104"/>
      <c r="K4" s="104"/>
      <c r="L4" s="104" t="s">
        <v>210</v>
      </c>
      <c r="M4" s="104"/>
      <c r="N4" s="104"/>
    </row>
    <row r="5" ht="34.7" customHeight="1" spans="1:14">
      <c r="A5" s="104" t="s">
        <v>162</v>
      </c>
      <c r="B5" s="104" t="s">
        <v>163</v>
      </c>
      <c r="C5" s="104" t="s">
        <v>164</v>
      </c>
      <c r="D5" s="104"/>
      <c r="E5" s="104"/>
      <c r="F5" s="104"/>
      <c r="G5" s="104" t="s">
        <v>133</v>
      </c>
      <c r="H5" s="104" t="s">
        <v>237</v>
      </c>
      <c r="I5" s="104" t="s">
        <v>238</v>
      </c>
      <c r="J5" s="104" t="s">
        <v>239</v>
      </c>
      <c r="K5" s="104" t="s">
        <v>240</v>
      </c>
      <c r="L5" s="104" t="s">
        <v>133</v>
      </c>
      <c r="M5" s="104" t="s">
        <v>221</v>
      </c>
      <c r="N5" s="104" t="s">
        <v>241</v>
      </c>
    </row>
    <row r="6" ht="19.9" customHeight="1" spans="1:14">
      <c r="A6" s="116"/>
      <c r="B6" s="116"/>
      <c r="C6" s="116"/>
      <c r="D6" s="116"/>
      <c r="E6" s="116" t="s">
        <v>133</v>
      </c>
      <c r="F6" s="138">
        <v>3443919.93</v>
      </c>
      <c r="G6" s="138">
        <v>3443919.93</v>
      </c>
      <c r="H6" s="138">
        <v>2584744</v>
      </c>
      <c r="I6" s="138">
        <v>547006.65</v>
      </c>
      <c r="J6" s="138">
        <v>310169.28</v>
      </c>
      <c r="K6" s="138">
        <v>2000</v>
      </c>
      <c r="L6" s="138"/>
      <c r="M6" s="138"/>
      <c r="N6" s="138"/>
    </row>
    <row r="7" ht="19.9" customHeight="1" spans="1:14">
      <c r="A7" s="116"/>
      <c r="B7" s="116"/>
      <c r="C7" s="116"/>
      <c r="D7" s="119" t="s">
        <v>151</v>
      </c>
      <c r="E7" s="119" t="s">
        <v>4</v>
      </c>
      <c r="F7" s="138">
        <v>3443919.93</v>
      </c>
      <c r="G7" s="138">
        <v>3443919.93</v>
      </c>
      <c r="H7" s="138">
        <v>2584744</v>
      </c>
      <c r="I7" s="138">
        <v>547006.65</v>
      </c>
      <c r="J7" s="138">
        <v>310169.28</v>
      </c>
      <c r="K7" s="138">
        <v>2000</v>
      </c>
      <c r="L7" s="138"/>
      <c r="M7" s="138"/>
      <c r="N7" s="138"/>
    </row>
    <row r="8" ht="19.9" customHeight="1" spans="1:14">
      <c r="A8" s="116"/>
      <c r="B8" s="116"/>
      <c r="C8" s="116"/>
      <c r="D8" s="120" t="s">
        <v>152</v>
      </c>
      <c r="E8" s="120" t="s">
        <v>153</v>
      </c>
      <c r="F8" s="138">
        <v>3443919.93</v>
      </c>
      <c r="G8" s="138">
        <v>3443919.93</v>
      </c>
      <c r="H8" s="138">
        <v>2584744</v>
      </c>
      <c r="I8" s="138">
        <v>547006.65</v>
      </c>
      <c r="J8" s="138">
        <v>310169.28</v>
      </c>
      <c r="K8" s="138">
        <v>2000</v>
      </c>
      <c r="L8" s="138"/>
      <c r="M8" s="138"/>
      <c r="N8" s="138"/>
    </row>
    <row r="9" s="140" customFormat="1" ht="19.9" customHeight="1" spans="1:14">
      <c r="A9" s="116">
        <v>201</v>
      </c>
      <c r="B9" s="116"/>
      <c r="C9" s="116"/>
      <c r="D9" s="120">
        <v>201</v>
      </c>
      <c r="E9" s="120" t="s">
        <v>165</v>
      </c>
      <c r="F9" s="138">
        <f t="shared" ref="F9:F13" si="0">G9+L9</f>
        <v>2584744</v>
      </c>
      <c r="G9" s="138">
        <f t="shared" ref="G9:G13" si="1">H9+I9+J9+K9</f>
        <v>2584744</v>
      </c>
      <c r="H9" s="138">
        <f>H10</f>
        <v>2584744</v>
      </c>
      <c r="I9" s="138"/>
      <c r="J9" s="138"/>
      <c r="K9" s="138"/>
      <c r="L9" s="138"/>
      <c r="M9" s="138"/>
      <c r="N9" s="138"/>
    </row>
    <row r="10" s="147" customFormat="1" ht="19.9" customHeight="1" spans="1:14">
      <c r="A10" s="137">
        <v>201</v>
      </c>
      <c r="B10" s="189" t="s">
        <v>166</v>
      </c>
      <c r="C10" s="137"/>
      <c r="D10" s="121">
        <v>20102</v>
      </c>
      <c r="E10" s="121" t="s">
        <v>167</v>
      </c>
      <c r="F10" s="123">
        <f t="shared" si="0"/>
        <v>2584744</v>
      </c>
      <c r="G10" s="123">
        <f t="shared" si="1"/>
        <v>2584744</v>
      </c>
      <c r="H10" s="123">
        <f>H11</f>
        <v>2584744</v>
      </c>
      <c r="I10" s="123"/>
      <c r="J10" s="123"/>
      <c r="K10" s="123"/>
      <c r="L10" s="123"/>
      <c r="M10" s="123"/>
      <c r="N10" s="123"/>
    </row>
    <row r="11" ht="19.9" customHeight="1" spans="1:14">
      <c r="A11" s="126" t="s">
        <v>168</v>
      </c>
      <c r="B11" s="126" t="s">
        <v>166</v>
      </c>
      <c r="C11" s="126" t="s">
        <v>169</v>
      </c>
      <c r="D11" s="121">
        <v>2010201</v>
      </c>
      <c r="E11" s="137" t="s">
        <v>171</v>
      </c>
      <c r="F11" s="122">
        <v>2584744</v>
      </c>
      <c r="G11" s="122">
        <v>2584744</v>
      </c>
      <c r="H11" s="123">
        <v>2584744</v>
      </c>
      <c r="I11" s="123"/>
      <c r="J11" s="123"/>
      <c r="K11" s="123"/>
      <c r="L11" s="122"/>
      <c r="M11" s="123"/>
      <c r="N11" s="123"/>
    </row>
    <row r="12" s="140" customFormat="1" ht="19.9" customHeight="1" spans="1:14">
      <c r="A12" s="145">
        <v>208</v>
      </c>
      <c r="B12" s="145"/>
      <c r="C12" s="145"/>
      <c r="D12" s="120">
        <v>208</v>
      </c>
      <c r="E12" s="125" t="s">
        <v>172</v>
      </c>
      <c r="F12" s="118">
        <f t="shared" si="0"/>
        <v>326890.34</v>
      </c>
      <c r="G12" s="118">
        <f t="shared" si="1"/>
        <v>326890.34</v>
      </c>
      <c r="H12" s="138"/>
      <c r="I12" s="138">
        <f>I13+I15</f>
        <v>326890.34</v>
      </c>
      <c r="J12" s="138"/>
      <c r="K12" s="138"/>
      <c r="L12" s="118"/>
      <c r="M12" s="138"/>
      <c r="N12" s="138"/>
    </row>
    <row r="13" ht="19.9" customHeight="1" spans="1:14">
      <c r="A13" s="126">
        <v>208</v>
      </c>
      <c r="B13" s="186" t="s">
        <v>173</v>
      </c>
      <c r="C13" s="126"/>
      <c r="D13" s="121">
        <v>20805</v>
      </c>
      <c r="E13" s="127" t="s">
        <v>174</v>
      </c>
      <c r="F13" s="122">
        <f t="shared" si="0"/>
        <v>317559.04</v>
      </c>
      <c r="G13" s="122">
        <f t="shared" si="1"/>
        <v>317559.04</v>
      </c>
      <c r="H13" s="123"/>
      <c r="I13" s="123">
        <f>I14</f>
        <v>317559.04</v>
      </c>
      <c r="J13" s="123"/>
      <c r="K13" s="123"/>
      <c r="L13" s="122"/>
      <c r="M13" s="123"/>
      <c r="N13" s="123"/>
    </row>
    <row r="14" ht="19.9" customHeight="1" spans="1:14">
      <c r="A14" s="126" t="s">
        <v>175</v>
      </c>
      <c r="B14" s="126" t="s">
        <v>173</v>
      </c>
      <c r="C14" s="126" t="s">
        <v>173</v>
      </c>
      <c r="D14" s="121">
        <v>2080505</v>
      </c>
      <c r="E14" s="137" t="s">
        <v>177</v>
      </c>
      <c r="F14" s="122">
        <v>317559.04</v>
      </c>
      <c r="G14" s="122">
        <v>317559.04</v>
      </c>
      <c r="H14" s="123"/>
      <c r="I14" s="123">
        <v>317559.04</v>
      </c>
      <c r="J14" s="123"/>
      <c r="K14" s="123"/>
      <c r="L14" s="122"/>
      <c r="M14" s="123"/>
      <c r="N14" s="123"/>
    </row>
    <row r="15" ht="19.9" customHeight="1" spans="1:14">
      <c r="A15" s="126">
        <v>208</v>
      </c>
      <c r="B15" s="126">
        <v>27</v>
      </c>
      <c r="C15" s="126"/>
      <c r="D15" s="121">
        <v>20827</v>
      </c>
      <c r="E15" s="127" t="s">
        <v>181</v>
      </c>
      <c r="F15" s="122">
        <f t="shared" ref="F15:F19" si="2">G15+L15</f>
        <v>9331.3</v>
      </c>
      <c r="G15" s="122">
        <f t="shared" ref="G15:G19" si="3">H15+I15+J15+K15</f>
        <v>9331.3</v>
      </c>
      <c r="H15" s="123"/>
      <c r="I15" s="123">
        <f>I16+I17</f>
        <v>9331.3</v>
      </c>
      <c r="J15" s="123"/>
      <c r="K15" s="123"/>
      <c r="L15" s="122"/>
      <c r="M15" s="123"/>
      <c r="N15" s="123"/>
    </row>
    <row r="16" ht="19.9" customHeight="1" spans="1:14">
      <c r="A16" s="126" t="s">
        <v>175</v>
      </c>
      <c r="B16" s="126" t="s">
        <v>182</v>
      </c>
      <c r="C16" s="126" t="s">
        <v>169</v>
      </c>
      <c r="D16" s="121">
        <v>2082701</v>
      </c>
      <c r="E16" s="137" t="s">
        <v>184</v>
      </c>
      <c r="F16" s="122">
        <v>300.89</v>
      </c>
      <c r="G16" s="122">
        <v>300.89</v>
      </c>
      <c r="H16" s="123"/>
      <c r="I16" s="123">
        <v>300.89</v>
      </c>
      <c r="J16" s="123"/>
      <c r="K16" s="123"/>
      <c r="L16" s="122"/>
      <c r="M16" s="123"/>
      <c r="N16" s="123"/>
    </row>
    <row r="17" ht="19.9" customHeight="1" spans="1:14">
      <c r="A17" s="126" t="s">
        <v>175</v>
      </c>
      <c r="B17" s="126" t="s">
        <v>182</v>
      </c>
      <c r="C17" s="126" t="s">
        <v>166</v>
      </c>
      <c r="D17" s="121">
        <v>2082702</v>
      </c>
      <c r="E17" s="137" t="s">
        <v>186</v>
      </c>
      <c r="F17" s="122">
        <v>9030.41</v>
      </c>
      <c r="G17" s="122">
        <v>9030.41</v>
      </c>
      <c r="H17" s="123"/>
      <c r="I17" s="123">
        <v>9030.41</v>
      </c>
      <c r="J17" s="123"/>
      <c r="K17" s="123"/>
      <c r="L17" s="122"/>
      <c r="M17" s="123"/>
      <c r="N17" s="123"/>
    </row>
    <row r="18" s="140" customFormat="1" ht="19.9" customHeight="1" spans="1:14">
      <c r="A18" s="145">
        <v>210</v>
      </c>
      <c r="B18" s="145"/>
      <c r="C18" s="145"/>
      <c r="D18" s="120">
        <v>210</v>
      </c>
      <c r="E18" s="125" t="s">
        <v>187</v>
      </c>
      <c r="F18" s="118">
        <f t="shared" si="2"/>
        <v>222116.31</v>
      </c>
      <c r="G18" s="118">
        <f t="shared" si="3"/>
        <v>222116.31</v>
      </c>
      <c r="H18" s="138"/>
      <c r="I18" s="138">
        <f>I19</f>
        <v>220116.31</v>
      </c>
      <c r="J18" s="138"/>
      <c r="K18" s="138">
        <f>K19</f>
        <v>2000</v>
      </c>
      <c r="L18" s="118"/>
      <c r="M18" s="138"/>
      <c r="N18" s="138"/>
    </row>
    <row r="19" ht="19.9" customHeight="1" spans="1:14">
      <c r="A19" s="126">
        <v>210</v>
      </c>
      <c r="B19" s="126">
        <v>11</v>
      </c>
      <c r="C19" s="126"/>
      <c r="D19" s="121">
        <v>21011</v>
      </c>
      <c r="E19" s="127" t="s">
        <v>188</v>
      </c>
      <c r="F19" s="122">
        <f t="shared" si="2"/>
        <v>222116.31</v>
      </c>
      <c r="G19" s="122">
        <f t="shared" si="3"/>
        <v>222116.31</v>
      </c>
      <c r="H19" s="123"/>
      <c r="I19" s="123">
        <f>I20+I21+I22</f>
        <v>220116.31</v>
      </c>
      <c r="J19" s="123"/>
      <c r="K19" s="123">
        <f>K20+K21+K22</f>
        <v>2000</v>
      </c>
      <c r="L19" s="122"/>
      <c r="M19" s="123"/>
      <c r="N19" s="123"/>
    </row>
    <row r="20" ht="19.9" customHeight="1" spans="1:14">
      <c r="A20" s="126" t="s">
        <v>189</v>
      </c>
      <c r="B20" s="126" t="s">
        <v>190</v>
      </c>
      <c r="C20" s="126" t="s">
        <v>169</v>
      </c>
      <c r="D20" s="121">
        <v>2101101</v>
      </c>
      <c r="E20" s="137" t="s">
        <v>192</v>
      </c>
      <c r="F20" s="122">
        <v>163676.23</v>
      </c>
      <c r="G20" s="122">
        <v>163676.23</v>
      </c>
      <c r="H20" s="123"/>
      <c r="I20" s="123">
        <v>163676.23</v>
      </c>
      <c r="J20" s="123"/>
      <c r="K20" s="123"/>
      <c r="L20" s="122"/>
      <c r="M20" s="123"/>
      <c r="N20" s="123"/>
    </row>
    <row r="21" ht="19.9" customHeight="1" spans="1:14">
      <c r="A21" s="126" t="s">
        <v>189</v>
      </c>
      <c r="B21" s="126" t="s">
        <v>190</v>
      </c>
      <c r="C21" s="126" t="s">
        <v>193</v>
      </c>
      <c r="D21" s="121">
        <v>2101103</v>
      </c>
      <c r="E21" s="137" t="s">
        <v>195</v>
      </c>
      <c r="F21" s="122">
        <v>56440.08</v>
      </c>
      <c r="G21" s="122">
        <v>56440.08</v>
      </c>
      <c r="H21" s="123"/>
      <c r="I21" s="123">
        <v>56440.08</v>
      </c>
      <c r="J21" s="123"/>
      <c r="K21" s="123"/>
      <c r="L21" s="122"/>
      <c r="M21" s="123"/>
      <c r="N21" s="123"/>
    </row>
    <row r="22" ht="19.9" customHeight="1" spans="1:14">
      <c r="A22" s="126" t="s">
        <v>189</v>
      </c>
      <c r="B22" s="126" t="s">
        <v>190</v>
      </c>
      <c r="C22" s="126" t="s">
        <v>178</v>
      </c>
      <c r="D22" s="121">
        <v>2101199</v>
      </c>
      <c r="E22" s="137" t="s">
        <v>197</v>
      </c>
      <c r="F22" s="122">
        <v>2000</v>
      </c>
      <c r="G22" s="122">
        <v>2000</v>
      </c>
      <c r="H22" s="123"/>
      <c r="I22" s="123"/>
      <c r="J22" s="123"/>
      <c r="K22" s="123">
        <v>2000</v>
      </c>
      <c r="L22" s="122"/>
      <c r="M22" s="123"/>
      <c r="N22" s="123"/>
    </row>
    <row r="23" s="140" customFormat="1" ht="19.9" customHeight="1" spans="1:14">
      <c r="A23" s="145">
        <v>221</v>
      </c>
      <c r="B23" s="145"/>
      <c r="C23" s="145"/>
      <c r="D23" s="120">
        <v>221</v>
      </c>
      <c r="E23" s="156" t="s">
        <v>198</v>
      </c>
      <c r="F23" s="118">
        <f>G23+L23</f>
        <v>310169.28</v>
      </c>
      <c r="G23" s="118">
        <f>H23+I23+J23+K23</f>
        <v>310169.28</v>
      </c>
      <c r="H23" s="138"/>
      <c r="I23" s="138"/>
      <c r="J23" s="138">
        <f>J24</f>
        <v>310169.28</v>
      </c>
      <c r="K23" s="138"/>
      <c r="L23" s="118"/>
      <c r="M23" s="138"/>
      <c r="N23" s="138"/>
    </row>
    <row r="24" ht="19.9" customHeight="1" spans="1:14">
      <c r="A24" s="126">
        <v>221</v>
      </c>
      <c r="B24" s="186" t="s">
        <v>166</v>
      </c>
      <c r="C24" s="126"/>
      <c r="D24" s="121">
        <v>22102</v>
      </c>
      <c r="E24" s="157" t="s">
        <v>199</v>
      </c>
      <c r="F24" s="122">
        <f>G24+L24</f>
        <v>310169.28</v>
      </c>
      <c r="G24" s="122">
        <f>H24+I24+J24+K24</f>
        <v>310169.28</v>
      </c>
      <c r="H24" s="123"/>
      <c r="I24" s="123"/>
      <c r="J24" s="123">
        <f>J25</f>
        <v>310169.28</v>
      </c>
      <c r="K24" s="123"/>
      <c r="L24" s="122"/>
      <c r="M24" s="123"/>
      <c r="N24" s="123"/>
    </row>
    <row r="25" ht="19.9" customHeight="1" spans="1:14">
      <c r="A25" s="126" t="s">
        <v>200</v>
      </c>
      <c r="B25" s="126" t="s">
        <v>166</v>
      </c>
      <c r="C25" s="126" t="s">
        <v>169</v>
      </c>
      <c r="D25" s="121">
        <v>2210201</v>
      </c>
      <c r="E25" s="137" t="s">
        <v>202</v>
      </c>
      <c r="F25" s="122">
        <v>310169.28</v>
      </c>
      <c r="G25" s="122">
        <v>310169.28</v>
      </c>
      <c r="H25" s="123"/>
      <c r="I25" s="123"/>
      <c r="J25" s="123">
        <v>310169.28</v>
      </c>
      <c r="K25" s="123"/>
      <c r="L25" s="122"/>
      <c r="M25" s="123"/>
      <c r="N25" s="123"/>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6"/>
  <sheetViews>
    <sheetView workbookViewId="0">
      <selection activeCell="E19" sqref="E19:E20"/>
    </sheetView>
  </sheetViews>
  <sheetFormatPr defaultColWidth="9" defaultRowHeight="13.5"/>
  <cols>
    <col min="1" max="1" width="5" customWidth="1"/>
    <col min="2" max="2" width="5.125" customWidth="1"/>
    <col min="3" max="3" width="5.75" customWidth="1"/>
    <col min="4" max="4" width="8" customWidth="1"/>
    <col min="5" max="5" width="20.125" customWidth="1"/>
    <col min="6" max="6" width="14" customWidth="1"/>
    <col min="7" max="7" width="10.75" customWidth="1"/>
    <col min="8" max="8" width="11.25" customWidth="1"/>
    <col min="9" max="9" width="10.5" customWidth="1"/>
    <col min="10" max="10" width="9.75" customWidth="1"/>
    <col min="11" max="11" width="7.75" customWidth="1"/>
    <col min="12" max="12" width="10.5" customWidth="1"/>
    <col min="13" max="13" width="10.25" customWidth="1"/>
    <col min="14" max="14" width="7.75" customWidth="1"/>
    <col min="15" max="15" width="9.875" customWidth="1"/>
    <col min="16" max="17" width="7.75" customWidth="1"/>
    <col min="18" max="18" width="10.5" customWidth="1"/>
    <col min="19" max="22" width="7.75" customWidth="1"/>
    <col min="23" max="24" width="9.75" customWidth="1"/>
  </cols>
  <sheetData>
    <row r="1" ht="14.25" customHeight="1" spans="1:1">
      <c r="A1" s="101"/>
    </row>
    <row r="2" ht="43.7" customHeight="1" spans="1:22">
      <c r="A2" s="148" t="s">
        <v>15</v>
      </c>
      <c r="B2" s="148"/>
      <c r="C2" s="148"/>
      <c r="D2" s="148"/>
      <c r="E2" s="148"/>
      <c r="F2" s="148"/>
      <c r="G2" s="148"/>
      <c r="H2" s="148"/>
      <c r="I2" s="148"/>
      <c r="J2" s="148"/>
      <c r="K2" s="148"/>
      <c r="L2" s="148"/>
      <c r="M2" s="148"/>
      <c r="N2" s="148"/>
      <c r="O2" s="148"/>
      <c r="P2" s="148"/>
      <c r="Q2" s="148"/>
      <c r="R2" s="148"/>
      <c r="S2" s="148"/>
      <c r="T2" s="148"/>
      <c r="U2" s="148"/>
      <c r="V2" s="148"/>
    </row>
    <row r="3" ht="21.2" customHeight="1" spans="1:22">
      <c r="A3" s="103" t="s">
        <v>29</v>
      </c>
      <c r="B3" s="103"/>
      <c r="C3" s="103"/>
      <c r="D3" s="103"/>
      <c r="E3" s="103"/>
      <c r="F3" s="103"/>
      <c r="G3" s="103"/>
      <c r="H3" s="103"/>
      <c r="I3" s="103"/>
      <c r="J3" s="103"/>
      <c r="K3" s="103"/>
      <c r="L3" s="103"/>
      <c r="M3" s="103"/>
      <c r="N3" s="103"/>
      <c r="O3" s="103"/>
      <c r="P3" s="103"/>
      <c r="Q3" s="103"/>
      <c r="R3" s="103"/>
      <c r="S3" s="103"/>
      <c r="T3" s="103"/>
      <c r="U3" s="114" t="s">
        <v>30</v>
      </c>
      <c r="V3" s="114"/>
    </row>
    <row r="4" ht="23.45" customHeight="1" spans="1:22">
      <c r="A4" s="104" t="s">
        <v>154</v>
      </c>
      <c r="B4" s="104"/>
      <c r="C4" s="104"/>
      <c r="D4" s="104" t="s">
        <v>203</v>
      </c>
      <c r="E4" s="104" t="s">
        <v>204</v>
      </c>
      <c r="F4" s="104" t="s">
        <v>236</v>
      </c>
      <c r="G4" s="104" t="s">
        <v>242</v>
      </c>
      <c r="H4" s="104"/>
      <c r="I4" s="104"/>
      <c r="J4" s="104"/>
      <c r="K4" s="104"/>
      <c r="L4" s="104" t="s">
        <v>243</v>
      </c>
      <c r="M4" s="104"/>
      <c r="N4" s="104"/>
      <c r="O4" s="104"/>
      <c r="P4" s="104"/>
      <c r="Q4" s="104"/>
      <c r="R4" s="104" t="s">
        <v>239</v>
      </c>
      <c r="S4" s="104" t="s">
        <v>244</v>
      </c>
      <c r="T4" s="104"/>
      <c r="U4" s="104"/>
      <c r="V4" s="104"/>
    </row>
    <row r="5" ht="48.95" customHeight="1" spans="1:22">
      <c r="A5" s="104" t="s">
        <v>162</v>
      </c>
      <c r="B5" s="104" t="s">
        <v>163</v>
      </c>
      <c r="C5" s="104" t="s">
        <v>164</v>
      </c>
      <c r="D5" s="104"/>
      <c r="E5" s="104"/>
      <c r="F5" s="104"/>
      <c r="G5" s="104" t="s">
        <v>133</v>
      </c>
      <c r="H5" s="104" t="s">
        <v>245</v>
      </c>
      <c r="I5" s="104" t="s">
        <v>246</v>
      </c>
      <c r="J5" s="104" t="s">
        <v>247</v>
      </c>
      <c r="K5" s="104" t="s">
        <v>248</v>
      </c>
      <c r="L5" s="104" t="s">
        <v>133</v>
      </c>
      <c r="M5" s="104" t="s">
        <v>249</v>
      </c>
      <c r="N5" s="104" t="s">
        <v>250</v>
      </c>
      <c r="O5" s="104" t="s">
        <v>251</v>
      </c>
      <c r="P5" s="104" t="s">
        <v>252</v>
      </c>
      <c r="Q5" s="104" t="s">
        <v>253</v>
      </c>
      <c r="R5" s="104"/>
      <c r="S5" s="104" t="s">
        <v>133</v>
      </c>
      <c r="T5" s="104" t="s">
        <v>254</v>
      </c>
      <c r="U5" s="104" t="s">
        <v>255</v>
      </c>
      <c r="V5" s="104" t="s">
        <v>240</v>
      </c>
    </row>
    <row r="6" ht="19.9" customHeight="1" spans="1:62">
      <c r="A6" s="149"/>
      <c r="B6" s="149"/>
      <c r="C6" s="149"/>
      <c r="D6" s="150"/>
      <c r="E6" s="151" t="s">
        <v>256</v>
      </c>
      <c r="F6" s="152"/>
      <c r="G6" s="149"/>
      <c r="H6" s="153">
        <v>30101</v>
      </c>
      <c r="I6" s="153">
        <v>30102</v>
      </c>
      <c r="J6" s="153">
        <v>30103</v>
      </c>
      <c r="K6" s="153">
        <v>30107</v>
      </c>
      <c r="L6" s="153"/>
      <c r="M6" s="153">
        <v>30108</v>
      </c>
      <c r="N6" s="153">
        <v>30109</v>
      </c>
      <c r="O6" s="153">
        <v>30110</v>
      </c>
      <c r="P6" s="153">
        <v>30111</v>
      </c>
      <c r="Q6" s="153">
        <v>30112</v>
      </c>
      <c r="R6" s="153">
        <v>30114</v>
      </c>
      <c r="S6" s="153"/>
      <c r="T6" s="153">
        <v>30113</v>
      </c>
      <c r="U6" s="153">
        <v>30106</v>
      </c>
      <c r="V6" s="149">
        <v>30199</v>
      </c>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9"/>
      <c r="AY6" s="159"/>
      <c r="AZ6" s="159"/>
      <c r="BA6" s="159"/>
      <c r="BB6" s="159"/>
      <c r="BC6" s="159"/>
      <c r="BD6" s="159"/>
      <c r="BE6" s="159"/>
      <c r="BF6" s="159"/>
      <c r="BG6" s="159"/>
      <c r="BH6" s="159"/>
      <c r="BI6" s="159"/>
      <c r="BJ6" s="159"/>
    </row>
    <row r="7" ht="19.9" customHeight="1" spans="1:22">
      <c r="A7" s="154"/>
      <c r="B7" s="154"/>
      <c r="C7" s="154"/>
      <c r="D7" s="154"/>
      <c r="E7" s="154" t="s">
        <v>133</v>
      </c>
      <c r="F7" s="155">
        <v>3443919.93</v>
      </c>
      <c r="G7" s="155">
        <v>2584744</v>
      </c>
      <c r="H7" s="155">
        <v>1240896</v>
      </c>
      <c r="I7" s="155">
        <v>640440</v>
      </c>
      <c r="J7" s="155">
        <v>703408</v>
      </c>
      <c r="K7" s="155"/>
      <c r="L7" s="155">
        <v>547006.65</v>
      </c>
      <c r="M7" s="155">
        <v>317559.04</v>
      </c>
      <c r="N7" s="155"/>
      <c r="O7" s="155">
        <v>163676.23</v>
      </c>
      <c r="P7" s="155">
        <v>56440.08</v>
      </c>
      <c r="Q7" s="155">
        <v>9331.3</v>
      </c>
      <c r="R7" s="155">
        <v>310169.28</v>
      </c>
      <c r="S7" s="155">
        <v>2000</v>
      </c>
      <c r="T7" s="155"/>
      <c r="U7" s="155">
        <v>2000</v>
      </c>
      <c r="V7" s="155"/>
    </row>
    <row r="8" ht="19.9" customHeight="1" spans="1:22">
      <c r="A8" s="116"/>
      <c r="B8" s="116"/>
      <c r="C8" s="116"/>
      <c r="D8" s="119" t="s">
        <v>151</v>
      </c>
      <c r="E8" s="119" t="s">
        <v>4</v>
      </c>
      <c r="F8" s="118">
        <v>3443919.93</v>
      </c>
      <c r="G8" s="118">
        <v>2584744</v>
      </c>
      <c r="H8" s="118">
        <v>1240896</v>
      </c>
      <c r="I8" s="118">
        <v>640440</v>
      </c>
      <c r="J8" s="118">
        <v>703408</v>
      </c>
      <c r="K8" s="118"/>
      <c r="L8" s="118">
        <v>547006.65</v>
      </c>
      <c r="M8" s="118">
        <v>317559.04</v>
      </c>
      <c r="N8" s="118"/>
      <c r="O8" s="118">
        <v>163676.23</v>
      </c>
      <c r="P8" s="118">
        <v>56440.08</v>
      </c>
      <c r="Q8" s="118">
        <v>9331.3</v>
      </c>
      <c r="R8" s="118">
        <v>310169.28</v>
      </c>
      <c r="S8" s="118">
        <v>2000</v>
      </c>
      <c r="T8" s="118"/>
      <c r="U8" s="118">
        <v>2000</v>
      </c>
      <c r="V8" s="118"/>
    </row>
    <row r="9" ht="19.9" customHeight="1" spans="1:22">
      <c r="A9" s="116"/>
      <c r="B9" s="116"/>
      <c r="C9" s="116"/>
      <c r="D9" s="120" t="s">
        <v>152</v>
      </c>
      <c r="E9" s="120" t="s">
        <v>153</v>
      </c>
      <c r="F9" s="118">
        <v>3443919.93</v>
      </c>
      <c r="G9" s="118">
        <v>2584744</v>
      </c>
      <c r="H9" s="118">
        <v>1240896</v>
      </c>
      <c r="I9" s="118">
        <v>640440</v>
      </c>
      <c r="J9" s="118">
        <v>703408</v>
      </c>
      <c r="K9" s="118"/>
      <c r="L9" s="118">
        <v>547006.65</v>
      </c>
      <c r="M9" s="118">
        <v>317559.04</v>
      </c>
      <c r="N9" s="118"/>
      <c r="O9" s="118">
        <v>163676.23</v>
      </c>
      <c r="P9" s="118">
        <v>56440.08</v>
      </c>
      <c r="Q9" s="118">
        <v>9331.3</v>
      </c>
      <c r="R9" s="118">
        <v>310169.28</v>
      </c>
      <c r="S9" s="118">
        <v>2000</v>
      </c>
      <c r="T9" s="118"/>
      <c r="U9" s="118">
        <v>2000</v>
      </c>
      <c r="V9" s="118"/>
    </row>
    <row r="10" s="140" customFormat="1" ht="19.9" customHeight="1" spans="1:22">
      <c r="A10" s="116">
        <v>201</v>
      </c>
      <c r="B10" s="116"/>
      <c r="C10" s="116"/>
      <c r="D10" s="120">
        <v>201</v>
      </c>
      <c r="E10" s="120" t="s">
        <v>165</v>
      </c>
      <c r="F10" s="118">
        <f t="shared" ref="F10:F14" si="0">G10+L10+R10+S10</f>
        <v>2584744</v>
      </c>
      <c r="G10" s="118">
        <f>H10+I10+J10+K10</f>
        <v>2584744</v>
      </c>
      <c r="H10" s="118">
        <f>H11</f>
        <v>1240896</v>
      </c>
      <c r="I10" s="118">
        <f>I11</f>
        <v>640440</v>
      </c>
      <c r="J10" s="118">
        <f>J11</f>
        <v>703408</v>
      </c>
      <c r="K10" s="118"/>
      <c r="L10" s="118"/>
      <c r="M10" s="118"/>
      <c r="N10" s="118"/>
      <c r="O10" s="118"/>
      <c r="P10" s="118"/>
      <c r="Q10" s="118"/>
      <c r="R10" s="118"/>
      <c r="S10" s="118"/>
      <c r="T10" s="118"/>
      <c r="U10" s="118"/>
      <c r="V10" s="118"/>
    </row>
    <row r="11" s="147" customFormat="1" ht="19.9" customHeight="1" spans="1:22">
      <c r="A11" s="137">
        <v>201</v>
      </c>
      <c r="B11" s="189" t="s">
        <v>166</v>
      </c>
      <c r="C11" s="137"/>
      <c r="D11" s="121">
        <v>20102</v>
      </c>
      <c r="E11" s="121" t="s">
        <v>167</v>
      </c>
      <c r="F11" s="122">
        <f t="shared" si="0"/>
        <v>2584744</v>
      </c>
      <c r="G11" s="122">
        <f>H11+I11+J11+K11</f>
        <v>2584744</v>
      </c>
      <c r="H11" s="122">
        <f>H12</f>
        <v>1240896</v>
      </c>
      <c r="I11" s="122">
        <f>I12</f>
        <v>640440</v>
      </c>
      <c r="J11" s="122">
        <f>J12</f>
        <v>703408</v>
      </c>
      <c r="K11" s="122"/>
      <c r="L11" s="122"/>
      <c r="M11" s="122"/>
      <c r="N11" s="122"/>
      <c r="O11" s="122"/>
      <c r="P11" s="122"/>
      <c r="Q11" s="122"/>
      <c r="R11" s="122"/>
      <c r="S11" s="122"/>
      <c r="T11" s="122"/>
      <c r="U11" s="122"/>
      <c r="V11" s="122"/>
    </row>
    <row r="12" ht="19.9" customHeight="1" spans="1:22">
      <c r="A12" s="126" t="s">
        <v>168</v>
      </c>
      <c r="B12" s="126" t="s">
        <v>166</v>
      </c>
      <c r="C12" s="126" t="s">
        <v>169</v>
      </c>
      <c r="D12" s="121">
        <v>2010201</v>
      </c>
      <c r="E12" s="137" t="s">
        <v>171</v>
      </c>
      <c r="F12" s="122">
        <v>2584744</v>
      </c>
      <c r="G12" s="123">
        <v>2584744</v>
      </c>
      <c r="H12" s="123">
        <v>1240896</v>
      </c>
      <c r="I12" s="123">
        <v>640440</v>
      </c>
      <c r="J12" s="123">
        <v>703408</v>
      </c>
      <c r="K12" s="123"/>
      <c r="L12" s="122"/>
      <c r="M12" s="123"/>
      <c r="N12" s="123"/>
      <c r="O12" s="123"/>
      <c r="P12" s="123"/>
      <c r="Q12" s="123"/>
      <c r="R12" s="123"/>
      <c r="S12" s="122"/>
      <c r="T12" s="123"/>
      <c r="U12" s="123"/>
      <c r="V12" s="123"/>
    </row>
    <row r="13" s="140" customFormat="1" ht="19.9" customHeight="1" spans="1:22">
      <c r="A13" s="145">
        <v>208</v>
      </c>
      <c r="B13" s="145"/>
      <c r="C13" s="145"/>
      <c r="D13" s="120">
        <v>208</v>
      </c>
      <c r="E13" s="125" t="s">
        <v>172</v>
      </c>
      <c r="F13" s="118">
        <f t="shared" si="0"/>
        <v>326890.34</v>
      </c>
      <c r="G13" s="138"/>
      <c r="H13" s="138"/>
      <c r="I13" s="138"/>
      <c r="J13" s="138"/>
      <c r="K13" s="138"/>
      <c r="L13" s="118">
        <f t="shared" ref="L10:L14" si="1">M13+N13+O13+P13+Q13</f>
        <v>326890.34</v>
      </c>
      <c r="M13" s="138">
        <f>M14+M16</f>
        <v>317559.04</v>
      </c>
      <c r="N13" s="138"/>
      <c r="O13" s="138"/>
      <c r="P13" s="138"/>
      <c r="Q13" s="138">
        <f>Q14+Q16</f>
        <v>9331.3</v>
      </c>
      <c r="R13" s="138"/>
      <c r="S13" s="118"/>
      <c r="T13" s="138"/>
      <c r="U13" s="138"/>
      <c r="V13" s="138"/>
    </row>
    <row r="14" ht="19.9" customHeight="1" spans="1:22">
      <c r="A14" s="126">
        <v>208</v>
      </c>
      <c r="B14" s="186" t="s">
        <v>173</v>
      </c>
      <c r="C14" s="126"/>
      <c r="D14" s="121">
        <v>20805</v>
      </c>
      <c r="E14" s="127" t="s">
        <v>174</v>
      </c>
      <c r="F14" s="122">
        <f t="shared" si="0"/>
        <v>317559.04</v>
      </c>
      <c r="G14" s="123"/>
      <c r="H14" s="123"/>
      <c r="I14" s="123"/>
      <c r="J14" s="123"/>
      <c r="K14" s="123"/>
      <c r="L14" s="122">
        <f t="shared" si="1"/>
        <v>317559.04</v>
      </c>
      <c r="M14" s="123">
        <f>M15</f>
        <v>317559.04</v>
      </c>
      <c r="N14" s="123"/>
      <c r="O14" s="123"/>
      <c r="P14" s="123"/>
      <c r="Q14" s="123"/>
      <c r="R14" s="123"/>
      <c r="S14" s="122"/>
      <c r="T14" s="123"/>
      <c r="U14" s="123"/>
      <c r="V14" s="123"/>
    </row>
    <row r="15" ht="19.9" customHeight="1" spans="1:22">
      <c r="A15" s="126" t="s">
        <v>175</v>
      </c>
      <c r="B15" s="126" t="s">
        <v>173</v>
      </c>
      <c r="C15" s="126" t="s">
        <v>173</v>
      </c>
      <c r="D15" s="121" t="s">
        <v>257</v>
      </c>
      <c r="E15" s="137" t="s">
        <v>177</v>
      </c>
      <c r="F15" s="122">
        <v>317559.04</v>
      </c>
      <c r="G15" s="123"/>
      <c r="H15" s="123"/>
      <c r="I15" s="123"/>
      <c r="J15" s="123"/>
      <c r="K15" s="123"/>
      <c r="L15" s="122">
        <v>317559.04</v>
      </c>
      <c r="M15" s="123">
        <v>317559.04</v>
      </c>
      <c r="N15" s="123"/>
      <c r="O15" s="123"/>
      <c r="P15" s="123"/>
      <c r="Q15" s="123"/>
      <c r="R15" s="123"/>
      <c r="S15" s="122"/>
      <c r="T15" s="123"/>
      <c r="U15" s="123"/>
      <c r="V15" s="123"/>
    </row>
    <row r="16" ht="19.9" customHeight="1" spans="1:22">
      <c r="A16" s="126">
        <v>208</v>
      </c>
      <c r="B16" s="126">
        <v>27</v>
      </c>
      <c r="C16" s="126"/>
      <c r="D16" s="121">
        <v>20827</v>
      </c>
      <c r="E16" s="127" t="s">
        <v>181</v>
      </c>
      <c r="F16" s="122">
        <f t="shared" ref="F16:F20" si="2">G16+L16+R16+S16</f>
        <v>9331.3</v>
      </c>
      <c r="G16" s="123"/>
      <c r="H16" s="123"/>
      <c r="I16" s="123"/>
      <c r="J16" s="123"/>
      <c r="K16" s="123"/>
      <c r="L16" s="122">
        <f t="shared" ref="L16:L20" si="3">M16+N16+O16+P16+Q16</f>
        <v>9331.3</v>
      </c>
      <c r="M16" s="123"/>
      <c r="N16" s="123"/>
      <c r="O16" s="123"/>
      <c r="P16" s="123"/>
      <c r="Q16" s="123">
        <f>Q17+Q18</f>
        <v>9331.3</v>
      </c>
      <c r="R16" s="123"/>
      <c r="S16" s="122"/>
      <c r="T16" s="123"/>
      <c r="U16" s="123"/>
      <c r="V16" s="123"/>
    </row>
    <row r="17" ht="19.9" customHeight="1" spans="1:22">
      <c r="A17" s="126" t="s">
        <v>175</v>
      </c>
      <c r="B17" s="126" t="s">
        <v>182</v>
      </c>
      <c r="C17" s="126" t="s">
        <v>169</v>
      </c>
      <c r="D17" s="121">
        <v>2082101</v>
      </c>
      <c r="E17" s="137" t="s">
        <v>184</v>
      </c>
      <c r="F17" s="122">
        <v>300.89</v>
      </c>
      <c r="G17" s="123"/>
      <c r="H17" s="123"/>
      <c r="I17" s="123"/>
      <c r="J17" s="123"/>
      <c r="K17" s="123"/>
      <c r="L17" s="122">
        <v>300.89</v>
      </c>
      <c r="M17" s="123"/>
      <c r="N17" s="123"/>
      <c r="O17" s="123"/>
      <c r="P17" s="123"/>
      <c r="Q17" s="123">
        <v>300.89</v>
      </c>
      <c r="R17" s="123"/>
      <c r="S17" s="122"/>
      <c r="T17" s="123"/>
      <c r="U17" s="123"/>
      <c r="V17" s="123"/>
    </row>
    <row r="18" ht="19.9" customHeight="1" spans="1:22">
      <c r="A18" s="126" t="s">
        <v>175</v>
      </c>
      <c r="B18" s="126" t="s">
        <v>182</v>
      </c>
      <c r="C18" s="126" t="s">
        <v>166</v>
      </c>
      <c r="D18" s="121">
        <v>2082702</v>
      </c>
      <c r="E18" s="137" t="s">
        <v>186</v>
      </c>
      <c r="F18" s="122">
        <v>9030.41</v>
      </c>
      <c r="G18" s="123"/>
      <c r="H18" s="123"/>
      <c r="I18" s="123"/>
      <c r="J18" s="123"/>
      <c r="K18" s="123"/>
      <c r="L18" s="122">
        <v>9030.41</v>
      </c>
      <c r="M18" s="123"/>
      <c r="N18" s="123"/>
      <c r="O18" s="123"/>
      <c r="P18" s="123"/>
      <c r="Q18" s="123">
        <v>9030.41</v>
      </c>
      <c r="R18" s="123"/>
      <c r="S18" s="122"/>
      <c r="T18" s="123"/>
      <c r="U18" s="123"/>
      <c r="V18" s="123"/>
    </row>
    <row r="19" s="140" customFormat="1" ht="19.9" customHeight="1" spans="1:22">
      <c r="A19" s="145">
        <v>210</v>
      </c>
      <c r="B19" s="145"/>
      <c r="C19" s="145"/>
      <c r="D19" s="120">
        <v>210</v>
      </c>
      <c r="E19" s="125" t="s">
        <v>187</v>
      </c>
      <c r="F19" s="118">
        <f t="shared" si="2"/>
        <v>222116.31</v>
      </c>
      <c r="G19" s="138"/>
      <c r="H19" s="138"/>
      <c r="I19" s="138"/>
      <c r="J19" s="138"/>
      <c r="K19" s="138"/>
      <c r="L19" s="118">
        <f t="shared" si="3"/>
        <v>220116.31</v>
      </c>
      <c r="M19" s="138"/>
      <c r="N19" s="138"/>
      <c r="O19" s="138">
        <f>O20</f>
        <v>163676.23</v>
      </c>
      <c r="P19" s="138">
        <f>P20</f>
        <v>56440.08</v>
      </c>
      <c r="Q19" s="138"/>
      <c r="R19" s="138"/>
      <c r="S19" s="118">
        <f>T19+U19+V19</f>
        <v>2000</v>
      </c>
      <c r="T19" s="138"/>
      <c r="U19" s="138">
        <f>U20</f>
        <v>2000</v>
      </c>
      <c r="V19" s="138"/>
    </row>
    <row r="20" ht="19.9" customHeight="1" spans="1:22">
      <c r="A20" s="126">
        <v>210</v>
      </c>
      <c r="B20" s="126">
        <v>11</v>
      </c>
      <c r="C20" s="126"/>
      <c r="D20" s="121">
        <v>21011</v>
      </c>
      <c r="E20" s="127" t="s">
        <v>188</v>
      </c>
      <c r="F20" s="122">
        <f t="shared" si="2"/>
        <v>222116.31</v>
      </c>
      <c r="G20" s="123"/>
      <c r="H20" s="123"/>
      <c r="I20" s="123"/>
      <c r="J20" s="123"/>
      <c r="K20" s="123"/>
      <c r="L20" s="122">
        <f t="shared" si="3"/>
        <v>220116.31</v>
      </c>
      <c r="M20" s="123"/>
      <c r="N20" s="123"/>
      <c r="O20" s="123">
        <f>O21+O22+O23</f>
        <v>163676.23</v>
      </c>
      <c r="P20" s="123">
        <f>P21+P22+P23</f>
        <v>56440.08</v>
      </c>
      <c r="Q20" s="123"/>
      <c r="R20" s="123"/>
      <c r="S20" s="122">
        <f>T20+U20+V20</f>
        <v>2000</v>
      </c>
      <c r="T20" s="123"/>
      <c r="U20" s="123">
        <f>U21+U22+U23</f>
        <v>2000</v>
      </c>
      <c r="V20" s="123"/>
    </row>
    <row r="21" ht="19.9" customHeight="1" spans="1:22">
      <c r="A21" s="126" t="s">
        <v>189</v>
      </c>
      <c r="B21" s="126" t="s">
        <v>190</v>
      </c>
      <c r="C21" s="126" t="s">
        <v>169</v>
      </c>
      <c r="D21" s="121">
        <v>2101101</v>
      </c>
      <c r="E21" s="137" t="s">
        <v>192</v>
      </c>
      <c r="F21" s="122">
        <v>163676.23</v>
      </c>
      <c r="G21" s="123"/>
      <c r="H21" s="123"/>
      <c r="I21" s="123"/>
      <c r="J21" s="123"/>
      <c r="K21" s="123"/>
      <c r="L21" s="122">
        <v>163676.23</v>
      </c>
      <c r="M21" s="123"/>
      <c r="N21" s="123"/>
      <c r="O21" s="123">
        <v>163676.23</v>
      </c>
      <c r="P21" s="123"/>
      <c r="Q21" s="123"/>
      <c r="R21" s="123"/>
      <c r="S21" s="122"/>
      <c r="T21" s="123"/>
      <c r="U21" s="123"/>
      <c r="V21" s="123"/>
    </row>
    <row r="22" ht="19.9" customHeight="1" spans="1:22">
      <c r="A22" s="126" t="s">
        <v>189</v>
      </c>
      <c r="B22" s="126" t="s">
        <v>190</v>
      </c>
      <c r="C22" s="126" t="s">
        <v>193</v>
      </c>
      <c r="D22" s="121">
        <v>2101103</v>
      </c>
      <c r="E22" s="137" t="s">
        <v>195</v>
      </c>
      <c r="F22" s="122">
        <v>56440.08</v>
      </c>
      <c r="G22" s="123"/>
      <c r="H22" s="123"/>
      <c r="I22" s="123"/>
      <c r="J22" s="123"/>
      <c r="K22" s="123"/>
      <c r="L22" s="122">
        <v>56440.08</v>
      </c>
      <c r="M22" s="123"/>
      <c r="N22" s="123"/>
      <c r="O22" s="123"/>
      <c r="P22" s="123">
        <v>56440.08</v>
      </c>
      <c r="Q22" s="123"/>
      <c r="R22" s="123"/>
      <c r="S22" s="122"/>
      <c r="T22" s="123"/>
      <c r="U22" s="123"/>
      <c r="V22" s="123"/>
    </row>
    <row r="23" ht="19.9" customHeight="1" spans="1:22">
      <c r="A23" s="126" t="s">
        <v>189</v>
      </c>
      <c r="B23" s="126" t="s">
        <v>190</v>
      </c>
      <c r="C23" s="126" t="s">
        <v>178</v>
      </c>
      <c r="D23" s="121">
        <v>2101199</v>
      </c>
      <c r="E23" s="137" t="s">
        <v>197</v>
      </c>
      <c r="F23" s="122">
        <v>2000</v>
      </c>
      <c r="G23" s="123"/>
      <c r="H23" s="123"/>
      <c r="I23" s="123"/>
      <c r="J23" s="123"/>
      <c r="K23" s="123"/>
      <c r="L23" s="122"/>
      <c r="M23" s="123"/>
      <c r="N23" s="123"/>
      <c r="O23" s="123"/>
      <c r="P23" s="123"/>
      <c r="Q23" s="123"/>
      <c r="R23" s="123"/>
      <c r="S23" s="122">
        <v>2000</v>
      </c>
      <c r="T23" s="123"/>
      <c r="U23" s="123">
        <v>2000</v>
      </c>
      <c r="V23" s="123"/>
    </row>
    <row r="24" s="140" customFormat="1" ht="19.9" customHeight="1" spans="1:22">
      <c r="A24" s="145">
        <v>221</v>
      </c>
      <c r="B24" s="145"/>
      <c r="C24" s="145"/>
      <c r="D24" s="120">
        <v>221</v>
      </c>
      <c r="E24" s="156" t="s">
        <v>198</v>
      </c>
      <c r="F24" s="118">
        <f>G24+L24+R24+S24</f>
        <v>310169.28</v>
      </c>
      <c r="G24" s="138"/>
      <c r="H24" s="138"/>
      <c r="I24" s="138"/>
      <c r="J24" s="138"/>
      <c r="K24" s="138"/>
      <c r="L24" s="118"/>
      <c r="M24" s="138"/>
      <c r="N24" s="138"/>
      <c r="O24" s="138"/>
      <c r="P24" s="138"/>
      <c r="Q24" s="138"/>
      <c r="R24" s="138">
        <f>R25</f>
        <v>310169.28</v>
      </c>
      <c r="S24" s="118"/>
      <c r="T24" s="138"/>
      <c r="U24" s="138"/>
      <c r="V24" s="138"/>
    </row>
    <row r="25" ht="19.9" customHeight="1" spans="1:22">
      <c r="A25" s="126">
        <v>221</v>
      </c>
      <c r="B25" s="186" t="s">
        <v>166</v>
      </c>
      <c r="C25" s="126"/>
      <c r="D25" s="121">
        <v>22102</v>
      </c>
      <c r="E25" s="157" t="s">
        <v>199</v>
      </c>
      <c r="F25" s="122">
        <f>G25+L25+R25+S25</f>
        <v>310169.28</v>
      </c>
      <c r="G25" s="123"/>
      <c r="H25" s="123"/>
      <c r="I25" s="123"/>
      <c r="J25" s="123"/>
      <c r="K25" s="123"/>
      <c r="L25" s="122"/>
      <c r="M25" s="123"/>
      <c r="N25" s="123"/>
      <c r="O25" s="123"/>
      <c r="P25" s="123"/>
      <c r="Q25" s="123"/>
      <c r="R25" s="123">
        <f>R26</f>
        <v>310169.28</v>
      </c>
      <c r="S25" s="122"/>
      <c r="T25" s="123"/>
      <c r="U25" s="123"/>
      <c r="V25" s="123"/>
    </row>
    <row r="26" ht="19.9" customHeight="1" spans="1:22">
      <c r="A26" s="126" t="s">
        <v>200</v>
      </c>
      <c r="B26" s="126" t="s">
        <v>166</v>
      </c>
      <c r="C26" s="126" t="s">
        <v>169</v>
      </c>
      <c r="D26" s="121" t="s">
        <v>257</v>
      </c>
      <c r="E26" s="137" t="s">
        <v>202</v>
      </c>
      <c r="F26" s="122">
        <v>310169.28</v>
      </c>
      <c r="G26" s="123"/>
      <c r="H26" s="123"/>
      <c r="I26" s="123"/>
      <c r="J26" s="123"/>
      <c r="K26" s="123"/>
      <c r="L26" s="122"/>
      <c r="M26" s="123"/>
      <c r="N26" s="123"/>
      <c r="O26" s="123"/>
      <c r="P26" s="123"/>
      <c r="Q26" s="123"/>
      <c r="R26" s="123">
        <v>310169.28</v>
      </c>
      <c r="S26" s="122"/>
      <c r="T26" s="123"/>
      <c r="U26" s="123"/>
      <c r="V26" s="123"/>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2" sqref="A12:E13"/>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4.25" customHeight="1" spans="1:1">
      <c r="A1" s="101"/>
    </row>
    <row r="2" ht="40.7" customHeight="1" spans="1:11">
      <c r="A2" s="102" t="s">
        <v>16</v>
      </c>
      <c r="B2" s="102"/>
      <c r="C2" s="102"/>
      <c r="D2" s="102"/>
      <c r="E2" s="102"/>
      <c r="F2" s="102"/>
      <c r="G2" s="102"/>
      <c r="H2" s="102"/>
      <c r="I2" s="102"/>
      <c r="J2" s="102"/>
      <c r="K2" s="102"/>
    </row>
    <row r="3" ht="21.2" customHeight="1" spans="1:11">
      <c r="A3" s="103" t="s">
        <v>29</v>
      </c>
      <c r="B3" s="103"/>
      <c r="C3" s="103"/>
      <c r="D3" s="103"/>
      <c r="E3" s="103"/>
      <c r="F3" s="103"/>
      <c r="G3" s="103"/>
      <c r="H3" s="103"/>
      <c r="I3" s="103"/>
      <c r="J3" s="114" t="s">
        <v>30</v>
      </c>
      <c r="K3" s="114"/>
    </row>
    <row r="4" ht="20.45" customHeight="1" spans="1:11">
      <c r="A4" s="104" t="s">
        <v>154</v>
      </c>
      <c r="B4" s="104"/>
      <c r="C4" s="104"/>
      <c r="D4" s="104" t="s">
        <v>203</v>
      </c>
      <c r="E4" s="104" t="s">
        <v>204</v>
      </c>
      <c r="F4" s="104" t="s">
        <v>258</v>
      </c>
      <c r="G4" s="104" t="s">
        <v>259</v>
      </c>
      <c r="H4" s="104" t="s">
        <v>260</v>
      </c>
      <c r="I4" s="104" t="s">
        <v>261</v>
      </c>
      <c r="J4" s="104" t="s">
        <v>262</v>
      </c>
      <c r="K4" s="104" t="s">
        <v>263</v>
      </c>
    </row>
    <row r="5" ht="20.45" customHeight="1" spans="1:11">
      <c r="A5" s="104" t="s">
        <v>162</v>
      </c>
      <c r="B5" s="104" t="s">
        <v>163</v>
      </c>
      <c r="C5" s="104" t="s">
        <v>164</v>
      </c>
      <c r="D5" s="104"/>
      <c r="E5" s="104"/>
      <c r="F5" s="104"/>
      <c r="G5" s="104"/>
      <c r="H5" s="104"/>
      <c r="I5" s="104"/>
      <c r="J5" s="104"/>
      <c r="K5" s="104"/>
    </row>
    <row r="6" ht="19.9" customHeight="1" spans="1:11">
      <c r="A6" s="116"/>
      <c r="B6" s="116"/>
      <c r="C6" s="116"/>
      <c r="D6" s="116"/>
      <c r="E6" s="116" t="s">
        <v>133</v>
      </c>
      <c r="F6" s="118">
        <v>39780</v>
      </c>
      <c r="G6" s="118">
        <v>39780</v>
      </c>
      <c r="H6" s="118"/>
      <c r="I6" s="118"/>
      <c r="J6" s="118"/>
      <c r="K6" s="118"/>
    </row>
    <row r="7" ht="19.9" customHeight="1" spans="1:11">
      <c r="A7" s="116"/>
      <c r="B7" s="116"/>
      <c r="C7" s="116"/>
      <c r="D7" s="119" t="s">
        <v>151</v>
      </c>
      <c r="E7" s="119" t="s">
        <v>4</v>
      </c>
      <c r="F7" s="118">
        <v>39780</v>
      </c>
      <c r="G7" s="118">
        <v>39780</v>
      </c>
      <c r="H7" s="118"/>
      <c r="I7" s="118"/>
      <c r="J7" s="118"/>
      <c r="K7" s="118"/>
    </row>
    <row r="8" ht="19.9" customHeight="1" spans="1:11">
      <c r="A8" s="116"/>
      <c r="B8" s="116"/>
      <c r="C8" s="116"/>
      <c r="D8" s="120" t="s">
        <v>152</v>
      </c>
      <c r="E8" s="120" t="s">
        <v>153</v>
      </c>
      <c r="F8" s="118">
        <v>39780</v>
      </c>
      <c r="G8" s="118">
        <v>39780</v>
      </c>
      <c r="H8" s="118"/>
      <c r="I8" s="118"/>
      <c r="J8" s="118"/>
      <c r="K8" s="118"/>
    </row>
    <row r="9" s="140" customFormat="1" ht="19.9" customHeight="1" spans="1:11">
      <c r="A9" s="117">
        <v>201</v>
      </c>
      <c r="B9" s="116"/>
      <c r="C9" s="116"/>
      <c r="D9" s="120">
        <v>201</v>
      </c>
      <c r="E9" s="120" t="s">
        <v>165</v>
      </c>
      <c r="F9" s="118">
        <f t="shared" ref="F9:F13" si="0">G9+H9+I9+J9+K9</f>
        <v>37860</v>
      </c>
      <c r="G9" s="118">
        <f>G10</f>
        <v>37860</v>
      </c>
      <c r="H9" s="118"/>
      <c r="I9" s="118"/>
      <c r="J9" s="118"/>
      <c r="K9" s="118"/>
    </row>
    <row r="10" s="147" customFormat="1" ht="19.9" customHeight="1" spans="1:11">
      <c r="A10" s="144">
        <v>201</v>
      </c>
      <c r="B10" s="188" t="s">
        <v>166</v>
      </c>
      <c r="C10" s="137"/>
      <c r="D10" s="121">
        <v>20102</v>
      </c>
      <c r="E10" s="121" t="s">
        <v>167</v>
      </c>
      <c r="F10" s="122">
        <f t="shared" si="0"/>
        <v>37860</v>
      </c>
      <c r="G10" s="122">
        <f>G11</f>
        <v>37860</v>
      </c>
      <c r="H10" s="122"/>
      <c r="I10" s="122"/>
      <c r="J10" s="122"/>
      <c r="K10" s="122"/>
    </row>
    <row r="11" ht="19.9" customHeight="1" spans="1:11">
      <c r="A11" s="126" t="s">
        <v>168</v>
      </c>
      <c r="B11" s="126" t="s">
        <v>166</v>
      </c>
      <c r="C11" s="126" t="s">
        <v>169</v>
      </c>
      <c r="D11" s="126">
        <v>2010201</v>
      </c>
      <c r="E11" s="137" t="s">
        <v>171</v>
      </c>
      <c r="F11" s="122">
        <v>37860</v>
      </c>
      <c r="G11" s="123">
        <v>37860</v>
      </c>
      <c r="H11" s="123"/>
      <c r="I11" s="123"/>
      <c r="J11" s="123"/>
      <c r="K11" s="123"/>
    </row>
    <row r="12" s="140" customFormat="1" ht="19.9" customHeight="1" spans="1:11">
      <c r="A12" s="145">
        <v>210</v>
      </c>
      <c r="B12" s="145"/>
      <c r="C12" s="145"/>
      <c r="D12" s="120">
        <v>210</v>
      </c>
      <c r="E12" s="125" t="s">
        <v>187</v>
      </c>
      <c r="F12" s="118">
        <f t="shared" si="0"/>
        <v>1920</v>
      </c>
      <c r="G12" s="138">
        <f>G13</f>
        <v>1920</v>
      </c>
      <c r="H12" s="138"/>
      <c r="I12" s="138"/>
      <c r="J12" s="138"/>
      <c r="K12" s="138"/>
    </row>
    <row r="13" ht="19.9" customHeight="1" spans="1:11">
      <c r="A13" s="126">
        <v>210</v>
      </c>
      <c r="B13" s="126">
        <v>11</v>
      </c>
      <c r="C13" s="126"/>
      <c r="D13" s="121">
        <v>21011</v>
      </c>
      <c r="E13" s="127" t="s">
        <v>188</v>
      </c>
      <c r="F13" s="122">
        <f t="shared" si="0"/>
        <v>1920</v>
      </c>
      <c r="G13" s="123">
        <f>G14</f>
        <v>1920</v>
      </c>
      <c r="H13" s="123"/>
      <c r="I13" s="123"/>
      <c r="J13" s="123"/>
      <c r="K13" s="123"/>
    </row>
    <row r="14" ht="19.9" customHeight="1" spans="1:11">
      <c r="A14" s="126" t="s">
        <v>189</v>
      </c>
      <c r="B14" s="126" t="s">
        <v>190</v>
      </c>
      <c r="C14" s="126" t="s">
        <v>178</v>
      </c>
      <c r="D14" s="126">
        <v>2101199</v>
      </c>
      <c r="E14" s="137" t="s">
        <v>197</v>
      </c>
      <c r="F14" s="122">
        <v>1920</v>
      </c>
      <c r="G14" s="123">
        <v>1920</v>
      </c>
      <c r="H14" s="123"/>
      <c r="I14" s="123"/>
      <c r="J14" s="123"/>
      <c r="K14" s="123"/>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D16" sqref="D16"/>
    </sheetView>
  </sheetViews>
  <sheetFormatPr defaultColWidth="9" defaultRowHeight="13.5"/>
  <cols>
    <col min="1" max="1" width="4.75" customWidth="1"/>
    <col min="2" max="2" width="5.375" customWidth="1"/>
    <col min="3" max="3" width="6" customWidth="1"/>
    <col min="4" max="4" width="9.75" customWidth="1"/>
    <col min="5" max="5" width="20.125" customWidth="1"/>
    <col min="6" max="6" width="8.625" customWidth="1"/>
    <col min="7" max="18" width="7.75" customWidth="1"/>
    <col min="19" max="20" width="9.75" customWidth="1"/>
  </cols>
  <sheetData>
    <row r="1" ht="14.25" customHeight="1" spans="1:1">
      <c r="A1" s="101"/>
    </row>
    <row r="2" ht="35.45" customHeight="1" spans="1:18">
      <c r="A2" s="102" t="s">
        <v>17</v>
      </c>
      <c r="B2" s="102"/>
      <c r="C2" s="102"/>
      <c r="D2" s="102"/>
      <c r="E2" s="102"/>
      <c r="F2" s="102"/>
      <c r="G2" s="102"/>
      <c r="H2" s="102"/>
      <c r="I2" s="102"/>
      <c r="J2" s="102"/>
      <c r="K2" s="102"/>
      <c r="L2" s="102"/>
      <c r="M2" s="102"/>
      <c r="N2" s="102"/>
      <c r="O2" s="102"/>
      <c r="P2" s="102"/>
      <c r="Q2" s="102"/>
      <c r="R2" s="102"/>
    </row>
    <row r="3" ht="21.2" customHeight="1" spans="1:18">
      <c r="A3" s="115" t="s">
        <v>29</v>
      </c>
      <c r="B3" s="115"/>
      <c r="C3" s="115"/>
      <c r="D3" s="115"/>
      <c r="E3" s="115"/>
      <c r="F3" s="115"/>
      <c r="G3" s="115"/>
      <c r="H3" s="115"/>
      <c r="I3" s="115"/>
      <c r="J3" s="115"/>
      <c r="K3" s="115"/>
      <c r="L3" s="115"/>
      <c r="M3" s="115"/>
      <c r="N3" s="115"/>
      <c r="O3" s="115"/>
      <c r="P3" s="115"/>
      <c r="Q3" s="114" t="s">
        <v>30</v>
      </c>
      <c r="R3" s="114"/>
    </row>
    <row r="4" ht="21.2" customHeight="1" spans="1:18">
      <c r="A4" s="104" t="s">
        <v>154</v>
      </c>
      <c r="B4" s="104"/>
      <c r="C4" s="104"/>
      <c r="D4" s="104" t="s">
        <v>203</v>
      </c>
      <c r="E4" s="104" t="s">
        <v>204</v>
      </c>
      <c r="F4" s="104" t="s">
        <v>258</v>
      </c>
      <c r="G4" s="104" t="s">
        <v>264</v>
      </c>
      <c r="H4" s="104" t="s">
        <v>265</v>
      </c>
      <c r="I4" s="104" t="s">
        <v>266</v>
      </c>
      <c r="J4" s="104" t="s">
        <v>267</v>
      </c>
      <c r="K4" s="104" t="s">
        <v>268</v>
      </c>
      <c r="L4" s="104" t="s">
        <v>269</v>
      </c>
      <c r="M4" s="104" t="s">
        <v>270</v>
      </c>
      <c r="N4" s="104" t="s">
        <v>260</v>
      </c>
      <c r="O4" s="104" t="s">
        <v>271</v>
      </c>
      <c r="P4" s="104" t="s">
        <v>272</v>
      </c>
      <c r="Q4" s="104" t="s">
        <v>261</v>
      </c>
      <c r="R4" s="104" t="s">
        <v>263</v>
      </c>
    </row>
    <row r="5" ht="18.75" customHeight="1" spans="1:18">
      <c r="A5" s="104" t="s">
        <v>162</v>
      </c>
      <c r="B5" s="104" t="s">
        <v>163</v>
      </c>
      <c r="C5" s="104" t="s">
        <v>164</v>
      </c>
      <c r="D5" s="104"/>
      <c r="E5" s="104"/>
      <c r="F5" s="104"/>
      <c r="G5" s="104"/>
      <c r="H5" s="104"/>
      <c r="I5" s="104"/>
      <c r="J5" s="104"/>
      <c r="K5" s="104"/>
      <c r="L5" s="104"/>
      <c r="M5" s="104"/>
      <c r="N5" s="104"/>
      <c r="O5" s="104"/>
      <c r="P5" s="104"/>
      <c r="Q5" s="104"/>
      <c r="R5" s="104"/>
    </row>
    <row r="6" ht="18.75" customHeight="1" spans="1:18">
      <c r="A6" s="141"/>
      <c r="B6" s="141"/>
      <c r="C6" s="141"/>
      <c r="D6" s="141"/>
      <c r="E6" s="142" t="s">
        <v>256</v>
      </c>
      <c r="F6" s="141"/>
      <c r="G6" s="143">
        <v>30301</v>
      </c>
      <c r="H6" s="143">
        <v>30302</v>
      </c>
      <c r="I6" s="143">
        <v>30303</v>
      </c>
      <c r="J6" s="143">
        <v>30304</v>
      </c>
      <c r="K6" s="143">
        <v>30305</v>
      </c>
      <c r="L6" s="143">
        <v>30306</v>
      </c>
      <c r="M6" s="143">
        <v>30307</v>
      </c>
      <c r="N6" s="143">
        <v>30308</v>
      </c>
      <c r="O6" s="143">
        <v>30309</v>
      </c>
      <c r="P6" s="143">
        <v>30311</v>
      </c>
      <c r="Q6" s="143">
        <v>30310</v>
      </c>
      <c r="R6" s="146">
        <v>30399</v>
      </c>
    </row>
    <row r="7" ht="19.9" customHeight="1" spans="1:18">
      <c r="A7" s="116"/>
      <c r="B7" s="116"/>
      <c r="C7" s="116"/>
      <c r="D7" s="116"/>
      <c r="E7" s="116" t="s">
        <v>133</v>
      </c>
      <c r="F7" s="118">
        <v>39780</v>
      </c>
      <c r="G7" s="118"/>
      <c r="H7" s="118"/>
      <c r="I7" s="118"/>
      <c r="J7" s="118"/>
      <c r="K7" s="118">
        <v>37860</v>
      </c>
      <c r="L7" s="118"/>
      <c r="M7" s="118">
        <v>1920</v>
      </c>
      <c r="N7" s="118"/>
      <c r="O7" s="118"/>
      <c r="P7" s="118"/>
      <c r="Q7" s="118"/>
      <c r="R7" s="118"/>
    </row>
    <row r="8" ht="19.9" customHeight="1" spans="1:18">
      <c r="A8" s="116"/>
      <c r="B8" s="116"/>
      <c r="C8" s="116"/>
      <c r="D8" s="119" t="s">
        <v>151</v>
      </c>
      <c r="E8" s="119" t="s">
        <v>4</v>
      </c>
      <c r="F8" s="118">
        <v>39780</v>
      </c>
      <c r="G8" s="118"/>
      <c r="H8" s="118"/>
      <c r="I8" s="118"/>
      <c r="J8" s="118"/>
      <c r="K8" s="118">
        <v>37860</v>
      </c>
      <c r="L8" s="118"/>
      <c r="M8" s="118">
        <v>1920</v>
      </c>
      <c r="N8" s="118"/>
      <c r="O8" s="118"/>
      <c r="P8" s="118"/>
      <c r="Q8" s="118"/>
      <c r="R8" s="118"/>
    </row>
    <row r="9" ht="19.9" customHeight="1" spans="1:18">
      <c r="A9" s="116"/>
      <c r="B9" s="116"/>
      <c r="C9" s="116"/>
      <c r="D9" s="120" t="s">
        <v>152</v>
      </c>
      <c r="E9" s="120" t="s">
        <v>153</v>
      </c>
      <c r="F9" s="118">
        <v>39780</v>
      </c>
      <c r="G9" s="118"/>
      <c r="H9" s="118"/>
      <c r="I9" s="118"/>
      <c r="J9" s="118"/>
      <c r="K9" s="118">
        <v>37860</v>
      </c>
      <c r="L9" s="118"/>
      <c r="M9" s="118">
        <v>1920</v>
      </c>
      <c r="N9" s="118"/>
      <c r="O9" s="118"/>
      <c r="P9" s="118"/>
      <c r="Q9" s="118"/>
      <c r="R9" s="118"/>
    </row>
    <row r="10" s="140" customFormat="1" ht="19.9" customHeight="1" spans="1:18">
      <c r="A10" s="117">
        <v>201</v>
      </c>
      <c r="B10" s="116"/>
      <c r="C10" s="116"/>
      <c r="D10" s="120">
        <v>201</v>
      </c>
      <c r="E10" s="120" t="s">
        <v>165</v>
      </c>
      <c r="F10" s="118">
        <f t="shared" ref="F10:F14" si="0">G10+H10+I10+J10+K10+L10+M10+N10+O10+P10+Q10+R10</f>
        <v>37860</v>
      </c>
      <c r="G10" s="118"/>
      <c r="H10" s="118"/>
      <c r="I10" s="118"/>
      <c r="J10" s="118"/>
      <c r="K10" s="118">
        <f>K11</f>
        <v>37860</v>
      </c>
      <c r="L10" s="118"/>
      <c r="M10" s="118"/>
      <c r="N10" s="118"/>
      <c r="O10" s="118"/>
      <c r="P10" s="118"/>
      <c r="Q10" s="118"/>
      <c r="R10" s="118"/>
    </row>
    <row r="11" ht="19.9" customHeight="1" spans="1:18">
      <c r="A11" s="144">
        <v>201</v>
      </c>
      <c r="B11" s="188" t="s">
        <v>166</v>
      </c>
      <c r="C11" s="137"/>
      <c r="D11" s="121">
        <v>20102</v>
      </c>
      <c r="E11" s="121" t="s">
        <v>167</v>
      </c>
      <c r="F11" s="118">
        <f t="shared" si="0"/>
        <v>37860</v>
      </c>
      <c r="G11" s="118"/>
      <c r="H11" s="118"/>
      <c r="I11" s="118"/>
      <c r="J11" s="118"/>
      <c r="K11" s="118">
        <f>K12</f>
        <v>37860</v>
      </c>
      <c r="L11" s="118"/>
      <c r="M11" s="118"/>
      <c r="N11" s="118"/>
      <c r="O11" s="118"/>
      <c r="P11" s="118"/>
      <c r="Q11" s="118"/>
      <c r="R11" s="118"/>
    </row>
    <row r="12" ht="19.9" customHeight="1" spans="1:18">
      <c r="A12" s="126" t="s">
        <v>168</v>
      </c>
      <c r="B12" s="126" t="s">
        <v>166</v>
      </c>
      <c r="C12" s="126" t="s">
        <v>169</v>
      </c>
      <c r="D12" s="121">
        <v>2010201</v>
      </c>
      <c r="E12" s="137" t="s">
        <v>171</v>
      </c>
      <c r="F12" s="122">
        <v>37860</v>
      </c>
      <c r="G12" s="123"/>
      <c r="H12" s="123"/>
      <c r="I12" s="123"/>
      <c r="J12" s="123"/>
      <c r="K12" s="123">
        <v>37860</v>
      </c>
      <c r="L12" s="123"/>
      <c r="M12" s="123"/>
      <c r="N12" s="123"/>
      <c r="O12" s="123"/>
      <c r="P12" s="123"/>
      <c r="Q12" s="123"/>
      <c r="R12" s="123"/>
    </row>
    <row r="13" s="140" customFormat="1" ht="19.9" customHeight="1" spans="1:18">
      <c r="A13" s="145">
        <v>210</v>
      </c>
      <c r="B13" s="145"/>
      <c r="C13" s="145"/>
      <c r="D13" s="120">
        <v>210</v>
      </c>
      <c r="E13" s="125" t="s">
        <v>187</v>
      </c>
      <c r="F13" s="118">
        <f t="shared" si="0"/>
        <v>1920</v>
      </c>
      <c r="G13" s="138"/>
      <c r="H13" s="138"/>
      <c r="I13" s="138"/>
      <c r="J13" s="138"/>
      <c r="K13" s="138"/>
      <c r="L13" s="138"/>
      <c r="M13" s="138">
        <f>M14</f>
        <v>1920</v>
      </c>
      <c r="N13" s="138"/>
      <c r="O13" s="138"/>
      <c r="P13" s="138"/>
      <c r="Q13" s="138"/>
      <c r="R13" s="138"/>
    </row>
    <row r="14" ht="19.9" customHeight="1" spans="1:18">
      <c r="A14" s="126">
        <v>210</v>
      </c>
      <c r="B14" s="126">
        <v>11</v>
      </c>
      <c r="C14" s="126"/>
      <c r="D14" s="121">
        <v>21011</v>
      </c>
      <c r="E14" s="127" t="s">
        <v>188</v>
      </c>
      <c r="F14" s="122">
        <f t="shared" si="0"/>
        <v>1920</v>
      </c>
      <c r="G14" s="123"/>
      <c r="H14" s="123"/>
      <c r="I14" s="123"/>
      <c r="J14" s="123"/>
      <c r="K14" s="123"/>
      <c r="L14" s="123"/>
      <c r="M14" s="123">
        <f>M15</f>
        <v>1920</v>
      </c>
      <c r="N14" s="123"/>
      <c r="O14" s="123"/>
      <c r="P14" s="123"/>
      <c r="Q14" s="123"/>
      <c r="R14" s="123"/>
    </row>
    <row r="15" ht="19.9" customHeight="1" spans="1:18">
      <c r="A15" s="126" t="s">
        <v>189</v>
      </c>
      <c r="B15" s="126" t="s">
        <v>190</v>
      </c>
      <c r="C15" s="126" t="s">
        <v>178</v>
      </c>
      <c r="D15" s="121">
        <v>2101199</v>
      </c>
      <c r="E15" s="137" t="s">
        <v>197</v>
      </c>
      <c r="F15" s="122">
        <v>1920</v>
      </c>
      <c r="G15" s="123"/>
      <c r="H15" s="123"/>
      <c r="I15" s="123"/>
      <c r="J15" s="123"/>
      <c r="K15" s="123"/>
      <c r="L15" s="123"/>
      <c r="M15" s="123">
        <v>1920</v>
      </c>
      <c r="N15" s="123"/>
      <c r="O15" s="123"/>
      <c r="P15" s="123"/>
      <c r="Q15" s="123"/>
      <c r="R15" s="123"/>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E9" sqref="E9:E10"/>
    </sheetView>
  </sheetViews>
  <sheetFormatPr defaultColWidth="10" defaultRowHeight="13.5"/>
  <cols>
    <col min="1" max="1" width="3.625" customWidth="1"/>
    <col min="2" max="2" width="4.625" customWidth="1"/>
    <col min="3" max="3" width="5.25" customWidth="1"/>
    <col min="4" max="4" width="7" customWidth="1"/>
    <col min="5" max="5" width="15.875" customWidth="1"/>
    <col min="6" max="8" width="11" customWidth="1"/>
    <col min="9" max="9" width="9.375" customWidth="1"/>
    <col min="10" max="11" width="7.125" customWidth="1"/>
    <col min="12" max="13" width="8.625" customWidth="1"/>
    <col min="14" max="15" width="7.125" customWidth="1"/>
    <col min="16" max="16" width="8.625" customWidth="1"/>
    <col min="17" max="17" width="9.375" customWidth="1"/>
    <col min="18" max="18" width="8.5" customWidth="1"/>
    <col min="19" max="20" width="7.125" customWidth="1"/>
    <col min="21" max="22" width="9.75" customWidth="1"/>
  </cols>
  <sheetData>
    <row r="1" ht="14.25" customHeight="1" spans="1:1">
      <c r="A1" s="101"/>
    </row>
    <row r="2" ht="31.7" customHeight="1" spans="1:20">
      <c r="A2" s="102" t="s">
        <v>18</v>
      </c>
      <c r="B2" s="102"/>
      <c r="C2" s="102"/>
      <c r="D2" s="102"/>
      <c r="E2" s="102"/>
      <c r="F2" s="102"/>
      <c r="G2" s="102"/>
      <c r="H2" s="102"/>
      <c r="I2" s="102"/>
      <c r="J2" s="102"/>
      <c r="K2" s="102"/>
      <c r="L2" s="102"/>
      <c r="M2" s="102"/>
      <c r="N2" s="102"/>
      <c r="O2" s="102"/>
      <c r="P2" s="102"/>
      <c r="Q2" s="102"/>
      <c r="R2" s="102"/>
      <c r="S2" s="102"/>
      <c r="T2" s="102"/>
    </row>
    <row r="3" ht="21.2" customHeight="1" spans="1:20">
      <c r="A3" s="115" t="s">
        <v>29</v>
      </c>
      <c r="B3" s="115"/>
      <c r="C3" s="115"/>
      <c r="D3" s="115"/>
      <c r="E3" s="115"/>
      <c r="F3" s="115"/>
      <c r="G3" s="115"/>
      <c r="H3" s="115"/>
      <c r="I3" s="115"/>
      <c r="J3" s="115"/>
      <c r="K3" s="115"/>
      <c r="L3" s="115"/>
      <c r="M3" s="115"/>
      <c r="N3" s="115"/>
      <c r="O3" s="115"/>
      <c r="P3" s="115"/>
      <c r="Q3" s="115"/>
      <c r="R3" s="115"/>
      <c r="S3" s="114" t="s">
        <v>30</v>
      </c>
      <c r="T3" s="114"/>
    </row>
    <row r="4" ht="24.95" customHeight="1" spans="1:20">
      <c r="A4" s="104" t="s">
        <v>154</v>
      </c>
      <c r="B4" s="104"/>
      <c r="C4" s="104"/>
      <c r="D4" s="104" t="s">
        <v>203</v>
      </c>
      <c r="E4" s="104" t="s">
        <v>204</v>
      </c>
      <c r="F4" s="104" t="s">
        <v>258</v>
      </c>
      <c r="G4" s="104" t="s">
        <v>207</v>
      </c>
      <c r="H4" s="104"/>
      <c r="I4" s="104"/>
      <c r="J4" s="104"/>
      <c r="K4" s="104"/>
      <c r="L4" s="104"/>
      <c r="M4" s="104"/>
      <c r="N4" s="104"/>
      <c r="O4" s="104"/>
      <c r="P4" s="104"/>
      <c r="Q4" s="104"/>
      <c r="R4" s="104" t="s">
        <v>210</v>
      </c>
      <c r="S4" s="104"/>
      <c r="T4" s="104"/>
    </row>
    <row r="5" ht="31.7" customHeight="1" spans="1:20">
      <c r="A5" s="104" t="s">
        <v>162</v>
      </c>
      <c r="B5" s="104" t="s">
        <v>163</v>
      </c>
      <c r="C5" s="104" t="s">
        <v>164</v>
      </c>
      <c r="D5" s="104"/>
      <c r="E5" s="104"/>
      <c r="F5" s="104"/>
      <c r="G5" s="104" t="s">
        <v>133</v>
      </c>
      <c r="H5" s="104" t="s">
        <v>273</v>
      </c>
      <c r="I5" s="104" t="s">
        <v>274</v>
      </c>
      <c r="J5" s="104" t="s">
        <v>275</v>
      </c>
      <c r="K5" s="104" t="s">
        <v>276</v>
      </c>
      <c r="L5" s="104" t="s">
        <v>277</v>
      </c>
      <c r="M5" s="104" t="s">
        <v>278</v>
      </c>
      <c r="N5" s="104" t="s">
        <v>279</v>
      </c>
      <c r="O5" s="104" t="s">
        <v>280</v>
      </c>
      <c r="P5" s="104" t="s">
        <v>281</v>
      </c>
      <c r="Q5" s="104" t="s">
        <v>282</v>
      </c>
      <c r="R5" s="104" t="s">
        <v>133</v>
      </c>
      <c r="S5" s="104" t="s">
        <v>283</v>
      </c>
      <c r="T5" s="104" t="s">
        <v>241</v>
      </c>
    </row>
    <row r="6" ht="19.9" customHeight="1" spans="1:20">
      <c r="A6" s="116"/>
      <c r="B6" s="116"/>
      <c r="C6" s="116"/>
      <c r="D6" s="116"/>
      <c r="E6" s="116" t="s">
        <v>133</v>
      </c>
      <c r="F6" s="138">
        <v>1455747.81</v>
      </c>
      <c r="G6" s="138">
        <v>1455747.81</v>
      </c>
      <c r="H6" s="138">
        <v>1067747.81</v>
      </c>
      <c r="I6" s="138">
        <v>100000</v>
      </c>
      <c r="J6" s="138"/>
      <c r="K6" s="138"/>
      <c r="L6" s="138">
        <v>80000</v>
      </c>
      <c r="M6" s="138">
        <v>68000</v>
      </c>
      <c r="N6" s="138"/>
      <c r="O6" s="138"/>
      <c r="P6" s="138">
        <v>40000</v>
      </c>
      <c r="Q6" s="138">
        <v>100000</v>
      </c>
      <c r="R6" s="138"/>
      <c r="S6" s="138"/>
      <c r="T6" s="138"/>
    </row>
    <row r="7" ht="19.9" customHeight="1" spans="1:20">
      <c r="A7" s="116"/>
      <c r="B7" s="116"/>
      <c r="C7" s="116"/>
      <c r="D7" s="119" t="s">
        <v>151</v>
      </c>
      <c r="E7" s="119" t="s">
        <v>4</v>
      </c>
      <c r="F7" s="138">
        <v>1455747.81</v>
      </c>
      <c r="G7" s="138">
        <v>1455747.81</v>
      </c>
      <c r="H7" s="138">
        <v>1067747.81</v>
      </c>
      <c r="I7" s="138">
        <v>100000</v>
      </c>
      <c r="J7" s="138"/>
      <c r="K7" s="138"/>
      <c r="L7" s="138">
        <v>80000</v>
      </c>
      <c r="M7" s="138">
        <v>68000</v>
      </c>
      <c r="N7" s="138"/>
      <c r="O7" s="138"/>
      <c r="P7" s="138">
        <v>40000</v>
      </c>
      <c r="Q7" s="138">
        <v>100000</v>
      </c>
      <c r="R7" s="138"/>
      <c r="S7" s="138"/>
      <c r="T7" s="138"/>
    </row>
    <row r="8" ht="24.95" customHeight="1" spans="1:20">
      <c r="A8" s="116"/>
      <c r="B8" s="116"/>
      <c r="C8" s="116"/>
      <c r="D8" s="120" t="s">
        <v>152</v>
      </c>
      <c r="E8" s="120" t="s">
        <v>153</v>
      </c>
      <c r="F8" s="138">
        <v>1455747.81</v>
      </c>
      <c r="G8" s="138">
        <v>1455747.81</v>
      </c>
      <c r="H8" s="138">
        <v>1067747.81</v>
      </c>
      <c r="I8" s="138">
        <v>100000</v>
      </c>
      <c r="J8" s="138"/>
      <c r="K8" s="138"/>
      <c r="L8" s="138">
        <v>80000</v>
      </c>
      <c r="M8" s="138">
        <v>68000</v>
      </c>
      <c r="N8" s="138"/>
      <c r="O8" s="138"/>
      <c r="P8" s="138">
        <v>40000</v>
      </c>
      <c r="Q8" s="138">
        <v>100000</v>
      </c>
      <c r="R8" s="138"/>
      <c r="S8" s="138"/>
      <c r="T8" s="138"/>
    </row>
    <row r="9" ht="24.95" customHeight="1" spans="1:20">
      <c r="A9" s="116">
        <v>201</v>
      </c>
      <c r="B9" s="116"/>
      <c r="C9" s="116"/>
      <c r="D9" s="120">
        <v>201</v>
      </c>
      <c r="E9" s="120" t="s">
        <v>165</v>
      </c>
      <c r="F9" s="138">
        <f>G9+R9</f>
        <v>1455747.81</v>
      </c>
      <c r="G9" s="138">
        <f>H9+I9+J9+K9+L9+M9+N9+O9+P9+Q9</f>
        <v>1455747.81</v>
      </c>
      <c r="H9" s="138">
        <f>H10</f>
        <v>1067747.81</v>
      </c>
      <c r="I9" s="138">
        <f t="shared" ref="I9:Q9" si="0">I10</f>
        <v>100000</v>
      </c>
      <c r="J9" s="138"/>
      <c r="K9" s="138"/>
      <c r="L9" s="138">
        <f t="shared" si="0"/>
        <v>80000</v>
      </c>
      <c r="M9" s="138">
        <f t="shared" si="0"/>
        <v>68000</v>
      </c>
      <c r="N9" s="138"/>
      <c r="O9" s="138"/>
      <c r="P9" s="138">
        <f t="shared" si="0"/>
        <v>40000</v>
      </c>
      <c r="Q9" s="138">
        <f t="shared" si="0"/>
        <v>100000</v>
      </c>
      <c r="R9" s="138"/>
      <c r="S9" s="138"/>
      <c r="T9" s="138"/>
    </row>
    <row r="10" ht="24.95" customHeight="1" spans="1:20">
      <c r="A10" s="116">
        <v>201</v>
      </c>
      <c r="B10" s="190" t="s">
        <v>169</v>
      </c>
      <c r="C10" s="116"/>
      <c r="D10" s="120">
        <v>20101</v>
      </c>
      <c r="E10" s="121" t="s">
        <v>167</v>
      </c>
      <c r="F10" s="138">
        <f>G10+R10</f>
        <v>1455747.81</v>
      </c>
      <c r="G10" s="138">
        <f>H10+I10+J10+K10+L10+M10+N10+O10+P10+Q10</f>
        <v>1455747.81</v>
      </c>
      <c r="H10" s="138">
        <f>H11</f>
        <v>1067747.81</v>
      </c>
      <c r="I10" s="138">
        <f t="shared" ref="I10:P10" si="1">I11</f>
        <v>100000</v>
      </c>
      <c r="J10" s="138"/>
      <c r="K10" s="138"/>
      <c r="L10" s="138">
        <f t="shared" si="1"/>
        <v>80000</v>
      </c>
      <c r="M10" s="138">
        <f t="shared" si="1"/>
        <v>68000</v>
      </c>
      <c r="N10" s="138"/>
      <c r="O10" s="138"/>
      <c r="P10" s="138">
        <f t="shared" si="1"/>
        <v>40000</v>
      </c>
      <c r="Q10" s="138">
        <f>Q11</f>
        <v>100000</v>
      </c>
      <c r="R10" s="138"/>
      <c r="S10" s="138"/>
      <c r="T10" s="138"/>
    </row>
    <row r="11" ht="19.9" customHeight="1" spans="1:20">
      <c r="A11" s="126" t="s">
        <v>168</v>
      </c>
      <c r="B11" s="126" t="s">
        <v>166</v>
      </c>
      <c r="C11" s="126" t="s">
        <v>169</v>
      </c>
      <c r="D11" s="121">
        <v>2010201</v>
      </c>
      <c r="E11" s="137" t="s">
        <v>171</v>
      </c>
      <c r="F11" s="122">
        <v>1455747.81</v>
      </c>
      <c r="G11" s="123">
        <v>1455747.81</v>
      </c>
      <c r="H11" s="123">
        <v>1067747.81</v>
      </c>
      <c r="I11" s="123">
        <v>100000</v>
      </c>
      <c r="J11" s="123"/>
      <c r="K11" s="123"/>
      <c r="L11" s="123">
        <v>80000</v>
      </c>
      <c r="M11" s="123">
        <v>68000</v>
      </c>
      <c r="N11" s="123"/>
      <c r="O11" s="123"/>
      <c r="P11" s="123">
        <v>40000</v>
      </c>
      <c r="Q11" s="123">
        <v>100000</v>
      </c>
      <c r="R11" s="123"/>
      <c r="S11" s="123"/>
      <c r="T11" s="123"/>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2"/>
  <sheetViews>
    <sheetView workbookViewId="0">
      <selection activeCell="L23" sqref="L23"/>
    </sheetView>
  </sheetViews>
  <sheetFormatPr defaultColWidth="9" defaultRowHeight="13.5"/>
  <cols>
    <col min="1" max="1" width="5.25" customWidth="1"/>
    <col min="2" max="2" width="5.625" customWidth="1"/>
    <col min="3" max="3" width="5.875" customWidth="1"/>
    <col min="4" max="4" width="10.125" customWidth="1"/>
    <col min="5" max="5" width="18.125" customWidth="1"/>
    <col min="6" max="6" width="11" customWidth="1"/>
    <col min="7" max="7" width="9.375" customWidth="1"/>
    <col min="8" max="9" width="8.625" customWidth="1"/>
    <col min="10" max="10" width="7.125" customWidth="1"/>
    <col min="11" max="11" width="7.75" customWidth="1"/>
    <col min="12" max="12" width="8.625" customWidth="1"/>
    <col min="13" max="13" width="9.375" customWidth="1"/>
    <col min="14" max="14" width="7.125" customWidth="1"/>
    <col min="15" max="15" width="9.375" customWidth="1"/>
    <col min="16" max="16" width="8.625" customWidth="1"/>
    <col min="17" max="17" width="7.125" customWidth="1"/>
    <col min="18" max="18" width="8.625" customWidth="1"/>
    <col min="19" max="19" width="7.125" customWidth="1"/>
    <col min="20" max="20" width="9.375" customWidth="1"/>
    <col min="21" max="21" width="7.125" customWidth="1"/>
    <col min="22" max="22" width="8.625" customWidth="1"/>
    <col min="23" max="27" width="7.125" customWidth="1"/>
    <col min="28" max="28" width="8.625" customWidth="1"/>
    <col min="29" max="30" width="7.125" customWidth="1"/>
    <col min="31" max="31" width="9.375" customWidth="1"/>
    <col min="32" max="32" width="7.125" customWidth="1"/>
    <col min="33" max="33" width="9.375" customWidth="1"/>
    <col min="34" max="35" width="9.75" customWidth="1"/>
  </cols>
  <sheetData>
    <row r="1" ht="14.25" customHeight="1" spans="1:1">
      <c r="A1" s="101"/>
    </row>
    <row r="2" ht="38.45" customHeight="1" spans="1:33">
      <c r="A2" s="102" t="s">
        <v>19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row>
    <row r="3" ht="21.2" customHeight="1" spans="1:33">
      <c r="A3" s="115" t="s">
        <v>29</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4" t="s">
        <v>30</v>
      </c>
      <c r="AG3" s="114"/>
    </row>
    <row r="4" ht="21.95" customHeight="1" spans="1:33">
      <c r="A4" s="104" t="s">
        <v>154</v>
      </c>
      <c r="B4" s="104"/>
      <c r="C4" s="104"/>
      <c r="D4" s="104" t="s">
        <v>203</v>
      </c>
      <c r="E4" s="104" t="s">
        <v>204</v>
      </c>
      <c r="F4" s="104" t="s">
        <v>284</v>
      </c>
      <c r="G4" s="104" t="s">
        <v>285</v>
      </c>
      <c r="H4" s="104" t="s">
        <v>286</v>
      </c>
      <c r="I4" s="104" t="s">
        <v>287</v>
      </c>
      <c r="J4" s="104" t="s">
        <v>288</v>
      </c>
      <c r="K4" s="104" t="s">
        <v>289</v>
      </c>
      <c r="L4" s="104" t="s">
        <v>290</v>
      </c>
      <c r="M4" s="104" t="s">
        <v>291</v>
      </c>
      <c r="N4" s="104" t="s">
        <v>292</v>
      </c>
      <c r="O4" s="104" t="s">
        <v>293</v>
      </c>
      <c r="P4" s="104" t="s">
        <v>294</v>
      </c>
      <c r="Q4" s="104" t="s">
        <v>279</v>
      </c>
      <c r="R4" s="104" t="s">
        <v>281</v>
      </c>
      <c r="S4" s="104" t="s">
        <v>295</v>
      </c>
      <c r="T4" s="104" t="s">
        <v>274</v>
      </c>
      <c r="U4" s="104" t="s">
        <v>275</v>
      </c>
      <c r="V4" s="104" t="s">
        <v>278</v>
      </c>
      <c r="W4" s="104" t="s">
        <v>296</v>
      </c>
      <c r="X4" s="104" t="s">
        <v>297</v>
      </c>
      <c r="Y4" s="104" t="s">
        <v>298</v>
      </c>
      <c r="Z4" s="104" t="s">
        <v>299</v>
      </c>
      <c r="AA4" s="104" t="s">
        <v>277</v>
      </c>
      <c r="AB4" s="104" t="s">
        <v>300</v>
      </c>
      <c r="AC4" s="104" t="s">
        <v>301</v>
      </c>
      <c r="AD4" s="104" t="s">
        <v>280</v>
      </c>
      <c r="AE4" s="104" t="s">
        <v>302</v>
      </c>
      <c r="AF4" s="104" t="s">
        <v>303</v>
      </c>
      <c r="AG4" s="104" t="s">
        <v>282</v>
      </c>
    </row>
    <row r="5" ht="18.75" customHeight="1" spans="1:33">
      <c r="A5" s="104" t="s">
        <v>162</v>
      </c>
      <c r="B5" s="104" t="s">
        <v>163</v>
      </c>
      <c r="C5" s="104" t="s">
        <v>164</v>
      </c>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row>
    <row r="6" s="129" customFormat="1" ht="18.75" customHeight="1" spans="1:255">
      <c r="A6" s="130"/>
      <c r="B6" s="130"/>
      <c r="C6" s="131"/>
      <c r="D6" s="132"/>
      <c r="E6" s="133" t="s">
        <v>256</v>
      </c>
      <c r="F6" s="134"/>
      <c r="G6" s="135">
        <v>30201</v>
      </c>
      <c r="H6" s="135">
        <v>30202</v>
      </c>
      <c r="I6" s="135">
        <v>30203</v>
      </c>
      <c r="J6" s="135">
        <v>30204</v>
      </c>
      <c r="K6" s="135">
        <v>30205</v>
      </c>
      <c r="L6" s="135">
        <v>30206</v>
      </c>
      <c r="M6" s="135">
        <v>30207</v>
      </c>
      <c r="N6" s="135">
        <v>30208</v>
      </c>
      <c r="O6" s="135" t="s">
        <v>304</v>
      </c>
      <c r="P6" s="135" t="s">
        <v>305</v>
      </c>
      <c r="Q6" s="135" t="s">
        <v>306</v>
      </c>
      <c r="R6" s="135" t="s">
        <v>304</v>
      </c>
      <c r="S6" s="135" t="s">
        <v>307</v>
      </c>
      <c r="T6" s="135" t="s">
        <v>308</v>
      </c>
      <c r="U6" s="135" t="s">
        <v>309</v>
      </c>
      <c r="V6" s="135" t="s">
        <v>310</v>
      </c>
      <c r="W6" s="135" t="s">
        <v>311</v>
      </c>
      <c r="X6" s="135" t="s">
        <v>312</v>
      </c>
      <c r="Y6" s="135" t="s">
        <v>313</v>
      </c>
      <c r="Z6" s="135" t="s">
        <v>314</v>
      </c>
      <c r="AA6" s="135" t="s">
        <v>315</v>
      </c>
      <c r="AB6" s="135" t="s">
        <v>316</v>
      </c>
      <c r="AC6" s="135" t="s">
        <v>317</v>
      </c>
      <c r="AD6" s="135" t="s">
        <v>318</v>
      </c>
      <c r="AE6" s="135" t="s">
        <v>319</v>
      </c>
      <c r="AF6" s="135" t="s">
        <v>320</v>
      </c>
      <c r="AG6" s="135" t="s">
        <v>321</v>
      </c>
      <c r="AH6" s="135"/>
      <c r="AI6" s="135"/>
      <c r="AJ6" s="135"/>
      <c r="AK6" s="135"/>
      <c r="AL6" s="135"/>
      <c r="AM6" s="135"/>
      <c r="AN6" s="135"/>
      <c r="AO6" s="135"/>
      <c r="AP6" s="135"/>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row>
    <row r="7" ht="19.9" customHeight="1" spans="1:33">
      <c r="A7" s="117"/>
      <c r="B7" s="136"/>
      <c r="C7" s="136"/>
      <c r="D7" s="137"/>
      <c r="E7" s="137" t="s">
        <v>133</v>
      </c>
      <c r="F7" s="138">
        <v>1455747.81</v>
      </c>
      <c r="G7" s="138">
        <v>383000</v>
      </c>
      <c r="H7" s="138">
        <v>50000</v>
      </c>
      <c r="I7" s="138">
        <v>80000</v>
      </c>
      <c r="J7" s="138"/>
      <c r="K7" s="138">
        <v>7000</v>
      </c>
      <c r="L7" s="138">
        <v>30000</v>
      </c>
      <c r="M7" s="138">
        <v>140000</v>
      </c>
      <c r="N7" s="138"/>
      <c r="O7" s="138">
        <v>120000</v>
      </c>
      <c r="P7" s="138">
        <v>50000</v>
      </c>
      <c r="Q7" s="138"/>
      <c r="R7" s="138">
        <v>40000</v>
      </c>
      <c r="S7" s="138"/>
      <c r="T7" s="138">
        <v>100000</v>
      </c>
      <c r="U7" s="138"/>
      <c r="V7" s="138">
        <v>68000</v>
      </c>
      <c r="W7" s="138"/>
      <c r="X7" s="138"/>
      <c r="Y7" s="138"/>
      <c r="Z7" s="138"/>
      <c r="AA7" s="138"/>
      <c r="AB7" s="138">
        <v>30947.81</v>
      </c>
      <c r="AC7" s="138"/>
      <c r="AD7" s="138"/>
      <c r="AE7" s="138">
        <v>256800</v>
      </c>
      <c r="AF7" s="138"/>
      <c r="AG7" s="138">
        <v>100000</v>
      </c>
    </row>
    <row r="8" ht="19.9" customHeight="1" spans="1:33">
      <c r="A8" s="116"/>
      <c r="B8" s="116"/>
      <c r="C8" s="116"/>
      <c r="D8" s="119" t="s">
        <v>151</v>
      </c>
      <c r="E8" s="119" t="s">
        <v>4</v>
      </c>
      <c r="F8" s="138">
        <v>1455747.81</v>
      </c>
      <c r="G8" s="138">
        <v>383000</v>
      </c>
      <c r="H8" s="138">
        <v>50000</v>
      </c>
      <c r="I8" s="138">
        <v>80000</v>
      </c>
      <c r="J8" s="138"/>
      <c r="K8" s="138">
        <v>7000</v>
      </c>
      <c r="L8" s="138">
        <v>30000</v>
      </c>
      <c r="M8" s="138">
        <v>140000</v>
      </c>
      <c r="N8" s="138"/>
      <c r="O8" s="138">
        <v>120000</v>
      </c>
      <c r="P8" s="138">
        <v>50000</v>
      </c>
      <c r="Q8" s="138"/>
      <c r="R8" s="138">
        <v>40000</v>
      </c>
      <c r="S8" s="138"/>
      <c r="T8" s="138">
        <v>100000</v>
      </c>
      <c r="U8" s="138"/>
      <c r="V8" s="138">
        <v>68000</v>
      </c>
      <c r="W8" s="138"/>
      <c r="X8" s="138"/>
      <c r="Y8" s="138"/>
      <c r="Z8" s="138"/>
      <c r="AA8" s="138"/>
      <c r="AB8" s="138">
        <v>30947.81</v>
      </c>
      <c r="AC8" s="138"/>
      <c r="AD8" s="138"/>
      <c r="AE8" s="138">
        <v>256800</v>
      </c>
      <c r="AF8" s="138"/>
      <c r="AG8" s="138">
        <v>100000</v>
      </c>
    </row>
    <row r="9" ht="19.9" customHeight="1" spans="1:33">
      <c r="A9" s="116"/>
      <c r="B9" s="116"/>
      <c r="C9" s="116"/>
      <c r="D9" s="120" t="s">
        <v>152</v>
      </c>
      <c r="E9" s="120" t="s">
        <v>153</v>
      </c>
      <c r="F9" s="138">
        <v>1455747.81</v>
      </c>
      <c r="G9" s="138">
        <v>383000</v>
      </c>
      <c r="H9" s="138">
        <v>50000</v>
      </c>
      <c r="I9" s="138">
        <v>80000</v>
      </c>
      <c r="J9" s="138"/>
      <c r="K9" s="138">
        <v>7000</v>
      </c>
      <c r="L9" s="138">
        <v>30000</v>
      </c>
      <c r="M9" s="138">
        <v>140000</v>
      </c>
      <c r="N9" s="138"/>
      <c r="O9" s="138">
        <v>120000</v>
      </c>
      <c r="P9" s="138">
        <v>50000</v>
      </c>
      <c r="Q9" s="138"/>
      <c r="R9" s="138">
        <v>40000</v>
      </c>
      <c r="S9" s="138"/>
      <c r="T9" s="138">
        <v>100000</v>
      </c>
      <c r="U9" s="138"/>
      <c r="V9" s="138">
        <v>68000</v>
      </c>
      <c r="W9" s="138"/>
      <c r="X9" s="138"/>
      <c r="Y9" s="138"/>
      <c r="Z9" s="138"/>
      <c r="AA9" s="138"/>
      <c r="AB9" s="138">
        <v>30947.81</v>
      </c>
      <c r="AC9" s="138"/>
      <c r="AD9" s="138"/>
      <c r="AE9" s="138">
        <v>256800</v>
      </c>
      <c r="AF9" s="138"/>
      <c r="AG9" s="138">
        <v>100000</v>
      </c>
    </row>
    <row r="10" ht="19.9" customHeight="1" spans="1:33">
      <c r="A10" s="116">
        <v>201</v>
      </c>
      <c r="B10" s="116"/>
      <c r="C10" s="116"/>
      <c r="D10" s="120">
        <v>201</v>
      </c>
      <c r="E10" s="120" t="s">
        <v>165</v>
      </c>
      <c r="F10" s="138">
        <f>SUM(G10:AG10)</f>
        <v>1455747.81</v>
      </c>
      <c r="G10" s="138">
        <f>G11</f>
        <v>383000</v>
      </c>
      <c r="H10" s="138">
        <f t="shared" ref="H10:AG10" si="0">H11</f>
        <v>50000</v>
      </c>
      <c r="I10" s="138">
        <f t="shared" si="0"/>
        <v>80000</v>
      </c>
      <c r="J10" s="138"/>
      <c r="K10" s="138">
        <f t="shared" si="0"/>
        <v>7000</v>
      </c>
      <c r="L10" s="138">
        <f t="shared" si="0"/>
        <v>30000</v>
      </c>
      <c r="M10" s="138">
        <f t="shared" si="0"/>
        <v>140000</v>
      </c>
      <c r="N10" s="138"/>
      <c r="O10" s="138">
        <f t="shared" si="0"/>
        <v>120000</v>
      </c>
      <c r="P10" s="138">
        <f t="shared" si="0"/>
        <v>50000</v>
      </c>
      <c r="Q10" s="138"/>
      <c r="R10" s="138">
        <f t="shared" si="0"/>
        <v>40000</v>
      </c>
      <c r="S10" s="138"/>
      <c r="T10" s="138">
        <f t="shared" si="0"/>
        <v>100000</v>
      </c>
      <c r="U10" s="138"/>
      <c r="V10" s="138">
        <f t="shared" si="0"/>
        <v>68000</v>
      </c>
      <c r="W10" s="138"/>
      <c r="X10" s="138"/>
      <c r="Y10" s="138"/>
      <c r="Z10" s="138"/>
      <c r="AA10" s="138"/>
      <c r="AB10" s="138">
        <f t="shared" si="0"/>
        <v>30947.81</v>
      </c>
      <c r="AC10" s="138"/>
      <c r="AD10" s="138"/>
      <c r="AE10" s="138">
        <f t="shared" si="0"/>
        <v>256800</v>
      </c>
      <c r="AF10" s="138"/>
      <c r="AG10" s="138">
        <f t="shared" si="0"/>
        <v>100000</v>
      </c>
    </row>
    <row r="11" ht="19.9" customHeight="1" spans="1:33">
      <c r="A11" s="116">
        <v>201</v>
      </c>
      <c r="B11" s="190" t="s">
        <v>166</v>
      </c>
      <c r="C11" s="116"/>
      <c r="D11" s="120">
        <v>20102</v>
      </c>
      <c r="E11" s="121" t="s">
        <v>167</v>
      </c>
      <c r="F11" s="138">
        <f>SUM(G11:AG11)</f>
        <v>1455747.81</v>
      </c>
      <c r="G11" s="138">
        <f>G12</f>
        <v>383000</v>
      </c>
      <c r="H11" s="138">
        <f t="shared" ref="H11:AG11" si="1">H12</f>
        <v>50000</v>
      </c>
      <c r="I11" s="138">
        <f t="shared" si="1"/>
        <v>80000</v>
      </c>
      <c r="J11" s="138"/>
      <c r="K11" s="138">
        <f t="shared" si="1"/>
        <v>7000</v>
      </c>
      <c r="L11" s="138">
        <f t="shared" si="1"/>
        <v>30000</v>
      </c>
      <c r="M11" s="138">
        <f t="shared" si="1"/>
        <v>140000</v>
      </c>
      <c r="N11" s="138"/>
      <c r="O11" s="138">
        <f t="shared" si="1"/>
        <v>120000</v>
      </c>
      <c r="P11" s="138">
        <f t="shared" si="1"/>
        <v>50000</v>
      </c>
      <c r="Q11" s="138"/>
      <c r="R11" s="138">
        <f t="shared" si="1"/>
        <v>40000</v>
      </c>
      <c r="S11" s="138"/>
      <c r="T11" s="138">
        <f t="shared" si="1"/>
        <v>100000</v>
      </c>
      <c r="U11" s="138"/>
      <c r="V11" s="138">
        <f t="shared" si="1"/>
        <v>68000</v>
      </c>
      <c r="W11" s="138"/>
      <c r="X11" s="138"/>
      <c r="Y11" s="138"/>
      <c r="Z11" s="138"/>
      <c r="AA11" s="138"/>
      <c r="AB11" s="138">
        <f t="shared" si="1"/>
        <v>30947.81</v>
      </c>
      <c r="AC11" s="138"/>
      <c r="AD11" s="138"/>
      <c r="AE11" s="138">
        <f t="shared" si="1"/>
        <v>256800</v>
      </c>
      <c r="AF11" s="138"/>
      <c r="AG11" s="138">
        <f t="shared" si="1"/>
        <v>100000</v>
      </c>
    </row>
    <row r="12" ht="19.9" customHeight="1" spans="1:33">
      <c r="A12" s="126" t="s">
        <v>168</v>
      </c>
      <c r="B12" s="126" t="s">
        <v>166</v>
      </c>
      <c r="C12" s="126" t="s">
        <v>169</v>
      </c>
      <c r="D12" s="121">
        <v>2010201</v>
      </c>
      <c r="E12" s="137" t="s">
        <v>171</v>
      </c>
      <c r="F12" s="123">
        <v>1455747.81</v>
      </c>
      <c r="G12" s="123">
        <v>383000</v>
      </c>
      <c r="H12" s="123">
        <v>50000</v>
      </c>
      <c r="I12" s="123">
        <v>80000</v>
      </c>
      <c r="J12" s="123"/>
      <c r="K12" s="123">
        <v>7000</v>
      </c>
      <c r="L12" s="123">
        <v>30000</v>
      </c>
      <c r="M12" s="123">
        <v>140000</v>
      </c>
      <c r="N12" s="123"/>
      <c r="O12" s="123">
        <v>120000</v>
      </c>
      <c r="P12" s="123">
        <v>50000</v>
      </c>
      <c r="Q12" s="123"/>
      <c r="R12" s="123">
        <v>40000</v>
      </c>
      <c r="S12" s="123"/>
      <c r="T12" s="123">
        <v>100000</v>
      </c>
      <c r="U12" s="123"/>
      <c r="V12" s="123">
        <v>68000</v>
      </c>
      <c r="W12" s="123"/>
      <c r="X12" s="123"/>
      <c r="Y12" s="123"/>
      <c r="Z12" s="123"/>
      <c r="AA12" s="123"/>
      <c r="AB12" s="123">
        <v>30947.81</v>
      </c>
      <c r="AC12" s="123"/>
      <c r="AD12" s="123"/>
      <c r="AE12" s="123">
        <v>256800</v>
      </c>
      <c r="AF12" s="123"/>
      <c r="AG12" s="123">
        <v>100000</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4.25" customHeight="1" spans="1:1">
      <c r="A1" s="101"/>
    </row>
    <row r="2" ht="29.45" customHeight="1" spans="1:8">
      <c r="A2" s="102" t="s">
        <v>20</v>
      </c>
      <c r="B2" s="102"/>
      <c r="C2" s="102"/>
      <c r="D2" s="102"/>
      <c r="E2" s="102"/>
      <c r="F2" s="102"/>
      <c r="G2" s="102"/>
      <c r="H2" s="102"/>
    </row>
    <row r="3" ht="21.2" customHeight="1" spans="1:8">
      <c r="A3" s="115" t="s">
        <v>29</v>
      </c>
      <c r="B3" s="115"/>
      <c r="C3" s="115"/>
      <c r="D3" s="115"/>
      <c r="E3" s="115"/>
      <c r="F3" s="115"/>
      <c r="G3" s="114" t="s">
        <v>30</v>
      </c>
      <c r="H3" s="114"/>
    </row>
    <row r="4" ht="20.45" customHeight="1" spans="1:8">
      <c r="A4" s="104" t="s">
        <v>322</v>
      </c>
      <c r="B4" s="104" t="s">
        <v>323</v>
      </c>
      <c r="C4" s="104" t="s">
        <v>324</v>
      </c>
      <c r="D4" s="104" t="s">
        <v>325</v>
      </c>
      <c r="E4" s="104" t="s">
        <v>326</v>
      </c>
      <c r="F4" s="104"/>
      <c r="G4" s="104"/>
      <c r="H4" s="104" t="s">
        <v>327</v>
      </c>
    </row>
    <row r="5" ht="22.7" customHeight="1" spans="1:8">
      <c r="A5" s="104"/>
      <c r="B5" s="104"/>
      <c r="C5" s="104"/>
      <c r="D5" s="104"/>
      <c r="E5" s="104" t="s">
        <v>135</v>
      </c>
      <c r="F5" s="104" t="s">
        <v>328</v>
      </c>
      <c r="G5" s="104" t="s">
        <v>329</v>
      </c>
      <c r="H5" s="104"/>
    </row>
    <row r="6" ht="19.9" customHeight="1" spans="1:8">
      <c r="A6" s="116"/>
      <c r="B6" s="116" t="s">
        <v>133</v>
      </c>
      <c r="C6" s="118">
        <v>68000</v>
      </c>
      <c r="D6" s="118"/>
      <c r="E6" s="118"/>
      <c r="F6" s="118"/>
      <c r="G6" s="118"/>
      <c r="H6" s="118">
        <v>68000</v>
      </c>
    </row>
    <row r="7" ht="19.9" customHeight="1" spans="1:8">
      <c r="A7" s="119" t="s">
        <v>151</v>
      </c>
      <c r="B7" s="119" t="s">
        <v>4</v>
      </c>
      <c r="C7" s="118">
        <v>68000</v>
      </c>
      <c r="D7" s="118"/>
      <c r="E7" s="118"/>
      <c r="F7" s="118"/>
      <c r="G7" s="118"/>
      <c r="H7" s="118">
        <v>68000</v>
      </c>
    </row>
    <row r="8" ht="19.9" customHeight="1" spans="1:8">
      <c r="A8" s="121" t="s">
        <v>152</v>
      </c>
      <c r="B8" s="121" t="s">
        <v>153</v>
      </c>
      <c r="C8" s="123">
        <v>68000</v>
      </c>
      <c r="D8" s="123"/>
      <c r="E8" s="122"/>
      <c r="F8" s="123"/>
      <c r="G8" s="123"/>
      <c r="H8" s="123">
        <v>68000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22" sqref="G22"/>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4.25" customHeight="1" spans="1:1">
      <c r="A1" s="101"/>
    </row>
    <row r="2" ht="33.95" customHeight="1" spans="1:8">
      <c r="A2" s="102" t="s">
        <v>21</v>
      </c>
      <c r="B2" s="102"/>
      <c r="C2" s="102"/>
      <c r="D2" s="102"/>
      <c r="E2" s="102"/>
      <c r="F2" s="102"/>
      <c r="G2" s="102"/>
      <c r="H2" s="102"/>
    </row>
    <row r="3" ht="21.2" customHeight="1" spans="1:8">
      <c r="A3" s="115" t="s">
        <v>29</v>
      </c>
      <c r="B3" s="115"/>
      <c r="C3" s="115"/>
      <c r="D3" s="115"/>
      <c r="E3" s="115"/>
      <c r="F3" s="115"/>
      <c r="G3" s="114" t="s">
        <v>30</v>
      </c>
      <c r="H3" s="114"/>
    </row>
    <row r="4" ht="20.45" customHeight="1" spans="1:8">
      <c r="A4" s="104" t="s">
        <v>155</v>
      </c>
      <c r="B4" s="104" t="s">
        <v>156</v>
      </c>
      <c r="C4" s="104" t="s">
        <v>133</v>
      </c>
      <c r="D4" s="104" t="s">
        <v>330</v>
      </c>
      <c r="E4" s="104"/>
      <c r="F4" s="104"/>
      <c r="G4" s="104"/>
      <c r="H4" s="104" t="s">
        <v>158</v>
      </c>
    </row>
    <row r="5" ht="17.25" customHeight="1" spans="1:8">
      <c r="A5" s="104"/>
      <c r="B5" s="104"/>
      <c r="C5" s="104"/>
      <c r="D5" s="104" t="s">
        <v>135</v>
      </c>
      <c r="E5" s="104" t="s">
        <v>234</v>
      </c>
      <c r="F5" s="104"/>
      <c r="G5" s="104" t="s">
        <v>235</v>
      </c>
      <c r="H5" s="104"/>
    </row>
    <row r="6" ht="24.2" customHeight="1" spans="1:8">
      <c r="A6" s="104"/>
      <c r="B6" s="104"/>
      <c r="C6" s="104"/>
      <c r="D6" s="104"/>
      <c r="E6" s="104" t="s">
        <v>221</v>
      </c>
      <c r="F6" s="104" t="s">
        <v>214</v>
      </c>
      <c r="G6" s="104"/>
      <c r="H6" s="104"/>
    </row>
    <row r="7" ht="19.9" customHeight="1" spans="1:8">
      <c r="A7" s="116"/>
      <c r="B7" s="117" t="s">
        <v>133</v>
      </c>
      <c r="C7" s="118">
        <v>0</v>
      </c>
      <c r="D7" s="118"/>
      <c r="E7" s="118"/>
      <c r="F7" s="118"/>
      <c r="G7" s="118"/>
      <c r="H7" s="118"/>
    </row>
    <row r="8" ht="19.9" customHeight="1" spans="1:8">
      <c r="A8" s="119"/>
      <c r="B8" s="119"/>
      <c r="C8" s="118"/>
      <c r="D8" s="118"/>
      <c r="E8" s="118"/>
      <c r="F8" s="118"/>
      <c r="G8" s="118"/>
      <c r="H8" s="118"/>
    </row>
    <row r="9" ht="19.9" customHeight="1" spans="1:8">
      <c r="A9" s="120"/>
      <c r="B9" s="120"/>
      <c r="C9" s="118"/>
      <c r="D9" s="118"/>
      <c r="E9" s="118"/>
      <c r="F9" s="118"/>
      <c r="G9" s="118"/>
      <c r="H9" s="118"/>
    </row>
    <row r="10" ht="19.9" customHeight="1" spans="1:8">
      <c r="A10" s="120"/>
      <c r="B10" s="120"/>
      <c r="C10" s="118"/>
      <c r="D10" s="118"/>
      <c r="E10" s="118"/>
      <c r="F10" s="118"/>
      <c r="G10" s="118"/>
      <c r="H10" s="118"/>
    </row>
    <row r="11" ht="19.9" customHeight="1" spans="1:8">
      <c r="A11" s="120"/>
      <c r="B11" s="120"/>
      <c r="C11" s="118"/>
      <c r="D11" s="118"/>
      <c r="E11" s="118"/>
      <c r="F11" s="118"/>
      <c r="G11" s="118"/>
      <c r="H11" s="118"/>
    </row>
    <row r="12" ht="19.9" customHeight="1" spans="1:8">
      <c r="A12" s="121"/>
      <c r="B12" s="121"/>
      <c r="C12" s="122"/>
      <c r="D12" s="122"/>
      <c r="E12" s="123"/>
      <c r="F12" s="123"/>
      <c r="G12" s="123"/>
      <c r="H12" s="123"/>
    </row>
    <row r="13" spans="2:2">
      <c r="B13" s="124" t="s">
        <v>331</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18" sqref="F18"/>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4.25" customHeight="1" spans="1:1">
      <c r="A1" s="101"/>
    </row>
    <row r="2" ht="41.45" customHeight="1" spans="1:17">
      <c r="A2" s="102" t="s">
        <v>22</v>
      </c>
      <c r="B2" s="102"/>
      <c r="C2" s="102"/>
      <c r="D2" s="102"/>
      <c r="E2" s="102"/>
      <c r="F2" s="102"/>
      <c r="G2" s="102"/>
      <c r="H2" s="102"/>
      <c r="I2" s="102"/>
      <c r="J2" s="102"/>
      <c r="K2" s="102"/>
      <c r="L2" s="102"/>
      <c r="M2" s="102"/>
      <c r="N2" s="102"/>
      <c r="O2" s="102"/>
      <c r="P2" s="102"/>
      <c r="Q2" s="102"/>
    </row>
    <row r="3" ht="21.2" customHeight="1" spans="1:20">
      <c r="A3" s="115" t="s">
        <v>29</v>
      </c>
      <c r="B3" s="115"/>
      <c r="C3" s="115"/>
      <c r="D3" s="115"/>
      <c r="E3" s="115"/>
      <c r="F3" s="115"/>
      <c r="G3" s="115"/>
      <c r="H3" s="115"/>
      <c r="I3" s="115"/>
      <c r="J3" s="115"/>
      <c r="K3" s="115"/>
      <c r="L3" s="115"/>
      <c r="M3" s="115"/>
      <c r="N3" s="115"/>
      <c r="O3" s="115"/>
      <c r="P3" s="115"/>
      <c r="Q3" s="115"/>
      <c r="R3" s="115"/>
      <c r="S3" s="114" t="s">
        <v>30</v>
      </c>
      <c r="T3" s="114"/>
    </row>
    <row r="4" ht="24.2" customHeight="1" spans="1:20">
      <c r="A4" s="104" t="s">
        <v>154</v>
      </c>
      <c r="B4" s="104"/>
      <c r="C4" s="104"/>
      <c r="D4" s="104" t="s">
        <v>203</v>
      </c>
      <c r="E4" s="104" t="s">
        <v>204</v>
      </c>
      <c r="F4" s="104" t="s">
        <v>205</v>
      </c>
      <c r="G4" s="104" t="s">
        <v>206</v>
      </c>
      <c r="H4" s="104" t="s">
        <v>207</v>
      </c>
      <c r="I4" s="104" t="s">
        <v>208</v>
      </c>
      <c r="J4" s="104" t="s">
        <v>209</v>
      </c>
      <c r="K4" s="104" t="s">
        <v>210</v>
      </c>
      <c r="L4" s="104" t="s">
        <v>211</v>
      </c>
      <c r="M4" s="104" t="s">
        <v>212</v>
      </c>
      <c r="N4" s="104" t="s">
        <v>213</v>
      </c>
      <c r="O4" s="104" t="s">
        <v>214</v>
      </c>
      <c r="P4" s="104" t="s">
        <v>215</v>
      </c>
      <c r="Q4" s="104" t="s">
        <v>216</v>
      </c>
      <c r="R4" s="104" t="s">
        <v>217</v>
      </c>
      <c r="S4" s="104" t="s">
        <v>218</v>
      </c>
      <c r="T4" s="104" t="s">
        <v>219</v>
      </c>
    </row>
    <row r="5" ht="17.25" customHeight="1" spans="1:20">
      <c r="A5" s="104" t="s">
        <v>162</v>
      </c>
      <c r="B5" s="104" t="s">
        <v>163</v>
      </c>
      <c r="C5" s="104" t="s">
        <v>164</v>
      </c>
      <c r="D5" s="104"/>
      <c r="E5" s="104"/>
      <c r="F5" s="104"/>
      <c r="G5" s="104"/>
      <c r="H5" s="104"/>
      <c r="I5" s="104"/>
      <c r="J5" s="104"/>
      <c r="K5" s="104"/>
      <c r="L5" s="104"/>
      <c r="M5" s="104"/>
      <c r="N5" s="104"/>
      <c r="O5" s="104"/>
      <c r="P5" s="104"/>
      <c r="Q5" s="104"/>
      <c r="R5" s="104"/>
      <c r="S5" s="104"/>
      <c r="T5" s="104"/>
    </row>
    <row r="6" ht="19.9" customHeight="1" spans="1:20">
      <c r="A6" s="116"/>
      <c r="B6" s="116"/>
      <c r="C6" s="116"/>
      <c r="D6" s="116"/>
      <c r="E6" s="116" t="s">
        <v>133</v>
      </c>
      <c r="F6" s="118">
        <v>0</v>
      </c>
      <c r="G6" s="118"/>
      <c r="H6" s="118"/>
      <c r="I6" s="118"/>
      <c r="J6" s="118"/>
      <c r="K6" s="118"/>
      <c r="L6" s="118"/>
      <c r="M6" s="118"/>
      <c r="N6" s="118"/>
      <c r="O6" s="118"/>
      <c r="P6" s="118"/>
      <c r="Q6" s="118"/>
      <c r="R6" s="118"/>
      <c r="S6" s="118"/>
      <c r="T6" s="118"/>
    </row>
    <row r="7" ht="19.9" customHeight="1" spans="1:20">
      <c r="A7" s="116"/>
      <c r="B7" s="116"/>
      <c r="C7" s="116"/>
      <c r="D7" s="119"/>
      <c r="E7" s="119"/>
      <c r="F7" s="118"/>
      <c r="G7" s="118"/>
      <c r="H7" s="118"/>
      <c r="I7" s="118"/>
      <c r="J7" s="118"/>
      <c r="K7" s="118"/>
      <c r="L7" s="118"/>
      <c r="M7" s="118"/>
      <c r="N7" s="118"/>
      <c r="O7" s="118"/>
      <c r="P7" s="118"/>
      <c r="Q7" s="118"/>
      <c r="R7" s="118"/>
      <c r="S7" s="118"/>
      <c r="T7" s="118"/>
    </row>
    <row r="8" ht="19.9" customHeight="1" spans="1:20">
      <c r="A8" s="125"/>
      <c r="B8" s="125"/>
      <c r="C8" s="125"/>
      <c r="D8" s="120"/>
      <c r="E8" s="120"/>
      <c r="F8" s="118"/>
      <c r="G8" s="118"/>
      <c r="H8" s="118"/>
      <c r="I8" s="118"/>
      <c r="J8" s="118"/>
      <c r="K8" s="118"/>
      <c r="L8" s="118"/>
      <c r="M8" s="118"/>
      <c r="N8" s="118"/>
      <c r="O8" s="118"/>
      <c r="P8" s="118"/>
      <c r="Q8" s="118"/>
      <c r="R8" s="118"/>
      <c r="S8" s="118"/>
      <c r="T8" s="118"/>
    </row>
    <row r="9" ht="19.9" customHeight="1" spans="1:20">
      <c r="A9" s="126"/>
      <c r="B9" s="126"/>
      <c r="C9" s="126"/>
      <c r="D9" s="121"/>
      <c r="E9" s="127"/>
      <c r="F9" s="128"/>
      <c r="G9" s="128"/>
      <c r="H9" s="128"/>
      <c r="I9" s="128"/>
      <c r="J9" s="128"/>
      <c r="K9" s="128"/>
      <c r="L9" s="128"/>
      <c r="M9" s="128"/>
      <c r="N9" s="128"/>
      <c r="O9" s="128"/>
      <c r="P9" s="128"/>
      <c r="Q9" s="128"/>
      <c r="R9" s="128"/>
      <c r="S9" s="128"/>
      <c r="T9" s="128"/>
    </row>
    <row r="10" spans="5:5">
      <c r="E10" s="124" t="s">
        <v>331</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0" sqref="E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1">
      <c r="A1" s="101"/>
    </row>
    <row r="2" ht="41.45" customHeight="1" spans="1:20">
      <c r="A2" s="102" t="s">
        <v>23</v>
      </c>
      <c r="B2" s="102"/>
      <c r="C2" s="102"/>
      <c r="D2" s="102"/>
      <c r="E2" s="102"/>
      <c r="F2" s="102"/>
      <c r="G2" s="102"/>
      <c r="H2" s="102"/>
      <c r="I2" s="102"/>
      <c r="J2" s="102"/>
      <c r="K2" s="102"/>
      <c r="L2" s="102"/>
      <c r="M2" s="102"/>
      <c r="N2" s="102"/>
      <c r="O2" s="102"/>
      <c r="P2" s="102"/>
      <c r="Q2" s="102"/>
      <c r="R2" s="102"/>
      <c r="S2" s="102"/>
      <c r="T2" s="102"/>
    </row>
    <row r="3" ht="29.45" customHeight="1" spans="1:20">
      <c r="A3" s="115" t="s">
        <v>29</v>
      </c>
      <c r="B3" s="115"/>
      <c r="C3" s="115"/>
      <c r="D3" s="115"/>
      <c r="E3" s="115"/>
      <c r="F3" s="115"/>
      <c r="G3" s="115"/>
      <c r="H3" s="115"/>
      <c r="I3" s="115"/>
      <c r="J3" s="115"/>
      <c r="K3" s="115"/>
      <c r="L3" s="115"/>
      <c r="M3" s="115"/>
      <c r="N3" s="115"/>
      <c r="O3" s="115"/>
      <c r="P3" s="114" t="s">
        <v>30</v>
      </c>
      <c r="Q3" s="114"/>
      <c r="R3" s="114"/>
      <c r="S3" s="114"/>
      <c r="T3" s="114"/>
    </row>
    <row r="4" ht="25.7" customHeight="1" spans="1:20">
      <c r="A4" s="104" t="s">
        <v>154</v>
      </c>
      <c r="B4" s="104"/>
      <c r="C4" s="104"/>
      <c r="D4" s="104" t="s">
        <v>203</v>
      </c>
      <c r="E4" s="104" t="s">
        <v>204</v>
      </c>
      <c r="F4" s="104" t="s">
        <v>236</v>
      </c>
      <c r="G4" s="104" t="s">
        <v>157</v>
      </c>
      <c r="H4" s="104"/>
      <c r="I4" s="104"/>
      <c r="J4" s="104"/>
      <c r="K4" s="104" t="s">
        <v>158</v>
      </c>
      <c r="L4" s="104"/>
      <c r="M4" s="104"/>
      <c r="N4" s="104"/>
      <c r="O4" s="104"/>
      <c r="P4" s="104"/>
      <c r="Q4" s="104"/>
      <c r="R4" s="104"/>
      <c r="S4" s="104"/>
      <c r="T4" s="104"/>
    </row>
    <row r="5" ht="43.7" customHeight="1" spans="1:20">
      <c r="A5" s="104" t="s">
        <v>162</v>
      </c>
      <c r="B5" s="104" t="s">
        <v>163</v>
      </c>
      <c r="C5" s="104" t="s">
        <v>164</v>
      </c>
      <c r="D5" s="104"/>
      <c r="E5" s="104"/>
      <c r="F5" s="104"/>
      <c r="G5" s="104" t="s">
        <v>133</v>
      </c>
      <c r="H5" s="104" t="s">
        <v>221</v>
      </c>
      <c r="I5" s="104" t="s">
        <v>222</v>
      </c>
      <c r="J5" s="104" t="s">
        <v>214</v>
      </c>
      <c r="K5" s="104" t="s">
        <v>133</v>
      </c>
      <c r="L5" s="104" t="s">
        <v>332</v>
      </c>
      <c r="M5" s="104" t="s">
        <v>333</v>
      </c>
      <c r="N5" s="104" t="s">
        <v>216</v>
      </c>
      <c r="O5" s="104" t="s">
        <v>334</v>
      </c>
      <c r="P5" s="104" t="s">
        <v>335</v>
      </c>
      <c r="Q5" s="104" t="s">
        <v>336</v>
      </c>
      <c r="R5" s="104" t="s">
        <v>212</v>
      </c>
      <c r="S5" s="104" t="s">
        <v>215</v>
      </c>
      <c r="T5" s="104" t="s">
        <v>219</v>
      </c>
    </row>
    <row r="6" ht="19.9" customHeight="1" spans="1:20">
      <c r="A6" s="116"/>
      <c r="B6" s="116"/>
      <c r="C6" s="116"/>
      <c r="D6" s="116"/>
      <c r="E6" s="116" t="s">
        <v>133</v>
      </c>
      <c r="F6" s="118">
        <v>0</v>
      </c>
      <c r="G6" s="118"/>
      <c r="H6" s="118"/>
      <c r="I6" s="118"/>
      <c r="J6" s="118"/>
      <c r="K6" s="118"/>
      <c r="L6" s="118"/>
      <c r="M6" s="118"/>
      <c r="N6" s="118"/>
      <c r="O6" s="118"/>
      <c r="P6" s="118"/>
      <c r="Q6" s="118"/>
      <c r="R6" s="118"/>
      <c r="S6" s="118"/>
      <c r="T6" s="118"/>
    </row>
    <row r="7" ht="19.9" customHeight="1" spans="1:20">
      <c r="A7" s="116"/>
      <c r="B7" s="116"/>
      <c r="C7" s="116"/>
      <c r="D7" s="119"/>
      <c r="E7" s="119"/>
      <c r="F7" s="118"/>
      <c r="G7" s="118"/>
      <c r="H7" s="118"/>
      <c r="I7" s="118"/>
      <c r="J7" s="118"/>
      <c r="K7" s="118"/>
      <c r="L7" s="118"/>
      <c r="M7" s="118"/>
      <c r="N7" s="118"/>
      <c r="O7" s="118"/>
      <c r="P7" s="118"/>
      <c r="Q7" s="118"/>
      <c r="R7" s="118"/>
      <c r="S7" s="118"/>
      <c r="T7" s="118"/>
    </row>
    <row r="8" ht="19.9" customHeight="1" spans="1:20">
      <c r="A8" s="125"/>
      <c r="B8" s="125"/>
      <c r="C8" s="125"/>
      <c r="D8" s="120"/>
      <c r="E8" s="120"/>
      <c r="F8" s="118"/>
      <c r="G8" s="118"/>
      <c r="H8" s="118"/>
      <c r="I8" s="118"/>
      <c r="J8" s="118"/>
      <c r="K8" s="118"/>
      <c r="L8" s="118"/>
      <c r="M8" s="118"/>
      <c r="N8" s="118"/>
      <c r="O8" s="118"/>
      <c r="P8" s="118"/>
      <c r="Q8" s="118"/>
      <c r="R8" s="118"/>
      <c r="S8" s="118"/>
      <c r="T8" s="118"/>
    </row>
    <row r="9" ht="19.9" customHeight="1" spans="1:20">
      <c r="A9" s="126"/>
      <c r="B9" s="126"/>
      <c r="C9" s="126"/>
      <c r="D9" s="121"/>
      <c r="E9" s="127"/>
      <c r="F9" s="123"/>
      <c r="G9" s="122"/>
      <c r="H9" s="122"/>
      <c r="I9" s="122"/>
      <c r="J9" s="122"/>
      <c r="K9" s="122"/>
      <c r="L9" s="122"/>
      <c r="M9" s="122"/>
      <c r="N9" s="122"/>
      <c r="O9" s="122"/>
      <c r="P9" s="122"/>
      <c r="Q9" s="122"/>
      <c r="R9" s="122"/>
      <c r="S9" s="122"/>
      <c r="T9" s="122"/>
    </row>
    <row r="10" spans="5:5">
      <c r="E10" s="124" t="s">
        <v>337</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4" workbookViewId="0">
      <selection activeCell="C8" sqref="C8"/>
    </sheetView>
  </sheetViews>
  <sheetFormatPr defaultColWidth="10" defaultRowHeight="13.5" outlineLevelCol="2"/>
  <cols>
    <col min="1" max="1" width="6.375" customWidth="1"/>
    <col min="2" max="2" width="9.875" customWidth="1"/>
    <col min="3" max="3" width="52.375" customWidth="1"/>
    <col min="4" max="4" width="9.75" customWidth="1"/>
  </cols>
  <sheetData>
    <row r="1" ht="28.7" customHeight="1" spans="1:3">
      <c r="A1" s="101"/>
      <c r="B1" s="148" t="s">
        <v>5</v>
      </c>
      <c r="C1" s="148"/>
    </row>
    <row r="2" ht="21.95" customHeight="1" spans="2:3">
      <c r="B2" s="148"/>
      <c r="C2" s="148"/>
    </row>
    <row r="3" ht="27.2" customHeight="1" spans="2:3">
      <c r="B3" s="178" t="s">
        <v>6</v>
      </c>
      <c r="C3" s="178"/>
    </row>
    <row r="4" ht="28.5" customHeight="1" spans="2:3">
      <c r="B4" s="179">
        <v>1</v>
      </c>
      <c r="C4" s="180" t="s">
        <v>7</v>
      </c>
    </row>
    <row r="5" ht="28.5" customHeight="1" spans="2:3">
      <c r="B5" s="179">
        <v>2</v>
      </c>
      <c r="C5" s="181" t="s">
        <v>8</v>
      </c>
    </row>
    <row r="6" ht="28.5" customHeight="1" spans="2:3">
      <c r="B6" s="179">
        <v>3</v>
      </c>
      <c r="C6" s="180" t="s">
        <v>9</v>
      </c>
    </row>
    <row r="7" ht="28.5" customHeight="1" spans="2:3">
      <c r="B7" s="179">
        <v>4</v>
      </c>
      <c r="C7" s="180" t="s">
        <v>10</v>
      </c>
    </row>
    <row r="8" ht="28.5" customHeight="1" spans="2:3">
      <c r="B8" s="179">
        <v>5</v>
      </c>
      <c r="C8" s="180" t="s">
        <v>11</v>
      </c>
    </row>
    <row r="9" ht="28.5" customHeight="1" spans="2:3">
      <c r="B9" s="179">
        <v>6</v>
      </c>
      <c r="C9" s="180" t="s">
        <v>12</v>
      </c>
    </row>
    <row r="10" ht="28.5" customHeight="1" spans="2:3">
      <c r="B10" s="179">
        <v>7</v>
      </c>
      <c r="C10" s="180" t="s">
        <v>13</v>
      </c>
    </row>
    <row r="11" ht="28.5" customHeight="1" spans="2:3">
      <c r="B11" s="179">
        <v>8</v>
      </c>
      <c r="C11" s="180" t="s">
        <v>14</v>
      </c>
    </row>
    <row r="12" ht="28.5" customHeight="1" spans="2:3">
      <c r="B12" s="179">
        <v>9</v>
      </c>
      <c r="C12" s="180" t="s">
        <v>15</v>
      </c>
    </row>
    <row r="13" ht="28.5" customHeight="1" spans="2:3">
      <c r="B13" s="179">
        <v>10</v>
      </c>
      <c r="C13" s="180" t="s">
        <v>16</v>
      </c>
    </row>
    <row r="14" ht="28.5" customHeight="1" spans="2:3">
      <c r="B14" s="179">
        <v>11</v>
      </c>
      <c r="C14" s="180" t="s">
        <v>17</v>
      </c>
    </row>
    <row r="15" ht="28.5" customHeight="1" spans="2:3">
      <c r="B15" s="179">
        <v>12</v>
      </c>
      <c r="C15" s="180" t="s">
        <v>18</v>
      </c>
    </row>
    <row r="16" ht="28.5" customHeight="1" spans="2:3">
      <c r="B16" s="179">
        <v>13</v>
      </c>
      <c r="C16" s="180" t="s">
        <v>19</v>
      </c>
    </row>
    <row r="17" ht="28.5" customHeight="1" spans="2:3">
      <c r="B17" s="179">
        <v>14</v>
      </c>
      <c r="C17" s="180" t="s">
        <v>20</v>
      </c>
    </row>
    <row r="18" ht="28.5" customHeight="1" spans="2:3">
      <c r="B18" s="179">
        <v>15</v>
      </c>
      <c r="C18" s="180" t="s">
        <v>21</v>
      </c>
    </row>
    <row r="19" ht="28.5" customHeight="1" spans="2:3">
      <c r="B19" s="179">
        <v>16</v>
      </c>
      <c r="C19" s="180" t="s">
        <v>22</v>
      </c>
    </row>
    <row r="20" ht="28.5" customHeight="1" spans="2:3">
      <c r="B20" s="179">
        <v>17</v>
      </c>
      <c r="C20" s="180" t="s">
        <v>23</v>
      </c>
    </row>
    <row r="21" ht="28.5" customHeight="1" spans="2:3">
      <c r="B21" s="179">
        <v>18</v>
      </c>
      <c r="C21" s="180" t="s">
        <v>24</v>
      </c>
    </row>
    <row r="22" ht="28.5" customHeight="1" spans="2:3">
      <c r="B22" s="179">
        <v>19</v>
      </c>
      <c r="C22" s="180" t="s">
        <v>25</v>
      </c>
    </row>
    <row r="23" ht="28.5" customHeight="1" spans="2:3">
      <c r="B23" s="179">
        <v>20</v>
      </c>
      <c r="C23" s="180" t="s">
        <v>26</v>
      </c>
    </row>
    <row r="24" ht="28.5" customHeight="1" spans="2:3">
      <c r="B24" s="179">
        <v>21</v>
      </c>
      <c r="C24" s="180" t="s">
        <v>27</v>
      </c>
    </row>
    <row r="25" ht="28.5" customHeight="1" spans="2:3">
      <c r="B25" s="179">
        <v>22</v>
      </c>
      <c r="C25" s="180"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6" sqref="D16"/>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4.25" customHeight="1" spans="1:1">
      <c r="A1" s="101"/>
    </row>
    <row r="2" ht="33.95" customHeight="1" spans="1:8">
      <c r="A2" s="102" t="s">
        <v>338</v>
      </c>
      <c r="B2" s="102"/>
      <c r="C2" s="102"/>
      <c r="D2" s="102"/>
      <c r="E2" s="102"/>
      <c r="F2" s="102"/>
      <c r="G2" s="102"/>
      <c r="H2" s="102"/>
    </row>
    <row r="3" ht="21.2" customHeight="1" spans="1:8">
      <c r="A3" s="115" t="s">
        <v>29</v>
      </c>
      <c r="B3" s="115"/>
      <c r="C3" s="115"/>
      <c r="D3" s="115"/>
      <c r="E3" s="115"/>
      <c r="F3" s="115"/>
      <c r="G3" s="115"/>
      <c r="H3" s="114" t="s">
        <v>30</v>
      </c>
    </row>
    <row r="4" ht="17.25" customHeight="1" spans="1:8">
      <c r="A4" s="104" t="s">
        <v>155</v>
      </c>
      <c r="B4" s="104" t="s">
        <v>156</v>
      </c>
      <c r="C4" s="104" t="s">
        <v>133</v>
      </c>
      <c r="D4" s="104" t="s">
        <v>339</v>
      </c>
      <c r="E4" s="104"/>
      <c r="F4" s="104"/>
      <c r="G4" s="104"/>
      <c r="H4" s="104" t="s">
        <v>158</v>
      </c>
    </row>
    <row r="5" ht="20.45" customHeight="1" spans="1:8">
      <c r="A5" s="104"/>
      <c r="B5" s="104"/>
      <c r="C5" s="104"/>
      <c r="D5" s="104" t="s">
        <v>135</v>
      </c>
      <c r="E5" s="104" t="s">
        <v>234</v>
      </c>
      <c r="F5" s="104"/>
      <c r="G5" s="104" t="s">
        <v>235</v>
      </c>
      <c r="H5" s="104"/>
    </row>
    <row r="6" ht="20.45" customHeight="1" spans="1:8">
      <c r="A6" s="104"/>
      <c r="B6" s="104"/>
      <c r="C6" s="104"/>
      <c r="D6" s="104"/>
      <c r="E6" s="104" t="s">
        <v>221</v>
      </c>
      <c r="F6" s="104" t="s">
        <v>214</v>
      </c>
      <c r="G6" s="104"/>
      <c r="H6" s="104"/>
    </row>
    <row r="7" ht="19.9" customHeight="1" spans="1:8">
      <c r="A7" s="116"/>
      <c r="B7" s="117" t="s">
        <v>133</v>
      </c>
      <c r="C7" s="118">
        <v>0</v>
      </c>
      <c r="D7" s="118"/>
      <c r="E7" s="118"/>
      <c r="F7" s="118"/>
      <c r="G7" s="118"/>
      <c r="H7" s="118"/>
    </row>
    <row r="8" ht="19.9" customHeight="1" spans="1:8">
      <c r="A8" s="119"/>
      <c r="B8" s="119"/>
      <c r="C8" s="118"/>
      <c r="D8" s="118"/>
      <c r="E8" s="118"/>
      <c r="F8" s="118"/>
      <c r="G8" s="118"/>
      <c r="H8" s="118"/>
    </row>
    <row r="9" ht="19.9" customHeight="1" spans="1:8">
      <c r="A9" s="120"/>
      <c r="B9" s="120"/>
      <c r="C9" s="118"/>
      <c r="D9" s="118"/>
      <c r="E9" s="118"/>
      <c r="F9" s="118"/>
      <c r="G9" s="118"/>
      <c r="H9" s="118"/>
    </row>
    <row r="10" ht="19.9" customHeight="1" spans="1:8">
      <c r="A10" s="120"/>
      <c r="B10" s="120"/>
      <c r="C10" s="118"/>
      <c r="D10" s="118"/>
      <c r="E10" s="118"/>
      <c r="F10" s="118"/>
      <c r="G10" s="118"/>
      <c r="H10" s="118"/>
    </row>
    <row r="11" ht="19.9" customHeight="1" spans="1:8">
      <c r="A11" s="120"/>
      <c r="B11" s="120"/>
      <c r="C11" s="118"/>
      <c r="D11" s="118"/>
      <c r="E11" s="118"/>
      <c r="F11" s="118"/>
      <c r="G11" s="118"/>
      <c r="H11" s="118"/>
    </row>
    <row r="12" ht="19.9" customHeight="1" spans="1:8">
      <c r="A12" s="121"/>
      <c r="B12" s="121"/>
      <c r="C12" s="122"/>
      <c r="D12" s="122"/>
      <c r="E12" s="123"/>
      <c r="F12" s="123"/>
      <c r="G12" s="123"/>
      <c r="H12" s="123"/>
    </row>
    <row r="13" spans="2:2">
      <c r="B13" s="124" t="s">
        <v>340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5" sqref="C15"/>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4.25" customHeight="1" spans="1:1">
      <c r="A1" s="101"/>
    </row>
    <row r="2" ht="33.95" customHeight="1" spans="1:8">
      <c r="A2" s="102" t="s">
        <v>25</v>
      </c>
      <c r="B2" s="102"/>
      <c r="C2" s="102"/>
      <c r="D2" s="102"/>
      <c r="E2" s="102"/>
      <c r="F2" s="102"/>
      <c r="G2" s="102"/>
      <c r="H2" s="102"/>
    </row>
    <row r="3" ht="21.2" customHeight="1" spans="1:8">
      <c r="A3" s="115" t="s">
        <v>29</v>
      </c>
      <c r="B3" s="115"/>
      <c r="C3" s="115"/>
      <c r="D3" s="115"/>
      <c r="E3" s="115"/>
      <c r="F3" s="115"/>
      <c r="G3" s="115"/>
      <c r="H3" s="114" t="s">
        <v>30</v>
      </c>
    </row>
    <row r="4" ht="21.95" customHeight="1" spans="1:8">
      <c r="A4" s="104" t="s">
        <v>155</v>
      </c>
      <c r="B4" s="104" t="s">
        <v>156</v>
      </c>
      <c r="C4" s="104" t="s">
        <v>133</v>
      </c>
      <c r="D4" s="104" t="s">
        <v>341</v>
      </c>
      <c r="E4" s="104"/>
      <c r="F4" s="104"/>
      <c r="G4" s="104"/>
      <c r="H4" s="104" t="s">
        <v>158</v>
      </c>
    </row>
    <row r="5" ht="22.7" customHeight="1" spans="1:8">
      <c r="A5" s="104"/>
      <c r="B5" s="104"/>
      <c r="C5" s="104"/>
      <c r="D5" s="104" t="s">
        <v>135</v>
      </c>
      <c r="E5" s="104" t="s">
        <v>234</v>
      </c>
      <c r="F5" s="104"/>
      <c r="G5" s="104" t="s">
        <v>235</v>
      </c>
      <c r="H5" s="104"/>
    </row>
    <row r="6" ht="30.95" customHeight="1" spans="1:8">
      <c r="A6" s="104"/>
      <c r="B6" s="104"/>
      <c r="C6" s="104"/>
      <c r="D6" s="104"/>
      <c r="E6" s="104" t="s">
        <v>221</v>
      </c>
      <c r="F6" s="104" t="s">
        <v>214</v>
      </c>
      <c r="G6" s="104"/>
      <c r="H6" s="104"/>
    </row>
    <row r="7" ht="19.9" customHeight="1" spans="1:8">
      <c r="A7" s="116"/>
      <c r="B7" s="117" t="s">
        <v>133</v>
      </c>
      <c r="C7" s="118">
        <v>0</v>
      </c>
      <c r="D7" s="118"/>
      <c r="E7" s="118"/>
      <c r="F7" s="118"/>
      <c r="G7" s="118"/>
      <c r="H7" s="118"/>
    </row>
    <row r="8" ht="19.9" customHeight="1" spans="1:8">
      <c r="A8" s="119"/>
      <c r="B8" s="119"/>
      <c r="C8" s="118"/>
      <c r="D8" s="118"/>
      <c r="E8" s="118"/>
      <c r="F8" s="118"/>
      <c r="G8" s="118"/>
      <c r="H8" s="118"/>
    </row>
    <row r="9" ht="19.9" customHeight="1" spans="1:8">
      <c r="A9" s="120"/>
      <c r="B9" s="120"/>
      <c r="C9" s="118"/>
      <c r="D9" s="118"/>
      <c r="E9" s="118"/>
      <c r="F9" s="118"/>
      <c r="G9" s="118"/>
      <c r="H9" s="118"/>
    </row>
    <row r="10" ht="19.9" customHeight="1" spans="1:8">
      <c r="A10" s="120"/>
      <c r="B10" s="120"/>
      <c r="C10" s="118"/>
      <c r="D10" s="118"/>
      <c r="E10" s="118"/>
      <c r="F10" s="118"/>
      <c r="G10" s="118"/>
      <c r="H10" s="118"/>
    </row>
    <row r="11" ht="19.9" customHeight="1" spans="1:8">
      <c r="A11" s="120"/>
      <c r="B11" s="120"/>
      <c r="C11" s="118"/>
      <c r="D11" s="118"/>
      <c r="E11" s="118"/>
      <c r="F11" s="118"/>
      <c r="G11" s="118"/>
      <c r="H11" s="118"/>
    </row>
    <row r="12" ht="19.9" customHeight="1" spans="1:8">
      <c r="A12" s="121"/>
      <c r="B12" s="121"/>
      <c r="C12" s="122"/>
      <c r="D12" s="122"/>
      <c r="E12" s="123"/>
      <c r="F12" s="123"/>
      <c r="G12" s="123"/>
      <c r="H12" s="123"/>
    </row>
    <row r="13" spans="2:2">
      <c r="B13" s="124" t="s">
        <v>342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zoomScale="115" zoomScaleNormal="115" workbookViewId="0">
      <selection activeCell="E30" sqref="E30"/>
    </sheetView>
  </sheetViews>
  <sheetFormatPr defaultColWidth="10" defaultRowHeight="13.5"/>
  <cols>
    <col min="1" max="1" width="10.5" customWidth="1"/>
    <col min="2" max="2" width="0.125" customWidth="1"/>
    <col min="3" max="3" width="24" customWidth="1"/>
    <col min="4" max="4" width="13.25" customWidth="1"/>
    <col min="5" max="5" width="10" customWidth="1"/>
    <col min="6" max="6" width="10.375" customWidth="1"/>
    <col min="7" max="13" width="7.75" customWidth="1"/>
    <col min="14" max="14" width="10.75" customWidth="1"/>
    <col min="15" max="15" width="7.75" customWidth="1"/>
    <col min="16" max="18" width="9.75" customWidth="1"/>
  </cols>
  <sheetData>
    <row r="1" ht="14.25" customHeight="1" spans="1:1">
      <c r="A1" s="101"/>
    </row>
    <row r="2" ht="39.95" customHeight="1" spans="1:15">
      <c r="A2" s="102" t="s">
        <v>26</v>
      </c>
      <c r="B2" s="102"/>
      <c r="C2" s="102"/>
      <c r="D2" s="102"/>
      <c r="E2" s="102"/>
      <c r="F2" s="102"/>
      <c r="G2" s="102"/>
      <c r="H2" s="102"/>
      <c r="I2" s="102"/>
      <c r="J2" s="102"/>
      <c r="K2" s="102"/>
      <c r="L2" s="102"/>
      <c r="M2" s="102"/>
      <c r="N2" s="102"/>
      <c r="O2" s="102"/>
    </row>
    <row r="3" ht="21.2" customHeight="1" spans="1:15">
      <c r="A3" s="103" t="s">
        <v>29</v>
      </c>
      <c r="B3" s="103"/>
      <c r="C3" s="103"/>
      <c r="D3" s="103"/>
      <c r="E3" s="103"/>
      <c r="F3" s="103"/>
      <c r="G3" s="103"/>
      <c r="H3" s="103"/>
      <c r="I3" s="103"/>
      <c r="J3" s="103"/>
      <c r="K3" s="103"/>
      <c r="L3" s="103"/>
      <c r="M3" s="103"/>
      <c r="N3" s="114" t="s">
        <v>30</v>
      </c>
      <c r="O3" s="114"/>
    </row>
    <row r="4" ht="22.7" customHeight="1" spans="1:15">
      <c r="A4" s="104" t="s">
        <v>203</v>
      </c>
      <c r="B4" s="105"/>
      <c r="C4" s="104" t="s">
        <v>343</v>
      </c>
      <c r="D4" s="104" t="s">
        <v>344</v>
      </c>
      <c r="E4" s="104"/>
      <c r="F4" s="104"/>
      <c r="G4" s="104"/>
      <c r="H4" s="104"/>
      <c r="I4" s="104"/>
      <c r="J4" s="104"/>
      <c r="K4" s="104"/>
      <c r="L4" s="104"/>
      <c r="M4" s="104"/>
      <c r="N4" s="104" t="s">
        <v>345</v>
      </c>
      <c r="O4" s="104"/>
    </row>
    <row r="5" ht="27.95" customHeight="1" spans="1:15">
      <c r="A5" s="104"/>
      <c r="B5" s="105"/>
      <c r="C5" s="104"/>
      <c r="D5" s="104" t="s">
        <v>346</v>
      </c>
      <c r="E5" s="104" t="s">
        <v>136</v>
      </c>
      <c r="F5" s="104"/>
      <c r="G5" s="104"/>
      <c r="H5" s="104"/>
      <c r="I5" s="104"/>
      <c r="J5" s="104"/>
      <c r="K5" s="104" t="s">
        <v>347</v>
      </c>
      <c r="L5" s="104" t="s">
        <v>138</v>
      </c>
      <c r="M5" s="104" t="s">
        <v>139</v>
      </c>
      <c r="N5" s="104" t="s">
        <v>348</v>
      </c>
      <c r="O5" s="104" t="s">
        <v>349</v>
      </c>
    </row>
    <row r="6" ht="39.2" customHeight="1" spans="1:15">
      <c r="A6" s="106"/>
      <c r="B6" s="105"/>
      <c r="C6" s="106"/>
      <c r="D6" s="106"/>
      <c r="E6" s="106" t="s">
        <v>350</v>
      </c>
      <c r="F6" s="106" t="s">
        <v>351</v>
      </c>
      <c r="G6" s="106" t="s">
        <v>352</v>
      </c>
      <c r="H6" s="106" t="s">
        <v>353</v>
      </c>
      <c r="I6" s="106" t="s">
        <v>354</v>
      </c>
      <c r="J6" s="106" t="s">
        <v>355</v>
      </c>
      <c r="K6" s="106"/>
      <c r="L6" s="106"/>
      <c r="M6" s="106"/>
      <c r="N6" s="106"/>
      <c r="O6" s="106"/>
    </row>
    <row r="7" ht="19.9" customHeight="1" spans="1:15">
      <c r="A7" s="107"/>
      <c r="B7" s="108"/>
      <c r="C7" s="109" t="s">
        <v>133</v>
      </c>
      <c r="D7" s="110">
        <f>D8</f>
        <v>1650400</v>
      </c>
      <c r="E7" s="110">
        <f>E8</f>
        <v>1650400</v>
      </c>
      <c r="F7" s="110">
        <f>F8</f>
        <v>1650400</v>
      </c>
      <c r="G7" s="110"/>
      <c r="H7" s="110"/>
      <c r="I7" s="110"/>
      <c r="J7" s="110"/>
      <c r="K7" s="110"/>
      <c r="L7" s="110"/>
      <c r="M7" s="110"/>
      <c r="N7" s="110">
        <v>1650400</v>
      </c>
      <c r="O7" s="107"/>
    </row>
    <row r="8" ht="19.9" customHeight="1" spans="1:15">
      <c r="A8" s="111" t="s">
        <v>151</v>
      </c>
      <c r="B8" s="108"/>
      <c r="C8" s="111" t="s">
        <v>4</v>
      </c>
      <c r="D8" s="110">
        <f>D9+D10+D11</f>
        <v>1650400</v>
      </c>
      <c r="E8" s="110">
        <f>E9+E10+E11</f>
        <v>1650400</v>
      </c>
      <c r="F8" s="110">
        <f>F9+F10+F11</f>
        <v>1650400</v>
      </c>
      <c r="G8" s="110"/>
      <c r="H8" s="110"/>
      <c r="I8" s="110"/>
      <c r="J8" s="110"/>
      <c r="K8" s="110"/>
      <c r="L8" s="110"/>
      <c r="M8" s="110"/>
      <c r="N8" s="110">
        <v>1650400</v>
      </c>
      <c r="O8" s="107"/>
    </row>
    <row r="9" ht="19.9" customHeight="1" spans="1:15">
      <c r="A9" s="112" t="s">
        <v>356</v>
      </c>
      <c r="B9" s="108" t="s">
        <v>357</v>
      </c>
      <c r="C9" s="111" t="s">
        <v>358</v>
      </c>
      <c r="D9" s="113">
        <v>30400</v>
      </c>
      <c r="E9" s="113">
        <v>30400</v>
      </c>
      <c r="F9" s="113">
        <v>30400</v>
      </c>
      <c r="G9" s="113"/>
      <c r="H9" s="113"/>
      <c r="I9" s="113"/>
      <c r="J9" s="113"/>
      <c r="K9" s="113"/>
      <c r="L9" s="113"/>
      <c r="M9" s="113"/>
      <c r="N9" s="113">
        <v>30400</v>
      </c>
      <c r="O9" s="108"/>
    </row>
    <row r="10" ht="19.9" customHeight="1" spans="1:15">
      <c r="A10" s="112" t="s">
        <v>359</v>
      </c>
      <c r="B10" s="108"/>
      <c r="C10" s="111" t="s">
        <v>360</v>
      </c>
      <c r="D10" s="113">
        <f>E10</f>
        <v>1370000</v>
      </c>
      <c r="E10" s="113">
        <f>F10</f>
        <v>1370000</v>
      </c>
      <c r="F10" s="113">
        <v>1370000</v>
      </c>
      <c r="G10" s="113"/>
      <c r="H10" s="113"/>
      <c r="I10" s="113"/>
      <c r="J10" s="113"/>
      <c r="K10" s="113"/>
      <c r="L10" s="113"/>
      <c r="M10" s="113"/>
      <c r="N10" s="113">
        <f>F10</f>
        <v>1370000</v>
      </c>
      <c r="O10" s="108"/>
    </row>
    <row r="11" ht="19.9" customHeight="1" spans="1:15">
      <c r="A11" s="112" t="s">
        <v>361</v>
      </c>
      <c r="B11" s="108"/>
      <c r="C11" s="111" t="s">
        <v>362</v>
      </c>
      <c r="D11" s="113">
        <f>E11</f>
        <v>250000</v>
      </c>
      <c r="E11" s="113">
        <f>F11</f>
        <v>250000</v>
      </c>
      <c r="F11" s="113">
        <v>250000</v>
      </c>
      <c r="G11" s="113"/>
      <c r="H11" s="113"/>
      <c r="I11" s="113"/>
      <c r="J11" s="113"/>
      <c r="K11" s="113"/>
      <c r="L11" s="113"/>
      <c r="M11" s="113"/>
      <c r="N11" s="113">
        <f>F11</f>
        <v>250000</v>
      </c>
      <c r="O11" s="108"/>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3" workbookViewId="0">
      <selection activeCell="A27" sqref="A27:G27"/>
    </sheetView>
  </sheetViews>
  <sheetFormatPr defaultColWidth="10" defaultRowHeight="13.5" outlineLevelCol="6"/>
  <cols>
    <col min="1" max="1" width="6.75" customWidth="1"/>
    <col min="2" max="2" width="15.125" customWidth="1"/>
    <col min="3" max="3" width="8.5" customWidth="1"/>
    <col min="4" max="4" width="13.375" customWidth="1"/>
    <col min="5" max="5" width="12.25" customWidth="1"/>
    <col min="6" max="6" width="8.5" customWidth="1"/>
    <col min="7" max="7" width="17"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s="58" customFormat="1" ht="18.75" spans="1:2">
      <c r="A1" s="59" t="s">
        <v>363</v>
      </c>
      <c r="B1" s="59"/>
    </row>
    <row r="2" s="58" customFormat="1" ht="24" spans="1:7">
      <c r="A2" s="60" t="s">
        <v>364</v>
      </c>
      <c r="B2" s="60"/>
      <c r="C2" s="60"/>
      <c r="D2" s="60"/>
      <c r="E2" s="60"/>
      <c r="F2" s="60"/>
      <c r="G2" s="60"/>
    </row>
    <row r="3" s="58" customFormat="1" ht="30" customHeight="1" spans="1:7">
      <c r="A3" s="61" t="s">
        <v>365</v>
      </c>
      <c r="B3" s="61"/>
      <c r="C3" s="61"/>
      <c r="D3" s="62"/>
      <c r="E3" s="62"/>
      <c r="F3" s="63" t="s">
        <v>30</v>
      </c>
      <c r="G3" s="63"/>
    </row>
    <row r="4" s="58" customFormat="1" ht="36" customHeight="1" spans="1:7">
      <c r="A4" s="11" t="s">
        <v>366</v>
      </c>
      <c r="B4" s="64" t="s">
        <v>367</v>
      </c>
      <c r="C4" s="64"/>
      <c r="D4" s="64" t="s">
        <v>368</v>
      </c>
      <c r="E4" s="65" t="s">
        <v>369</v>
      </c>
      <c r="F4" s="65" t="s">
        <v>367</v>
      </c>
      <c r="G4" s="65"/>
    </row>
    <row r="5" s="58" customFormat="1" ht="30.95" customHeight="1" spans="1:7">
      <c r="A5" s="11" t="s">
        <v>370</v>
      </c>
      <c r="B5" s="64" t="s">
        <v>371</v>
      </c>
      <c r="C5" s="64"/>
      <c r="D5" s="64"/>
      <c r="E5" s="64" t="s">
        <v>372</v>
      </c>
      <c r="F5" s="65">
        <v>30400</v>
      </c>
      <c r="G5" s="65"/>
    </row>
    <row r="6" s="58" customFormat="1" ht="24" spans="1:7">
      <c r="A6" s="64" t="s">
        <v>373</v>
      </c>
      <c r="B6" s="66" t="s">
        <v>374</v>
      </c>
      <c r="C6" s="67"/>
      <c r="D6" s="67"/>
      <c r="E6" s="67"/>
      <c r="F6" s="67"/>
      <c r="G6" s="68"/>
    </row>
    <row r="7" s="58" customFormat="1" ht="36" spans="1:7">
      <c r="A7" s="11" t="s">
        <v>375</v>
      </c>
      <c r="B7" s="69" t="s">
        <v>376</v>
      </c>
      <c r="C7" s="69"/>
      <c r="D7" s="69"/>
      <c r="E7" s="69"/>
      <c r="F7" s="69"/>
      <c r="G7" s="69"/>
    </row>
    <row r="8" s="58" customFormat="1" ht="24" spans="1:7">
      <c r="A8" s="11" t="s">
        <v>377</v>
      </c>
      <c r="B8" s="69" t="s">
        <v>376</v>
      </c>
      <c r="C8" s="69"/>
      <c r="D8" s="69"/>
      <c r="E8" s="69"/>
      <c r="F8" s="69"/>
      <c r="G8" s="69"/>
    </row>
    <row r="9" s="58" customFormat="1" ht="24" spans="1:7">
      <c r="A9" s="38" t="s">
        <v>378</v>
      </c>
      <c r="B9" s="38" t="s">
        <v>379</v>
      </c>
      <c r="C9" s="38" t="s">
        <v>380</v>
      </c>
      <c r="D9" s="38" t="s">
        <v>381</v>
      </c>
      <c r="E9" s="38"/>
      <c r="F9" s="38" t="s">
        <v>382</v>
      </c>
      <c r="G9" s="11" t="s">
        <v>383</v>
      </c>
    </row>
    <row r="10" s="58" customFormat="1" customHeight="1" spans="1:7">
      <c r="A10" s="38"/>
      <c r="B10" s="41" t="s">
        <v>384</v>
      </c>
      <c r="C10" s="70" t="s">
        <v>385</v>
      </c>
      <c r="D10" s="71" t="s">
        <v>386</v>
      </c>
      <c r="E10" s="72"/>
      <c r="F10" s="44" t="s">
        <v>387</v>
      </c>
      <c r="G10" s="73" t="s">
        <v>388</v>
      </c>
    </row>
    <row r="11" s="58" customFormat="1" spans="1:7">
      <c r="A11" s="38"/>
      <c r="B11" s="41"/>
      <c r="C11" s="70"/>
      <c r="D11" s="71" t="s">
        <v>389</v>
      </c>
      <c r="E11" s="72"/>
      <c r="F11" s="98" t="s">
        <v>390</v>
      </c>
      <c r="G11" s="73" t="s">
        <v>391</v>
      </c>
    </row>
    <row r="12" s="58" customFormat="1" ht="48" customHeight="1" spans="1:7">
      <c r="A12" s="38"/>
      <c r="B12" s="41"/>
      <c r="C12" s="70" t="s">
        <v>392</v>
      </c>
      <c r="D12" s="74" t="s">
        <v>393</v>
      </c>
      <c r="E12" s="75"/>
      <c r="F12" s="73" t="s">
        <v>394</v>
      </c>
      <c r="G12" s="76"/>
    </row>
    <row r="13" s="58" customFormat="1" ht="36" customHeight="1" spans="1:7">
      <c r="A13" s="38"/>
      <c r="B13" s="41"/>
      <c r="C13" s="70"/>
      <c r="D13" s="74" t="s">
        <v>395</v>
      </c>
      <c r="E13" s="75"/>
      <c r="F13" s="73" t="s">
        <v>394</v>
      </c>
      <c r="G13" s="45"/>
    </row>
    <row r="14" s="58" customFormat="1" ht="27.95" customHeight="1" spans="1:7">
      <c r="A14" s="38"/>
      <c r="B14" s="41"/>
      <c r="C14" s="70" t="s">
        <v>396</v>
      </c>
      <c r="D14" s="41" t="s">
        <v>397</v>
      </c>
      <c r="E14" s="41"/>
      <c r="F14" s="99">
        <v>1</v>
      </c>
      <c r="G14" s="73" t="s">
        <v>398</v>
      </c>
    </row>
    <row r="15" s="58" customFormat="1" spans="1:7">
      <c r="A15" s="38"/>
      <c r="B15" s="41"/>
      <c r="C15" s="41" t="s">
        <v>399</v>
      </c>
      <c r="D15" s="41" t="s">
        <v>367</v>
      </c>
      <c r="E15" s="41"/>
      <c r="F15" s="73" t="s">
        <v>400</v>
      </c>
      <c r="G15" s="91"/>
    </row>
    <row r="16" s="58" customFormat="1" spans="1:7">
      <c r="A16" s="38"/>
      <c r="B16" s="41" t="s">
        <v>401</v>
      </c>
      <c r="C16" s="41" t="s">
        <v>402</v>
      </c>
      <c r="D16" s="44"/>
      <c r="E16" s="44"/>
      <c r="F16" s="45"/>
      <c r="G16" s="45"/>
    </row>
    <row r="17" s="58" customFormat="1" ht="41.25" customHeight="1" spans="1:7">
      <c r="A17" s="38"/>
      <c r="B17" s="41"/>
      <c r="C17" s="41" t="s">
        <v>403</v>
      </c>
      <c r="D17" s="41" t="s">
        <v>404</v>
      </c>
      <c r="E17" s="41"/>
      <c r="F17" s="44" t="s">
        <v>405</v>
      </c>
      <c r="G17" s="45"/>
    </row>
    <row r="18" s="58" customFormat="1" ht="23.25" customHeight="1" spans="1:7">
      <c r="A18" s="38"/>
      <c r="B18" s="41"/>
      <c r="C18" s="41" t="s">
        <v>406</v>
      </c>
      <c r="D18" s="44"/>
      <c r="E18" s="44"/>
      <c r="F18" s="45"/>
      <c r="G18" s="45"/>
    </row>
    <row r="19" s="58" customFormat="1" ht="21" customHeight="1" spans="1:7">
      <c r="A19" s="38"/>
      <c r="B19" s="41"/>
      <c r="C19" s="41" t="s">
        <v>407</v>
      </c>
      <c r="D19" s="44"/>
      <c r="E19" s="44"/>
      <c r="F19" s="45"/>
      <c r="G19" s="45"/>
    </row>
    <row r="20" s="58" customFormat="1" ht="38.25" customHeight="1" spans="1:7">
      <c r="A20" s="38"/>
      <c r="B20" s="41"/>
      <c r="C20" s="41" t="s">
        <v>408</v>
      </c>
      <c r="D20" s="41" t="s">
        <v>409</v>
      </c>
      <c r="E20" s="41"/>
      <c r="F20" s="73" t="s">
        <v>394</v>
      </c>
      <c r="G20" s="45"/>
    </row>
    <row r="21" s="58" customFormat="1" spans="1:7">
      <c r="A21" s="11" t="s">
        <v>410</v>
      </c>
      <c r="B21" s="41" t="s">
        <v>411</v>
      </c>
      <c r="C21" s="41" t="s">
        <v>412</v>
      </c>
      <c r="D21" s="44" t="s">
        <v>372</v>
      </c>
      <c r="E21" s="44"/>
      <c r="F21" s="41" t="s">
        <v>413</v>
      </c>
      <c r="G21" s="41"/>
    </row>
    <row r="22" s="58" customFormat="1" ht="30" customHeight="1" spans="1:7">
      <c r="A22" s="11"/>
      <c r="B22" s="80" t="s">
        <v>414</v>
      </c>
      <c r="C22" s="80" t="s">
        <v>414</v>
      </c>
      <c r="D22" s="44">
        <v>8400</v>
      </c>
      <c r="E22" s="44"/>
      <c r="F22" s="41"/>
      <c r="G22" s="41"/>
    </row>
    <row r="23" s="58" customFormat="1" ht="18.75" customHeight="1" spans="1:7">
      <c r="A23" s="11"/>
      <c r="B23" s="80" t="s">
        <v>415</v>
      </c>
      <c r="C23" s="80" t="s">
        <v>415</v>
      </c>
      <c r="D23" s="44">
        <v>22000</v>
      </c>
      <c r="E23" s="44"/>
      <c r="F23" s="96"/>
      <c r="G23" s="97"/>
    </row>
    <row r="24" s="58" customFormat="1" spans="1:7">
      <c r="A24" s="11"/>
      <c r="B24" s="41" t="s">
        <v>133</v>
      </c>
      <c r="C24" s="41"/>
      <c r="D24" s="44">
        <f>SUM(D22:E23)</f>
        <v>30400</v>
      </c>
      <c r="E24" s="44"/>
      <c r="F24" s="41"/>
      <c r="G24" s="41"/>
    </row>
    <row r="25" s="58" customFormat="1" spans="1:7">
      <c r="A25" s="83" t="s">
        <v>416</v>
      </c>
      <c r="B25" s="84"/>
      <c r="C25" s="84"/>
      <c r="D25" s="84"/>
      <c r="E25" s="84"/>
      <c r="F25" s="84"/>
      <c r="G25" s="85"/>
    </row>
    <row r="26" s="58" customFormat="1" ht="24" spans="1:7">
      <c r="A26" s="86" t="s">
        <v>417</v>
      </c>
      <c r="B26" s="87"/>
      <c r="C26" s="88"/>
      <c r="D26" s="88"/>
      <c r="E26" s="88"/>
      <c r="F26" s="88"/>
      <c r="G26" s="89"/>
    </row>
    <row r="27" s="58" customFormat="1" spans="1:7">
      <c r="A27" s="100" t="s">
        <v>418</v>
      </c>
      <c r="B27" s="100"/>
      <c r="C27" s="100"/>
      <c r="D27" s="100"/>
      <c r="E27" s="100"/>
      <c r="F27" s="100"/>
      <c r="G27" s="100"/>
    </row>
  </sheetData>
  <mergeCells count="42">
    <mergeCell ref="A1:B1"/>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D21:E21"/>
    <mergeCell ref="F21:G21"/>
    <mergeCell ref="D22:E22"/>
    <mergeCell ref="F22:G22"/>
    <mergeCell ref="D23:E23"/>
    <mergeCell ref="F23:G23"/>
    <mergeCell ref="B24:C24"/>
    <mergeCell ref="D24:E24"/>
    <mergeCell ref="F24:G24"/>
    <mergeCell ref="A25:G25"/>
    <mergeCell ref="B26:G26"/>
    <mergeCell ref="A27:G27"/>
    <mergeCell ref="A9:A20"/>
    <mergeCell ref="A21:A24"/>
    <mergeCell ref="B10:B15"/>
    <mergeCell ref="B16:B20"/>
    <mergeCell ref="C10:C11"/>
    <mergeCell ref="C12:C13"/>
    <mergeCell ref="D4:D5"/>
  </mergeCells>
  <printOptions horizontalCentered="1"/>
  <pageMargins left="0.078740157480315" right="0.078740157480315" top="1.06299212598425" bottom="0.078740157480315"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opLeftCell="A4" workbookViewId="0">
      <selection activeCell="H27" sqref="H27"/>
    </sheetView>
  </sheetViews>
  <sheetFormatPr defaultColWidth="10" defaultRowHeight="13.5" outlineLevelCol="6"/>
  <cols>
    <col min="1" max="1" width="6.75" customWidth="1"/>
    <col min="2" max="2" width="15.125" customWidth="1"/>
    <col min="3" max="3" width="10.75" customWidth="1"/>
    <col min="4" max="4" width="12.25" customWidth="1"/>
    <col min="5" max="5" width="16.5" customWidth="1"/>
    <col min="6" max="6" width="8.5" customWidth="1"/>
    <col min="7" max="7" width="23.25"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s="58" customFormat="1" ht="18.75" spans="1:2">
      <c r="A1" s="59" t="s">
        <v>363</v>
      </c>
      <c r="B1" s="59"/>
    </row>
    <row r="2" s="58" customFormat="1" ht="24" spans="1:7">
      <c r="A2" s="60" t="s">
        <v>364</v>
      </c>
      <c r="B2" s="60"/>
      <c r="C2" s="60"/>
      <c r="D2" s="60"/>
      <c r="E2" s="60"/>
      <c r="F2" s="60"/>
      <c r="G2" s="60"/>
    </row>
    <row r="3" s="58" customFormat="1" ht="27" customHeight="1" spans="1:7">
      <c r="A3" s="61" t="s">
        <v>365</v>
      </c>
      <c r="B3" s="61"/>
      <c r="C3" s="61"/>
      <c r="D3" s="62"/>
      <c r="E3" s="62"/>
      <c r="F3" s="63" t="s">
        <v>30</v>
      </c>
      <c r="G3" s="63"/>
    </row>
    <row r="4" s="58" customFormat="1" ht="76.5" customHeight="1" spans="1:7">
      <c r="A4" s="11" t="s">
        <v>366</v>
      </c>
      <c r="B4" s="64" t="s">
        <v>419</v>
      </c>
      <c r="C4" s="64"/>
      <c r="D4" s="64" t="s">
        <v>368</v>
      </c>
      <c r="E4" s="65" t="s">
        <v>369</v>
      </c>
      <c r="F4" s="65" t="s">
        <v>420</v>
      </c>
      <c r="G4" s="65"/>
    </row>
    <row r="5" s="58" customFormat="1" ht="24" spans="1:7">
      <c r="A5" s="11" t="s">
        <v>370</v>
      </c>
      <c r="B5" s="64" t="s">
        <v>421</v>
      </c>
      <c r="C5" s="64"/>
      <c r="D5" s="64"/>
      <c r="E5" s="64" t="s">
        <v>372</v>
      </c>
      <c r="F5" s="65">
        <v>1370000</v>
      </c>
      <c r="G5" s="65"/>
    </row>
    <row r="6" s="58" customFormat="1" ht="24" spans="1:7">
      <c r="A6" s="64" t="s">
        <v>373</v>
      </c>
      <c r="B6" s="66" t="s">
        <v>374</v>
      </c>
      <c r="C6" s="67"/>
      <c r="D6" s="67"/>
      <c r="E6" s="67"/>
      <c r="F6" s="67"/>
      <c r="G6" s="68"/>
    </row>
    <row r="7" s="58" customFormat="1" ht="36" spans="1:7">
      <c r="A7" s="11" t="s">
        <v>375</v>
      </c>
      <c r="B7" s="69" t="s">
        <v>422</v>
      </c>
      <c r="C7" s="69"/>
      <c r="D7" s="69"/>
      <c r="E7" s="69"/>
      <c r="F7" s="69"/>
      <c r="G7" s="69"/>
    </row>
    <row r="8" s="58" customFormat="1" ht="24" spans="1:7">
      <c r="A8" s="11" t="s">
        <v>377</v>
      </c>
      <c r="B8" s="69" t="s">
        <v>422</v>
      </c>
      <c r="C8" s="69"/>
      <c r="D8" s="69"/>
      <c r="E8" s="69"/>
      <c r="F8" s="69"/>
      <c r="G8" s="69"/>
    </row>
    <row r="9" s="58" customFormat="1" ht="24" spans="1:7">
      <c r="A9" s="38" t="s">
        <v>378</v>
      </c>
      <c r="B9" s="38" t="s">
        <v>379</v>
      </c>
      <c r="C9" s="38" t="s">
        <v>380</v>
      </c>
      <c r="D9" s="38" t="s">
        <v>381</v>
      </c>
      <c r="E9" s="38"/>
      <c r="F9" s="38" t="s">
        <v>382</v>
      </c>
      <c r="G9" s="11" t="s">
        <v>383</v>
      </c>
    </row>
    <row r="10" s="58" customFormat="1" spans="1:7">
      <c r="A10" s="38"/>
      <c r="B10" s="41" t="s">
        <v>384</v>
      </c>
      <c r="C10" s="70" t="s">
        <v>385</v>
      </c>
      <c r="D10" s="41" t="s">
        <v>423</v>
      </c>
      <c r="E10" s="41"/>
      <c r="F10" s="44" t="s">
        <v>424</v>
      </c>
      <c r="G10" s="45"/>
    </row>
    <row r="11" s="58" customFormat="1" spans="1:7">
      <c r="A11" s="38"/>
      <c r="B11" s="41"/>
      <c r="C11" s="70"/>
      <c r="D11" s="41" t="s">
        <v>425</v>
      </c>
      <c r="E11" s="41"/>
      <c r="F11" s="44" t="s">
        <v>426</v>
      </c>
      <c r="G11" s="45"/>
    </row>
    <row r="12" s="58" customFormat="1" spans="1:7">
      <c r="A12" s="38"/>
      <c r="B12" s="41"/>
      <c r="C12" s="70"/>
      <c r="D12" s="41" t="s">
        <v>427</v>
      </c>
      <c r="E12" s="41"/>
      <c r="F12" s="44" t="s">
        <v>428</v>
      </c>
      <c r="G12" s="45"/>
    </row>
    <row r="13" s="58" customFormat="1" spans="1:7">
      <c r="A13" s="38"/>
      <c r="B13" s="41"/>
      <c r="C13" s="70" t="s">
        <v>392</v>
      </c>
      <c r="D13" s="41" t="s">
        <v>429</v>
      </c>
      <c r="E13" s="41"/>
      <c r="F13" s="44" t="s">
        <v>394</v>
      </c>
      <c r="G13" s="45"/>
    </row>
    <row r="14" s="58" customFormat="1" spans="1:7">
      <c r="A14" s="38"/>
      <c r="B14" s="41"/>
      <c r="C14" s="70"/>
      <c r="D14" s="41" t="s">
        <v>430</v>
      </c>
      <c r="E14" s="41"/>
      <c r="F14" s="48">
        <v>1</v>
      </c>
      <c r="G14" s="45"/>
    </row>
    <row r="15" s="58" customFormat="1" spans="1:7">
      <c r="A15" s="38"/>
      <c r="B15" s="41"/>
      <c r="C15" s="70"/>
      <c r="D15" s="44" t="s">
        <v>431</v>
      </c>
      <c r="E15" s="44"/>
      <c r="F15" s="48">
        <v>1</v>
      </c>
      <c r="G15" s="45"/>
    </row>
    <row r="16" s="58" customFormat="1" ht="27.75" customHeight="1" spans="1:7">
      <c r="A16" s="38"/>
      <c r="B16" s="41"/>
      <c r="C16" s="70" t="s">
        <v>396</v>
      </c>
      <c r="D16" s="41" t="s">
        <v>432</v>
      </c>
      <c r="E16" s="41"/>
      <c r="F16" s="44" t="s">
        <v>433</v>
      </c>
      <c r="G16" s="45"/>
    </row>
    <row r="17" s="58" customFormat="1" spans="1:7">
      <c r="A17" s="38"/>
      <c r="B17" s="41"/>
      <c r="C17" s="70"/>
      <c r="D17" s="41" t="s">
        <v>434</v>
      </c>
      <c r="E17" s="41"/>
      <c r="F17" s="44" t="s">
        <v>435</v>
      </c>
      <c r="G17" s="45"/>
    </row>
    <row r="18" s="58" customFormat="1" spans="1:7">
      <c r="A18" s="38"/>
      <c r="B18" s="41"/>
      <c r="C18" s="70"/>
      <c r="D18" s="41" t="s">
        <v>436</v>
      </c>
      <c r="E18" s="41"/>
      <c r="F18" s="44" t="s">
        <v>437</v>
      </c>
      <c r="G18" s="91"/>
    </row>
    <row r="19" s="58" customFormat="1" spans="1:7">
      <c r="A19" s="38"/>
      <c r="B19" s="41"/>
      <c r="C19" s="41" t="s">
        <v>399</v>
      </c>
      <c r="D19" s="41" t="s">
        <v>438</v>
      </c>
      <c r="E19" s="41"/>
      <c r="F19" s="44">
        <v>8</v>
      </c>
      <c r="G19" s="91"/>
    </row>
    <row r="20" s="58" customFormat="1" spans="1:7">
      <c r="A20" s="38"/>
      <c r="B20" s="41"/>
      <c r="C20" s="41"/>
      <c r="D20" s="41" t="s">
        <v>439</v>
      </c>
      <c r="E20" s="41"/>
      <c r="F20" s="44">
        <v>20</v>
      </c>
      <c r="G20" s="91"/>
    </row>
    <row r="21" s="58" customFormat="1" spans="1:7">
      <c r="A21" s="38"/>
      <c r="B21" s="41"/>
      <c r="C21" s="41"/>
      <c r="D21" s="41" t="s">
        <v>440</v>
      </c>
      <c r="E21" s="41"/>
      <c r="F21" s="44">
        <v>40.5</v>
      </c>
      <c r="G21" s="91"/>
    </row>
    <row r="22" s="58" customFormat="1" spans="1:7">
      <c r="A22" s="38"/>
      <c r="B22" s="41"/>
      <c r="C22" s="41"/>
      <c r="D22" s="41" t="s">
        <v>441</v>
      </c>
      <c r="E22" s="41"/>
      <c r="F22" s="44">
        <v>10</v>
      </c>
      <c r="G22" s="91"/>
    </row>
    <row r="23" s="58" customFormat="1" spans="1:7">
      <c r="A23" s="38"/>
      <c r="B23" s="41"/>
      <c r="C23" s="41"/>
      <c r="D23" s="41" t="s">
        <v>442</v>
      </c>
      <c r="E23" s="41"/>
      <c r="F23" s="44">
        <v>30</v>
      </c>
      <c r="G23" s="91"/>
    </row>
    <row r="24" s="58" customFormat="1" spans="1:7">
      <c r="A24" s="38"/>
      <c r="B24" s="41"/>
      <c r="C24" s="41"/>
      <c r="D24" s="41" t="s">
        <v>443</v>
      </c>
      <c r="E24" s="41"/>
      <c r="F24" s="44">
        <v>12.5</v>
      </c>
      <c r="G24" s="91"/>
    </row>
    <row r="25" s="58" customFormat="1" spans="1:7">
      <c r="A25" s="38"/>
      <c r="B25" s="41"/>
      <c r="C25" s="41"/>
      <c r="D25" s="71" t="s">
        <v>444</v>
      </c>
      <c r="E25" s="92"/>
      <c r="F25" s="93">
        <v>16</v>
      </c>
      <c r="G25" s="45"/>
    </row>
    <row r="26" s="58" customFormat="1" spans="1:7">
      <c r="A26" s="38"/>
      <c r="B26" s="41" t="s">
        <v>401</v>
      </c>
      <c r="C26" s="41" t="s">
        <v>402</v>
      </c>
      <c r="D26" s="44"/>
      <c r="E26" s="44"/>
      <c r="F26" s="45"/>
      <c r="G26" s="45"/>
    </row>
    <row r="27" s="58" customFormat="1" ht="41.25" customHeight="1" spans="1:7">
      <c r="A27" s="38"/>
      <c r="B27" s="41"/>
      <c r="C27" s="41" t="s">
        <v>403</v>
      </c>
      <c r="D27" s="41" t="s">
        <v>445</v>
      </c>
      <c r="E27" s="41"/>
      <c r="F27" s="44" t="s">
        <v>446</v>
      </c>
      <c r="G27" s="45"/>
    </row>
    <row r="28" s="58" customFormat="1" spans="1:7">
      <c r="A28" s="38"/>
      <c r="B28" s="41"/>
      <c r="C28" s="41" t="s">
        <v>406</v>
      </c>
      <c r="D28" s="44"/>
      <c r="E28" s="44"/>
      <c r="F28" s="45"/>
      <c r="G28" s="45"/>
    </row>
    <row r="29" s="58" customFormat="1" spans="1:7">
      <c r="A29" s="38"/>
      <c r="B29" s="41"/>
      <c r="C29" s="41" t="s">
        <v>407</v>
      </c>
      <c r="D29" s="44"/>
      <c r="E29" s="44"/>
      <c r="F29" s="45"/>
      <c r="G29" s="45"/>
    </row>
    <row r="30" s="58" customFormat="1" spans="1:7">
      <c r="A30" s="38"/>
      <c r="B30" s="41"/>
      <c r="C30" s="41" t="s">
        <v>408</v>
      </c>
      <c r="D30" s="41" t="s">
        <v>447</v>
      </c>
      <c r="E30" s="41"/>
      <c r="F30" s="44" t="s">
        <v>394</v>
      </c>
      <c r="G30" s="45"/>
    </row>
    <row r="31" s="58" customFormat="1" spans="1:7">
      <c r="A31" s="38"/>
      <c r="B31" s="41"/>
      <c r="C31" s="41"/>
      <c r="D31" s="41" t="s">
        <v>448</v>
      </c>
      <c r="E31" s="41"/>
      <c r="F31" s="44" t="s">
        <v>394</v>
      </c>
      <c r="G31" s="48" t="s">
        <v>449</v>
      </c>
    </row>
    <row r="32" s="58" customFormat="1" spans="1:7">
      <c r="A32" s="11" t="s">
        <v>410</v>
      </c>
      <c r="B32" s="41" t="s">
        <v>411</v>
      </c>
      <c r="C32" s="41" t="s">
        <v>412</v>
      </c>
      <c r="D32" s="44" t="s">
        <v>372</v>
      </c>
      <c r="E32" s="44"/>
      <c r="F32" s="41" t="s">
        <v>413</v>
      </c>
      <c r="G32" s="41"/>
    </row>
    <row r="33" s="58" customFormat="1" spans="1:7">
      <c r="A33" s="11"/>
      <c r="B33" s="80" t="s">
        <v>450</v>
      </c>
      <c r="C33" s="80" t="s">
        <v>451</v>
      </c>
      <c r="D33" s="44">
        <v>80000</v>
      </c>
      <c r="E33" s="44"/>
      <c r="F33" s="81" t="s">
        <v>452</v>
      </c>
      <c r="G33" s="82"/>
    </row>
    <row r="34" s="58" customFormat="1" ht="36" spans="1:7">
      <c r="A34" s="11"/>
      <c r="B34" s="80" t="s">
        <v>453</v>
      </c>
      <c r="C34" s="80" t="s">
        <v>454</v>
      </c>
      <c r="D34" s="44">
        <v>200000</v>
      </c>
      <c r="E34" s="44"/>
      <c r="F34" s="94"/>
      <c r="G34" s="95"/>
    </row>
    <row r="35" s="58" customFormat="1" spans="1:7">
      <c r="A35" s="11"/>
      <c r="B35" s="80" t="s">
        <v>440</v>
      </c>
      <c r="C35" s="80" t="s">
        <v>455</v>
      </c>
      <c r="D35" s="44">
        <v>405000</v>
      </c>
      <c r="E35" s="44"/>
      <c r="F35" s="94"/>
      <c r="G35" s="95"/>
    </row>
    <row r="36" s="58" customFormat="1" ht="24" spans="1:7">
      <c r="A36" s="11"/>
      <c r="B36" s="80" t="s">
        <v>441</v>
      </c>
      <c r="C36" s="80" t="s">
        <v>456</v>
      </c>
      <c r="D36" s="44">
        <v>100000</v>
      </c>
      <c r="E36" s="44"/>
      <c r="F36" s="94"/>
      <c r="G36" s="95"/>
    </row>
    <row r="37" s="58" customFormat="1" ht="24" spans="1:7">
      <c r="A37" s="11"/>
      <c r="B37" s="80" t="s">
        <v>442</v>
      </c>
      <c r="C37" s="44" t="s">
        <v>457</v>
      </c>
      <c r="D37" s="44">
        <v>300000</v>
      </c>
      <c r="E37" s="44"/>
      <c r="F37" s="94"/>
      <c r="G37" s="95"/>
    </row>
    <row r="38" s="58" customFormat="1" ht="24" spans="1:7">
      <c r="A38" s="11"/>
      <c r="B38" s="80" t="s">
        <v>443</v>
      </c>
      <c r="C38" s="80" t="s">
        <v>443</v>
      </c>
      <c r="D38" s="44">
        <v>125000</v>
      </c>
      <c r="E38" s="44"/>
      <c r="F38" s="94"/>
      <c r="G38" s="95"/>
    </row>
    <row r="39" s="58" customFormat="1" ht="36" spans="1:7">
      <c r="A39" s="11"/>
      <c r="B39" s="80" t="s">
        <v>444</v>
      </c>
      <c r="C39" s="80" t="s">
        <v>444</v>
      </c>
      <c r="D39" s="44">
        <v>160000</v>
      </c>
      <c r="E39" s="44"/>
      <c r="F39" s="96"/>
      <c r="G39" s="97"/>
    </row>
    <row r="40" s="58" customFormat="1" spans="1:7">
      <c r="A40" s="11"/>
      <c r="B40" s="41" t="s">
        <v>133</v>
      </c>
      <c r="C40" s="41"/>
      <c r="D40" s="44">
        <f>SUM(D33:E39)</f>
        <v>1370000</v>
      </c>
      <c r="E40" s="44"/>
      <c r="F40" s="41"/>
      <c r="G40" s="41"/>
    </row>
    <row r="41" s="58" customFormat="1" spans="1:7">
      <c r="A41" s="83" t="s">
        <v>416</v>
      </c>
      <c r="B41" s="84"/>
      <c r="C41" s="84"/>
      <c r="D41" s="84"/>
      <c r="E41" s="84"/>
      <c r="F41" s="84"/>
      <c r="G41" s="85"/>
    </row>
    <row r="42" s="58" customFormat="1" ht="24" spans="1:7">
      <c r="A42" s="86" t="s">
        <v>417</v>
      </c>
      <c r="B42" s="87"/>
      <c r="C42" s="88"/>
      <c r="D42" s="88"/>
      <c r="E42" s="88"/>
      <c r="F42" s="88"/>
      <c r="G42" s="89"/>
    </row>
    <row r="43" s="58" customFormat="1" spans="1:7">
      <c r="A43" s="90" t="s">
        <v>458</v>
      </c>
      <c r="B43" s="90"/>
      <c r="C43" s="90"/>
      <c r="D43" s="90"/>
      <c r="E43" s="90"/>
      <c r="F43" s="90"/>
      <c r="G43" s="90"/>
    </row>
  </sheetData>
  <mergeCells count="60">
    <mergeCell ref="A1:B1"/>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F32:G32"/>
    <mergeCell ref="D33:E33"/>
    <mergeCell ref="D34:E34"/>
    <mergeCell ref="D35:E35"/>
    <mergeCell ref="D36:E36"/>
    <mergeCell ref="D37:E37"/>
    <mergeCell ref="D38:E38"/>
    <mergeCell ref="D39:E39"/>
    <mergeCell ref="B40:C40"/>
    <mergeCell ref="D40:E40"/>
    <mergeCell ref="F40:G40"/>
    <mergeCell ref="A41:G41"/>
    <mergeCell ref="B42:G42"/>
    <mergeCell ref="A43:G43"/>
    <mergeCell ref="A9:A31"/>
    <mergeCell ref="A32:A40"/>
    <mergeCell ref="B10:B25"/>
    <mergeCell ref="B26:B31"/>
    <mergeCell ref="C10:C12"/>
    <mergeCell ref="C13:C15"/>
    <mergeCell ref="C16:C18"/>
    <mergeCell ref="C19:C25"/>
    <mergeCell ref="C30:C31"/>
    <mergeCell ref="D4:D5"/>
    <mergeCell ref="F33:G39"/>
  </mergeCells>
  <printOptions horizontalCentered="1"/>
  <pageMargins left="0.47244094488189" right="0.47244094488189" top="1.06299212598425" bottom="1.06299212598425"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13" workbookViewId="0">
      <selection activeCell="L14" sqref="L14"/>
    </sheetView>
  </sheetViews>
  <sheetFormatPr defaultColWidth="10" defaultRowHeight="13.5" outlineLevelCol="6"/>
  <cols>
    <col min="1" max="1" width="6.75" customWidth="1"/>
    <col min="2" max="2" width="15.125" customWidth="1"/>
    <col min="3" max="3" width="12" customWidth="1"/>
    <col min="4" max="4" width="12.25" customWidth="1"/>
    <col min="5" max="5" width="8.375" customWidth="1"/>
    <col min="6" max="6" width="8.5" customWidth="1"/>
    <col min="7" max="7" width="20"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s="58" customFormat="1" ht="18.75" spans="1:2">
      <c r="A1" s="59" t="s">
        <v>363</v>
      </c>
      <c r="B1" s="59"/>
    </row>
    <row r="2" s="58" customFormat="1" ht="24" spans="1:7">
      <c r="A2" s="60" t="s">
        <v>364</v>
      </c>
      <c r="B2" s="60"/>
      <c r="C2" s="60"/>
      <c r="D2" s="60"/>
      <c r="E2" s="60"/>
      <c r="F2" s="60"/>
      <c r="G2" s="60"/>
    </row>
    <row r="3" s="58" customFormat="1" ht="24" customHeight="1" spans="1:7">
      <c r="A3" s="61" t="s">
        <v>365</v>
      </c>
      <c r="B3" s="61"/>
      <c r="C3" s="61"/>
      <c r="D3" s="62"/>
      <c r="E3" s="62"/>
      <c r="F3" s="63" t="s">
        <v>30</v>
      </c>
      <c r="G3" s="63"/>
    </row>
    <row r="4" s="58" customFormat="1" ht="76.5" customHeight="1" spans="1:7">
      <c r="A4" s="11" t="s">
        <v>366</v>
      </c>
      <c r="B4" s="64" t="s">
        <v>459</v>
      </c>
      <c r="C4" s="64"/>
      <c r="D4" s="64" t="s">
        <v>368</v>
      </c>
      <c r="E4" s="65" t="s">
        <v>369</v>
      </c>
      <c r="F4" s="65" t="s">
        <v>459</v>
      </c>
      <c r="G4" s="65"/>
    </row>
    <row r="5" s="58" customFormat="1" ht="24" spans="1:7">
      <c r="A5" s="11" t="s">
        <v>370</v>
      </c>
      <c r="B5" s="64" t="s">
        <v>460</v>
      </c>
      <c r="C5" s="64"/>
      <c r="D5" s="64"/>
      <c r="E5" s="64" t="s">
        <v>372</v>
      </c>
      <c r="F5" s="65">
        <v>250000</v>
      </c>
      <c r="G5" s="65"/>
    </row>
    <row r="6" s="58" customFormat="1" ht="24" spans="1:7">
      <c r="A6" s="64" t="s">
        <v>373</v>
      </c>
      <c r="B6" s="66" t="s">
        <v>374</v>
      </c>
      <c r="C6" s="67"/>
      <c r="D6" s="67"/>
      <c r="E6" s="67"/>
      <c r="F6" s="67"/>
      <c r="G6" s="68"/>
    </row>
    <row r="7" s="58" customFormat="1" ht="36" spans="1:7">
      <c r="A7" s="11" t="s">
        <v>375</v>
      </c>
      <c r="B7" s="69" t="s">
        <v>461</v>
      </c>
      <c r="C7" s="69"/>
      <c r="D7" s="69"/>
      <c r="E7" s="69"/>
      <c r="F7" s="69"/>
      <c r="G7" s="69"/>
    </row>
    <row r="8" s="58" customFormat="1" ht="24" spans="1:7">
      <c r="A8" s="11" t="s">
        <v>377</v>
      </c>
      <c r="B8" s="69" t="s">
        <v>461</v>
      </c>
      <c r="C8" s="69"/>
      <c r="D8" s="69"/>
      <c r="E8" s="69"/>
      <c r="F8" s="69"/>
      <c r="G8" s="69"/>
    </row>
    <row r="9" s="58" customFormat="1" ht="24" spans="1:7">
      <c r="A9" s="38" t="s">
        <v>378</v>
      </c>
      <c r="B9" s="38" t="s">
        <v>379</v>
      </c>
      <c r="C9" s="38" t="s">
        <v>380</v>
      </c>
      <c r="D9" s="38" t="s">
        <v>381</v>
      </c>
      <c r="E9" s="38"/>
      <c r="F9" s="38" t="s">
        <v>382</v>
      </c>
      <c r="G9" s="11" t="s">
        <v>383</v>
      </c>
    </row>
    <row r="10" s="58" customFormat="1" ht="36.75" customHeight="1" spans="1:7">
      <c r="A10" s="38"/>
      <c r="B10" s="41" t="s">
        <v>384</v>
      </c>
      <c r="C10" s="70" t="s">
        <v>385</v>
      </c>
      <c r="D10" s="71" t="s">
        <v>462</v>
      </c>
      <c r="E10" s="72"/>
      <c r="F10" s="73" t="s">
        <v>463</v>
      </c>
      <c r="G10" s="73" t="s">
        <v>464</v>
      </c>
    </row>
    <row r="11" s="58" customFormat="1" ht="48" customHeight="1" spans="1:7">
      <c r="A11" s="38"/>
      <c r="B11" s="41"/>
      <c r="C11" s="70" t="s">
        <v>392</v>
      </c>
      <c r="D11" s="74" t="s">
        <v>465</v>
      </c>
      <c r="E11" s="75"/>
      <c r="F11" s="73" t="s">
        <v>394</v>
      </c>
      <c r="G11" s="76"/>
    </row>
    <row r="12" s="58" customFormat="1" ht="27.75" customHeight="1" spans="1:7">
      <c r="A12" s="38"/>
      <c r="B12" s="41"/>
      <c r="C12" s="70" t="s">
        <v>396</v>
      </c>
      <c r="D12" s="41" t="s">
        <v>466</v>
      </c>
      <c r="E12" s="41"/>
      <c r="F12" s="73" t="s">
        <v>467</v>
      </c>
      <c r="G12" s="73" t="s">
        <v>468</v>
      </c>
    </row>
    <row r="13" s="58" customFormat="1" ht="24" spans="1:7">
      <c r="A13" s="38"/>
      <c r="B13" s="41"/>
      <c r="C13" s="41" t="s">
        <v>399</v>
      </c>
      <c r="D13" s="41" t="s">
        <v>469</v>
      </c>
      <c r="E13" s="41"/>
      <c r="F13" s="77" t="s">
        <v>470</v>
      </c>
      <c r="G13" s="77" t="s">
        <v>471</v>
      </c>
    </row>
    <row r="14" s="58" customFormat="1" spans="1:7">
      <c r="A14" s="38"/>
      <c r="B14" s="41" t="s">
        <v>401</v>
      </c>
      <c r="C14" s="41" t="s">
        <v>402</v>
      </c>
      <c r="D14" s="44"/>
      <c r="E14" s="44"/>
      <c r="F14" s="45"/>
      <c r="G14" s="45"/>
    </row>
    <row r="15" s="58" customFormat="1" ht="41.25" customHeight="1" spans="1:7">
      <c r="A15" s="38"/>
      <c r="B15" s="41"/>
      <c r="C15" s="41" t="s">
        <v>403</v>
      </c>
      <c r="D15" s="74" t="s">
        <v>472</v>
      </c>
      <c r="E15" s="78"/>
      <c r="F15" s="79" t="s">
        <v>446</v>
      </c>
      <c r="G15" s="79" t="s">
        <v>473</v>
      </c>
    </row>
    <row r="16" s="58" customFormat="1" ht="23.25" customHeight="1" spans="1:7">
      <c r="A16" s="38"/>
      <c r="B16" s="41"/>
      <c r="C16" s="41" t="s">
        <v>406</v>
      </c>
      <c r="D16" s="44"/>
      <c r="E16" s="44"/>
      <c r="F16" s="45"/>
      <c r="G16" s="45"/>
    </row>
    <row r="17" s="58" customFormat="1" ht="21" customHeight="1" spans="1:7">
      <c r="A17" s="38"/>
      <c r="B17" s="41"/>
      <c r="C17" s="41" t="s">
        <v>407</v>
      </c>
      <c r="D17" s="44"/>
      <c r="E17" s="44"/>
      <c r="F17" s="45"/>
      <c r="G17" s="45"/>
    </row>
    <row r="18" s="58" customFormat="1" ht="38.25" customHeight="1" spans="1:7">
      <c r="A18" s="38"/>
      <c r="B18" s="41"/>
      <c r="C18" s="41" t="s">
        <v>408</v>
      </c>
      <c r="D18" s="74" t="s">
        <v>474</v>
      </c>
      <c r="E18" s="78"/>
      <c r="F18" s="79" t="s">
        <v>394</v>
      </c>
      <c r="G18" s="79" t="s">
        <v>475</v>
      </c>
    </row>
    <row r="19" s="58" customFormat="1" spans="1:7">
      <c r="A19" s="11" t="s">
        <v>410</v>
      </c>
      <c r="B19" s="41" t="s">
        <v>411</v>
      </c>
      <c r="C19" s="41" t="s">
        <v>412</v>
      </c>
      <c r="D19" s="44" t="s">
        <v>372</v>
      </c>
      <c r="E19" s="44"/>
      <c r="F19" s="41" t="s">
        <v>413</v>
      </c>
      <c r="G19" s="41"/>
    </row>
    <row r="20" s="58" customFormat="1" ht="52.5" customHeight="1" spans="1:7">
      <c r="A20" s="11"/>
      <c r="B20" s="80" t="s">
        <v>459</v>
      </c>
      <c r="C20" s="80" t="s">
        <v>459</v>
      </c>
      <c r="D20" s="44">
        <v>250000</v>
      </c>
      <c r="E20" s="44"/>
      <c r="F20" s="81"/>
      <c r="G20" s="82"/>
    </row>
    <row r="21" s="58" customFormat="1" spans="1:7">
      <c r="A21" s="11"/>
      <c r="B21" s="41" t="s">
        <v>133</v>
      </c>
      <c r="C21" s="41"/>
      <c r="D21" s="44">
        <f>SUM(D20:E20)</f>
        <v>250000</v>
      </c>
      <c r="E21" s="44"/>
      <c r="F21" s="41"/>
      <c r="G21" s="41"/>
    </row>
    <row r="22" s="58" customFormat="1" spans="1:7">
      <c r="A22" s="83" t="s">
        <v>416</v>
      </c>
      <c r="B22" s="84"/>
      <c r="C22" s="84"/>
      <c r="D22" s="84"/>
      <c r="E22" s="84"/>
      <c r="F22" s="84"/>
      <c r="G22" s="85"/>
    </row>
    <row r="23" s="58" customFormat="1" ht="24" spans="1:7">
      <c r="A23" s="86" t="s">
        <v>417</v>
      </c>
      <c r="B23" s="87"/>
      <c r="C23" s="88"/>
      <c r="D23" s="88"/>
      <c r="E23" s="88"/>
      <c r="F23" s="88"/>
      <c r="G23" s="89"/>
    </row>
    <row r="24" s="58" customFormat="1" spans="1:7">
      <c r="A24" s="90" t="s">
        <v>476</v>
      </c>
      <c r="B24" s="90"/>
      <c r="C24" s="90"/>
      <c r="D24" s="90"/>
      <c r="E24" s="90"/>
      <c r="F24" s="90"/>
      <c r="G24" s="90"/>
    </row>
  </sheetData>
  <mergeCells count="36">
    <mergeCell ref="A1:B1"/>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B21:C21"/>
    <mergeCell ref="D21:E21"/>
    <mergeCell ref="F21:G21"/>
    <mergeCell ref="A22:G22"/>
    <mergeCell ref="B23:G23"/>
    <mergeCell ref="A24:G24"/>
    <mergeCell ref="A9:A18"/>
    <mergeCell ref="A19:A21"/>
    <mergeCell ref="B10:B13"/>
    <mergeCell ref="B14:B18"/>
    <mergeCell ref="D4:D5"/>
  </mergeCells>
  <printOptions horizontalCentered="1"/>
  <pageMargins left="0.47244094488189" right="0.47244094488189" top="1.06299212598425" bottom="0.078740157480315"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A10" workbookViewId="0">
      <selection activeCell="H10" sqref="H10"/>
    </sheetView>
  </sheetViews>
  <sheetFormatPr defaultColWidth="10" defaultRowHeight="13.5" outlineLevelCol="5"/>
  <cols>
    <col min="1" max="1" width="6.25" customWidth="1"/>
    <col min="2" max="2" width="13.375" customWidth="1"/>
    <col min="3" max="3" width="13.125" customWidth="1"/>
    <col min="4" max="4" width="15.25" customWidth="1"/>
    <col min="5" max="5" width="12.625" customWidth="1"/>
    <col min="6" max="6" width="22" customWidth="1"/>
    <col min="7" max="7" width="9.875" customWidth="1"/>
    <col min="8" max="9" width="8.25" customWidth="1"/>
    <col min="10" max="10" width="33.625" customWidth="1"/>
    <col min="11" max="11" width="7" customWidth="1"/>
    <col min="12" max="12" width="11.125" customWidth="1"/>
    <col min="13" max="13" width="27.375" customWidth="1"/>
    <col min="14" max="16" width="9.75" customWidth="1"/>
    <col min="17" max="17" width="24.375" customWidth="1"/>
    <col min="18" max="18" width="15.75" customWidth="1"/>
    <col min="19" max="19" width="9.75" customWidth="1"/>
  </cols>
  <sheetData>
    <row r="1" s="1" customFormat="1" ht="14.25" spans="1:6">
      <c r="A1" s="2" t="s">
        <v>477</v>
      </c>
      <c r="B1" s="3"/>
      <c r="C1" s="4"/>
      <c r="D1" s="5"/>
      <c r="E1" s="6"/>
      <c r="F1" s="6"/>
    </row>
    <row r="2" s="1" customFormat="1" ht="24" spans="1:6">
      <c r="A2" s="7" t="s">
        <v>478</v>
      </c>
      <c r="B2" s="7"/>
      <c r="C2" s="7"/>
      <c r="D2" s="7"/>
      <c r="E2" s="7"/>
      <c r="F2" s="7"/>
    </row>
    <row r="3" s="1" customFormat="1" ht="27" customHeight="1" spans="1:6">
      <c r="A3" s="8" t="s">
        <v>365</v>
      </c>
      <c r="B3" s="8"/>
      <c r="C3" s="8"/>
      <c r="D3" s="9"/>
      <c r="E3" s="9"/>
      <c r="F3" s="10" t="s">
        <v>30</v>
      </c>
    </row>
    <row r="4" s="1" customFormat="1" ht="31.5" customHeight="1" spans="1:6">
      <c r="A4" s="11" t="s">
        <v>479</v>
      </c>
      <c r="B4" s="12" t="s">
        <v>480</v>
      </c>
      <c r="C4" s="12"/>
      <c r="D4" s="12"/>
      <c r="E4" s="12"/>
      <c r="F4" s="12"/>
    </row>
    <row r="5" s="1" customFormat="1" ht="24.95" customHeight="1" spans="1:6">
      <c r="A5" s="13" t="s">
        <v>481</v>
      </c>
      <c r="B5" s="14" t="s">
        <v>482</v>
      </c>
      <c r="C5" s="15"/>
      <c r="D5" s="15"/>
      <c r="E5" s="15"/>
      <c r="F5" s="16"/>
    </row>
    <row r="6" s="1" customFormat="1" ht="24.95" customHeight="1" spans="1:6">
      <c r="A6" s="17"/>
      <c r="B6" s="14" t="s">
        <v>483</v>
      </c>
      <c r="C6" s="15"/>
      <c r="D6" s="16"/>
      <c r="E6" s="18" t="s">
        <v>484</v>
      </c>
      <c r="F6" s="19"/>
    </row>
    <row r="7" s="1" customFormat="1" ht="21" customHeight="1" spans="1:6">
      <c r="A7" s="20"/>
      <c r="B7" s="21" t="s">
        <v>485</v>
      </c>
      <c r="C7" s="22"/>
      <c r="D7" s="22">
        <v>6589847.74</v>
      </c>
      <c r="E7" s="11" t="s">
        <v>486</v>
      </c>
      <c r="F7" s="11">
        <v>4939447.74</v>
      </c>
    </row>
    <row r="8" s="1" customFormat="1" ht="21.75" customHeight="1" spans="1:6">
      <c r="A8" s="20"/>
      <c r="B8" s="21" t="s">
        <v>487</v>
      </c>
      <c r="C8" s="22"/>
      <c r="D8" s="23">
        <v>0</v>
      </c>
      <c r="E8" s="11" t="s">
        <v>488</v>
      </c>
      <c r="F8" s="24">
        <v>1650400</v>
      </c>
    </row>
    <row r="9" s="1" customFormat="1" ht="24" customHeight="1" spans="1:6">
      <c r="A9" s="25"/>
      <c r="B9" s="26" t="s">
        <v>489</v>
      </c>
      <c r="C9" s="27"/>
      <c r="D9" s="28">
        <v>0</v>
      </c>
      <c r="E9" s="11"/>
      <c r="F9" s="29"/>
    </row>
    <row r="10" s="1" customFormat="1" ht="188.1" customHeight="1" spans="1:6">
      <c r="A10" s="11" t="s">
        <v>490</v>
      </c>
      <c r="B10" s="30" t="s">
        <v>491</v>
      </c>
      <c r="C10" s="31"/>
      <c r="D10" s="31"/>
      <c r="E10" s="31"/>
      <c r="F10" s="32"/>
    </row>
    <row r="11" s="1" customFormat="1" ht="24.95" customHeight="1" spans="1:6">
      <c r="A11" s="11" t="s">
        <v>492</v>
      </c>
      <c r="B11" s="33" t="s">
        <v>493</v>
      </c>
      <c r="C11" s="34" t="s">
        <v>494</v>
      </c>
      <c r="D11" s="35"/>
      <c r="E11" s="35"/>
      <c r="F11" s="36"/>
    </row>
    <row r="12" s="1" customFormat="1" ht="24.95" customHeight="1" spans="1:6">
      <c r="A12" s="11"/>
      <c r="B12" s="33" t="s">
        <v>495</v>
      </c>
      <c r="C12" s="30" t="s">
        <v>496</v>
      </c>
      <c r="D12" s="31"/>
      <c r="E12" s="31"/>
      <c r="F12" s="32"/>
    </row>
    <row r="13" s="1" customFormat="1" ht="24.95" customHeight="1" spans="1:6">
      <c r="A13" s="11"/>
      <c r="B13" s="33" t="s">
        <v>497</v>
      </c>
      <c r="C13" s="30" t="s">
        <v>498</v>
      </c>
      <c r="D13" s="31"/>
      <c r="E13" s="31"/>
      <c r="F13" s="32"/>
    </row>
    <row r="14" s="1" customFormat="1" ht="24.95" customHeight="1" spans="1:6">
      <c r="A14" s="11"/>
      <c r="B14" s="33" t="s">
        <v>499</v>
      </c>
      <c r="C14" s="30" t="s">
        <v>500</v>
      </c>
      <c r="D14" s="31"/>
      <c r="E14" s="31"/>
      <c r="F14" s="32"/>
    </row>
    <row r="15" s="1" customFormat="1" ht="24.95" customHeight="1" spans="1:6">
      <c r="A15" s="11"/>
      <c r="B15" s="33" t="s">
        <v>501</v>
      </c>
      <c r="C15" s="30" t="s">
        <v>502</v>
      </c>
      <c r="D15" s="31"/>
      <c r="E15" s="31"/>
      <c r="F15" s="32"/>
    </row>
    <row r="16" s="1" customFormat="1" ht="24.95" customHeight="1" spans="1:6">
      <c r="A16" s="11"/>
      <c r="B16" s="33" t="s">
        <v>503</v>
      </c>
      <c r="C16" s="30" t="s">
        <v>504</v>
      </c>
      <c r="D16" s="31"/>
      <c r="E16" s="31"/>
      <c r="F16" s="32"/>
    </row>
    <row r="17" s="1" customFormat="1" ht="24.95" customHeight="1" spans="1:6">
      <c r="A17" s="11"/>
      <c r="B17" s="33" t="s">
        <v>505</v>
      </c>
      <c r="C17" s="30" t="s">
        <v>506</v>
      </c>
      <c r="D17" s="31"/>
      <c r="E17" s="31"/>
      <c r="F17" s="32"/>
    </row>
    <row r="18" s="1" customFormat="1" ht="24.95" customHeight="1" spans="1:6">
      <c r="A18" s="37" t="s">
        <v>378</v>
      </c>
      <c r="B18" s="38" t="s">
        <v>379</v>
      </c>
      <c r="C18" s="38" t="s">
        <v>380</v>
      </c>
      <c r="D18" s="39" t="s">
        <v>381</v>
      </c>
      <c r="E18" s="38" t="s">
        <v>507</v>
      </c>
      <c r="F18" s="38" t="s">
        <v>508</v>
      </c>
    </row>
    <row r="19" s="1" customFormat="1" ht="24.95" customHeight="1" spans="1:6">
      <c r="A19" s="40"/>
      <c r="B19" s="41" t="s">
        <v>384</v>
      </c>
      <c r="C19" s="42" t="s">
        <v>385</v>
      </c>
      <c r="D19" s="43" t="s">
        <v>509</v>
      </c>
      <c r="E19" s="44" t="s">
        <v>510</v>
      </c>
      <c r="F19" s="45" t="s">
        <v>511</v>
      </c>
    </row>
    <row r="20" s="1" customFormat="1" ht="24.95" customHeight="1" spans="1:6">
      <c r="A20" s="40"/>
      <c r="B20" s="41"/>
      <c r="C20" s="42" t="s">
        <v>385</v>
      </c>
      <c r="D20" s="43" t="s">
        <v>512</v>
      </c>
      <c r="E20" s="44" t="s">
        <v>424</v>
      </c>
      <c r="F20" s="45" t="s">
        <v>513</v>
      </c>
    </row>
    <row r="21" s="1" customFormat="1" ht="36" spans="1:6">
      <c r="A21" s="40"/>
      <c r="B21" s="41"/>
      <c r="C21" s="42" t="s">
        <v>385</v>
      </c>
      <c r="D21" s="43" t="s">
        <v>514</v>
      </c>
      <c r="E21" s="44" t="s">
        <v>515</v>
      </c>
      <c r="F21" s="45" t="s">
        <v>516</v>
      </c>
    </row>
    <row r="22" s="1" customFormat="1" spans="1:6">
      <c r="A22" s="40"/>
      <c r="B22" s="41"/>
      <c r="C22" s="42" t="s">
        <v>385</v>
      </c>
      <c r="D22" s="43" t="s">
        <v>517</v>
      </c>
      <c r="E22" s="44" t="s">
        <v>518</v>
      </c>
      <c r="F22" s="45"/>
    </row>
    <row r="23" s="1" customFormat="1" ht="24" spans="1:6">
      <c r="A23" s="40"/>
      <c r="B23" s="41"/>
      <c r="C23" s="42" t="s">
        <v>385</v>
      </c>
      <c r="D23" s="46" t="s">
        <v>519</v>
      </c>
      <c r="E23" s="44" t="s">
        <v>520</v>
      </c>
      <c r="F23" s="45"/>
    </row>
    <row r="24" s="1" customFormat="1" spans="1:6">
      <c r="A24" s="40"/>
      <c r="B24" s="41"/>
      <c r="C24" s="42" t="s">
        <v>385</v>
      </c>
      <c r="D24" s="46" t="s">
        <v>521</v>
      </c>
      <c r="E24" s="44" t="s">
        <v>522</v>
      </c>
      <c r="F24" s="45"/>
    </row>
    <row r="25" s="1" customFormat="1" spans="1:6">
      <c r="A25" s="40"/>
      <c r="B25" s="41"/>
      <c r="C25" s="42" t="s">
        <v>385</v>
      </c>
      <c r="D25" s="46" t="s">
        <v>523</v>
      </c>
      <c r="E25" s="44" t="s">
        <v>524</v>
      </c>
      <c r="F25" s="45" t="s">
        <v>525</v>
      </c>
    </row>
    <row r="26" s="1" customFormat="1" ht="24.95" customHeight="1" spans="1:6">
      <c r="A26" s="40"/>
      <c r="B26" s="41"/>
      <c r="C26" s="42" t="s">
        <v>385</v>
      </c>
      <c r="D26" s="46" t="s">
        <v>526</v>
      </c>
      <c r="E26" s="47" t="s">
        <v>527</v>
      </c>
      <c r="F26" s="45"/>
    </row>
    <row r="27" s="1" customFormat="1" ht="24.95" customHeight="1" spans="1:6">
      <c r="A27" s="40"/>
      <c r="B27" s="41"/>
      <c r="C27" s="42" t="s">
        <v>392</v>
      </c>
      <c r="D27" s="43" t="s">
        <v>528</v>
      </c>
      <c r="E27" s="48">
        <v>1</v>
      </c>
      <c r="F27" s="45"/>
    </row>
    <row r="28" s="1" customFormat="1" spans="1:6">
      <c r="A28" s="40"/>
      <c r="B28" s="41"/>
      <c r="C28" s="42" t="s">
        <v>396</v>
      </c>
      <c r="D28" s="43" t="s">
        <v>529</v>
      </c>
      <c r="E28" s="49" t="s">
        <v>530</v>
      </c>
      <c r="F28" s="45"/>
    </row>
    <row r="29" s="1" customFormat="1" ht="24" spans="1:6">
      <c r="A29" s="40"/>
      <c r="B29" s="41"/>
      <c r="C29" s="42" t="s">
        <v>531</v>
      </c>
      <c r="D29" s="43" t="s">
        <v>532</v>
      </c>
      <c r="E29" s="44">
        <v>658.98</v>
      </c>
      <c r="F29" s="45" t="s">
        <v>533</v>
      </c>
    </row>
    <row r="30" s="1" customFormat="1" spans="1:6">
      <c r="A30" s="40"/>
      <c r="B30" s="41" t="s">
        <v>401</v>
      </c>
      <c r="C30" s="41" t="s">
        <v>534</v>
      </c>
      <c r="D30" s="43" t="s">
        <v>535</v>
      </c>
      <c r="E30" s="44" t="s">
        <v>536</v>
      </c>
      <c r="F30" s="45"/>
    </row>
    <row r="31" s="1" customFormat="1" ht="36" spans="1:6">
      <c r="A31" s="40"/>
      <c r="B31" s="41"/>
      <c r="C31" s="41" t="s">
        <v>537</v>
      </c>
      <c r="D31" s="43" t="s">
        <v>538</v>
      </c>
      <c r="E31" s="44" t="s">
        <v>539</v>
      </c>
      <c r="F31" s="45"/>
    </row>
    <row r="32" s="1" customFormat="1" ht="24" spans="1:6">
      <c r="A32" s="40"/>
      <c r="B32" s="41"/>
      <c r="C32" s="41" t="s">
        <v>540</v>
      </c>
      <c r="D32" s="43" t="s">
        <v>541</v>
      </c>
      <c r="E32" s="44" t="s">
        <v>542</v>
      </c>
      <c r="F32" s="45"/>
    </row>
    <row r="33" s="1" customFormat="1" spans="1:6">
      <c r="A33" s="40"/>
      <c r="B33" s="41"/>
      <c r="C33" s="41" t="s">
        <v>543</v>
      </c>
      <c r="D33" s="43" t="s">
        <v>544</v>
      </c>
      <c r="E33" s="44" t="s">
        <v>545</v>
      </c>
      <c r="F33" s="45"/>
    </row>
    <row r="34" s="1" customFormat="1" customHeight="1" spans="1:6">
      <c r="A34" s="40"/>
      <c r="B34" s="41"/>
      <c r="C34" s="41" t="s">
        <v>546</v>
      </c>
      <c r="D34" s="43" t="s">
        <v>547</v>
      </c>
      <c r="E34" s="48">
        <v>0.99</v>
      </c>
      <c r="F34" s="45"/>
    </row>
    <row r="35" s="1" customFormat="1" spans="1:6">
      <c r="A35" s="50"/>
      <c r="B35" s="41"/>
      <c r="C35" s="41"/>
      <c r="D35" s="43" t="s">
        <v>548</v>
      </c>
      <c r="E35" s="48">
        <v>0.95</v>
      </c>
      <c r="F35" s="51"/>
    </row>
    <row r="36" s="1" customFormat="1" spans="1:6">
      <c r="A36" s="52" t="s">
        <v>549</v>
      </c>
      <c r="B36" s="52"/>
      <c r="C36" s="52"/>
      <c r="D36" s="52"/>
      <c r="E36" s="52"/>
      <c r="F36" s="52"/>
    </row>
    <row r="37" s="1" customFormat="1" ht="24" spans="1:6">
      <c r="A37" s="53" t="s">
        <v>417</v>
      </c>
      <c r="B37" s="54"/>
      <c r="C37" s="55"/>
      <c r="D37" s="55"/>
      <c r="E37" s="55"/>
      <c r="F37" s="56"/>
    </row>
    <row r="38" s="1" customFormat="1" spans="1:6">
      <c r="A38" s="57" t="s">
        <v>550</v>
      </c>
      <c r="B38" s="57"/>
      <c r="C38" s="57"/>
      <c r="D38" s="57"/>
      <c r="E38" s="57"/>
      <c r="F38" s="57"/>
    </row>
  </sheetData>
  <mergeCells count="26">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A36:F36"/>
    <mergeCell ref="B37:F37"/>
    <mergeCell ref="A38:F38"/>
    <mergeCell ref="A5:A9"/>
    <mergeCell ref="A11:A17"/>
    <mergeCell ref="A18:A35"/>
    <mergeCell ref="B19:B29"/>
    <mergeCell ref="B30:B35"/>
    <mergeCell ref="C34:C35"/>
  </mergeCells>
  <printOptions horizontalCentered="1"/>
  <pageMargins left="0.078740157480315" right="0.078740157480315" top="1.06299212598425" bottom="1.0629921259842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15" zoomScaleNormal="115" workbookViewId="0">
      <selection activeCell="A9" sqref="A9"/>
    </sheetView>
  </sheetViews>
  <sheetFormatPr defaultColWidth="10" defaultRowHeight="13.5" outlineLevelCol="7"/>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 min="9" max="9" width="9.75" customWidth="1"/>
  </cols>
  <sheetData>
    <row r="1" ht="18" customHeight="1" spans="1:8">
      <c r="A1" s="177" t="s">
        <v>7</v>
      </c>
      <c r="B1" s="177"/>
      <c r="C1" s="177"/>
      <c r="D1" s="177"/>
      <c r="E1" s="177"/>
      <c r="F1" s="177"/>
      <c r="G1" s="177"/>
      <c r="H1" s="177"/>
    </row>
    <row r="2" ht="15" customHeight="1" spans="1:8">
      <c r="A2" s="115" t="s">
        <v>29</v>
      </c>
      <c r="B2" s="115"/>
      <c r="C2" s="115"/>
      <c r="D2" s="115"/>
      <c r="E2" s="115"/>
      <c r="F2" s="115"/>
      <c r="G2" s="114" t="s">
        <v>30</v>
      </c>
      <c r="H2" s="114"/>
    </row>
    <row r="3" ht="12" customHeight="1" spans="1:8">
      <c r="A3" s="104" t="s">
        <v>31</v>
      </c>
      <c r="B3" s="104"/>
      <c r="C3" s="104" t="s">
        <v>32</v>
      </c>
      <c r="D3" s="104"/>
      <c r="E3" s="104"/>
      <c r="F3" s="104"/>
      <c r="G3" s="104"/>
      <c r="H3" s="104"/>
    </row>
    <row r="4" ht="19.5" customHeight="1" spans="1:8">
      <c r="A4" s="104" t="s">
        <v>33</v>
      </c>
      <c r="B4" s="104" t="s">
        <v>34</v>
      </c>
      <c r="C4" s="104" t="s">
        <v>35</v>
      </c>
      <c r="D4" s="104" t="s">
        <v>34</v>
      </c>
      <c r="E4" s="104" t="s">
        <v>36</v>
      </c>
      <c r="F4" s="104" t="s">
        <v>34</v>
      </c>
      <c r="G4" s="104" t="s">
        <v>37</v>
      </c>
      <c r="H4" s="104" t="s">
        <v>34</v>
      </c>
    </row>
    <row r="5" ht="14.25" customHeight="1" spans="1:8">
      <c r="A5" s="116" t="s">
        <v>38</v>
      </c>
      <c r="B5" s="122">
        <f>4969847.74+1620000</f>
        <v>6589847.74</v>
      </c>
      <c r="C5" s="137" t="s">
        <v>39</v>
      </c>
      <c r="D5" s="123">
        <f>4078351.81+1620000</f>
        <v>5698351.81</v>
      </c>
      <c r="E5" s="116" t="s">
        <v>40</v>
      </c>
      <c r="F5" s="118">
        <v>4939447.74</v>
      </c>
      <c r="G5" s="137" t="s">
        <v>41</v>
      </c>
      <c r="H5" s="122">
        <v>3443919.93</v>
      </c>
    </row>
    <row r="6" ht="14.25" customHeight="1" spans="1:8">
      <c r="A6" s="137" t="s">
        <v>42</v>
      </c>
      <c r="B6" s="122">
        <f>B5</f>
        <v>6589847.74</v>
      </c>
      <c r="C6" s="137" t="s">
        <v>43</v>
      </c>
      <c r="D6" s="123"/>
      <c r="E6" s="137" t="s">
        <v>44</v>
      </c>
      <c r="F6" s="122">
        <v>3443919.93</v>
      </c>
      <c r="G6" s="137" t="s">
        <v>45</v>
      </c>
      <c r="H6" s="122">
        <f>1477747.81+1620000</f>
        <v>3097747.81</v>
      </c>
    </row>
    <row r="7" ht="14.25" customHeight="1" spans="1:8">
      <c r="A7" s="116" t="s">
        <v>46</v>
      </c>
      <c r="B7" s="122"/>
      <c r="C7" s="137" t="s">
        <v>47</v>
      </c>
      <c r="D7" s="123"/>
      <c r="E7" s="137" t="s">
        <v>48</v>
      </c>
      <c r="F7" s="122">
        <v>1455747.81</v>
      </c>
      <c r="G7" s="137" t="s">
        <v>49</v>
      </c>
      <c r="H7" s="122"/>
    </row>
    <row r="8" ht="14.25" customHeight="1" spans="1:8">
      <c r="A8" s="137" t="s">
        <v>50</v>
      </c>
      <c r="B8" s="122"/>
      <c r="C8" s="137" t="s">
        <v>51</v>
      </c>
      <c r="D8" s="123"/>
      <c r="E8" s="137" t="s">
        <v>52</v>
      </c>
      <c r="F8" s="122">
        <v>39780</v>
      </c>
      <c r="G8" s="137" t="s">
        <v>53</v>
      </c>
      <c r="H8" s="122"/>
    </row>
    <row r="9" ht="14.25" customHeight="1" spans="1:8">
      <c r="A9" s="137" t="s">
        <v>54</v>
      </c>
      <c r="B9" s="122"/>
      <c r="C9" s="137" t="s">
        <v>55</v>
      </c>
      <c r="D9" s="123"/>
      <c r="E9" s="116" t="s">
        <v>56</v>
      </c>
      <c r="F9" s="118">
        <f>F11+F12</f>
        <v>1650400</v>
      </c>
      <c r="G9" s="137" t="s">
        <v>57</v>
      </c>
      <c r="H9" s="122"/>
    </row>
    <row r="10" ht="14.25" customHeight="1" spans="1:8">
      <c r="A10" s="137" t="s">
        <v>58</v>
      </c>
      <c r="B10" s="122"/>
      <c r="C10" s="137" t="s">
        <v>59</v>
      </c>
      <c r="D10" s="123"/>
      <c r="E10" s="137" t="s">
        <v>60</v>
      </c>
      <c r="F10" s="122"/>
      <c r="G10" s="137" t="s">
        <v>61</v>
      </c>
      <c r="H10" s="122"/>
    </row>
    <row r="11" ht="14.25" customHeight="1" spans="1:8">
      <c r="A11" s="137" t="s">
        <v>62</v>
      </c>
      <c r="B11" s="122"/>
      <c r="C11" s="137" t="s">
        <v>63</v>
      </c>
      <c r="D11" s="123"/>
      <c r="E11" s="137" t="s">
        <v>64</v>
      </c>
      <c r="F11" s="122">
        <f>22000+1620000</f>
        <v>1642000</v>
      </c>
      <c r="G11" s="137" t="s">
        <v>65</v>
      </c>
      <c r="H11" s="122"/>
    </row>
    <row r="12" ht="14.25" customHeight="1" spans="1:8">
      <c r="A12" s="137" t="s">
        <v>66</v>
      </c>
      <c r="B12" s="122"/>
      <c r="C12" s="137" t="s">
        <v>67</v>
      </c>
      <c r="D12" s="123">
        <v>357290.34</v>
      </c>
      <c r="E12" s="137" t="s">
        <v>68</v>
      </c>
      <c r="F12" s="122">
        <v>8400</v>
      </c>
      <c r="G12" s="137" t="s">
        <v>69</v>
      </c>
      <c r="H12" s="122"/>
    </row>
    <row r="13" ht="14.25" customHeight="1" spans="1:8">
      <c r="A13" s="137" t="s">
        <v>70</v>
      </c>
      <c r="B13" s="122"/>
      <c r="C13" s="137" t="s">
        <v>71</v>
      </c>
      <c r="D13" s="123"/>
      <c r="E13" s="137" t="s">
        <v>72</v>
      </c>
      <c r="F13" s="122"/>
      <c r="G13" s="137" t="s">
        <v>73</v>
      </c>
      <c r="H13" s="122">
        <v>48180</v>
      </c>
    </row>
    <row r="14" ht="14.25" customHeight="1" spans="1:8">
      <c r="A14" s="137" t="s">
        <v>74</v>
      </c>
      <c r="B14" s="122"/>
      <c r="C14" s="137" t="s">
        <v>75</v>
      </c>
      <c r="D14" s="123">
        <v>224036.31</v>
      </c>
      <c r="E14" s="137" t="s">
        <v>76</v>
      </c>
      <c r="F14" s="122"/>
      <c r="G14" s="137" t="s">
        <v>77</v>
      </c>
      <c r="H14" s="122"/>
    </row>
    <row r="15" ht="14.25" customHeight="1" spans="1:8">
      <c r="A15" s="137" t="s">
        <v>78</v>
      </c>
      <c r="B15" s="122"/>
      <c r="C15" s="137" t="s">
        <v>79</v>
      </c>
      <c r="D15" s="123"/>
      <c r="E15" s="137" t="s">
        <v>80</v>
      </c>
      <c r="F15" s="122"/>
      <c r="G15" s="137" t="s">
        <v>81</v>
      </c>
      <c r="H15" s="122"/>
    </row>
    <row r="16" ht="14.25" customHeight="1" spans="1:8">
      <c r="A16" s="137" t="s">
        <v>82</v>
      </c>
      <c r="B16" s="122"/>
      <c r="C16" s="137" t="s">
        <v>83</v>
      </c>
      <c r="D16" s="123"/>
      <c r="E16" s="137" t="s">
        <v>84</v>
      </c>
      <c r="F16" s="122"/>
      <c r="G16" s="137" t="s">
        <v>85</v>
      </c>
      <c r="H16" s="122"/>
    </row>
    <row r="17" ht="14.25" customHeight="1" spans="1:8">
      <c r="A17" s="137" t="s">
        <v>86</v>
      </c>
      <c r="B17" s="122"/>
      <c r="C17" s="137" t="s">
        <v>87</v>
      </c>
      <c r="D17" s="123"/>
      <c r="E17" s="137" t="s">
        <v>88</v>
      </c>
      <c r="F17" s="122"/>
      <c r="G17" s="137" t="s">
        <v>89</v>
      </c>
      <c r="H17" s="122"/>
    </row>
    <row r="18" ht="14.25" customHeight="1" spans="1:8">
      <c r="A18" s="137" t="s">
        <v>90</v>
      </c>
      <c r="B18" s="122"/>
      <c r="C18" s="137" t="s">
        <v>91</v>
      </c>
      <c r="D18" s="123"/>
      <c r="E18" s="137" t="s">
        <v>92</v>
      </c>
      <c r="F18" s="122"/>
      <c r="G18" s="137" t="s">
        <v>93</v>
      </c>
      <c r="H18" s="122"/>
    </row>
    <row r="19" ht="14.25" customHeight="1" spans="1:8">
      <c r="A19" s="116" t="s">
        <v>94</v>
      </c>
      <c r="B19" s="118"/>
      <c r="C19" s="137" t="s">
        <v>95</v>
      </c>
      <c r="D19" s="123"/>
      <c r="E19" s="137" t="s">
        <v>96</v>
      </c>
      <c r="F19" s="122"/>
      <c r="G19" s="137"/>
      <c r="H19" s="122"/>
    </row>
    <row r="20" ht="14.25" customHeight="1" spans="1:8">
      <c r="A20" s="116" t="s">
        <v>97</v>
      </c>
      <c r="B20" s="118"/>
      <c r="C20" s="137" t="s">
        <v>98</v>
      </c>
      <c r="D20" s="123"/>
      <c r="E20" s="116" t="s">
        <v>99</v>
      </c>
      <c r="F20" s="118"/>
      <c r="G20" s="137"/>
      <c r="H20" s="122"/>
    </row>
    <row r="21" ht="14.25" customHeight="1" spans="1:8">
      <c r="A21" s="116" t="s">
        <v>100</v>
      </c>
      <c r="B21" s="118"/>
      <c r="C21" s="137" t="s">
        <v>101</v>
      </c>
      <c r="D21" s="123"/>
      <c r="E21" s="137"/>
      <c r="F21" s="137"/>
      <c r="G21" s="137"/>
      <c r="H21" s="122"/>
    </row>
    <row r="22" ht="14.25" customHeight="1" spans="1:8">
      <c r="A22" s="116" t="s">
        <v>102</v>
      </c>
      <c r="B22" s="118"/>
      <c r="C22" s="137" t="s">
        <v>103</v>
      </c>
      <c r="D22" s="123"/>
      <c r="E22" s="137"/>
      <c r="F22" s="137"/>
      <c r="G22" s="137"/>
      <c r="H22" s="122"/>
    </row>
    <row r="23" ht="14.25" customHeight="1" spans="1:8">
      <c r="A23" s="116" t="s">
        <v>104</v>
      </c>
      <c r="B23" s="118"/>
      <c r="C23" s="137" t="s">
        <v>105</v>
      </c>
      <c r="D23" s="123"/>
      <c r="E23" s="137"/>
      <c r="F23" s="137"/>
      <c r="G23" s="137"/>
      <c r="H23" s="122"/>
    </row>
    <row r="24" ht="14.25" customHeight="1" spans="1:8">
      <c r="A24" s="137" t="s">
        <v>106</v>
      </c>
      <c r="B24" s="122"/>
      <c r="C24" s="137" t="s">
        <v>107</v>
      </c>
      <c r="D24" s="123">
        <v>310169.28</v>
      </c>
      <c r="E24" s="137"/>
      <c r="F24" s="137"/>
      <c r="G24" s="137"/>
      <c r="H24" s="122"/>
    </row>
    <row r="25" ht="14.25" customHeight="1" spans="1:8">
      <c r="A25" s="137" t="s">
        <v>108</v>
      </c>
      <c r="B25" s="122"/>
      <c r="C25" s="137" t="s">
        <v>109</v>
      </c>
      <c r="D25" s="123"/>
      <c r="E25" s="137"/>
      <c r="F25" s="137"/>
      <c r="G25" s="137"/>
      <c r="H25" s="122"/>
    </row>
    <row r="26" ht="14.25" customHeight="1" spans="1:8">
      <c r="A26" s="137" t="s">
        <v>110</v>
      </c>
      <c r="B26" s="122"/>
      <c r="C26" s="137" t="s">
        <v>111</v>
      </c>
      <c r="D26" s="123"/>
      <c r="E26" s="137"/>
      <c r="F26" s="137"/>
      <c r="G26" s="137"/>
      <c r="H26" s="122"/>
    </row>
    <row r="27" ht="14.25" customHeight="1" spans="1:8">
      <c r="A27" s="116" t="s">
        <v>112</v>
      </c>
      <c r="B27" s="118"/>
      <c r="C27" s="137" t="s">
        <v>113</v>
      </c>
      <c r="D27" s="123"/>
      <c r="E27" s="137"/>
      <c r="F27" s="137"/>
      <c r="G27" s="137"/>
      <c r="H27" s="122"/>
    </row>
    <row r="28" ht="14.25" customHeight="1" spans="1:8">
      <c r="A28" s="116" t="s">
        <v>114</v>
      </c>
      <c r="B28" s="118"/>
      <c r="C28" s="137" t="s">
        <v>115</v>
      </c>
      <c r="D28" s="123"/>
      <c r="E28" s="137"/>
      <c r="F28" s="137"/>
      <c r="G28" s="137"/>
      <c r="H28" s="122"/>
    </row>
    <row r="29" ht="14.25" customHeight="1" spans="1:8">
      <c r="A29" s="116" t="s">
        <v>116</v>
      </c>
      <c r="B29" s="118"/>
      <c r="C29" s="137" t="s">
        <v>117</v>
      </c>
      <c r="D29" s="123"/>
      <c r="E29" s="137"/>
      <c r="F29" s="137"/>
      <c r="G29" s="137"/>
      <c r="H29" s="122"/>
    </row>
    <row r="30" ht="14.25" customHeight="1" spans="1:8">
      <c r="A30" s="116" t="s">
        <v>118</v>
      </c>
      <c r="B30" s="118"/>
      <c r="C30" s="137" t="s">
        <v>119</v>
      </c>
      <c r="D30" s="123"/>
      <c r="E30" s="137"/>
      <c r="F30" s="137"/>
      <c r="G30" s="137"/>
      <c r="H30" s="122"/>
    </row>
    <row r="31" ht="14.25" customHeight="1" spans="1:8">
      <c r="A31" s="116" t="s">
        <v>120</v>
      </c>
      <c r="B31" s="118"/>
      <c r="C31" s="137" t="s">
        <v>121</v>
      </c>
      <c r="D31" s="123"/>
      <c r="E31" s="137"/>
      <c r="F31" s="137"/>
      <c r="G31" s="137"/>
      <c r="H31" s="122"/>
    </row>
    <row r="32" ht="14.25" customHeight="1" spans="1:8">
      <c r="A32" s="137"/>
      <c r="B32" s="137"/>
      <c r="C32" s="137" t="s">
        <v>122</v>
      </c>
      <c r="D32" s="123"/>
      <c r="E32" s="137"/>
      <c r="F32" s="137"/>
      <c r="G32" s="137"/>
      <c r="H32" s="137"/>
    </row>
    <row r="33" ht="14.25" customHeight="1" spans="1:8">
      <c r="A33" s="137"/>
      <c r="B33" s="137"/>
      <c r="C33" s="137" t="s">
        <v>123</v>
      </c>
      <c r="D33" s="123"/>
      <c r="E33" s="137"/>
      <c r="F33" s="137"/>
      <c r="G33" s="137"/>
      <c r="H33" s="137"/>
    </row>
    <row r="34" ht="14.25" customHeight="1" spans="1:8">
      <c r="A34" s="137"/>
      <c r="B34" s="137"/>
      <c r="C34" s="137" t="s">
        <v>124</v>
      </c>
      <c r="D34" s="123"/>
      <c r="E34" s="137"/>
      <c r="F34" s="137"/>
      <c r="G34" s="137"/>
      <c r="H34" s="137"/>
    </row>
    <row r="35" ht="14.25" customHeight="1" spans="1:8">
      <c r="A35" s="137"/>
      <c r="B35" s="137"/>
      <c r="C35" s="137"/>
      <c r="D35" s="137"/>
      <c r="E35" s="137"/>
      <c r="F35" s="137"/>
      <c r="G35" s="137"/>
      <c r="H35" s="137"/>
    </row>
    <row r="36" ht="14.25" customHeight="1" spans="1:8">
      <c r="A36" s="116" t="s">
        <v>125</v>
      </c>
      <c r="B36" s="118">
        <f>B5</f>
        <v>6589847.74</v>
      </c>
      <c r="C36" s="116" t="s">
        <v>126</v>
      </c>
      <c r="D36" s="118">
        <f>SUM(D5:D34)</f>
        <v>6589847.74</v>
      </c>
      <c r="E36" s="116" t="s">
        <v>126</v>
      </c>
      <c r="F36" s="118">
        <f>F5+F9</f>
        <v>6589847.74</v>
      </c>
      <c r="G36" s="116" t="s">
        <v>126</v>
      </c>
      <c r="H36" s="118">
        <f>H5+H6+H13</f>
        <v>6589847.74</v>
      </c>
    </row>
    <row r="37" ht="14.25" customHeight="1" spans="1:8">
      <c r="A37" s="116" t="s">
        <v>127</v>
      </c>
      <c r="B37" s="118"/>
      <c r="C37" s="116" t="s">
        <v>128</v>
      </c>
      <c r="D37" s="118"/>
      <c r="E37" s="116" t="s">
        <v>128</v>
      </c>
      <c r="F37" s="118"/>
      <c r="G37" s="116" t="s">
        <v>128</v>
      </c>
      <c r="H37" s="118"/>
    </row>
    <row r="38" ht="14.25" customHeight="1" spans="1:8">
      <c r="A38" s="137"/>
      <c r="B38" s="122"/>
      <c r="C38" s="137"/>
      <c r="D38" s="122"/>
      <c r="E38" s="116"/>
      <c r="F38" s="118"/>
      <c r="G38" s="116"/>
      <c r="H38" s="118"/>
    </row>
    <row r="39" ht="14.25" customHeight="1" spans="1:8">
      <c r="A39" s="116" t="s">
        <v>129</v>
      </c>
      <c r="B39" s="118">
        <f>B36</f>
        <v>6589847.74</v>
      </c>
      <c r="C39" s="116" t="s">
        <v>130</v>
      </c>
      <c r="D39" s="118">
        <f>D36</f>
        <v>6589847.74</v>
      </c>
      <c r="E39" s="116" t="s">
        <v>130</v>
      </c>
      <c r="F39" s="118">
        <f>F36</f>
        <v>6589847.74</v>
      </c>
      <c r="G39" s="116" t="s">
        <v>130</v>
      </c>
      <c r="H39" s="118">
        <f>H36</f>
        <v>6589847.74</v>
      </c>
    </row>
  </sheetData>
  <mergeCells count="5">
    <mergeCell ref="A1:H1"/>
    <mergeCell ref="A2:F2"/>
    <mergeCell ref="G2:H2"/>
    <mergeCell ref="A3:B3"/>
    <mergeCell ref="C3:H3"/>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F16" sqref="F16"/>
    </sheetView>
  </sheetViews>
  <sheetFormatPr defaultColWidth="10" defaultRowHeight="13.5"/>
  <cols>
    <col min="1" max="1" width="5.875" customWidth="1"/>
    <col min="2" max="2" width="16.125" customWidth="1"/>
    <col min="3" max="3" width="11" customWidth="1"/>
    <col min="4" max="5" width="9.375" customWidth="1"/>
    <col min="6" max="25" width="7.75" customWidth="1"/>
    <col min="26" max="26" width="9.75" customWidth="1"/>
  </cols>
  <sheetData>
    <row r="1" ht="14.25" customHeight="1" spans="1:1">
      <c r="A1" s="101"/>
    </row>
    <row r="2" ht="29.45" customHeight="1" spans="1:25">
      <c r="A2" s="102" t="s">
        <v>8</v>
      </c>
      <c r="B2" s="102"/>
      <c r="C2" s="102"/>
      <c r="D2" s="102"/>
      <c r="E2" s="102"/>
      <c r="F2" s="102"/>
      <c r="G2" s="102"/>
      <c r="H2" s="102"/>
      <c r="I2" s="102"/>
      <c r="J2" s="102"/>
      <c r="K2" s="102"/>
      <c r="L2" s="102"/>
      <c r="M2" s="102"/>
      <c r="N2" s="102"/>
      <c r="O2" s="102"/>
      <c r="P2" s="102"/>
      <c r="Q2" s="102"/>
      <c r="R2" s="102"/>
      <c r="S2" s="102"/>
      <c r="T2" s="102"/>
      <c r="U2" s="102"/>
      <c r="V2" s="102"/>
      <c r="W2" s="102"/>
      <c r="X2" s="102"/>
      <c r="Y2" s="102"/>
    </row>
    <row r="3" ht="19.5" customHeight="1" spans="1:25">
      <c r="A3" s="115" t="s">
        <v>29</v>
      </c>
      <c r="B3" s="115"/>
      <c r="C3" s="115"/>
      <c r="D3" s="115"/>
      <c r="E3" s="115"/>
      <c r="F3" s="115"/>
      <c r="G3" s="115"/>
      <c r="H3" s="115"/>
      <c r="I3" s="115"/>
      <c r="J3" s="115"/>
      <c r="K3" s="115"/>
      <c r="L3" s="115"/>
      <c r="M3" s="115"/>
      <c r="N3" s="115"/>
      <c r="O3" s="115"/>
      <c r="P3" s="115"/>
      <c r="Q3" s="115"/>
      <c r="R3" s="115"/>
      <c r="S3" s="115"/>
      <c r="T3" s="115"/>
      <c r="U3" s="115"/>
      <c r="V3" s="115"/>
      <c r="W3" s="115"/>
      <c r="X3" s="114" t="s">
        <v>30</v>
      </c>
      <c r="Y3" s="114"/>
    </row>
    <row r="4" ht="19.5" customHeight="1" spans="1:25">
      <c r="A4" s="117" t="s">
        <v>131</v>
      </c>
      <c r="B4" s="117" t="s">
        <v>132</v>
      </c>
      <c r="C4" s="117" t="s">
        <v>133</v>
      </c>
      <c r="D4" s="117" t="s">
        <v>134</v>
      </c>
      <c r="E4" s="117"/>
      <c r="F4" s="117"/>
      <c r="G4" s="117"/>
      <c r="H4" s="117"/>
      <c r="I4" s="117"/>
      <c r="J4" s="117"/>
      <c r="K4" s="117"/>
      <c r="L4" s="117"/>
      <c r="M4" s="117"/>
      <c r="N4" s="117"/>
      <c r="O4" s="117"/>
      <c r="P4" s="117"/>
      <c r="Q4" s="117"/>
      <c r="R4" s="117"/>
      <c r="S4" s="117" t="s">
        <v>127</v>
      </c>
      <c r="T4" s="117"/>
      <c r="U4" s="117"/>
      <c r="V4" s="117"/>
      <c r="W4" s="117"/>
      <c r="X4" s="117"/>
      <c r="Y4" s="117"/>
    </row>
    <row r="5" ht="19.5" customHeight="1" spans="1:25">
      <c r="A5" s="117"/>
      <c r="B5" s="117"/>
      <c r="C5" s="117"/>
      <c r="D5" s="117" t="s">
        <v>135</v>
      </c>
      <c r="E5" s="117" t="s">
        <v>136</v>
      </c>
      <c r="F5" s="117" t="s">
        <v>137</v>
      </c>
      <c r="G5" s="117" t="s">
        <v>138</v>
      </c>
      <c r="H5" s="117" t="s">
        <v>139</v>
      </c>
      <c r="I5" s="117" t="s">
        <v>140</v>
      </c>
      <c r="J5" s="117" t="s">
        <v>141</v>
      </c>
      <c r="K5" s="117"/>
      <c r="L5" s="117"/>
      <c r="M5" s="117"/>
      <c r="N5" s="117" t="s">
        <v>142</v>
      </c>
      <c r="O5" s="117" t="s">
        <v>143</v>
      </c>
      <c r="P5" s="117" t="s">
        <v>144</v>
      </c>
      <c r="Q5" s="117" t="s">
        <v>145</v>
      </c>
      <c r="R5" s="117" t="s">
        <v>146</v>
      </c>
      <c r="S5" s="117" t="s">
        <v>135</v>
      </c>
      <c r="T5" s="117" t="s">
        <v>136</v>
      </c>
      <c r="U5" s="117" t="s">
        <v>137</v>
      </c>
      <c r="V5" s="117" t="s">
        <v>138</v>
      </c>
      <c r="W5" s="117" t="s">
        <v>139</v>
      </c>
      <c r="X5" s="117" t="s">
        <v>140</v>
      </c>
      <c r="Y5" s="117" t="s">
        <v>147</v>
      </c>
    </row>
    <row r="6" ht="19.5" customHeight="1" spans="1:25">
      <c r="A6" s="117"/>
      <c r="B6" s="117"/>
      <c r="C6" s="117"/>
      <c r="D6" s="117"/>
      <c r="E6" s="117"/>
      <c r="F6" s="117"/>
      <c r="G6" s="117"/>
      <c r="H6" s="117"/>
      <c r="I6" s="117"/>
      <c r="J6" s="117" t="s">
        <v>148</v>
      </c>
      <c r="K6" s="117" t="s">
        <v>149</v>
      </c>
      <c r="L6" s="117" t="s">
        <v>150</v>
      </c>
      <c r="M6" s="117" t="s">
        <v>139</v>
      </c>
      <c r="N6" s="117"/>
      <c r="O6" s="117"/>
      <c r="P6" s="117"/>
      <c r="Q6" s="117"/>
      <c r="R6" s="117"/>
      <c r="S6" s="117"/>
      <c r="T6" s="117"/>
      <c r="U6" s="117"/>
      <c r="V6" s="117"/>
      <c r="W6" s="117"/>
      <c r="X6" s="117"/>
      <c r="Y6" s="117"/>
    </row>
    <row r="7" ht="19.9" customHeight="1" spans="1:25">
      <c r="A7" s="116"/>
      <c r="B7" s="116" t="s">
        <v>133</v>
      </c>
      <c r="C7" s="138">
        <f t="shared" ref="C7:D9" si="0">D7</f>
        <v>6589847.74</v>
      </c>
      <c r="D7" s="138">
        <f t="shared" si="0"/>
        <v>6589847.74</v>
      </c>
      <c r="E7" s="138">
        <f>E8</f>
        <v>6589847.74</v>
      </c>
      <c r="F7" s="138"/>
      <c r="G7" s="138"/>
      <c r="H7" s="138"/>
      <c r="I7" s="138"/>
      <c r="J7" s="138"/>
      <c r="K7" s="138"/>
      <c r="L7" s="138"/>
      <c r="M7" s="138"/>
      <c r="N7" s="138"/>
      <c r="O7" s="138"/>
      <c r="P7" s="138"/>
      <c r="Q7" s="138"/>
      <c r="R7" s="138"/>
      <c r="S7" s="138"/>
      <c r="T7" s="138"/>
      <c r="U7" s="138"/>
      <c r="V7" s="138"/>
      <c r="W7" s="138"/>
      <c r="X7" s="138"/>
      <c r="Y7" s="138"/>
    </row>
    <row r="8" ht="19.9" customHeight="1" spans="1:25">
      <c r="A8" s="119" t="s">
        <v>151</v>
      </c>
      <c r="B8" s="119" t="s">
        <v>4</v>
      </c>
      <c r="C8" s="138">
        <f t="shared" si="0"/>
        <v>6589847.74</v>
      </c>
      <c r="D8" s="138">
        <f t="shared" si="0"/>
        <v>6589847.74</v>
      </c>
      <c r="E8" s="138">
        <f>E9</f>
        <v>6589847.74</v>
      </c>
      <c r="F8" s="138"/>
      <c r="G8" s="138"/>
      <c r="H8" s="138"/>
      <c r="I8" s="138"/>
      <c r="J8" s="138"/>
      <c r="K8" s="138"/>
      <c r="L8" s="138"/>
      <c r="M8" s="138"/>
      <c r="N8" s="138"/>
      <c r="O8" s="138"/>
      <c r="P8" s="138"/>
      <c r="Q8" s="138"/>
      <c r="R8" s="138"/>
      <c r="S8" s="138"/>
      <c r="T8" s="138"/>
      <c r="U8" s="138"/>
      <c r="V8" s="138"/>
      <c r="W8" s="138"/>
      <c r="X8" s="138"/>
      <c r="Y8" s="138"/>
    </row>
    <row r="9" ht="19.9" customHeight="1" spans="1:25">
      <c r="A9" s="176" t="s">
        <v>152</v>
      </c>
      <c r="B9" s="176" t="s">
        <v>153</v>
      </c>
      <c r="C9" s="138">
        <f t="shared" si="0"/>
        <v>6589847.74</v>
      </c>
      <c r="D9" s="138">
        <f t="shared" si="0"/>
        <v>6589847.74</v>
      </c>
      <c r="E9" s="122">
        <f>4969847.74+1620000</f>
        <v>6589847.74</v>
      </c>
      <c r="F9" s="122"/>
      <c r="G9" s="122"/>
      <c r="H9" s="122"/>
      <c r="I9" s="122"/>
      <c r="J9" s="122"/>
      <c r="K9" s="122"/>
      <c r="L9" s="122"/>
      <c r="M9" s="122"/>
      <c r="N9" s="122"/>
      <c r="O9" s="122"/>
      <c r="P9" s="122"/>
      <c r="Q9" s="122"/>
      <c r="R9" s="122"/>
      <c r="S9" s="122"/>
      <c r="T9" s="122"/>
      <c r="U9" s="122"/>
      <c r="V9" s="122"/>
      <c r="W9" s="122"/>
      <c r="X9" s="122"/>
      <c r="Y9" s="122"/>
    </row>
    <row r="10" ht="14.25" customHeight="1"/>
    <row r="11" ht="14.25" customHeight="1" spans="7:7">
      <c r="G11" s="101"/>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24" sqref="E24:E25"/>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2.625" customWidth="1"/>
    <col min="8" max="8" width="14" customWidth="1"/>
    <col min="9" max="9" width="14.75" customWidth="1"/>
    <col min="10" max="11" width="17.5" customWidth="1"/>
    <col min="12" max="12" width="9.75" customWidth="1"/>
  </cols>
  <sheetData>
    <row r="1" ht="14.25" customHeight="1" spans="1:4">
      <c r="A1" s="101"/>
      <c r="D1" s="165"/>
    </row>
    <row r="2" ht="27.95" customHeight="1" spans="1:11">
      <c r="A2" s="102" t="s">
        <v>9</v>
      </c>
      <c r="B2" s="102"/>
      <c r="C2" s="102"/>
      <c r="D2" s="102"/>
      <c r="E2" s="102"/>
      <c r="F2" s="102"/>
      <c r="G2" s="102"/>
      <c r="H2" s="102"/>
      <c r="I2" s="102"/>
      <c r="J2" s="102"/>
      <c r="K2" s="102"/>
    </row>
    <row r="3" ht="21.95" customHeight="1" spans="1:11">
      <c r="A3" s="166" t="s">
        <v>29</v>
      </c>
      <c r="B3" s="166"/>
      <c r="C3" s="166"/>
      <c r="D3" s="166"/>
      <c r="E3" s="166"/>
      <c r="F3" s="166"/>
      <c r="G3" s="166"/>
      <c r="H3" s="166"/>
      <c r="I3" s="166"/>
      <c r="J3" s="166"/>
      <c r="K3" s="114" t="s">
        <v>30</v>
      </c>
    </row>
    <row r="4" ht="24.2" customHeight="1" spans="1:11">
      <c r="A4" s="104" t="s">
        <v>154</v>
      </c>
      <c r="B4" s="104"/>
      <c r="C4" s="104"/>
      <c r="D4" s="104" t="s">
        <v>155</v>
      </c>
      <c r="E4" s="104" t="s">
        <v>156</v>
      </c>
      <c r="F4" s="104" t="s">
        <v>133</v>
      </c>
      <c r="G4" s="104" t="s">
        <v>157</v>
      </c>
      <c r="H4" s="104" t="s">
        <v>158</v>
      </c>
      <c r="I4" s="104" t="s">
        <v>159</v>
      </c>
      <c r="J4" s="104" t="s">
        <v>160</v>
      </c>
      <c r="K4" s="104" t="s">
        <v>161</v>
      </c>
    </row>
    <row r="5" ht="22.7" customHeight="1" spans="1:11">
      <c r="A5" s="104" t="s">
        <v>162</v>
      </c>
      <c r="B5" s="104" t="s">
        <v>163</v>
      </c>
      <c r="C5" s="104" t="s">
        <v>164</v>
      </c>
      <c r="D5" s="104"/>
      <c r="E5" s="104"/>
      <c r="F5" s="104"/>
      <c r="G5" s="104"/>
      <c r="H5" s="104"/>
      <c r="I5" s="104"/>
      <c r="J5" s="104"/>
      <c r="K5" s="104"/>
    </row>
    <row r="6" ht="19.9" customHeight="1" spans="1:11">
      <c r="A6" s="136"/>
      <c r="B6" s="136"/>
      <c r="C6" s="136"/>
      <c r="D6" s="167" t="s">
        <v>133</v>
      </c>
      <c r="E6" s="167"/>
      <c r="F6" s="168">
        <f t="shared" ref="F6:F13" si="0">G6+H6</f>
        <v>6589847.74</v>
      </c>
      <c r="G6" s="168">
        <v>4939447.74</v>
      </c>
      <c r="H6" s="168">
        <f>H7</f>
        <v>1650400</v>
      </c>
      <c r="I6" s="168"/>
      <c r="J6" s="167"/>
      <c r="K6" s="167"/>
    </row>
    <row r="7" ht="19.9" customHeight="1" spans="1:11">
      <c r="A7" s="169"/>
      <c r="B7" s="169"/>
      <c r="C7" s="169"/>
      <c r="D7" s="170" t="s">
        <v>151</v>
      </c>
      <c r="E7" s="170" t="s">
        <v>4</v>
      </c>
      <c r="F7" s="168">
        <f t="shared" si="0"/>
        <v>6589847.74</v>
      </c>
      <c r="G7" s="171">
        <v>4939447.74</v>
      </c>
      <c r="H7" s="171">
        <f>H8</f>
        <v>1650400</v>
      </c>
      <c r="I7" s="171"/>
      <c r="J7" s="156"/>
      <c r="K7" s="156"/>
    </row>
    <row r="8" ht="19.9" customHeight="1" spans="1:11">
      <c r="A8" s="169"/>
      <c r="B8" s="169"/>
      <c r="C8" s="169"/>
      <c r="D8" s="170" t="s">
        <v>152</v>
      </c>
      <c r="E8" s="170" t="s">
        <v>153</v>
      </c>
      <c r="F8" s="171">
        <f t="shared" si="0"/>
        <v>6589847.74</v>
      </c>
      <c r="G8" s="171">
        <v>4939447.74</v>
      </c>
      <c r="H8" s="171">
        <f>H11+H15</f>
        <v>1650400</v>
      </c>
      <c r="I8" s="171"/>
      <c r="J8" s="156"/>
      <c r="K8" s="156"/>
    </row>
    <row r="9" ht="19.9" customHeight="1" spans="1:11">
      <c r="A9" s="172">
        <v>201</v>
      </c>
      <c r="B9" s="172"/>
      <c r="C9" s="172"/>
      <c r="D9" s="170">
        <v>201</v>
      </c>
      <c r="E9" s="170" t="s">
        <v>165</v>
      </c>
      <c r="F9" s="171">
        <f t="shared" si="0"/>
        <v>5698351.81</v>
      </c>
      <c r="G9" s="171">
        <v>4078351.81</v>
      </c>
      <c r="H9" s="171">
        <v>1620000</v>
      </c>
      <c r="I9" s="171"/>
      <c r="J9" s="156"/>
      <c r="K9" s="156"/>
    </row>
    <row r="10" ht="19.9" customHeight="1" spans="1:11">
      <c r="A10" s="173">
        <v>201</v>
      </c>
      <c r="B10" s="185" t="s">
        <v>166</v>
      </c>
      <c r="C10" s="173"/>
      <c r="D10" s="174">
        <v>20102</v>
      </c>
      <c r="E10" s="174" t="s">
        <v>167</v>
      </c>
      <c r="F10" s="171">
        <f t="shared" si="0"/>
        <v>5698351.81</v>
      </c>
      <c r="G10" s="175">
        <v>4078351.81</v>
      </c>
      <c r="H10" s="175">
        <v>1620000</v>
      </c>
      <c r="I10" s="171"/>
      <c r="J10" s="156"/>
      <c r="K10" s="156"/>
    </row>
    <row r="11" ht="19.9" customHeight="1" spans="1:11">
      <c r="A11" s="173" t="s">
        <v>168</v>
      </c>
      <c r="B11" s="173" t="s">
        <v>166</v>
      </c>
      <c r="C11" s="173" t="s">
        <v>169</v>
      </c>
      <c r="D11" s="174" t="s">
        <v>170</v>
      </c>
      <c r="E11" s="157" t="s">
        <v>171</v>
      </c>
      <c r="F11" s="175">
        <f t="shared" si="0"/>
        <v>5698351.81</v>
      </c>
      <c r="G11" s="175">
        <v>4078351.81</v>
      </c>
      <c r="H11" s="175">
        <v>1620000</v>
      </c>
      <c r="I11" s="175"/>
      <c r="J11" s="157"/>
      <c r="K11" s="157"/>
    </row>
    <row r="12" ht="19.9" customHeight="1" spans="1:11">
      <c r="A12" s="172">
        <v>208</v>
      </c>
      <c r="B12" s="172"/>
      <c r="C12" s="172"/>
      <c r="D12" s="170">
        <v>208</v>
      </c>
      <c r="E12" s="156" t="s">
        <v>172</v>
      </c>
      <c r="F12" s="171">
        <f t="shared" si="0"/>
        <v>357290.34</v>
      </c>
      <c r="G12" s="171">
        <f>G13+G16</f>
        <v>326890.34</v>
      </c>
      <c r="H12" s="171">
        <f>H13+H16</f>
        <v>30400</v>
      </c>
      <c r="I12" s="175"/>
      <c r="J12" s="157"/>
      <c r="K12" s="157"/>
    </row>
    <row r="13" ht="19.9" customHeight="1" spans="1:11">
      <c r="A13" s="173">
        <v>208</v>
      </c>
      <c r="B13" s="185" t="s">
        <v>173</v>
      </c>
      <c r="C13" s="173"/>
      <c r="D13" s="174">
        <v>20805</v>
      </c>
      <c r="E13" s="157" t="s">
        <v>174</v>
      </c>
      <c r="F13" s="175">
        <f t="shared" si="0"/>
        <v>347959.04</v>
      </c>
      <c r="G13" s="175">
        <f>G14+G15</f>
        <v>317559.04</v>
      </c>
      <c r="H13" s="175">
        <f>H14+H15</f>
        <v>30400</v>
      </c>
      <c r="I13" s="175"/>
      <c r="J13" s="157"/>
      <c r="K13" s="157"/>
    </row>
    <row r="14" ht="19.9" customHeight="1" spans="1:11">
      <c r="A14" s="173" t="s">
        <v>175</v>
      </c>
      <c r="B14" s="173" t="s">
        <v>173</v>
      </c>
      <c r="C14" s="173" t="s">
        <v>173</v>
      </c>
      <c r="D14" s="174" t="s">
        <v>176</v>
      </c>
      <c r="E14" s="157" t="s">
        <v>177</v>
      </c>
      <c r="F14" s="175">
        <v>317559.04</v>
      </c>
      <c r="G14" s="175">
        <v>317559.04</v>
      </c>
      <c r="H14" s="175"/>
      <c r="I14" s="175"/>
      <c r="J14" s="157"/>
      <c r="K14" s="157"/>
    </row>
    <row r="15" ht="19.9" customHeight="1" spans="1:11">
      <c r="A15" s="173" t="s">
        <v>175</v>
      </c>
      <c r="B15" s="173" t="s">
        <v>173</v>
      </c>
      <c r="C15" s="173" t="s">
        <v>178</v>
      </c>
      <c r="D15" s="174" t="s">
        <v>179</v>
      </c>
      <c r="E15" s="157" t="s">
        <v>180</v>
      </c>
      <c r="F15" s="175">
        <v>30400</v>
      </c>
      <c r="G15" s="175"/>
      <c r="H15" s="175">
        <v>30400</v>
      </c>
      <c r="I15" s="175"/>
      <c r="J15" s="157"/>
      <c r="K15" s="157"/>
    </row>
    <row r="16" ht="19.9" customHeight="1" spans="1:11">
      <c r="A16" s="173">
        <v>208</v>
      </c>
      <c r="B16" s="173">
        <v>27</v>
      </c>
      <c r="C16" s="173"/>
      <c r="D16" s="174">
        <v>20827</v>
      </c>
      <c r="E16" s="157" t="s">
        <v>181</v>
      </c>
      <c r="F16" s="175">
        <v>9331.3</v>
      </c>
      <c r="G16" s="175">
        <v>9331.3</v>
      </c>
      <c r="H16" s="175"/>
      <c r="I16" s="175"/>
      <c r="J16" s="157"/>
      <c r="K16" s="157"/>
    </row>
    <row r="17" ht="19.9" customHeight="1" spans="1:11">
      <c r="A17" s="173" t="s">
        <v>175</v>
      </c>
      <c r="B17" s="173" t="s">
        <v>182</v>
      </c>
      <c r="C17" s="173" t="s">
        <v>169</v>
      </c>
      <c r="D17" s="174" t="s">
        <v>183</v>
      </c>
      <c r="E17" s="157" t="s">
        <v>184</v>
      </c>
      <c r="F17" s="175">
        <v>300.89</v>
      </c>
      <c r="G17" s="175">
        <v>300.89</v>
      </c>
      <c r="H17" s="175"/>
      <c r="I17" s="175"/>
      <c r="J17" s="157"/>
      <c r="K17" s="157"/>
    </row>
    <row r="18" ht="19.9" customHeight="1" spans="1:11">
      <c r="A18" s="173" t="s">
        <v>175</v>
      </c>
      <c r="B18" s="173" t="s">
        <v>182</v>
      </c>
      <c r="C18" s="173" t="s">
        <v>166</v>
      </c>
      <c r="D18" s="174" t="s">
        <v>185</v>
      </c>
      <c r="E18" s="157" t="s">
        <v>186</v>
      </c>
      <c r="F18" s="175">
        <v>9030.41</v>
      </c>
      <c r="G18" s="175">
        <v>9030.41</v>
      </c>
      <c r="H18" s="175"/>
      <c r="I18" s="175"/>
      <c r="J18" s="157"/>
      <c r="K18" s="157"/>
    </row>
    <row r="19" s="162" customFormat="1" ht="19.9" customHeight="1" spans="1:11">
      <c r="A19" s="172">
        <v>210</v>
      </c>
      <c r="B19" s="172"/>
      <c r="C19" s="172"/>
      <c r="D19" s="170">
        <v>210</v>
      </c>
      <c r="E19" s="156" t="s">
        <v>187</v>
      </c>
      <c r="F19" s="171">
        <f>G19+H19</f>
        <v>224036.31</v>
      </c>
      <c r="G19" s="171">
        <f>G20</f>
        <v>224036.31</v>
      </c>
      <c r="H19" s="171"/>
      <c r="I19" s="171"/>
      <c r="J19" s="156"/>
      <c r="K19" s="156"/>
    </row>
    <row r="20" ht="19.9" customHeight="1" spans="1:11">
      <c r="A20" s="173">
        <v>210</v>
      </c>
      <c r="B20" s="173">
        <v>11</v>
      </c>
      <c r="C20" s="173"/>
      <c r="D20" s="174">
        <v>21011</v>
      </c>
      <c r="E20" s="157" t="s">
        <v>188</v>
      </c>
      <c r="F20" s="175">
        <f>G20+H20</f>
        <v>224036.31</v>
      </c>
      <c r="G20" s="175">
        <f>G21+G22+G23</f>
        <v>224036.31</v>
      </c>
      <c r="H20" s="175"/>
      <c r="I20" s="175"/>
      <c r="J20" s="157"/>
      <c r="K20" s="157"/>
    </row>
    <row r="21" ht="19.9" customHeight="1" spans="1:11">
      <c r="A21" s="173" t="s">
        <v>189</v>
      </c>
      <c r="B21" s="173" t="s">
        <v>190</v>
      </c>
      <c r="C21" s="173" t="s">
        <v>169</v>
      </c>
      <c r="D21" s="174" t="s">
        <v>191</v>
      </c>
      <c r="E21" s="157" t="s">
        <v>192</v>
      </c>
      <c r="F21" s="175">
        <v>163676.23</v>
      </c>
      <c r="G21" s="175">
        <v>163676.23</v>
      </c>
      <c r="H21" s="175"/>
      <c r="I21" s="175"/>
      <c r="J21" s="157"/>
      <c r="K21" s="157"/>
    </row>
    <row r="22" ht="19.9" customHeight="1" spans="1:11">
      <c r="A22" s="173" t="s">
        <v>189</v>
      </c>
      <c r="B22" s="173" t="s">
        <v>190</v>
      </c>
      <c r="C22" s="173" t="s">
        <v>193</v>
      </c>
      <c r="D22" s="174" t="s">
        <v>194</v>
      </c>
      <c r="E22" s="157" t="s">
        <v>195</v>
      </c>
      <c r="F22" s="175">
        <v>56440.08</v>
      </c>
      <c r="G22" s="175">
        <v>56440.08</v>
      </c>
      <c r="H22" s="175"/>
      <c r="I22" s="175"/>
      <c r="J22" s="157"/>
      <c r="K22" s="157"/>
    </row>
    <row r="23" ht="19.9" customHeight="1" spans="1:11">
      <c r="A23" s="173" t="s">
        <v>189</v>
      </c>
      <c r="B23" s="173" t="s">
        <v>190</v>
      </c>
      <c r="C23" s="173" t="s">
        <v>178</v>
      </c>
      <c r="D23" s="174" t="s">
        <v>196</v>
      </c>
      <c r="E23" s="157" t="s">
        <v>197</v>
      </c>
      <c r="F23" s="175">
        <v>3920</v>
      </c>
      <c r="G23" s="175">
        <v>3920</v>
      </c>
      <c r="H23" s="175"/>
      <c r="I23" s="175"/>
      <c r="J23" s="157"/>
      <c r="K23" s="157"/>
    </row>
    <row r="24" s="162" customFormat="1" ht="19.9" customHeight="1" spans="1:11">
      <c r="A24" s="172">
        <v>221</v>
      </c>
      <c r="B24" s="172"/>
      <c r="C24" s="172"/>
      <c r="D24" s="170">
        <v>221</v>
      </c>
      <c r="E24" s="156" t="s">
        <v>198</v>
      </c>
      <c r="F24" s="171">
        <f>G24+H24</f>
        <v>310169.28</v>
      </c>
      <c r="G24" s="171">
        <v>310169.28</v>
      </c>
      <c r="H24" s="171"/>
      <c r="I24" s="171"/>
      <c r="J24" s="156"/>
      <c r="K24" s="156"/>
    </row>
    <row r="25" ht="19.9" customHeight="1" spans="1:11">
      <c r="A25" s="173">
        <v>221</v>
      </c>
      <c r="B25" s="185" t="s">
        <v>166</v>
      </c>
      <c r="C25" s="173"/>
      <c r="D25" s="174">
        <v>22102</v>
      </c>
      <c r="E25" s="157" t="s">
        <v>199</v>
      </c>
      <c r="F25" s="175">
        <v>310169.28</v>
      </c>
      <c r="G25" s="175">
        <v>310169.28</v>
      </c>
      <c r="H25" s="175"/>
      <c r="I25" s="175"/>
      <c r="J25" s="157"/>
      <c r="K25" s="157"/>
    </row>
    <row r="26" ht="19.9" customHeight="1" spans="1:11">
      <c r="A26" s="173" t="s">
        <v>200</v>
      </c>
      <c r="B26" s="173" t="s">
        <v>166</v>
      </c>
      <c r="C26" s="173" t="s">
        <v>169</v>
      </c>
      <c r="D26" s="174" t="s">
        <v>201</v>
      </c>
      <c r="E26" s="157" t="s">
        <v>202</v>
      </c>
      <c r="F26" s="175">
        <v>310169.28</v>
      </c>
      <c r="G26" s="175">
        <v>310169.28</v>
      </c>
      <c r="H26" s="175"/>
      <c r="I26" s="175"/>
      <c r="J26" s="157"/>
      <c r="K26" s="157"/>
    </row>
    <row r="27"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E24" sqref="E24:E25"/>
    </sheetView>
  </sheetViews>
  <sheetFormatPr defaultColWidth="10" defaultRowHeight="13.5"/>
  <cols>
    <col min="1" max="1" width="3.625" customWidth="1"/>
    <col min="2" max="2" width="4.75" customWidth="1"/>
    <col min="3" max="3" width="4.625" customWidth="1"/>
    <col min="4" max="4" width="7.375" customWidth="1"/>
    <col min="5" max="5" width="20.125" customWidth="1"/>
    <col min="6" max="8" width="11" customWidth="1"/>
    <col min="9" max="12" width="7.125" customWidth="1"/>
    <col min="13" max="13" width="6.75" customWidth="1"/>
    <col min="14" max="14" width="7.125" customWidth="1"/>
    <col min="15" max="15" width="8.625" customWidth="1"/>
    <col min="16" max="17" width="7.125" customWidth="1"/>
    <col min="18" max="18" width="7" customWidth="1"/>
    <col min="19" max="20" width="7.125" customWidth="1"/>
    <col min="21" max="22" width="9.75" customWidth="1"/>
  </cols>
  <sheetData>
    <row r="1" ht="14.25" customHeight="1" spans="1:1">
      <c r="A1" s="101"/>
    </row>
    <row r="2" ht="36.95" customHeight="1" spans="1:20">
      <c r="A2" s="102" t="s">
        <v>10</v>
      </c>
      <c r="B2" s="102"/>
      <c r="C2" s="102"/>
      <c r="D2" s="102"/>
      <c r="E2" s="102"/>
      <c r="F2" s="102"/>
      <c r="G2" s="102"/>
      <c r="H2" s="102"/>
      <c r="I2" s="102"/>
      <c r="J2" s="102"/>
      <c r="K2" s="102"/>
      <c r="L2" s="102"/>
      <c r="M2" s="102"/>
      <c r="N2" s="102"/>
      <c r="O2" s="102"/>
      <c r="P2" s="102"/>
      <c r="Q2" s="102"/>
      <c r="R2" s="102"/>
      <c r="S2" s="102"/>
      <c r="T2" s="102"/>
    </row>
    <row r="3" ht="17.25" customHeight="1" spans="1:20">
      <c r="A3" s="115" t="s">
        <v>29</v>
      </c>
      <c r="B3" s="115"/>
      <c r="C3" s="115"/>
      <c r="D3" s="115"/>
      <c r="E3" s="115"/>
      <c r="F3" s="115"/>
      <c r="G3" s="115"/>
      <c r="H3" s="115"/>
      <c r="I3" s="115"/>
      <c r="J3" s="115"/>
      <c r="K3" s="115"/>
      <c r="L3" s="115"/>
      <c r="M3" s="115"/>
      <c r="N3" s="115"/>
      <c r="O3" s="115"/>
      <c r="P3" s="115"/>
      <c r="Q3" s="115"/>
      <c r="R3" s="115"/>
      <c r="S3" s="114" t="s">
        <v>30</v>
      </c>
      <c r="T3" s="114"/>
    </row>
    <row r="4" ht="17.25" customHeight="1" spans="1:20">
      <c r="A4" s="117" t="s">
        <v>154</v>
      </c>
      <c r="B4" s="117"/>
      <c r="C4" s="117"/>
      <c r="D4" s="117" t="s">
        <v>203</v>
      </c>
      <c r="E4" s="117" t="s">
        <v>204</v>
      </c>
      <c r="F4" s="117" t="s">
        <v>205</v>
      </c>
      <c r="G4" s="117" t="s">
        <v>206</v>
      </c>
      <c r="H4" s="117" t="s">
        <v>207</v>
      </c>
      <c r="I4" s="117" t="s">
        <v>208</v>
      </c>
      <c r="J4" s="117" t="s">
        <v>209</v>
      </c>
      <c r="K4" s="117" t="s">
        <v>210</v>
      </c>
      <c r="L4" s="117" t="s">
        <v>211</v>
      </c>
      <c r="M4" s="117" t="s">
        <v>212</v>
      </c>
      <c r="N4" s="117" t="s">
        <v>213</v>
      </c>
      <c r="O4" s="117" t="s">
        <v>214</v>
      </c>
      <c r="P4" s="117" t="s">
        <v>215</v>
      </c>
      <c r="Q4" s="117" t="s">
        <v>216</v>
      </c>
      <c r="R4" s="117" t="s">
        <v>217</v>
      </c>
      <c r="S4" s="117" t="s">
        <v>218</v>
      </c>
      <c r="T4" s="117" t="s">
        <v>219</v>
      </c>
    </row>
    <row r="5" ht="18" customHeight="1" spans="1:20">
      <c r="A5" s="117" t="s">
        <v>162</v>
      </c>
      <c r="B5" s="117" t="s">
        <v>163</v>
      </c>
      <c r="C5" s="117" t="s">
        <v>164</v>
      </c>
      <c r="D5" s="117"/>
      <c r="E5" s="117"/>
      <c r="F5" s="117"/>
      <c r="G5" s="117"/>
      <c r="H5" s="117"/>
      <c r="I5" s="117"/>
      <c r="J5" s="117"/>
      <c r="K5" s="117"/>
      <c r="L5" s="117"/>
      <c r="M5" s="117"/>
      <c r="N5" s="117"/>
      <c r="O5" s="117"/>
      <c r="P5" s="117"/>
      <c r="Q5" s="117"/>
      <c r="R5" s="117"/>
      <c r="S5" s="117"/>
      <c r="T5" s="117"/>
    </row>
    <row r="6" ht="19.9" customHeight="1" spans="1:20">
      <c r="A6" s="116"/>
      <c r="B6" s="116"/>
      <c r="C6" s="116"/>
      <c r="D6" s="116"/>
      <c r="E6" s="116" t="s">
        <v>133</v>
      </c>
      <c r="F6" s="118">
        <f>G6+H6+O6</f>
        <v>6589847.74</v>
      </c>
      <c r="G6" s="118">
        <v>3443919.93</v>
      </c>
      <c r="H6" s="118">
        <f>H7</f>
        <v>3097747.81</v>
      </c>
      <c r="I6" s="118"/>
      <c r="J6" s="118"/>
      <c r="K6" s="118"/>
      <c r="L6" s="118"/>
      <c r="M6" s="118"/>
      <c r="N6" s="118"/>
      <c r="O6" s="118">
        <v>48180</v>
      </c>
      <c r="P6" s="118"/>
      <c r="Q6" s="118"/>
      <c r="R6" s="118"/>
      <c r="S6" s="118"/>
      <c r="T6" s="118"/>
    </row>
    <row r="7" ht="19.9" customHeight="1" spans="1:20">
      <c r="A7" s="116"/>
      <c r="B7" s="116"/>
      <c r="C7" s="116"/>
      <c r="D7" s="119" t="s">
        <v>151</v>
      </c>
      <c r="E7" s="119" t="s">
        <v>4</v>
      </c>
      <c r="F7" s="118">
        <f>G7+H7+O7</f>
        <v>6589847.74</v>
      </c>
      <c r="G7" s="118">
        <v>3443919.93</v>
      </c>
      <c r="H7" s="118">
        <f>H8</f>
        <v>3097747.81</v>
      </c>
      <c r="I7" s="118"/>
      <c r="J7" s="118"/>
      <c r="K7" s="118"/>
      <c r="L7" s="118"/>
      <c r="M7" s="118"/>
      <c r="N7" s="118"/>
      <c r="O7" s="118">
        <v>48180</v>
      </c>
      <c r="P7" s="118"/>
      <c r="Q7" s="118"/>
      <c r="R7" s="118"/>
      <c r="S7" s="118"/>
      <c r="T7" s="118"/>
    </row>
    <row r="8" ht="19.9" customHeight="1" spans="1:20">
      <c r="A8" s="125"/>
      <c r="B8" s="125"/>
      <c r="C8" s="125"/>
      <c r="D8" s="120" t="s">
        <v>152</v>
      </c>
      <c r="E8" s="120" t="s">
        <v>153</v>
      </c>
      <c r="F8" s="118">
        <f>G8+H8+O8</f>
        <v>6589847.74</v>
      </c>
      <c r="G8" s="164">
        <v>3443919.93</v>
      </c>
      <c r="H8" s="164">
        <f>H11+H15</f>
        <v>3097747.81</v>
      </c>
      <c r="I8" s="164"/>
      <c r="J8" s="164"/>
      <c r="K8" s="164"/>
      <c r="L8" s="164"/>
      <c r="M8" s="164"/>
      <c r="N8" s="164"/>
      <c r="O8" s="164">
        <v>48180</v>
      </c>
      <c r="P8" s="164"/>
      <c r="Q8" s="164"/>
      <c r="R8" s="164"/>
      <c r="S8" s="164"/>
      <c r="T8" s="164"/>
    </row>
    <row r="9" s="162" customFormat="1" ht="19.9" customHeight="1" spans="1:20">
      <c r="A9" s="125">
        <v>201</v>
      </c>
      <c r="B9" s="125"/>
      <c r="C9" s="125"/>
      <c r="D9" s="120">
        <v>201</v>
      </c>
      <c r="E9" s="120" t="s">
        <v>165</v>
      </c>
      <c r="F9" s="118">
        <f t="shared" ref="F9:F26" si="0">G9+H9+I9+J9+K9+L9+M9+N9+O9+P9+Q9+R9+S9+T9</f>
        <v>5698351.81</v>
      </c>
      <c r="G9" s="164">
        <f>G10</f>
        <v>2584744</v>
      </c>
      <c r="H9" s="164">
        <f>H10</f>
        <v>3075747.81</v>
      </c>
      <c r="I9" s="164"/>
      <c r="J9" s="164"/>
      <c r="K9" s="164"/>
      <c r="L9" s="164"/>
      <c r="M9" s="164"/>
      <c r="N9" s="164"/>
      <c r="O9" s="164">
        <f>O10</f>
        <v>37860</v>
      </c>
      <c r="P9" s="164"/>
      <c r="Q9" s="164"/>
      <c r="R9" s="164"/>
      <c r="S9" s="164"/>
      <c r="T9" s="164"/>
    </row>
    <row r="10" s="163" customFormat="1" ht="19.9" customHeight="1" spans="1:20">
      <c r="A10" s="127">
        <v>201</v>
      </c>
      <c r="B10" s="186" t="s">
        <v>166</v>
      </c>
      <c r="C10" s="127"/>
      <c r="D10" s="121">
        <v>20102</v>
      </c>
      <c r="E10" s="121" t="s">
        <v>167</v>
      </c>
      <c r="F10" s="122">
        <f t="shared" si="0"/>
        <v>5698351.81</v>
      </c>
      <c r="G10" s="128">
        <f>G11</f>
        <v>2584744</v>
      </c>
      <c r="H10" s="128">
        <f>H11</f>
        <v>3075747.81</v>
      </c>
      <c r="I10" s="128"/>
      <c r="J10" s="128"/>
      <c r="K10" s="128"/>
      <c r="L10" s="128"/>
      <c r="M10" s="128"/>
      <c r="N10" s="128"/>
      <c r="O10" s="128">
        <f>O11</f>
        <v>37860</v>
      </c>
      <c r="P10" s="128"/>
      <c r="Q10" s="128"/>
      <c r="R10" s="128"/>
      <c r="S10" s="128"/>
      <c r="T10" s="128"/>
    </row>
    <row r="11" ht="19.9" customHeight="1" spans="1:20">
      <c r="A11" s="126" t="s">
        <v>168</v>
      </c>
      <c r="B11" s="126" t="s">
        <v>166</v>
      </c>
      <c r="C11" s="126" t="s">
        <v>169</v>
      </c>
      <c r="D11" s="126">
        <v>2010201</v>
      </c>
      <c r="E11" s="127" t="s">
        <v>171</v>
      </c>
      <c r="F11" s="118">
        <f t="shared" si="0"/>
        <v>5698351.81</v>
      </c>
      <c r="G11" s="128">
        <v>2584744</v>
      </c>
      <c r="H11" s="128">
        <f>1455747.81+1620000</f>
        <v>3075747.81</v>
      </c>
      <c r="I11" s="128"/>
      <c r="J11" s="128"/>
      <c r="K11" s="128"/>
      <c r="L11" s="128"/>
      <c r="M11" s="128"/>
      <c r="N11" s="128"/>
      <c r="O11" s="128">
        <v>37860</v>
      </c>
      <c r="P11" s="128"/>
      <c r="Q11" s="128"/>
      <c r="R11" s="128"/>
      <c r="S11" s="128"/>
      <c r="T11" s="128"/>
    </row>
    <row r="12" s="162" customFormat="1" ht="19.9" customHeight="1" spans="1:20">
      <c r="A12" s="145">
        <v>208</v>
      </c>
      <c r="B12" s="145"/>
      <c r="C12" s="145"/>
      <c r="D12" s="120">
        <v>208</v>
      </c>
      <c r="E12" s="125" t="s">
        <v>172</v>
      </c>
      <c r="F12" s="118">
        <f t="shared" si="0"/>
        <v>357290.34</v>
      </c>
      <c r="G12" s="164">
        <f>G13+G16</f>
        <v>326890.34</v>
      </c>
      <c r="H12" s="164">
        <f>H13+H16</f>
        <v>22000</v>
      </c>
      <c r="I12" s="164"/>
      <c r="J12" s="164"/>
      <c r="K12" s="164"/>
      <c r="L12" s="164"/>
      <c r="M12" s="164"/>
      <c r="N12" s="164"/>
      <c r="O12" s="164">
        <f>O13+O16</f>
        <v>8400</v>
      </c>
      <c r="P12" s="164"/>
      <c r="Q12" s="164"/>
      <c r="R12" s="164"/>
      <c r="S12" s="164"/>
      <c r="T12" s="164"/>
    </row>
    <row r="13" ht="19.9" customHeight="1" spans="1:20">
      <c r="A13" s="126">
        <v>208</v>
      </c>
      <c r="B13" s="186" t="s">
        <v>173</v>
      </c>
      <c r="C13" s="126"/>
      <c r="D13" s="121">
        <v>20805</v>
      </c>
      <c r="E13" s="127" t="s">
        <v>174</v>
      </c>
      <c r="F13" s="118">
        <f t="shared" si="0"/>
        <v>347959.04</v>
      </c>
      <c r="G13" s="128">
        <f>G14+G15</f>
        <v>317559.04</v>
      </c>
      <c r="H13" s="128">
        <f>H14+H15</f>
        <v>22000</v>
      </c>
      <c r="I13" s="128"/>
      <c r="J13" s="128"/>
      <c r="K13" s="128"/>
      <c r="L13" s="128"/>
      <c r="M13" s="128"/>
      <c r="N13" s="128"/>
      <c r="O13" s="128">
        <f>O14+O15</f>
        <v>8400</v>
      </c>
      <c r="P13" s="128"/>
      <c r="Q13" s="128"/>
      <c r="R13" s="128"/>
      <c r="S13" s="128"/>
      <c r="T13" s="128"/>
    </row>
    <row r="14" ht="19.9" customHeight="1" spans="1:20">
      <c r="A14" s="126" t="s">
        <v>175</v>
      </c>
      <c r="B14" s="126" t="s">
        <v>173</v>
      </c>
      <c r="C14" s="126" t="s">
        <v>173</v>
      </c>
      <c r="D14" s="126">
        <v>2080505</v>
      </c>
      <c r="E14" s="127" t="s">
        <v>177</v>
      </c>
      <c r="F14" s="118">
        <f t="shared" si="0"/>
        <v>317559.04</v>
      </c>
      <c r="G14" s="128">
        <v>317559.04</v>
      </c>
      <c r="H14" s="128"/>
      <c r="I14" s="128"/>
      <c r="J14" s="128"/>
      <c r="K14" s="128"/>
      <c r="L14" s="128"/>
      <c r="M14" s="128"/>
      <c r="N14" s="128"/>
      <c r="O14" s="128"/>
      <c r="P14" s="128"/>
      <c r="Q14" s="128"/>
      <c r="R14" s="128"/>
      <c r="S14" s="128"/>
      <c r="T14" s="128"/>
    </row>
    <row r="15" ht="19.9" customHeight="1" spans="1:20">
      <c r="A15" s="126" t="s">
        <v>175</v>
      </c>
      <c r="B15" s="126" t="s">
        <v>173</v>
      </c>
      <c r="C15" s="126" t="s">
        <v>178</v>
      </c>
      <c r="D15" s="126">
        <v>2080599</v>
      </c>
      <c r="E15" s="127" t="s">
        <v>180</v>
      </c>
      <c r="F15" s="118">
        <f t="shared" si="0"/>
        <v>30400</v>
      </c>
      <c r="G15" s="128"/>
      <c r="H15" s="128">
        <v>22000</v>
      </c>
      <c r="I15" s="128"/>
      <c r="J15" s="128"/>
      <c r="K15" s="128"/>
      <c r="L15" s="128"/>
      <c r="M15" s="128"/>
      <c r="N15" s="128"/>
      <c r="O15" s="128">
        <v>8400</v>
      </c>
      <c r="P15" s="128"/>
      <c r="Q15" s="128"/>
      <c r="R15" s="128"/>
      <c r="S15" s="128"/>
      <c r="T15" s="128"/>
    </row>
    <row r="16" ht="19.9" customHeight="1" spans="1:20">
      <c r="A16" s="126">
        <v>208</v>
      </c>
      <c r="B16" s="126">
        <v>27</v>
      </c>
      <c r="C16" s="126"/>
      <c r="D16" s="121">
        <v>20827</v>
      </c>
      <c r="E16" s="127" t="s">
        <v>181</v>
      </c>
      <c r="F16" s="118">
        <f t="shared" si="0"/>
        <v>9331.3</v>
      </c>
      <c r="G16" s="128">
        <f>G17+G18</f>
        <v>9331.3</v>
      </c>
      <c r="H16" s="128"/>
      <c r="I16" s="128"/>
      <c r="J16" s="128"/>
      <c r="K16" s="128"/>
      <c r="L16" s="128"/>
      <c r="M16" s="128"/>
      <c r="N16" s="128"/>
      <c r="O16" s="128"/>
      <c r="P16" s="128"/>
      <c r="Q16" s="128"/>
      <c r="R16" s="128"/>
      <c r="S16" s="128"/>
      <c r="T16" s="128"/>
    </row>
    <row r="17" ht="19.9" customHeight="1" spans="1:20">
      <c r="A17" s="126" t="s">
        <v>175</v>
      </c>
      <c r="B17" s="126" t="s">
        <v>182</v>
      </c>
      <c r="C17" s="126" t="s">
        <v>169</v>
      </c>
      <c r="D17" s="126">
        <v>2082701</v>
      </c>
      <c r="E17" s="127" t="s">
        <v>184</v>
      </c>
      <c r="F17" s="118">
        <f t="shared" si="0"/>
        <v>300.89</v>
      </c>
      <c r="G17" s="128">
        <v>300.89</v>
      </c>
      <c r="H17" s="128"/>
      <c r="I17" s="128"/>
      <c r="J17" s="128"/>
      <c r="K17" s="128"/>
      <c r="L17" s="128"/>
      <c r="M17" s="128"/>
      <c r="N17" s="128"/>
      <c r="O17" s="128"/>
      <c r="P17" s="128"/>
      <c r="Q17" s="128"/>
      <c r="R17" s="128"/>
      <c r="S17" s="128"/>
      <c r="T17" s="128"/>
    </row>
    <row r="18" ht="19.9" customHeight="1" spans="1:20">
      <c r="A18" s="126" t="s">
        <v>175</v>
      </c>
      <c r="B18" s="126" t="s">
        <v>182</v>
      </c>
      <c r="C18" s="126" t="s">
        <v>166</v>
      </c>
      <c r="D18" s="126">
        <v>2082702</v>
      </c>
      <c r="E18" s="127" t="s">
        <v>186</v>
      </c>
      <c r="F18" s="118">
        <f t="shared" si="0"/>
        <v>9030.41</v>
      </c>
      <c r="G18" s="128">
        <v>9030.41</v>
      </c>
      <c r="H18" s="128"/>
      <c r="I18" s="128"/>
      <c r="J18" s="128"/>
      <c r="K18" s="128"/>
      <c r="L18" s="128"/>
      <c r="M18" s="128"/>
      <c r="N18" s="128"/>
      <c r="O18" s="128"/>
      <c r="P18" s="128"/>
      <c r="Q18" s="128"/>
      <c r="R18" s="128"/>
      <c r="S18" s="128"/>
      <c r="T18" s="128"/>
    </row>
    <row r="19" s="162" customFormat="1" ht="19.9" customHeight="1" spans="1:20">
      <c r="A19" s="145">
        <v>210</v>
      </c>
      <c r="B19" s="145"/>
      <c r="C19" s="145"/>
      <c r="D19" s="120">
        <v>210</v>
      </c>
      <c r="E19" s="125" t="s">
        <v>187</v>
      </c>
      <c r="F19" s="118">
        <f t="shared" si="0"/>
        <v>224036.31</v>
      </c>
      <c r="G19" s="164">
        <f>G20</f>
        <v>222116.31</v>
      </c>
      <c r="H19" s="164"/>
      <c r="I19" s="164"/>
      <c r="J19" s="164"/>
      <c r="K19" s="164"/>
      <c r="L19" s="164"/>
      <c r="M19" s="164"/>
      <c r="N19" s="164"/>
      <c r="O19" s="164">
        <f>O20</f>
        <v>1920</v>
      </c>
      <c r="P19" s="164"/>
      <c r="Q19" s="164"/>
      <c r="R19" s="164"/>
      <c r="S19" s="164"/>
      <c r="T19" s="164"/>
    </row>
    <row r="20" ht="19.9" customHeight="1" spans="1:20">
      <c r="A20" s="126">
        <v>210</v>
      </c>
      <c r="B20" s="126">
        <v>11</v>
      </c>
      <c r="C20" s="126"/>
      <c r="D20" s="121">
        <v>21011</v>
      </c>
      <c r="E20" s="127" t="s">
        <v>188</v>
      </c>
      <c r="F20" s="118">
        <f t="shared" si="0"/>
        <v>224036.31</v>
      </c>
      <c r="G20" s="128">
        <f>G21+G22+G23</f>
        <v>222116.31</v>
      </c>
      <c r="H20" s="128"/>
      <c r="I20" s="128"/>
      <c r="J20" s="128"/>
      <c r="K20" s="128"/>
      <c r="L20" s="128"/>
      <c r="M20" s="128"/>
      <c r="N20" s="128"/>
      <c r="O20" s="128">
        <f>O21+O22+O23</f>
        <v>1920</v>
      </c>
      <c r="P20" s="128"/>
      <c r="Q20" s="128"/>
      <c r="R20" s="128"/>
      <c r="S20" s="128"/>
      <c r="T20" s="128"/>
    </row>
    <row r="21" ht="19.9" customHeight="1" spans="1:20">
      <c r="A21" s="126" t="s">
        <v>189</v>
      </c>
      <c r="B21" s="126" t="s">
        <v>190</v>
      </c>
      <c r="C21" s="126" t="s">
        <v>169</v>
      </c>
      <c r="D21" s="126">
        <v>2101101</v>
      </c>
      <c r="E21" s="127" t="s">
        <v>192</v>
      </c>
      <c r="F21" s="118">
        <f t="shared" si="0"/>
        <v>163676.23</v>
      </c>
      <c r="G21" s="128">
        <v>163676.23</v>
      </c>
      <c r="H21" s="128"/>
      <c r="I21" s="128"/>
      <c r="J21" s="128"/>
      <c r="K21" s="128"/>
      <c r="L21" s="128"/>
      <c r="M21" s="128"/>
      <c r="N21" s="128"/>
      <c r="O21" s="128"/>
      <c r="P21" s="128"/>
      <c r="Q21" s="128"/>
      <c r="R21" s="128"/>
      <c r="S21" s="128"/>
      <c r="T21" s="128"/>
    </row>
    <row r="22" ht="19.9" customHeight="1" spans="1:20">
      <c r="A22" s="126" t="s">
        <v>189</v>
      </c>
      <c r="B22" s="126" t="s">
        <v>190</v>
      </c>
      <c r="C22" s="126" t="s">
        <v>193</v>
      </c>
      <c r="D22" s="126">
        <v>2101103</v>
      </c>
      <c r="E22" s="127" t="s">
        <v>195</v>
      </c>
      <c r="F22" s="118">
        <f t="shared" si="0"/>
        <v>56440.08</v>
      </c>
      <c r="G22" s="128">
        <v>56440.08</v>
      </c>
      <c r="H22" s="128"/>
      <c r="I22" s="128"/>
      <c r="J22" s="128"/>
      <c r="K22" s="128"/>
      <c r="L22" s="128"/>
      <c r="M22" s="128"/>
      <c r="N22" s="128"/>
      <c r="O22" s="128"/>
      <c r="P22" s="128"/>
      <c r="Q22" s="128"/>
      <c r="R22" s="128"/>
      <c r="S22" s="128"/>
      <c r="T22" s="128"/>
    </row>
    <row r="23" ht="19.9" customHeight="1" spans="1:20">
      <c r="A23" s="126" t="s">
        <v>189</v>
      </c>
      <c r="B23" s="126" t="s">
        <v>190</v>
      </c>
      <c r="C23" s="126" t="s">
        <v>178</v>
      </c>
      <c r="D23" s="126">
        <v>2101199</v>
      </c>
      <c r="E23" s="127" t="s">
        <v>197</v>
      </c>
      <c r="F23" s="118">
        <f t="shared" si="0"/>
        <v>3920</v>
      </c>
      <c r="G23" s="128">
        <v>2000</v>
      </c>
      <c r="H23" s="128"/>
      <c r="I23" s="128"/>
      <c r="J23" s="128"/>
      <c r="K23" s="128"/>
      <c r="L23" s="128"/>
      <c r="M23" s="128"/>
      <c r="N23" s="128"/>
      <c r="O23" s="128">
        <v>1920</v>
      </c>
      <c r="P23" s="128"/>
      <c r="Q23" s="128"/>
      <c r="R23" s="128"/>
      <c r="S23" s="128"/>
      <c r="T23" s="128"/>
    </row>
    <row r="24" s="162" customFormat="1" ht="19.9" customHeight="1" spans="1:20">
      <c r="A24" s="145">
        <v>221</v>
      </c>
      <c r="B24" s="145"/>
      <c r="C24" s="145"/>
      <c r="D24" s="120">
        <v>221</v>
      </c>
      <c r="E24" s="156" t="s">
        <v>198</v>
      </c>
      <c r="F24" s="118">
        <f t="shared" si="0"/>
        <v>310169.28</v>
      </c>
      <c r="G24" s="164">
        <f>G25</f>
        <v>310169.28</v>
      </c>
      <c r="H24" s="164"/>
      <c r="I24" s="164"/>
      <c r="J24" s="164"/>
      <c r="K24" s="164"/>
      <c r="L24" s="164"/>
      <c r="M24" s="164"/>
      <c r="N24" s="164"/>
      <c r="O24" s="164"/>
      <c r="P24" s="164"/>
      <c r="Q24" s="164"/>
      <c r="R24" s="164"/>
      <c r="S24" s="164"/>
      <c r="T24" s="164"/>
    </row>
    <row r="25" ht="19.9" customHeight="1" spans="1:20">
      <c r="A25" s="126">
        <v>221</v>
      </c>
      <c r="B25" s="186" t="s">
        <v>166</v>
      </c>
      <c r="C25" s="126"/>
      <c r="D25" s="121">
        <v>22102</v>
      </c>
      <c r="E25" s="157" t="s">
        <v>199</v>
      </c>
      <c r="F25" s="118">
        <f t="shared" si="0"/>
        <v>310169.28</v>
      </c>
      <c r="G25" s="128">
        <f>G26</f>
        <v>310169.28</v>
      </c>
      <c r="H25" s="128"/>
      <c r="I25" s="128"/>
      <c r="J25" s="128"/>
      <c r="K25" s="128"/>
      <c r="L25" s="128"/>
      <c r="M25" s="128"/>
      <c r="N25" s="128"/>
      <c r="O25" s="128"/>
      <c r="P25" s="128"/>
      <c r="Q25" s="128"/>
      <c r="R25" s="128"/>
      <c r="S25" s="128"/>
      <c r="T25" s="128"/>
    </row>
    <row r="26" ht="19.9" customHeight="1" spans="1:20">
      <c r="A26" s="126" t="s">
        <v>200</v>
      </c>
      <c r="B26" s="126" t="s">
        <v>166</v>
      </c>
      <c r="C26" s="126" t="s">
        <v>169</v>
      </c>
      <c r="D26" s="126">
        <v>2210201</v>
      </c>
      <c r="E26" s="127" t="s">
        <v>202</v>
      </c>
      <c r="F26" s="118">
        <f t="shared" si="0"/>
        <v>310169.28</v>
      </c>
      <c r="G26" s="128">
        <v>310169.28</v>
      </c>
      <c r="H26" s="128"/>
      <c r="I26" s="128"/>
      <c r="J26" s="128"/>
      <c r="K26" s="128"/>
      <c r="L26" s="128"/>
      <c r="M26" s="128"/>
      <c r="N26" s="128"/>
      <c r="O26" s="128"/>
      <c r="P26" s="128"/>
      <c r="Q26" s="128"/>
      <c r="R26" s="128"/>
      <c r="S26" s="128"/>
      <c r="T26" s="128"/>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H14" sqref="H14"/>
    </sheetView>
  </sheetViews>
  <sheetFormatPr defaultColWidth="10" defaultRowHeight="13.5"/>
  <cols>
    <col min="1" max="2" width="4.125" customWidth="1"/>
    <col min="3" max="3" width="4.25" customWidth="1"/>
    <col min="4" max="4" width="6.125" customWidth="1"/>
    <col min="5" max="9" width="20.25" customWidth="1"/>
    <col min="10" max="11" width="9.75" customWidth="1"/>
  </cols>
  <sheetData>
    <row r="1" ht="14.25" customHeight="1" spans="1:1">
      <c r="A1" s="101"/>
    </row>
    <row r="2" ht="32.45" customHeight="1" spans="1:9">
      <c r="A2" s="102" t="s">
        <v>11</v>
      </c>
      <c r="B2" s="102"/>
      <c r="C2" s="102"/>
      <c r="D2" s="102"/>
      <c r="E2" s="102"/>
      <c r="F2" s="102"/>
      <c r="G2" s="102"/>
      <c r="H2" s="102"/>
      <c r="I2" s="102"/>
    </row>
    <row r="3" ht="21.2" customHeight="1" spans="1:9">
      <c r="A3" s="115" t="s">
        <v>220</v>
      </c>
      <c r="B3" s="115"/>
      <c r="C3" s="115"/>
      <c r="D3" s="115"/>
      <c r="E3" s="115"/>
      <c r="F3" s="115"/>
      <c r="G3" s="115"/>
      <c r="H3" s="115"/>
      <c r="I3" s="115"/>
    </row>
    <row r="4" ht="19.5" customHeight="1" spans="1:9">
      <c r="A4" s="117" t="s">
        <v>154</v>
      </c>
      <c r="B4" s="117"/>
      <c r="C4" s="117"/>
      <c r="D4" s="117" t="s">
        <v>203</v>
      </c>
      <c r="E4" s="117" t="s">
        <v>204</v>
      </c>
      <c r="F4" s="117" t="s">
        <v>157</v>
      </c>
      <c r="G4" s="117"/>
      <c r="H4" s="117"/>
      <c r="I4" s="117"/>
    </row>
    <row r="5" ht="33.2" customHeight="1" spans="1:9">
      <c r="A5" s="117" t="s">
        <v>162</v>
      </c>
      <c r="B5" s="117" t="s">
        <v>163</v>
      </c>
      <c r="C5" s="117" t="s">
        <v>164</v>
      </c>
      <c r="D5" s="117"/>
      <c r="E5" s="117"/>
      <c r="F5" s="117" t="s">
        <v>133</v>
      </c>
      <c r="G5" s="117" t="s">
        <v>221</v>
      </c>
      <c r="H5" s="117" t="s">
        <v>222</v>
      </c>
      <c r="I5" s="117" t="s">
        <v>214</v>
      </c>
    </row>
    <row r="6" ht="19.9" customHeight="1" spans="1:9">
      <c r="A6" s="116"/>
      <c r="B6" s="116"/>
      <c r="C6" s="116"/>
      <c r="D6" s="116"/>
      <c r="E6" s="116" t="s">
        <v>133</v>
      </c>
      <c r="F6" s="118">
        <v>4939447.74</v>
      </c>
      <c r="G6" s="118">
        <v>3443919.93</v>
      </c>
      <c r="H6" s="118">
        <v>1455747.81</v>
      </c>
      <c r="I6" s="118">
        <v>39780</v>
      </c>
    </row>
    <row r="7" ht="19.9" customHeight="1" spans="1:9">
      <c r="A7" s="116"/>
      <c r="B7" s="116"/>
      <c r="C7" s="116"/>
      <c r="D7" s="119" t="s">
        <v>151</v>
      </c>
      <c r="E7" s="119" t="s">
        <v>4</v>
      </c>
      <c r="F7" s="118">
        <v>4939447.74</v>
      </c>
      <c r="G7" s="118">
        <v>3443919.93</v>
      </c>
      <c r="H7" s="118">
        <v>1455747.81</v>
      </c>
      <c r="I7" s="118">
        <v>39780</v>
      </c>
    </row>
    <row r="8" ht="24.95" customHeight="1" spans="1:9">
      <c r="A8" s="125"/>
      <c r="B8" s="125"/>
      <c r="C8" s="125"/>
      <c r="D8" s="121" t="s">
        <v>152</v>
      </c>
      <c r="E8" s="120" t="s">
        <v>153</v>
      </c>
      <c r="F8" s="118">
        <v>4939447.74</v>
      </c>
      <c r="G8" s="118">
        <v>3443919.93</v>
      </c>
      <c r="H8" s="118">
        <v>1455747.81</v>
      </c>
      <c r="I8" s="118">
        <v>39780</v>
      </c>
    </row>
    <row r="9" ht="24.95" customHeight="1" spans="1:9">
      <c r="A9" s="125">
        <v>201</v>
      </c>
      <c r="B9" s="125"/>
      <c r="C9" s="125"/>
      <c r="D9" s="121">
        <v>201</v>
      </c>
      <c r="E9" s="120" t="s">
        <v>165</v>
      </c>
      <c r="F9" s="118">
        <f>G9+H9+I9</f>
        <v>4078351.81</v>
      </c>
      <c r="G9" s="118">
        <f>G10</f>
        <v>2584744</v>
      </c>
      <c r="H9" s="118">
        <f>H10</f>
        <v>1455747.81</v>
      </c>
      <c r="I9" s="118">
        <f>I10</f>
        <v>37860</v>
      </c>
    </row>
    <row r="10" ht="24.95" customHeight="1" spans="1:9">
      <c r="A10" s="125">
        <v>201</v>
      </c>
      <c r="B10" s="187" t="s">
        <v>166</v>
      </c>
      <c r="C10" s="125"/>
      <c r="D10" s="121">
        <v>20102</v>
      </c>
      <c r="E10" s="121" t="s">
        <v>167</v>
      </c>
      <c r="F10" s="118">
        <f>G10+H10+I10</f>
        <v>4078351.81</v>
      </c>
      <c r="G10" s="118">
        <f>G11</f>
        <v>2584744</v>
      </c>
      <c r="H10" s="118">
        <f>H11</f>
        <v>1455747.81</v>
      </c>
      <c r="I10" s="118">
        <f>I11</f>
        <v>37860</v>
      </c>
    </row>
    <row r="11" ht="19.9" customHeight="1" spans="1:9">
      <c r="A11" s="126" t="s">
        <v>168</v>
      </c>
      <c r="B11" s="126" t="s">
        <v>166</v>
      </c>
      <c r="C11" s="126" t="s">
        <v>169</v>
      </c>
      <c r="D11" s="126">
        <v>2010201</v>
      </c>
      <c r="E11" s="127" t="s">
        <v>171</v>
      </c>
      <c r="F11" s="122">
        <v>4078351.81</v>
      </c>
      <c r="G11" s="122">
        <v>2584744</v>
      </c>
      <c r="H11" s="122">
        <v>1455747.81</v>
      </c>
      <c r="I11" s="122">
        <v>37860</v>
      </c>
    </row>
    <row r="12" s="162" customFormat="1" ht="19.9" customHeight="1" spans="1:9">
      <c r="A12" s="145">
        <v>208</v>
      </c>
      <c r="B12" s="145"/>
      <c r="C12" s="145"/>
      <c r="D12" s="120">
        <v>208</v>
      </c>
      <c r="E12" s="125" t="s">
        <v>172</v>
      </c>
      <c r="F12" s="118">
        <f>G12+H12+I12</f>
        <v>326890.34</v>
      </c>
      <c r="G12" s="118">
        <f>G13+G15</f>
        <v>326890.34</v>
      </c>
      <c r="H12" s="118"/>
      <c r="I12" s="118"/>
    </row>
    <row r="13" ht="19.9" customHeight="1" spans="1:9">
      <c r="A13" s="126">
        <v>208</v>
      </c>
      <c r="B13" s="186" t="s">
        <v>173</v>
      </c>
      <c r="C13" s="126"/>
      <c r="D13" s="121">
        <v>20805</v>
      </c>
      <c r="E13" s="127" t="s">
        <v>174</v>
      </c>
      <c r="F13" s="122">
        <f>G13+H13+I13</f>
        <v>317559.04</v>
      </c>
      <c r="G13" s="122">
        <f>G14</f>
        <v>317559.04</v>
      </c>
      <c r="H13" s="122"/>
      <c r="I13" s="122"/>
    </row>
    <row r="14" ht="19.9" customHeight="1" spans="1:9">
      <c r="A14" s="126" t="s">
        <v>175</v>
      </c>
      <c r="B14" s="126" t="s">
        <v>173</v>
      </c>
      <c r="C14" s="126" t="s">
        <v>173</v>
      </c>
      <c r="D14" s="126">
        <v>2080505</v>
      </c>
      <c r="E14" s="127" t="s">
        <v>177</v>
      </c>
      <c r="F14" s="122">
        <v>317559.04</v>
      </c>
      <c r="G14" s="122">
        <v>317559.04</v>
      </c>
      <c r="H14" s="122"/>
      <c r="I14" s="122"/>
    </row>
    <row r="15" ht="19.9" customHeight="1" spans="1:9">
      <c r="A15" s="126">
        <v>208</v>
      </c>
      <c r="B15" s="126">
        <v>27</v>
      </c>
      <c r="C15" s="126"/>
      <c r="D15" s="126">
        <v>20827</v>
      </c>
      <c r="E15" s="127" t="s">
        <v>181</v>
      </c>
      <c r="F15" s="122">
        <f>G15+H15+I15</f>
        <v>9331.3</v>
      </c>
      <c r="G15" s="122">
        <f>G16+G17</f>
        <v>9331.3</v>
      </c>
      <c r="H15" s="122"/>
      <c r="I15" s="122"/>
    </row>
    <row r="16" ht="19.9" customHeight="1" spans="1:9">
      <c r="A16" s="126" t="s">
        <v>175</v>
      </c>
      <c r="B16" s="126" t="s">
        <v>182</v>
      </c>
      <c r="C16" s="126" t="s">
        <v>169</v>
      </c>
      <c r="D16" s="126">
        <v>2082701</v>
      </c>
      <c r="E16" s="127" t="s">
        <v>184</v>
      </c>
      <c r="F16" s="122">
        <v>300.89</v>
      </c>
      <c r="G16" s="122">
        <v>300.89</v>
      </c>
      <c r="H16" s="122"/>
      <c r="I16" s="122"/>
    </row>
    <row r="17" ht="19.9" customHeight="1" spans="1:9">
      <c r="A17" s="126" t="s">
        <v>175</v>
      </c>
      <c r="B17" s="126" t="s">
        <v>182</v>
      </c>
      <c r="C17" s="126" t="s">
        <v>166</v>
      </c>
      <c r="D17" s="126">
        <v>2282702</v>
      </c>
      <c r="E17" s="127" t="s">
        <v>186</v>
      </c>
      <c r="F17" s="122">
        <v>9030.41</v>
      </c>
      <c r="G17" s="122">
        <v>9030.41</v>
      </c>
      <c r="H17" s="122"/>
      <c r="I17" s="122"/>
    </row>
    <row r="18" s="140" customFormat="1" ht="19.9" customHeight="1" spans="1:9">
      <c r="A18" s="145">
        <v>210</v>
      </c>
      <c r="B18" s="145"/>
      <c r="C18" s="145"/>
      <c r="D18" s="120">
        <v>210</v>
      </c>
      <c r="E18" s="125" t="s">
        <v>187</v>
      </c>
      <c r="F18" s="118">
        <f t="shared" ref="F18:F24" si="0">G18+H18+I18</f>
        <v>224036.31</v>
      </c>
      <c r="G18" s="118">
        <f>G19</f>
        <v>222116.31</v>
      </c>
      <c r="H18" s="118"/>
      <c r="I18" s="118">
        <f>I19</f>
        <v>1920</v>
      </c>
    </row>
    <row r="19" ht="19.9" customHeight="1" spans="1:9">
      <c r="A19" s="126">
        <v>210</v>
      </c>
      <c r="B19" s="126">
        <v>11</v>
      </c>
      <c r="C19" s="126"/>
      <c r="D19" s="121">
        <v>21011</v>
      </c>
      <c r="E19" s="127" t="s">
        <v>188</v>
      </c>
      <c r="F19" s="122">
        <f t="shared" si="0"/>
        <v>224036.31</v>
      </c>
      <c r="G19" s="122">
        <f>G20+G21+G22</f>
        <v>222116.31</v>
      </c>
      <c r="H19" s="122"/>
      <c r="I19" s="122">
        <f>I20+I21+I22</f>
        <v>1920</v>
      </c>
    </row>
    <row r="20" ht="19.9" customHeight="1" spans="1:9">
      <c r="A20" s="126" t="s">
        <v>189</v>
      </c>
      <c r="B20" s="126" t="s">
        <v>190</v>
      </c>
      <c r="C20" s="126" t="s">
        <v>169</v>
      </c>
      <c r="D20" s="126">
        <v>2101101</v>
      </c>
      <c r="E20" s="127" t="s">
        <v>192</v>
      </c>
      <c r="F20" s="122">
        <v>163676.23</v>
      </c>
      <c r="G20" s="122">
        <v>163676.23</v>
      </c>
      <c r="H20" s="122"/>
      <c r="I20" s="122"/>
    </row>
    <row r="21" ht="19.9" customHeight="1" spans="1:9">
      <c r="A21" s="126" t="s">
        <v>189</v>
      </c>
      <c r="B21" s="126" t="s">
        <v>190</v>
      </c>
      <c r="C21" s="126" t="s">
        <v>193</v>
      </c>
      <c r="D21" s="126">
        <v>2101103</v>
      </c>
      <c r="E21" s="127" t="s">
        <v>195</v>
      </c>
      <c r="F21" s="122">
        <v>56440.08</v>
      </c>
      <c r="G21" s="122">
        <v>56440.08</v>
      </c>
      <c r="H21" s="122"/>
      <c r="I21" s="122"/>
    </row>
    <row r="22" ht="19.9" customHeight="1" spans="1:9">
      <c r="A22" s="126" t="s">
        <v>189</v>
      </c>
      <c r="B22" s="126" t="s">
        <v>190</v>
      </c>
      <c r="C22" s="126" t="s">
        <v>178</v>
      </c>
      <c r="D22" s="126">
        <v>2101199</v>
      </c>
      <c r="E22" s="127" t="s">
        <v>197</v>
      </c>
      <c r="F22" s="122">
        <v>3920</v>
      </c>
      <c r="G22" s="122">
        <v>2000</v>
      </c>
      <c r="H22" s="122"/>
      <c r="I22" s="122">
        <v>1920</v>
      </c>
    </row>
    <row r="23" s="140" customFormat="1" ht="19.9" customHeight="1" spans="1:9">
      <c r="A23" s="145">
        <v>221</v>
      </c>
      <c r="B23" s="145"/>
      <c r="C23" s="145"/>
      <c r="D23" s="120">
        <v>221</v>
      </c>
      <c r="E23" s="156" t="s">
        <v>198</v>
      </c>
      <c r="F23" s="118">
        <f t="shared" si="0"/>
        <v>310169.28</v>
      </c>
      <c r="G23" s="118">
        <f>G24</f>
        <v>310169.28</v>
      </c>
      <c r="H23" s="118"/>
      <c r="I23" s="118"/>
    </row>
    <row r="24" ht="19.9" customHeight="1" spans="1:9">
      <c r="A24" s="126">
        <v>221</v>
      </c>
      <c r="B24" s="186" t="s">
        <v>166</v>
      </c>
      <c r="C24" s="126"/>
      <c r="D24" s="121">
        <v>22102</v>
      </c>
      <c r="E24" s="157" t="s">
        <v>199</v>
      </c>
      <c r="F24" s="122">
        <f t="shared" si="0"/>
        <v>310169.28</v>
      </c>
      <c r="G24" s="122">
        <f>G25</f>
        <v>310169.28</v>
      </c>
      <c r="H24" s="122"/>
      <c r="I24" s="122"/>
    </row>
    <row r="25" ht="19.9" customHeight="1" spans="1:9">
      <c r="A25" s="126" t="s">
        <v>200</v>
      </c>
      <c r="B25" s="126" t="s">
        <v>166</v>
      </c>
      <c r="C25" s="126" t="s">
        <v>169</v>
      </c>
      <c r="D25" s="126">
        <v>2210201</v>
      </c>
      <c r="E25" s="127" t="s">
        <v>202</v>
      </c>
      <c r="F25" s="122">
        <v>310169.28</v>
      </c>
      <c r="G25" s="122">
        <v>310169.28</v>
      </c>
      <c r="H25" s="122"/>
      <c r="I25" s="122"/>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B8" sqref="B8"/>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1">
      <c r="A1" s="101"/>
    </row>
    <row r="2" ht="27.95" customHeight="1" spans="1:4">
      <c r="A2" s="102" t="s">
        <v>12</v>
      </c>
      <c r="B2" s="102"/>
      <c r="C2" s="102"/>
      <c r="D2" s="102"/>
    </row>
    <row r="3" ht="16.5" customHeight="1" spans="1:5">
      <c r="A3" s="115" t="s">
        <v>29</v>
      </c>
      <c r="B3" s="115"/>
      <c r="C3" s="115"/>
      <c r="D3" s="114" t="s">
        <v>30</v>
      </c>
      <c r="E3" s="101"/>
    </row>
    <row r="4" ht="17.65" customHeight="1" spans="1:5">
      <c r="A4" s="104" t="s">
        <v>31</v>
      </c>
      <c r="B4" s="104"/>
      <c r="C4" s="104" t="s">
        <v>32</v>
      </c>
      <c r="D4" s="104"/>
      <c r="E4" s="105"/>
    </row>
    <row r="5" ht="17.65" customHeight="1" spans="1:5">
      <c r="A5" s="104" t="s">
        <v>33</v>
      </c>
      <c r="B5" s="104" t="s">
        <v>34</v>
      </c>
      <c r="C5" s="104" t="s">
        <v>33</v>
      </c>
      <c r="D5" s="104" t="s">
        <v>34</v>
      </c>
      <c r="E5" s="105"/>
    </row>
    <row r="6" ht="17.65" customHeight="1" spans="1:5">
      <c r="A6" s="116" t="s">
        <v>223</v>
      </c>
      <c r="B6" s="118">
        <f>B7</f>
        <v>6589847.74</v>
      </c>
      <c r="C6" s="116" t="s">
        <v>224</v>
      </c>
      <c r="D6" s="138">
        <f>D7+D14+D16+D26</f>
        <v>6589847.74</v>
      </c>
      <c r="E6" s="160"/>
    </row>
    <row r="7" ht="17.65" customHeight="1" spans="1:5">
      <c r="A7" s="137" t="s">
        <v>225</v>
      </c>
      <c r="B7" s="122">
        <f>4969847.74+1620000</f>
        <v>6589847.74</v>
      </c>
      <c r="C7" s="137" t="s">
        <v>39</v>
      </c>
      <c r="D7" s="123">
        <f>4078351.81+1620000</f>
        <v>5698351.81</v>
      </c>
      <c r="E7" s="160"/>
    </row>
    <row r="8" ht="17.65" customHeight="1" spans="1:5">
      <c r="A8" s="137" t="s">
        <v>226</v>
      </c>
      <c r="B8" s="122">
        <f>4969847.74+1620000</f>
        <v>6589847.74</v>
      </c>
      <c r="C8" s="137" t="s">
        <v>43</v>
      </c>
      <c r="D8" s="123"/>
      <c r="E8" s="160"/>
    </row>
    <row r="9" ht="27.2" customHeight="1" spans="1:5">
      <c r="A9" s="137" t="s">
        <v>46</v>
      </c>
      <c r="B9" s="122"/>
      <c r="C9" s="137" t="s">
        <v>47</v>
      </c>
      <c r="D9" s="123"/>
      <c r="E9" s="160"/>
    </row>
    <row r="10" ht="17.65" customHeight="1" spans="1:5">
      <c r="A10" s="137" t="s">
        <v>227</v>
      </c>
      <c r="B10" s="122"/>
      <c r="C10" s="137" t="s">
        <v>51</v>
      </c>
      <c r="D10" s="123"/>
      <c r="E10" s="160"/>
    </row>
    <row r="11" ht="17.65" customHeight="1" spans="1:5">
      <c r="A11" s="137" t="s">
        <v>228</v>
      </c>
      <c r="B11" s="122"/>
      <c r="C11" s="137" t="s">
        <v>55</v>
      </c>
      <c r="D11" s="123"/>
      <c r="E11" s="160"/>
    </row>
    <row r="12" ht="17.65" customHeight="1" spans="1:5">
      <c r="A12" s="137" t="s">
        <v>229</v>
      </c>
      <c r="B12" s="122"/>
      <c r="C12" s="137" t="s">
        <v>59</v>
      </c>
      <c r="D12" s="123"/>
      <c r="E12" s="160"/>
    </row>
    <row r="13" ht="17.65" customHeight="1" spans="1:5">
      <c r="A13" s="116" t="s">
        <v>230</v>
      </c>
      <c r="B13" s="118"/>
      <c r="C13" s="137" t="s">
        <v>63</v>
      </c>
      <c r="D13" s="123"/>
      <c r="E13" s="160"/>
    </row>
    <row r="14" ht="17.65" customHeight="1" spans="1:5">
      <c r="A14" s="137" t="s">
        <v>225</v>
      </c>
      <c r="B14" s="122"/>
      <c r="C14" s="137" t="s">
        <v>67</v>
      </c>
      <c r="D14" s="123">
        <v>357290.34</v>
      </c>
      <c r="E14" s="160"/>
    </row>
    <row r="15" ht="17.65" customHeight="1" spans="1:5">
      <c r="A15" s="137" t="s">
        <v>227</v>
      </c>
      <c r="B15" s="122"/>
      <c r="C15" s="137" t="s">
        <v>71</v>
      </c>
      <c r="D15" s="123"/>
      <c r="E15" s="160"/>
    </row>
    <row r="16" ht="17.65" customHeight="1" spans="1:5">
      <c r="A16" s="137" t="s">
        <v>228</v>
      </c>
      <c r="B16" s="122"/>
      <c r="C16" s="137" t="s">
        <v>75</v>
      </c>
      <c r="D16" s="123">
        <v>224036.31</v>
      </c>
      <c r="E16" s="160"/>
    </row>
    <row r="17" ht="17.65" customHeight="1" spans="1:5">
      <c r="A17" s="137" t="s">
        <v>229</v>
      </c>
      <c r="B17" s="122"/>
      <c r="C17" s="137" t="s">
        <v>79</v>
      </c>
      <c r="D17" s="123"/>
      <c r="E17" s="160"/>
    </row>
    <row r="18" ht="17.65" customHeight="1" spans="1:5">
      <c r="A18" s="137"/>
      <c r="B18" s="122"/>
      <c r="C18" s="137" t="s">
        <v>83</v>
      </c>
      <c r="D18" s="123"/>
      <c r="E18" s="160"/>
    </row>
    <row r="19" ht="17.65" customHeight="1" spans="1:5">
      <c r="A19" s="137"/>
      <c r="B19" s="137"/>
      <c r="C19" s="137" t="s">
        <v>87</v>
      </c>
      <c r="D19" s="123"/>
      <c r="E19" s="160"/>
    </row>
    <row r="20" ht="17.65" customHeight="1" spans="1:5">
      <c r="A20" s="137"/>
      <c r="B20" s="137"/>
      <c r="C20" s="137" t="s">
        <v>91</v>
      </c>
      <c r="D20" s="123"/>
      <c r="E20" s="160"/>
    </row>
    <row r="21" ht="17.65" customHeight="1" spans="1:5">
      <c r="A21" s="137"/>
      <c r="B21" s="137"/>
      <c r="C21" s="137" t="s">
        <v>95</v>
      </c>
      <c r="D21" s="123"/>
      <c r="E21" s="160"/>
    </row>
    <row r="22" ht="17.65" customHeight="1" spans="1:5">
      <c r="A22" s="137"/>
      <c r="B22" s="137"/>
      <c r="C22" s="137" t="s">
        <v>98</v>
      </c>
      <c r="D22" s="123"/>
      <c r="E22" s="160"/>
    </row>
    <row r="23" ht="17.65" customHeight="1" spans="1:5">
      <c r="A23" s="137"/>
      <c r="B23" s="137"/>
      <c r="C23" s="137" t="s">
        <v>101</v>
      </c>
      <c r="D23" s="123"/>
      <c r="E23" s="160"/>
    </row>
    <row r="24" ht="17.65" customHeight="1" spans="1:5">
      <c r="A24" s="137"/>
      <c r="B24" s="137"/>
      <c r="C24" s="137" t="s">
        <v>103</v>
      </c>
      <c r="D24" s="123"/>
      <c r="E24" s="160"/>
    </row>
    <row r="25" ht="17.65" customHeight="1" spans="1:5">
      <c r="A25" s="137"/>
      <c r="B25" s="137"/>
      <c r="C25" s="137" t="s">
        <v>105</v>
      </c>
      <c r="D25" s="123"/>
      <c r="E25" s="160"/>
    </row>
    <row r="26" ht="17.65" customHeight="1" spans="1:5">
      <c r="A26" s="137"/>
      <c r="B26" s="137"/>
      <c r="C26" s="137" t="s">
        <v>107</v>
      </c>
      <c r="D26" s="123">
        <v>310169.28</v>
      </c>
      <c r="E26" s="160"/>
    </row>
    <row r="27" ht="17.65" customHeight="1" spans="1:5">
      <c r="A27" s="137"/>
      <c r="B27" s="137"/>
      <c r="C27" s="137" t="s">
        <v>109</v>
      </c>
      <c r="D27" s="123"/>
      <c r="E27" s="160"/>
    </row>
    <row r="28" ht="17.65" customHeight="1" spans="1:5">
      <c r="A28" s="137"/>
      <c r="B28" s="137"/>
      <c r="C28" s="137" t="s">
        <v>111</v>
      </c>
      <c r="D28" s="123"/>
      <c r="E28" s="160"/>
    </row>
    <row r="29" ht="17.65" customHeight="1" spans="1:5">
      <c r="A29" s="137"/>
      <c r="B29" s="137"/>
      <c r="C29" s="137" t="s">
        <v>113</v>
      </c>
      <c r="D29" s="123"/>
      <c r="E29" s="160"/>
    </row>
    <row r="30" ht="17.65" customHeight="1" spans="1:5">
      <c r="A30" s="137"/>
      <c r="B30" s="137"/>
      <c r="C30" s="137" t="s">
        <v>115</v>
      </c>
      <c r="D30" s="123"/>
      <c r="E30" s="160"/>
    </row>
    <row r="31" ht="17.65" customHeight="1" spans="1:5">
      <c r="A31" s="137"/>
      <c r="B31" s="137"/>
      <c r="C31" s="137" t="s">
        <v>117</v>
      </c>
      <c r="D31" s="123"/>
      <c r="E31" s="160"/>
    </row>
    <row r="32" ht="17.65" customHeight="1" spans="1:5">
      <c r="A32" s="137"/>
      <c r="B32" s="137"/>
      <c r="C32" s="137" t="s">
        <v>119</v>
      </c>
      <c r="D32" s="123"/>
      <c r="E32" s="160"/>
    </row>
    <row r="33" ht="17.65" customHeight="1" spans="1:5">
      <c r="A33" s="137"/>
      <c r="B33" s="137"/>
      <c r="C33" s="137" t="s">
        <v>121</v>
      </c>
      <c r="D33" s="123"/>
      <c r="E33" s="160"/>
    </row>
    <row r="34" ht="17.65" customHeight="1" spans="1:5">
      <c r="A34" s="137"/>
      <c r="B34" s="137"/>
      <c r="C34" s="137" t="s">
        <v>122</v>
      </c>
      <c r="D34" s="123"/>
      <c r="E34" s="160"/>
    </row>
    <row r="35" ht="17.65" customHeight="1" spans="1:5">
      <c r="A35" s="137"/>
      <c r="B35" s="137"/>
      <c r="C35" s="137" t="s">
        <v>123</v>
      </c>
      <c r="D35" s="123"/>
      <c r="E35" s="160"/>
    </row>
    <row r="36" ht="17.65" customHeight="1" spans="1:5">
      <c r="A36" s="137"/>
      <c r="B36" s="137"/>
      <c r="C36" s="137" t="s">
        <v>124</v>
      </c>
      <c r="D36" s="123"/>
      <c r="E36" s="160"/>
    </row>
    <row r="37" ht="17.65" customHeight="1" spans="1:5">
      <c r="A37" s="137"/>
      <c r="B37" s="137"/>
      <c r="C37" s="137"/>
      <c r="D37" s="137"/>
      <c r="E37" s="160"/>
    </row>
    <row r="38" ht="17.65" customHeight="1" spans="1:5">
      <c r="A38" s="116"/>
      <c r="B38" s="116"/>
      <c r="C38" s="116" t="s">
        <v>231</v>
      </c>
      <c r="D38" s="118"/>
      <c r="E38" s="161"/>
    </row>
    <row r="39" ht="17.65" customHeight="1" spans="1:5">
      <c r="A39" s="116"/>
      <c r="B39" s="116"/>
      <c r="C39" s="116"/>
      <c r="D39" s="116"/>
      <c r="E39" s="161"/>
    </row>
    <row r="40" ht="17.65" customHeight="1" spans="1:5">
      <c r="A40" s="117" t="s">
        <v>232</v>
      </c>
      <c r="B40" s="118">
        <f>B7</f>
        <v>6589847.74</v>
      </c>
      <c r="C40" s="117" t="s">
        <v>233</v>
      </c>
      <c r="D40" s="138">
        <f>D6</f>
        <v>6589847.74</v>
      </c>
      <c r="E40" s="16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25" sqref="E25:E26"/>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4.25" customHeight="1" spans="1:4">
      <c r="A1" s="101"/>
      <c r="D1" s="101"/>
    </row>
    <row r="2" ht="37.7" customHeight="1" spans="1:11">
      <c r="A2" s="102" t="s">
        <v>13</v>
      </c>
      <c r="B2" s="102"/>
      <c r="C2" s="102"/>
      <c r="D2" s="102"/>
      <c r="E2" s="102"/>
      <c r="F2" s="102"/>
      <c r="G2" s="102"/>
      <c r="H2" s="102"/>
      <c r="I2" s="102"/>
      <c r="J2" s="102"/>
      <c r="K2" s="102"/>
    </row>
    <row r="3" ht="21.2" customHeight="1" spans="1:11">
      <c r="A3" s="115" t="s">
        <v>29</v>
      </c>
      <c r="B3" s="115"/>
      <c r="C3" s="115"/>
      <c r="D3" s="115"/>
      <c r="E3" s="115"/>
      <c r="F3" s="115"/>
      <c r="G3" s="115"/>
      <c r="H3" s="115"/>
      <c r="I3" s="115"/>
      <c r="J3" s="114" t="s">
        <v>30</v>
      </c>
      <c r="K3" s="114"/>
    </row>
    <row r="4" ht="21.95" customHeight="1" spans="1:11">
      <c r="A4" s="104" t="s">
        <v>154</v>
      </c>
      <c r="B4" s="104"/>
      <c r="C4" s="104"/>
      <c r="D4" s="104" t="s">
        <v>155</v>
      </c>
      <c r="E4" s="104" t="s">
        <v>156</v>
      </c>
      <c r="F4" s="104" t="s">
        <v>133</v>
      </c>
      <c r="G4" s="104" t="s">
        <v>157</v>
      </c>
      <c r="H4" s="104"/>
      <c r="I4" s="104"/>
      <c r="J4" s="104"/>
      <c r="K4" s="104" t="s">
        <v>158</v>
      </c>
    </row>
    <row r="5" ht="18" customHeight="1" spans="1:11">
      <c r="A5" s="104"/>
      <c r="B5" s="104"/>
      <c r="C5" s="104"/>
      <c r="D5" s="104"/>
      <c r="E5" s="104"/>
      <c r="F5" s="104"/>
      <c r="G5" s="104" t="s">
        <v>135</v>
      </c>
      <c r="H5" s="104" t="s">
        <v>234</v>
      </c>
      <c r="I5" s="104"/>
      <c r="J5" s="104" t="s">
        <v>235</v>
      </c>
      <c r="K5" s="104"/>
    </row>
    <row r="6" ht="24.95" customHeight="1" spans="1:11">
      <c r="A6" s="104" t="s">
        <v>162</v>
      </c>
      <c r="B6" s="104" t="s">
        <v>163</v>
      </c>
      <c r="C6" s="104" t="s">
        <v>164</v>
      </c>
      <c r="D6" s="104"/>
      <c r="E6" s="104"/>
      <c r="F6" s="104"/>
      <c r="G6" s="104"/>
      <c r="H6" s="104" t="s">
        <v>221</v>
      </c>
      <c r="I6" s="104" t="s">
        <v>214</v>
      </c>
      <c r="J6" s="104"/>
      <c r="K6" s="104"/>
    </row>
    <row r="7" ht="19.9" customHeight="1" spans="1:11">
      <c r="A7" s="137"/>
      <c r="B7" s="137"/>
      <c r="C7" s="137"/>
      <c r="D7" s="116"/>
      <c r="E7" s="116" t="s">
        <v>133</v>
      </c>
      <c r="F7" s="118">
        <f t="shared" ref="F7:F11" si="0">G7+K7</f>
        <v>6589847.74</v>
      </c>
      <c r="G7" s="118">
        <v>4939447.74</v>
      </c>
      <c r="H7" s="118">
        <v>3443919.93</v>
      </c>
      <c r="I7" s="118">
        <v>39780</v>
      </c>
      <c r="J7" s="118">
        <v>1455747.81</v>
      </c>
      <c r="K7" s="118">
        <f>K8</f>
        <v>1650400</v>
      </c>
    </row>
    <row r="8" ht="19.9" customHeight="1" spans="1:11">
      <c r="A8" s="137"/>
      <c r="B8" s="137"/>
      <c r="C8" s="137"/>
      <c r="D8" s="119" t="s">
        <v>151</v>
      </c>
      <c r="E8" s="119" t="s">
        <v>4</v>
      </c>
      <c r="F8" s="118">
        <f t="shared" ref="F8:F14" si="1">G8+K8</f>
        <v>6589847.74</v>
      </c>
      <c r="G8" s="118">
        <v>4939447.74</v>
      </c>
      <c r="H8" s="118">
        <v>3443919.93</v>
      </c>
      <c r="I8" s="118">
        <v>39780</v>
      </c>
      <c r="J8" s="118">
        <v>1455747.81</v>
      </c>
      <c r="K8" s="118">
        <f>K9</f>
        <v>1650400</v>
      </c>
    </row>
    <row r="9" ht="24.95" customHeight="1" spans="1:11">
      <c r="A9" s="137"/>
      <c r="B9" s="137"/>
      <c r="C9" s="137"/>
      <c r="D9" s="120" t="s">
        <v>152</v>
      </c>
      <c r="E9" s="120" t="s">
        <v>153</v>
      </c>
      <c r="F9" s="118">
        <f>SUM(F12:F27)</f>
        <v>8372839.6</v>
      </c>
      <c r="G9" s="118">
        <v>4939447.74</v>
      </c>
      <c r="H9" s="118">
        <v>3443919.93</v>
      </c>
      <c r="I9" s="118">
        <v>39780</v>
      </c>
      <c r="J9" s="118">
        <v>1455747.81</v>
      </c>
      <c r="K9" s="118">
        <f>K12+K16</f>
        <v>1650400</v>
      </c>
    </row>
    <row r="10" s="140" customFormat="1" ht="24.95" customHeight="1" spans="1:11">
      <c r="A10" s="117">
        <v>201</v>
      </c>
      <c r="B10" s="116"/>
      <c r="C10" s="116"/>
      <c r="D10" s="120">
        <v>201</v>
      </c>
      <c r="E10" s="120" t="s">
        <v>165</v>
      </c>
      <c r="F10" s="118">
        <f t="shared" si="0"/>
        <v>5698351.81</v>
      </c>
      <c r="G10" s="118">
        <f>H10+I10+J10</f>
        <v>4078351.81</v>
      </c>
      <c r="H10" s="118">
        <f>H11</f>
        <v>2584744</v>
      </c>
      <c r="I10" s="118">
        <f>I11</f>
        <v>37860</v>
      </c>
      <c r="J10" s="118">
        <f>J11</f>
        <v>1455747.81</v>
      </c>
      <c r="K10" s="118">
        <f>K11</f>
        <v>1620000</v>
      </c>
    </row>
    <row r="11" s="147" customFormat="1" ht="24.95" customHeight="1" spans="1:11">
      <c r="A11" s="144">
        <v>201</v>
      </c>
      <c r="B11" s="188" t="s">
        <v>166</v>
      </c>
      <c r="C11" s="137"/>
      <c r="D11" s="121">
        <v>20102</v>
      </c>
      <c r="E11" s="121" t="s">
        <v>167</v>
      </c>
      <c r="F11" s="122">
        <f t="shared" si="0"/>
        <v>5698351.81</v>
      </c>
      <c r="G11" s="122">
        <f>H11+I11+J11</f>
        <v>4078351.81</v>
      </c>
      <c r="H11" s="122">
        <f>H12</f>
        <v>2584744</v>
      </c>
      <c r="I11" s="122">
        <f>I12</f>
        <v>37860</v>
      </c>
      <c r="J11" s="122">
        <f>J12</f>
        <v>1455747.81</v>
      </c>
      <c r="K11" s="122">
        <f>K12</f>
        <v>1620000</v>
      </c>
    </row>
    <row r="12" ht="19.9" customHeight="1" spans="1:11">
      <c r="A12" s="126" t="s">
        <v>168</v>
      </c>
      <c r="B12" s="126" t="s">
        <v>166</v>
      </c>
      <c r="C12" s="126" t="s">
        <v>169</v>
      </c>
      <c r="D12" s="126">
        <v>2010201</v>
      </c>
      <c r="E12" s="137" t="s">
        <v>171</v>
      </c>
      <c r="F12" s="122">
        <f t="shared" si="1"/>
        <v>5698351.81</v>
      </c>
      <c r="G12" s="122">
        <v>4078351.81</v>
      </c>
      <c r="H12" s="123">
        <v>2584744</v>
      </c>
      <c r="I12" s="123">
        <v>37860</v>
      </c>
      <c r="J12" s="123">
        <v>1455747.81</v>
      </c>
      <c r="K12" s="123">
        <v>1620000</v>
      </c>
    </row>
    <row r="13" s="140" customFormat="1" ht="19.9" customHeight="1" spans="1:11">
      <c r="A13" s="145">
        <v>208</v>
      </c>
      <c r="B13" s="145"/>
      <c r="C13" s="145"/>
      <c r="D13" s="120">
        <v>208</v>
      </c>
      <c r="E13" s="125" t="s">
        <v>172</v>
      </c>
      <c r="F13" s="118">
        <f t="shared" si="1"/>
        <v>357290.34</v>
      </c>
      <c r="G13" s="118">
        <f>H13+I13+J13</f>
        <v>326890.34</v>
      </c>
      <c r="H13" s="138">
        <f>H14+H17</f>
        <v>326890.34</v>
      </c>
      <c r="I13" s="138"/>
      <c r="J13" s="138"/>
      <c r="K13" s="138">
        <f>K14+K17</f>
        <v>30400</v>
      </c>
    </row>
    <row r="14" ht="19.9" customHeight="1" spans="1:11">
      <c r="A14" s="126">
        <v>208</v>
      </c>
      <c r="B14" s="186" t="s">
        <v>173</v>
      </c>
      <c r="C14" s="126"/>
      <c r="D14" s="121">
        <v>20805</v>
      </c>
      <c r="E14" s="127" t="s">
        <v>174</v>
      </c>
      <c r="F14" s="122">
        <f t="shared" si="1"/>
        <v>347959.04</v>
      </c>
      <c r="G14" s="122">
        <f>H14+I14+J14</f>
        <v>317559.04</v>
      </c>
      <c r="H14" s="123">
        <f>H15+H16</f>
        <v>317559.04</v>
      </c>
      <c r="I14" s="123"/>
      <c r="J14" s="123"/>
      <c r="K14" s="123">
        <f>K15+K16</f>
        <v>30400</v>
      </c>
    </row>
    <row r="15" ht="19.9" customHeight="1" spans="1:11">
      <c r="A15" s="126" t="s">
        <v>175</v>
      </c>
      <c r="B15" s="126" t="s">
        <v>173</v>
      </c>
      <c r="C15" s="126" t="s">
        <v>173</v>
      </c>
      <c r="D15" s="126">
        <v>2080505</v>
      </c>
      <c r="E15" s="137" t="s">
        <v>177</v>
      </c>
      <c r="F15" s="122">
        <v>317559.04</v>
      </c>
      <c r="G15" s="122">
        <v>317559.04</v>
      </c>
      <c r="H15" s="123">
        <v>317559.04</v>
      </c>
      <c r="I15" s="123"/>
      <c r="J15" s="123"/>
      <c r="K15" s="123"/>
    </row>
    <row r="16" ht="19.9" customHeight="1" spans="1:11">
      <c r="A16" s="126" t="s">
        <v>175</v>
      </c>
      <c r="B16" s="126" t="s">
        <v>173</v>
      </c>
      <c r="C16" s="126" t="s">
        <v>178</v>
      </c>
      <c r="D16" s="126">
        <v>2080599</v>
      </c>
      <c r="E16" s="137" t="s">
        <v>180</v>
      </c>
      <c r="F16" s="122">
        <v>30400</v>
      </c>
      <c r="G16" s="122"/>
      <c r="H16" s="123"/>
      <c r="I16" s="123"/>
      <c r="J16" s="123"/>
      <c r="K16" s="123">
        <v>30400</v>
      </c>
    </row>
    <row r="17" ht="19.9" customHeight="1" spans="1:11">
      <c r="A17" s="126">
        <v>208</v>
      </c>
      <c r="B17" s="126">
        <v>27</v>
      </c>
      <c r="C17" s="126"/>
      <c r="D17" s="121">
        <v>20827</v>
      </c>
      <c r="E17" s="127" t="s">
        <v>181</v>
      </c>
      <c r="F17" s="122">
        <f>G17+K17</f>
        <v>9331.3</v>
      </c>
      <c r="G17" s="122">
        <f>H17+I17+J17</f>
        <v>9331.3</v>
      </c>
      <c r="H17" s="123">
        <f>H18+H19</f>
        <v>9331.3</v>
      </c>
      <c r="I17" s="123"/>
      <c r="J17" s="123"/>
      <c r="K17" s="123"/>
    </row>
    <row r="18" ht="19.9" customHeight="1" spans="1:11">
      <c r="A18" s="126" t="s">
        <v>175</v>
      </c>
      <c r="B18" s="126" t="s">
        <v>182</v>
      </c>
      <c r="C18" s="126" t="s">
        <v>169</v>
      </c>
      <c r="D18" s="126">
        <v>2082701</v>
      </c>
      <c r="E18" s="137" t="s">
        <v>184</v>
      </c>
      <c r="F18" s="122">
        <v>300.89</v>
      </c>
      <c r="G18" s="122">
        <v>300.89</v>
      </c>
      <c r="H18" s="123">
        <v>300.89</v>
      </c>
      <c r="I18" s="123"/>
      <c r="J18" s="123"/>
      <c r="K18" s="123"/>
    </row>
    <row r="19" ht="19.9" customHeight="1" spans="1:11">
      <c r="A19" s="126" t="s">
        <v>175</v>
      </c>
      <c r="B19" s="126" t="s">
        <v>182</v>
      </c>
      <c r="C19" s="126" t="s">
        <v>166</v>
      </c>
      <c r="D19" s="126">
        <v>2082702</v>
      </c>
      <c r="E19" s="137" t="s">
        <v>186</v>
      </c>
      <c r="F19" s="122">
        <v>9030.41</v>
      </c>
      <c r="G19" s="122">
        <v>9030.41</v>
      </c>
      <c r="H19" s="123">
        <v>9030.41</v>
      </c>
      <c r="I19" s="123"/>
      <c r="J19" s="123"/>
      <c r="K19" s="123"/>
    </row>
    <row r="20" s="140" customFormat="1" ht="19.9" customHeight="1" spans="1:11">
      <c r="A20" s="145">
        <v>210</v>
      </c>
      <c r="B20" s="145"/>
      <c r="C20" s="145"/>
      <c r="D20" s="120">
        <v>210</v>
      </c>
      <c r="E20" s="125" t="s">
        <v>187</v>
      </c>
      <c r="F20" s="118">
        <f>G20+K20</f>
        <v>224036.31</v>
      </c>
      <c r="G20" s="118">
        <f>H20+I20+J20</f>
        <v>224036.31</v>
      </c>
      <c r="H20" s="138">
        <f>H21</f>
        <v>222116.31</v>
      </c>
      <c r="I20" s="138">
        <f>I21</f>
        <v>1920</v>
      </c>
      <c r="J20" s="138"/>
      <c r="K20" s="138"/>
    </row>
    <row r="21" ht="19.9" customHeight="1" spans="1:11">
      <c r="A21" s="126">
        <v>210</v>
      </c>
      <c r="B21" s="126">
        <v>11</v>
      </c>
      <c r="C21" s="126"/>
      <c r="D21" s="121">
        <v>21011</v>
      </c>
      <c r="E21" s="127" t="s">
        <v>188</v>
      </c>
      <c r="F21" s="122">
        <f>G21+K21</f>
        <v>224036.31</v>
      </c>
      <c r="G21" s="122">
        <f>H21+I21+J21</f>
        <v>224036.31</v>
      </c>
      <c r="H21" s="123">
        <f>H22+H23+H24</f>
        <v>222116.31</v>
      </c>
      <c r="I21" s="123">
        <f>I22+I23+I24</f>
        <v>1920</v>
      </c>
      <c r="J21" s="123"/>
      <c r="K21" s="123"/>
    </row>
    <row r="22" ht="19.9" customHeight="1" spans="1:11">
      <c r="A22" s="126" t="s">
        <v>189</v>
      </c>
      <c r="B22" s="126" t="s">
        <v>190</v>
      </c>
      <c r="C22" s="126" t="s">
        <v>169</v>
      </c>
      <c r="D22" s="126">
        <v>2101101</v>
      </c>
      <c r="E22" s="137" t="s">
        <v>192</v>
      </c>
      <c r="F22" s="122">
        <v>163676.23</v>
      </c>
      <c r="G22" s="122">
        <v>163676.23</v>
      </c>
      <c r="H22" s="123">
        <v>163676.23</v>
      </c>
      <c r="I22" s="123"/>
      <c r="J22" s="123"/>
      <c r="K22" s="123"/>
    </row>
    <row r="23" ht="19.9" customHeight="1" spans="1:11">
      <c r="A23" s="126" t="s">
        <v>189</v>
      </c>
      <c r="B23" s="126" t="s">
        <v>190</v>
      </c>
      <c r="C23" s="126" t="s">
        <v>193</v>
      </c>
      <c r="D23" s="126">
        <v>2101103</v>
      </c>
      <c r="E23" s="137" t="s">
        <v>195</v>
      </c>
      <c r="F23" s="122">
        <v>56440.08</v>
      </c>
      <c r="G23" s="122">
        <v>56440.08</v>
      </c>
      <c r="H23" s="123">
        <v>56440.08</v>
      </c>
      <c r="I23" s="123"/>
      <c r="J23" s="123"/>
      <c r="K23" s="123"/>
    </row>
    <row r="24" ht="19.9" customHeight="1" spans="1:11">
      <c r="A24" s="126" t="s">
        <v>189</v>
      </c>
      <c r="B24" s="126" t="s">
        <v>190</v>
      </c>
      <c r="C24" s="126" t="s">
        <v>178</v>
      </c>
      <c r="D24" s="126">
        <v>2101199</v>
      </c>
      <c r="E24" s="137" t="s">
        <v>197</v>
      </c>
      <c r="F24" s="122">
        <v>3920</v>
      </c>
      <c r="G24" s="122">
        <v>3920</v>
      </c>
      <c r="H24" s="123">
        <v>2000</v>
      </c>
      <c r="I24" s="123">
        <v>1920</v>
      </c>
      <c r="J24" s="123"/>
      <c r="K24" s="123"/>
    </row>
    <row r="25" s="140" customFormat="1" ht="19.9" customHeight="1" spans="1:11">
      <c r="A25" s="145">
        <v>221</v>
      </c>
      <c r="B25" s="145"/>
      <c r="C25" s="145"/>
      <c r="D25" s="120">
        <v>221</v>
      </c>
      <c r="E25" s="156" t="s">
        <v>198</v>
      </c>
      <c r="F25" s="118">
        <f>G25+K25</f>
        <v>310169.28</v>
      </c>
      <c r="G25" s="118">
        <f>H25+I25+J25</f>
        <v>310169.28</v>
      </c>
      <c r="H25" s="138">
        <f>H26</f>
        <v>310169.28</v>
      </c>
      <c r="I25" s="138"/>
      <c r="J25" s="138"/>
      <c r="K25" s="138"/>
    </row>
    <row r="26" ht="19.9" customHeight="1" spans="1:11">
      <c r="A26" s="126">
        <v>221</v>
      </c>
      <c r="B26" s="186" t="s">
        <v>166</v>
      </c>
      <c r="C26" s="126"/>
      <c r="D26" s="121">
        <v>22102</v>
      </c>
      <c r="E26" s="157" t="s">
        <v>199</v>
      </c>
      <c r="F26" s="122">
        <f>G26+K26</f>
        <v>310169.28</v>
      </c>
      <c r="G26" s="122">
        <f>H26+I26+J26</f>
        <v>310169.28</v>
      </c>
      <c r="H26" s="123">
        <f>H27</f>
        <v>310169.28</v>
      </c>
      <c r="I26" s="123"/>
      <c r="J26" s="123"/>
      <c r="K26" s="123"/>
    </row>
    <row r="27" ht="19.9" customHeight="1" spans="1:11">
      <c r="A27" s="126" t="s">
        <v>200</v>
      </c>
      <c r="B27" s="126" t="s">
        <v>166</v>
      </c>
      <c r="C27" s="126" t="s">
        <v>169</v>
      </c>
      <c r="D27" s="126">
        <v>2210201</v>
      </c>
      <c r="E27" s="137" t="s">
        <v>202</v>
      </c>
      <c r="F27" s="122">
        <v>310169.28</v>
      </c>
      <c r="G27" s="122">
        <v>310169.28</v>
      </c>
      <c r="H27" s="123">
        <v>310169.28</v>
      </c>
      <c r="I27" s="123"/>
      <c r="J27" s="123"/>
      <c r="K27" s="123"/>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21-1项目支出绩效目标表（离退休支部工作经费）</vt:lpstr>
      <vt:lpstr>21-2项目支出绩效目标表 (政协工作经费)</vt:lpstr>
      <vt:lpstr>21-3项目支出绩效目标表 (政协电子政务内网横向网建设) </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2022-03-22T00:41:00Z</dcterms:created>
  <cp:lastPrinted>2022-05-12T01:06:00Z</cp:lastPrinted>
  <dcterms:modified xsi:type="dcterms:W3CDTF">2023-09-25T11:23:27Z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49607BA1289447AE9FBEAFADC77636DE</vt:lpwstr>
  </property>
</Properties>
</file>