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90" windowHeight="11970" tabRatio="929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<sst xmlns="http://schemas.openxmlformats.org/spreadsheetml/2006/main" count="1948" uniqueCount="688">
  <si>
    <t>2022年部门预算公开表</t>
  </si>
  <si>
    <t>单位编码：</t>
  </si>
  <si>
    <t>303001</t>
  </si>
  <si>
    <t>单位名称：</t>
  </si>
  <si>
    <t>株洲市生态环境局醴陵分局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</si>
  <si>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</si>
  <si>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</si>
  <si>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</si>
  <si>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</si>
  <si>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</si>
  <si>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</si>
  <si>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</si>
  <si>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</si>
  <si>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</si>
  <si>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</si>
  <si>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</si>
  <si>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</si>
  <si>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</si>
  <si>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</si>
  <si>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</si>
  <si>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</si>
  <si>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</si>
  <si>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</si>
  <si>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</si>
  <si>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</si>
  <si>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</si>
  <si>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</si>
  <si>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</si>
  <si>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</si>
  <si>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</si>
  <si>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单位：303001-株洲市生态环境局醴陵分局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</si>
  <si>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</si>
  <si>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</si>
  <si>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</si>
  <si>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</si>
  <si>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</si>
  <si>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</si>
  <si>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</si>
  <si>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</si>
  <si>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</si>
  <si>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</si>
  <si>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</si>
  <si>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</si>
  <si>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</si>
  <si>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</si>
  <si>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</si>
  <si>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</si>
  <si>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</si>
  <si>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</si>
  <si>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</si>
  <si>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</si>
  <si>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</si>
  <si>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</si>
  <si>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</si>
  <si>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</si>
  <si>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</si>
  <si>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</si>
  <si>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</si>
  <si>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</si>
  <si>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</si>
  <si>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</si>
  <si>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</si>
  <si>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</si>
  <si>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</si>
  <si>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</si>
  <si>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</si>
  <si>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</si>
  <si>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</si>
  <si>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</si>
  <si>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</si>
  <si>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</si>
  <si>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</si>
  <si>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</si>
  <si>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</si>
  <si>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</si>
  <si>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</si>
  <si>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</si>
  <si>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</si>
  <si>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</si>
  <si>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</si>
  <si>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</si>
  <si>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</si>
  <si>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</si>
  <si>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</si>
  <si>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</si>
  <si>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</si>
  <si>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</si>
  <si>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</si>
  <si>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</si>
  <si>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</si>
  <si>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</si>
  <si>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</si>
  <si>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</si>
  <si>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</si>
  <si>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</si>
  <si>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</si>
  <si>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</si>
  <si>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</si>
  <si>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</si>
  <si>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</si>
  <si>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</si>
  <si>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</si>
  <si>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</si>
  <si>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</si>
  <si>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</si>
  <si>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</si>
  <si>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</si>
  <si>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</si>
  <si>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</si>
  <si>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</si>
  <si>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</si>
  <si>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</si>
  <si>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</si>
  <si>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</si>
  <si>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</si>
  <si>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</si>
  <si>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</si>
  <si>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</si>
  <si>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</si>
  <si>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</si>
  <si>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</si>
  <si>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</si>
  <si>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</si>
  <si>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</si>
  <si>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</si>
  <si>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</si>
  <si>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</si>
  <si>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</si>
  <si>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</si>
  <si>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</si>
  <si>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</si>
  <si>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</si>
  <si>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</si>
  <si>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</si>
  <si>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</si>
  <si>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</si>
  <si>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</si>
  <si>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</si>
  <si>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</si>
  <si>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</si>
  <si>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</si>
  <si>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</si>
  <si>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</si>
  <si>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</si>
  <si>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</si>
  <si>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</si>
  <si>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</si>
  <si>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</si>
  <si>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</si>
  <si>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</si>
  <si>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</si>
  <si>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</si>
  <si>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</si>
  <si>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 xml:space="preserve">  303001</t>
  </si>
  <si>
    <t xml:space="preserve">  株洲市生态环境局醴陵分局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</si>
  <si>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</si>
  <si>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</si>
  <si>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</si>
  <si>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</si>
  <si>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</si>
  <si>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</si>
  <si>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</si>
  <si>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</si>
  <si>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</si>
  <si>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</si>
  <si>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</si>
  <si>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</si>
  <si>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</si>
  <si>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</si>
  <si>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人大事务</t>
  </si>
  <si>
    <t>02</t>
  </si>
  <si>
    <t xml:space="preserve">    2010102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</si>
  <si>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</si>
  <si>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</si>
  <si>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</si>
  <si>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</si>
  <si>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</si>
  <si>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</si>
  <si>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</si>
  <si>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</si>
  <si>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 xml:space="preserve">  卫生健康支出</t>
  </si>
  <si>
    <t>11</t>
  </si>
  <si>
    <t xml:space="preserve">  行政事业单位医疗</t>
  </si>
  <si>
    <t xml:space="preserve">    2101102</t>
  </si>
  <si>
    <t xml:space="preserve">    事业单位医疗</t>
  </si>
  <si>
    <t>211</t>
  </si>
  <si>
    <t xml:space="preserve">  节能环保支出</t>
  </si>
  <si>
    <t xml:space="preserve">  环境保护管理事务</t>
  </si>
  <si>
    <t xml:space="preserve">    2110101</t>
  </si>
  <si>
    <t xml:space="preserve">    行政运行</t>
  </si>
  <si>
    <t>99</t>
  </si>
  <si>
    <t xml:space="preserve">    2110199</t>
  </si>
  <si>
    <t xml:space="preserve">    其他环境保护管理事务支出</t>
  </si>
  <si>
    <t xml:space="preserve">  环境监测与监察</t>
  </si>
  <si>
    <t xml:space="preserve">    2110299</t>
  </si>
  <si>
    <t xml:space="preserve">    其他环境监测与监察支出</t>
  </si>
  <si>
    <t>03</t>
  </si>
  <si>
    <t xml:space="preserve">  污染防治</t>
  </si>
  <si>
    <t xml:space="preserve">    2110399</t>
  </si>
  <si>
    <t xml:space="preserve">    其他污染防治支出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</si>
  <si>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</si>
  <si>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</si>
  <si>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</si>
  <si>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</si>
  <si>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</si>
  <si>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</si>
  <si>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</si>
  <si>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</si>
  <si>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</si>
  <si>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</si>
  <si>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</si>
  <si>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</si>
  <si>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</si>
  <si>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</si>
  <si>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</si>
  <si>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</si>
  <si>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</si>
  <si>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</si>
  <si>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</si>
  <si>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</si>
  <si>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</si>
  <si>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</si>
  <si>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</si>
  <si>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</si>
  <si>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</si>
  <si>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</si>
  <si>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</si>
  <si>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</si>
  <si>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</si>
  <si>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</si>
  <si>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</si>
  <si>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</si>
  <si>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</si>
  <si>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</si>
  <si>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</si>
  <si>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</si>
  <si>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</si>
  <si>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</si>
  <si>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</si>
  <si>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</si>
  <si>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</si>
  <si>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</si>
  <si>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</si>
  <si>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</si>
  <si>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</si>
  <si>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2010102</t>
  </si>
  <si>
    <t xml:space="preserve">     2080505</t>
  </si>
  <si>
    <t xml:space="preserve">     2101102</t>
  </si>
  <si>
    <t xml:space="preserve">     2110101</t>
  </si>
  <si>
    <t xml:space="preserve">     2110199</t>
  </si>
  <si>
    <t xml:space="preserve">     2110299</t>
  </si>
  <si>
    <t xml:space="preserve">     2110399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</si>
  <si>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</si>
  <si>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</si>
  <si>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</si>
  <si>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</si>
  <si>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</si>
  <si>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</si>
  <si>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</si>
  <si>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</si>
  <si>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</si>
  <si>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</si>
  <si>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</si>
  <si>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</si>
  <si>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</si>
  <si>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</si>
  <si>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</si>
  <si>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</si>
  <si>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</si>
  <si>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</si>
  <si>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</si>
  <si>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</si>
  <si>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</si>
  <si>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</si>
  <si>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</si>
  <si>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</si>
  <si>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</si>
  <si>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</si>
  <si>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</si>
  <si>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</si>
  <si>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</si>
  <si>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</si>
  <si>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</si>
  <si>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</si>
  <si>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</si>
  <si>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</si>
  <si>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</si>
  <si>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</si>
  <si>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</si>
  <si>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</si>
  <si>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</si>
  <si>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</si>
  <si>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</si>
  <si>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</si>
  <si>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</si>
  <si>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</si>
  <si>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</si>
  <si>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</si>
  <si>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</si>
  <si>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</si>
  <si>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</si>
  <si>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</si>
  <si>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</si>
  <si>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</si>
  <si>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</si>
  <si>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</si>
  <si>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</si>
  <si>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</si>
  <si>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</si>
  <si>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</si>
  <si>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</si>
  <si>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</si>
  <si>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</si>
  <si>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</si>
  <si>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</si>
  <si>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</si>
  <si>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</si>
  <si>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</si>
  <si>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</si>
  <si>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</si>
  <si>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</si>
  <si>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</si>
  <si>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</si>
  <si>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</si>
  <si>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</si>
  <si>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</si>
  <si>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</si>
  <si>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</si>
  <si>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</si>
  <si>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</si>
  <si>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</si>
  <si>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</si>
  <si>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</si>
  <si>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</si>
  <si>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</si>
  <si>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</si>
  <si>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</si>
  <si>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</si>
  <si>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</si>
  <si>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</si>
  <si>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</si>
  <si>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</si>
  <si>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</si>
  <si>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303001</t>
  </si>
  <si>
    <t>特定目标类环保监督性及第三方委托监测</t>
  </si>
  <si>
    <t xml:space="preserve">   环保监督性及第三方委托监测</t>
  </si>
  <si>
    <t>特定目标类环保转移专项支付</t>
  </si>
  <si>
    <t xml:space="preserve">   环保转移专项支付</t>
  </si>
  <si>
    <t>特定目标类环境治理工作经费</t>
  </si>
  <si>
    <t xml:space="preserve">   环境治理工作经费</t>
  </si>
  <si>
    <t>特定目标类环境专项检测经费</t>
  </si>
  <si>
    <t xml:space="preserve">   环境专项检测经费</t>
  </si>
  <si>
    <t>特定目标类空气和水质监测站维护费</t>
  </si>
  <si>
    <t xml:space="preserve">   空气和水质监测站维护费</t>
  </si>
  <si>
    <t>特定目标类生环委工作经费</t>
  </si>
  <si>
    <t xml:space="preserve">   生环委工作经费</t>
  </si>
  <si>
    <t>特定目标类生态环境保护督察工作经费</t>
  </si>
  <si>
    <t xml:space="preserve">   生态环境保护督察工作经费</t>
  </si>
  <si>
    <t>特定目标类生态环境保护督察整改、集中式饮用水源区规划等专项经费</t>
  </si>
  <si>
    <t xml:space="preserve">   生态环境保护督察整改、集中式饮用水源区规划等专项经费</t>
  </si>
  <si>
    <t>特定目标类烟囱拆除经费</t>
  </si>
  <si>
    <t xml:space="preserve">   烟囱拆除经费</t>
  </si>
  <si>
    <t>特定目标类重点企业监督性监测费用</t>
  </si>
  <si>
    <t xml:space="preserve">   重点企业监督性监测费用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</si>
  <si>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</si>
  <si>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</si>
  <si>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</si>
  <si>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</si>
  <si>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</si>
  <si>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</si>
  <si>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</si>
  <si>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</si>
  <si>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</si>
  <si>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</si>
  <si>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</si>
  <si>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</si>
  <si>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</si>
  <si>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</si>
  <si>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环保监督性及第三方委托监测</t>
  </si>
  <si>
    <t>保障各项监测数据完整性、及时性、真实性、有效性。满足各项工作需求</t>
  </si>
  <si>
    <t>满意度指标</t>
  </si>
  <si>
    <t>服务对象满意度指标</t>
  </si>
  <si>
    <t xml:space="preserve">满意度	</t>
  </si>
  <si>
    <t xml:space="preserve">	94%</t>
  </si>
  <si>
    <t xml:space="preserve">	满意度为94%以上</t>
  </si>
  <si>
    <t>百分比</t>
  </si>
  <si>
    <t>定性</t>
  </si>
  <si>
    <t>成本指标</t>
  </si>
  <si>
    <t>经济成本指标</t>
  </si>
  <si>
    <t>监测空气质量费用</t>
  </si>
  <si>
    <t>250000</t>
  </si>
  <si>
    <t>空气质量监测涉及的费用</t>
  </si>
  <si>
    <t>元</t>
  </si>
  <si>
    <t>定量</t>
  </si>
  <si>
    <t>监测水质费</t>
  </si>
  <si>
    <t>水质监测涉及的费用</t>
  </si>
  <si>
    <t>产出指标</t>
  </si>
  <si>
    <t>质量指标</t>
  </si>
  <si>
    <t>数据准确率</t>
  </si>
  <si>
    <t>100%</t>
  </si>
  <si>
    <t>数量指标</t>
  </si>
  <si>
    <t>环境污染投诉、纠纷、应急等监测</t>
  </si>
  <si>
    <t>86</t>
  </si>
  <si>
    <t xml:space="preserve">86次以上	</t>
  </si>
  <si>
    <t>次</t>
  </si>
  <si>
    <t>时效指标</t>
  </si>
  <si>
    <t>时间进度</t>
  </si>
  <si>
    <t>按时按量完成</t>
  </si>
  <si>
    <t>效益指标</t>
  </si>
  <si>
    <t>生态效益指标</t>
  </si>
  <si>
    <t>生态环境效益</t>
  </si>
  <si>
    <t>96%</t>
  </si>
  <si>
    <t>生态环境效益稳步提升</t>
  </si>
  <si>
    <t xml:space="preserve">  环保转移专项支付</t>
  </si>
  <si>
    <t>完成上级下达的各项环保专项建设项目</t>
  </si>
  <si>
    <t>环境质量</t>
  </si>
  <si>
    <t>提升</t>
  </si>
  <si>
    <t>完成率</t>
  </si>
  <si>
    <t>任务按时按质全部完成</t>
  </si>
  <si>
    <t>环保专项数量</t>
  </si>
  <si>
    <t>3</t>
  </si>
  <si>
    <t>完成环保专项数量不少3个</t>
  </si>
  <si>
    <t>无</t>
  </si>
  <si>
    <t>满意度</t>
  </si>
  <si>
    <t>94%</t>
  </si>
  <si>
    <t>环保专项金额</t>
  </si>
  <si>
    <t>17,320,000.00</t>
  </si>
  <si>
    <t xml:space="preserve">  环境治理工作经费</t>
  </si>
  <si>
    <t>宣传生态环境保护，营造人人懂环保的生态环境保护氛围。加强环境监管，提高市长热线及环保专项投诉的环保问题处理效率。加强突发生态环境问题的处置力度及效率。</t>
  </si>
  <si>
    <t>环境监管到位</t>
  </si>
  <si>
    <t>环保问题处理满意度</t>
  </si>
  <si>
    <t>环境问题应急处置到位</t>
  </si>
  <si>
    <t>宣传牌</t>
  </si>
  <si>
    <t xml:space="preserve">环境宣传牌不少于3块	</t>
  </si>
  <si>
    <t>块</t>
  </si>
  <si>
    <t>宣传活动</t>
  </si>
  <si>
    <t xml:space="preserve">组织环保宣传活动至少3次	</t>
  </si>
  <si>
    <t>应急处置费用</t>
  </si>
  <si>
    <t>350000</t>
  </si>
  <si>
    <t>宣传费用</t>
  </si>
  <si>
    <t>300000</t>
  </si>
  <si>
    <t>监管费用</t>
  </si>
  <si>
    <t>3000000</t>
  </si>
  <si>
    <t>群众满意度</t>
  </si>
  <si>
    <t>群众满意度不低于94%</t>
  </si>
  <si>
    <t>生态环境质量</t>
  </si>
  <si>
    <t xml:space="preserve">  环境专项检测经费</t>
  </si>
  <si>
    <t>用于入河排污口，重点尾矿库，乡镇和街道水质断面检测及其他环境专项工作检测，确保各种数据完整，真实，有效，满足各项工作要求。</t>
  </si>
  <si>
    <t>90%</t>
  </si>
  <si>
    <t>生态成果明显</t>
  </si>
  <si>
    <t>饮用水源监测</t>
  </si>
  <si>
    <t>4</t>
  </si>
  <si>
    <t xml:space="preserve">3个断面，4个点位，每月一次	</t>
  </si>
  <si>
    <t>个</t>
  </si>
  <si>
    <t>乡镇街道水环境质量监测</t>
  </si>
  <si>
    <t>34</t>
  </si>
  <si>
    <t xml:space="preserve">34个断面，34个点位	</t>
  </si>
  <si>
    <t xml:space="preserve">	入河排污口监测</t>
  </si>
  <si>
    <t>28</t>
  </si>
  <si>
    <t>28个点位</t>
  </si>
  <si>
    <t>地表水常规监测</t>
  </si>
  <si>
    <t>13</t>
  </si>
  <si>
    <t xml:space="preserve">7个断面，13个点位，每月一次	</t>
  </si>
  <si>
    <t>重点尾矿库污染监测</t>
  </si>
  <si>
    <t>96</t>
  </si>
  <si>
    <t xml:space="preserve">16个尾矿库，每个库6个点位	</t>
  </si>
  <si>
    <t xml:space="preserve">	 群众满意度良好</t>
  </si>
  <si>
    <t>尾矿库环境专项检测费用</t>
  </si>
  <si>
    <t>200000元</t>
  </si>
  <si>
    <t>尾矿库生态环境项目检测经费</t>
  </si>
  <si>
    <t>入河排污口环境专项检测经费</t>
  </si>
  <si>
    <t>入河排污口生态环境项目检测经费</t>
  </si>
  <si>
    <t>其他专项检测费</t>
  </si>
  <si>
    <t>100000元</t>
  </si>
  <si>
    <t>其他各项环境专项检测经费</t>
  </si>
  <si>
    <t xml:space="preserve">  空气和水质监测站维护费</t>
  </si>
  <si>
    <t>保障各自动监测站数据完整性、真实性、及时性、有效性、满足各种环境质量考核的要求。</t>
  </si>
  <si>
    <t>社会成本指标</t>
  </si>
  <si>
    <t>水质监测站维护费</t>
  </si>
  <si>
    <t>150000</t>
  </si>
  <si>
    <t>空气监测站维护费</t>
  </si>
  <si>
    <t>100000</t>
  </si>
  <si>
    <t>数据准确</t>
  </si>
  <si>
    <t>监测站书记准确率</t>
  </si>
  <si>
    <t>监测站运行</t>
  </si>
  <si>
    <t>6</t>
  </si>
  <si>
    <t>保障三个空气、三个水质自动监测站良好运行</t>
  </si>
  <si>
    <t>水和空气达标率</t>
  </si>
  <si>
    <t>99.9%</t>
  </si>
  <si>
    <t xml:space="preserve">  生环委工作经费</t>
  </si>
  <si>
    <t>生环委正常运转</t>
  </si>
  <si>
    <t xml:space="preserve">人民群众对生态环境满意度94%	</t>
  </si>
  <si>
    <t>专项行动</t>
  </si>
  <si>
    <t xml:space="preserve">配合或组织开展百日攻坚、环保督察、洞庭清波等专项行动至少3次。	</t>
  </si>
  <si>
    <t>专题会议</t>
  </si>
  <si>
    <t>10</t>
  </si>
  <si>
    <t xml:space="preserve">召开专题会议至少10次	</t>
  </si>
  <si>
    <t>年度考核</t>
  </si>
  <si>
    <t>1</t>
  </si>
  <si>
    <t xml:space="preserve">年度考核一次。	</t>
  </si>
  <si>
    <t>督促检查</t>
  </si>
  <si>
    <t>12</t>
  </si>
  <si>
    <t xml:space="preserve">督促检查镇街级及相关部门生态环境保护工作至少12次。	</t>
  </si>
  <si>
    <t>办结率</t>
  </si>
  <si>
    <t xml:space="preserve">各级交办生态环境问题按时按质办结	</t>
  </si>
  <si>
    <t>统筹协调</t>
  </si>
  <si>
    <t xml:space="preserve">会议组织到位、信息传达到位、资料上报到位。	</t>
  </si>
  <si>
    <t>项目周期</t>
  </si>
  <si>
    <t>1年</t>
  </si>
  <si>
    <t>项目周期为1年</t>
  </si>
  <si>
    <t>年</t>
  </si>
  <si>
    <t>年度考核费</t>
  </si>
  <si>
    <t>200000</t>
  </si>
  <si>
    <t>年度考核费人力物力</t>
  </si>
  <si>
    <t>专题会议费</t>
  </si>
  <si>
    <t>统筹协调所需人力物力</t>
  </si>
  <si>
    <t>专项行动费</t>
  </si>
  <si>
    <t>专项行动费人力物力</t>
  </si>
  <si>
    <t>98%</t>
  </si>
  <si>
    <t>生态环境成果明显</t>
  </si>
  <si>
    <t xml:space="preserve">  生态环境保护督察工作经费</t>
  </si>
  <si>
    <t>积极完成各级生态环境局保护督察交办问题整改，做到及时交办、督办各项保护工作，形成随机抽查，上下联动的长效机制，保证人民群众的身体健康及社会生态环境安全。</t>
  </si>
  <si>
    <t>统筹协调费用</t>
  </si>
  <si>
    <t>组织商讨会议费</t>
  </si>
  <si>
    <t>问题整改费用</t>
  </si>
  <si>
    <t>确定方案经费</t>
  </si>
  <si>
    <t>反馈问题销号费用</t>
  </si>
  <si>
    <t>240000</t>
  </si>
  <si>
    <t>反馈问题费用</t>
  </si>
  <si>
    <t>整改满意度</t>
  </si>
  <si>
    <t>满意度不低于94%</t>
  </si>
  <si>
    <t>交办问题整改数量</t>
  </si>
  <si>
    <t>40</t>
  </si>
  <si>
    <t>最少完成40个交办问题整改</t>
  </si>
  <si>
    <t>交办问题整改完成质量</t>
  </si>
  <si>
    <t>交办问题全部整改并销号</t>
  </si>
  <si>
    <t>完成时间</t>
  </si>
  <si>
    <t>2022年</t>
  </si>
  <si>
    <t>带来的生态效益</t>
  </si>
  <si>
    <t>95%</t>
  </si>
  <si>
    <t>生态环境变好</t>
  </si>
  <si>
    <t xml:space="preserve">  生态环境保护督察整改、集中式饮用水源区规划等专项经费</t>
  </si>
  <si>
    <t>做好饮用水源保护，保证人民群众饮水安全，确保饮用水源地环境质量良好，饮用水水质达标</t>
  </si>
  <si>
    <t>饮用水源地维护费用</t>
  </si>
  <si>
    <t>饮用水源地维护所发生的费用</t>
  </si>
  <si>
    <t>饮用水源划定费用</t>
  </si>
  <si>
    <t>1000000元</t>
  </si>
  <si>
    <t>饮用水源报告编制费用</t>
  </si>
  <si>
    <t>社会效益指标</t>
  </si>
  <si>
    <t>饮用水安全</t>
  </si>
  <si>
    <t>饮水安全</t>
  </si>
  <si>
    <t>饮用水源地报告</t>
  </si>
  <si>
    <t>报告编制及时准确</t>
  </si>
  <si>
    <t>饮用水源地项目工作</t>
  </si>
  <si>
    <t>1年内完成相关工作</t>
  </si>
  <si>
    <t>饮用水源划定</t>
  </si>
  <si>
    <t>完成文件要求的水源地划分3块以上</t>
  </si>
  <si>
    <t>98.8%</t>
  </si>
  <si>
    <t>居民饮水健康安全</t>
  </si>
  <si>
    <t xml:space="preserve">  烟囱拆除经费</t>
  </si>
  <si>
    <t>拆除烟囱5根，对管辖范围内的大气污染物进行监督管理，提升城市环境空气质量。</t>
  </si>
  <si>
    <t>烟囱拆除费用</t>
  </si>
  <si>
    <t>50000元/根</t>
  </si>
  <si>
    <t>空气质量</t>
  </si>
  <si>
    <t>提升周边空气质量</t>
  </si>
  <si>
    <t>拆除效果</t>
  </si>
  <si>
    <t>保障周边居民生命财产安全</t>
  </si>
  <si>
    <t>对管辖范围内的大气污染物进行监督管理，提升城市环境空气质量</t>
  </si>
  <si>
    <t>拆除烟囱数量</t>
  </si>
  <si>
    <t>2</t>
  </si>
  <si>
    <t>拆除烟囱2根以上</t>
  </si>
  <si>
    <t>根</t>
  </si>
  <si>
    <t>周边居民</t>
  </si>
  <si>
    <t>满意度94%</t>
  </si>
  <si>
    <t xml:space="preserve">  重点企业监督性监测费用</t>
  </si>
  <si>
    <t xml:space="preserve">	对上级下达的重点企业名单按要求进行半年一次的监督性监测</t>
  </si>
  <si>
    <t>监测数量</t>
  </si>
  <si>
    <t>119</t>
  </si>
  <si>
    <t>119家重点企业</t>
  </si>
  <si>
    <t>家</t>
  </si>
  <si>
    <t>数据准确性</t>
  </si>
  <si>
    <t>99.8%</t>
  </si>
  <si>
    <t>监测数据较精准</t>
  </si>
  <si>
    <t xml:space="preserve">满意度	 </t>
  </si>
  <si>
    <t xml:space="preserve">	 94%</t>
  </si>
  <si>
    <t xml:space="preserve">	 环境满意度94%</t>
  </si>
  <si>
    <t>重点企业排放污水监测费</t>
  </si>
  <si>
    <t>重点企业污水排放是否标准所需要的经费</t>
  </si>
  <si>
    <t>重点企业排放气体检测费</t>
  </si>
  <si>
    <t>重点企业气体排放是否标准所需要的经费</t>
  </si>
  <si>
    <t>环境质量提升</t>
  </si>
  <si>
    <t>整体支出绩效目标表</t>
  </si>
  <si>
    <t>单位：株洲市生态环境局醴陵分局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</si>
  <si>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</si>
  <si>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</si>
  <si>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</si>
  <si>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</si>
  <si>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</si>
  <si>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</si>
  <si>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</si>
  <si>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</si>
  <si>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</si>
  <si>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环境空气质量持续改善，PM10年均浓度保持稳定达标的前提下持续改善，PM2.5年均浓度保持在35ug/m3以下，臭氧年均浓度保持在131ug/m3以下不上升；渌江出境水环境质量稳定达到Ⅲ类标准；城镇集中式饮用水源水质达标率保持100％；土壤环境质量总体保持稳定，环境风险得到有效控制。</t>
  </si>
  <si>
    <t>重点工作任务完成</t>
  </si>
  <si>
    <t>一是控排。强化PM2.5和臭氧协同控制。二是控车。升级机动车排放标准，实施第六阶段机动车大气污染物排放标准要求。三是控尘。严格落实建筑工地扬尘防治“八个100%”</t>
  </si>
  <si>
    <t>定性指标</t>
  </si>
  <si>
    <t>落实建筑工地“6个100％”扬尘污染防控措施；扬尘在线24小时动态监测实现全覆盖；力争秸秆综合利用率提高到90％以上；全面推进农村222条黑臭水体治理；运用12369投诉、微信举报平台及城乡的200多个监管网格作用。</t>
  </si>
  <si>
    <t>履职目标实现</t>
  </si>
  <si>
    <t>履职效益</t>
  </si>
  <si>
    <t>全面推进生态文明示范市创建。不断优化全市生态环境，积极开展生态文明示范市创建，力争两年内创建湖南省生态文明建设示范市、三年内创建国家生态文明建设示范市。</t>
  </si>
  <si>
    <t>加快推进生态文明建设，进一步提升人民群众对生态环境的获得感和幸福感。</t>
  </si>
  <si>
    <t>群众居民满意度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</si>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</sst>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等线"/>
      <charset val="1"/>
      <scheme val="minor"/>
    </font>
    <font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2" sqref="D2"/>
    </sheetView>
  </sheetViews>
  <sheetFormatPr defaultColWidth="9.775" defaultRowHeight="14.25" outlineLevelRow="4"/>
  <cols>
    <col min="1" max="1" width="3.66666666666667" customWidth="1"/>
    <col min="2" max="2" width="3.775" customWidth="1"/>
    <col min="3" max="3" width="4.66666666666667" customWidth="1"/>
    <col min="4" max="4" width="19.225" customWidth="1"/>
    <col min="5" max="10" width="9.775" customWidth="1"/>
  </cols>
  <sheetData>
    <row r="1" ht="73.35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9"/>
      <c r="B4" s="90"/>
      <c r="C4" s="31"/>
      <c r="D4" s="89" t="s">
        <v>1</v>
      </c>
      <c r="E4" s="90" t="s">
        <v>2</v>
      </c>
      <c r="F4" s="90"/>
      <c r="G4" s="90"/>
      <c r="H4" s="90"/>
      <c r="I4" s="31"/>
    </row>
    <row r="5" ht="54.3" customHeight="1" spans="1:9">
      <c r="A5" s="89"/>
      <c r="B5" s="90"/>
      <c r="C5" s="31"/>
      <c r="D5" s="89" t="s">
        <v>3</v>
      </c>
      <c r="E5" s="90" t="s">
        <v>4</v>
      </c>
      <c r="F5" s="90"/>
      <c r="G5" s="90"/>
      <c r="H5" s="90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zoomScale="115" zoomScaleNormal="115" topLeftCell="A2" workbookViewId="0">
      <selection activeCell="K15" sqref="K15"/>
    </sheetView>
  </sheetViews>
  <sheetFormatPr defaultColWidth="9.775" defaultRowHeight="14.2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25" customWidth="1"/>
    <col min="10" max="10" width="9.10833333333333" customWidth="1"/>
    <col min="11" max="11" width="10.225" customWidth="1"/>
    <col min="12" max="12" width="12.4416666666667" customWidth="1"/>
    <col min="13" max="13" width="9.66666666666667" customWidth="1"/>
    <col min="14" max="14" width="9.89166666666667" customWidth="1"/>
    <col min="15" max="16" width="9.775" customWidth="1"/>
  </cols>
  <sheetData>
    <row r="1" ht="16.35" customHeight="1" spans="1:1">
      <c r="A1" s="31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3" customHeight="1" spans="1:14">
      <c r="A4" s="23" t="s">
        <v>155</v>
      </c>
      <c r="B4" s="23"/>
      <c r="C4" s="23"/>
      <c r="D4" s="23" t="s">
        <v>205</v>
      </c>
      <c r="E4" s="23" t="s">
        <v>206</v>
      </c>
      <c r="F4" s="23" t="s">
        <v>223</v>
      </c>
      <c r="G4" s="23" t="s">
        <v>208</v>
      </c>
      <c r="H4" s="23"/>
      <c r="I4" s="23"/>
      <c r="J4" s="23"/>
      <c r="K4" s="23"/>
      <c r="L4" s="23" t="s">
        <v>212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253</v>
      </c>
      <c r="I5" s="23" t="s">
        <v>254</v>
      </c>
      <c r="J5" s="23" t="s">
        <v>255</v>
      </c>
      <c r="K5" s="23" t="s">
        <v>256</v>
      </c>
      <c r="L5" s="23" t="s">
        <v>134</v>
      </c>
      <c r="M5" s="23" t="s">
        <v>224</v>
      </c>
      <c r="N5" s="23" t="s">
        <v>257</v>
      </c>
    </row>
    <row r="6" ht="22.8" customHeight="1" spans="1:14">
      <c r="A6" s="35"/>
      <c r="B6" s="35"/>
      <c r="C6" s="35"/>
      <c r="D6" s="35"/>
      <c r="E6" s="35" t="s">
        <v>134</v>
      </c>
      <c r="F6" s="48">
        <v>570.072832</v>
      </c>
      <c r="G6" s="48">
        <v>570.072832</v>
      </c>
      <c r="H6" s="48">
        <v>355.8304</v>
      </c>
      <c r="I6" s="48">
        <v>76.542784</v>
      </c>
      <c r="J6" s="48">
        <v>42.699648</v>
      </c>
      <c r="K6" s="48">
        <v>95</v>
      </c>
      <c r="L6" s="48"/>
      <c r="M6" s="48"/>
      <c r="N6" s="48"/>
    </row>
    <row r="7" ht="22.8" customHeight="1" spans="1:14">
      <c r="A7" s="35"/>
      <c r="B7" s="35"/>
      <c r="C7" s="35"/>
      <c r="D7" s="33" t="s">
        <v>152</v>
      </c>
      <c r="E7" s="33" t="s">
        <v>4</v>
      </c>
      <c r="F7" s="48">
        <v>570.072832</v>
      </c>
      <c r="G7" s="48">
        <v>570.072832</v>
      </c>
      <c r="H7" s="48">
        <v>355.8304</v>
      </c>
      <c r="I7" s="48">
        <v>76.542784</v>
      </c>
      <c r="J7" s="48">
        <v>42.699648</v>
      </c>
      <c r="K7" s="48">
        <v>95</v>
      </c>
      <c r="L7" s="48"/>
      <c r="M7" s="48"/>
      <c r="N7" s="48"/>
    </row>
    <row r="8" ht="22.8" customHeight="1" spans="1:14">
      <c r="A8" s="35"/>
      <c r="B8" s="35"/>
      <c r="C8" s="35"/>
      <c r="D8" s="41" t="s">
        <v>153</v>
      </c>
      <c r="E8" s="41" t="s">
        <v>154</v>
      </c>
      <c r="F8" s="48">
        <v>570.072832</v>
      </c>
      <c r="G8" s="48">
        <v>570.072832</v>
      </c>
      <c r="H8" s="48">
        <v>355.8304</v>
      </c>
      <c r="I8" s="48">
        <v>76.542784</v>
      </c>
      <c r="J8" s="48">
        <v>42.699648</v>
      </c>
      <c r="K8" s="48">
        <v>95</v>
      </c>
      <c r="L8" s="48"/>
      <c r="M8" s="48"/>
      <c r="N8" s="48"/>
    </row>
    <row r="9" s="49" customFormat="1" ht="22.8" customHeight="1" spans="1:14">
      <c r="A9" s="44" t="s">
        <v>173</v>
      </c>
      <c r="B9" s="44"/>
      <c r="C9" s="44"/>
      <c r="D9" s="40" t="s">
        <v>222</v>
      </c>
      <c r="E9" s="50" t="s">
        <v>174</v>
      </c>
      <c r="F9" s="51">
        <f t="shared" ref="F9:M9" si="0">+F10</f>
        <v>56.932864</v>
      </c>
      <c r="G9" s="51">
        <f t="shared" si="0"/>
        <v>56.932864</v>
      </c>
      <c r="H9" s="52">
        <f t="shared" si="0"/>
        <v>0</v>
      </c>
      <c r="I9" s="52">
        <f t="shared" si="0"/>
        <v>56.932864</v>
      </c>
      <c r="J9" s="52">
        <f t="shared" si="0"/>
        <v>0</v>
      </c>
      <c r="K9" s="52">
        <f t="shared" si="0"/>
        <v>0</v>
      </c>
      <c r="L9" s="51">
        <f t="shared" si="0"/>
        <v>0</v>
      </c>
      <c r="M9" s="52">
        <f t="shared" si="0"/>
        <v>0</v>
      </c>
      <c r="N9" s="52"/>
    </row>
    <row r="10" s="49" customFormat="1" ht="22.8" customHeight="1" spans="1:14">
      <c r="A10" s="44" t="s">
        <v>173</v>
      </c>
      <c r="B10" s="44" t="s">
        <v>175</v>
      </c>
      <c r="C10" s="44"/>
      <c r="D10" s="40" t="s">
        <v>222</v>
      </c>
      <c r="E10" s="50" t="s">
        <v>176</v>
      </c>
      <c r="F10" s="51">
        <f>+F11</f>
        <v>56.932864</v>
      </c>
      <c r="G10" s="51">
        <f t="shared" ref="F10:M10" si="1">+G11</f>
        <v>56.932864</v>
      </c>
      <c r="H10" s="52">
        <f t="shared" si="1"/>
        <v>0</v>
      </c>
      <c r="I10" s="52">
        <f t="shared" si="1"/>
        <v>56.932864</v>
      </c>
      <c r="J10" s="52">
        <f t="shared" si="1"/>
        <v>0</v>
      </c>
      <c r="K10" s="52">
        <f t="shared" si="1"/>
        <v>0</v>
      </c>
      <c r="L10" s="51">
        <f t="shared" si="1"/>
        <v>0</v>
      </c>
      <c r="M10" s="52">
        <f t="shared" si="1"/>
        <v>0</v>
      </c>
      <c r="N10" s="52"/>
    </row>
    <row r="11" s="49" customFormat="1" ht="22.8" customHeight="1" spans="1:14">
      <c r="A11" s="44" t="s">
        <v>173</v>
      </c>
      <c r="B11" s="44" t="s">
        <v>175</v>
      </c>
      <c r="C11" s="44" t="s">
        <v>175</v>
      </c>
      <c r="D11" s="40" t="s">
        <v>222</v>
      </c>
      <c r="E11" s="50" t="s">
        <v>178</v>
      </c>
      <c r="F11" s="51">
        <v>56.932864</v>
      </c>
      <c r="G11" s="51">
        <v>56.932864</v>
      </c>
      <c r="H11" s="52"/>
      <c r="I11" s="52">
        <v>56.932864</v>
      </c>
      <c r="J11" s="52"/>
      <c r="K11" s="52"/>
      <c r="L11" s="51"/>
      <c r="M11" s="52"/>
      <c r="N11" s="52"/>
    </row>
    <row r="12" s="49" customFormat="1" ht="22.8" customHeight="1" spans="1:14">
      <c r="A12" s="44" t="s">
        <v>179</v>
      </c>
      <c r="B12" s="44"/>
      <c r="C12" s="44"/>
      <c r="D12" s="40" t="s">
        <v>222</v>
      </c>
      <c r="E12" s="50" t="s">
        <v>180</v>
      </c>
      <c r="F12" s="51">
        <f t="shared" ref="F12:M12" si="2">+F13</f>
        <v>19.60992</v>
      </c>
      <c r="G12" s="51">
        <f t="shared" si="2"/>
        <v>19.60992</v>
      </c>
      <c r="H12" s="52">
        <f t="shared" si="2"/>
        <v>0</v>
      </c>
      <c r="I12" s="52">
        <f t="shared" si="2"/>
        <v>19.60992</v>
      </c>
      <c r="J12" s="52">
        <f t="shared" si="2"/>
        <v>0</v>
      </c>
      <c r="K12" s="52">
        <f t="shared" si="2"/>
        <v>0</v>
      </c>
      <c r="L12" s="51">
        <f t="shared" si="2"/>
        <v>0</v>
      </c>
      <c r="M12" s="52">
        <f t="shared" si="2"/>
        <v>0</v>
      </c>
      <c r="N12" s="52"/>
    </row>
    <row r="13" s="49" customFormat="1" ht="22.8" customHeight="1" spans="1:14">
      <c r="A13" s="44" t="s">
        <v>179</v>
      </c>
      <c r="B13" s="44" t="s">
        <v>181</v>
      </c>
      <c r="C13" s="44"/>
      <c r="D13" s="40" t="s">
        <v>222</v>
      </c>
      <c r="E13" s="50" t="s">
        <v>182</v>
      </c>
      <c r="F13" s="51">
        <f t="shared" ref="F13:M13" si="3">+F14</f>
        <v>19.60992</v>
      </c>
      <c r="G13" s="51">
        <f t="shared" si="3"/>
        <v>19.60992</v>
      </c>
      <c r="H13" s="52">
        <f t="shared" si="3"/>
        <v>0</v>
      </c>
      <c r="I13" s="52">
        <f t="shared" si="3"/>
        <v>19.60992</v>
      </c>
      <c r="J13" s="52">
        <f t="shared" si="3"/>
        <v>0</v>
      </c>
      <c r="K13" s="52">
        <f t="shared" si="3"/>
        <v>0</v>
      </c>
      <c r="L13" s="51">
        <f t="shared" si="3"/>
        <v>0</v>
      </c>
      <c r="M13" s="52">
        <f t="shared" si="3"/>
        <v>0</v>
      </c>
      <c r="N13" s="52"/>
    </row>
    <row r="14" s="49" customFormat="1" ht="22.8" customHeight="1" spans="1:14">
      <c r="A14" s="44" t="s">
        <v>179</v>
      </c>
      <c r="B14" s="44" t="s">
        <v>181</v>
      </c>
      <c r="C14" s="44" t="s">
        <v>170</v>
      </c>
      <c r="D14" s="40" t="s">
        <v>222</v>
      </c>
      <c r="E14" s="50" t="s">
        <v>184</v>
      </c>
      <c r="F14" s="51">
        <v>19.60992</v>
      </c>
      <c r="G14" s="51">
        <v>19.60992</v>
      </c>
      <c r="H14" s="52"/>
      <c r="I14" s="52">
        <v>19.60992</v>
      </c>
      <c r="J14" s="52"/>
      <c r="K14" s="52"/>
      <c r="L14" s="51"/>
      <c r="M14" s="52"/>
      <c r="N14" s="52"/>
    </row>
    <row r="15" s="49" customFormat="1" ht="22.8" customHeight="1" spans="1:14">
      <c r="A15" s="44" t="s">
        <v>185</v>
      </c>
      <c r="B15" s="44"/>
      <c r="C15" s="44"/>
      <c r="D15" s="40" t="s">
        <v>222</v>
      </c>
      <c r="E15" s="50" t="s">
        <v>186</v>
      </c>
      <c r="F15" s="51">
        <f t="shared" ref="F15:F19" si="4">+F16</f>
        <v>450.8304</v>
      </c>
      <c r="G15" s="51">
        <f t="shared" ref="G15:M15" si="5">+G16</f>
        <v>450.8304</v>
      </c>
      <c r="H15" s="52">
        <f t="shared" si="5"/>
        <v>355.8304</v>
      </c>
      <c r="I15" s="52">
        <f t="shared" si="5"/>
        <v>0</v>
      </c>
      <c r="J15" s="52">
        <f t="shared" si="5"/>
        <v>0</v>
      </c>
      <c r="K15" s="52">
        <f t="shared" si="5"/>
        <v>95</v>
      </c>
      <c r="L15" s="51">
        <f t="shared" si="5"/>
        <v>0</v>
      </c>
      <c r="M15" s="52">
        <f t="shared" si="5"/>
        <v>0</v>
      </c>
      <c r="N15" s="52"/>
    </row>
    <row r="16" s="49" customFormat="1" ht="22.8" customHeight="1" spans="1:14">
      <c r="A16" s="44" t="s">
        <v>185</v>
      </c>
      <c r="B16" s="44" t="s">
        <v>168</v>
      </c>
      <c r="C16" s="44"/>
      <c r="D16" s="40" t="s">
        <v>222</v>
      </c>
      <c r="E16" s="50" t="s">
        <v>187</v>
      </c>
      <c r="F16" s="51">
        <f t="shared" si="4"/>
        <v>450.8304</v>
      </c>
      <c r="G16" s="51">
        <f t="shared" ref="G16:M16" si="6">+G17</f>
        <v>450.8304</v>
      </c>
      <c r="H16" s="52">
        <f t="shared" si="6"/>
        <v>355.8304</v>
      </c>
      <c r="I16" s="52">
        <f t="shared" si="6"/>
        <v>0</v>
      </c>
      <c r="J16" s="52">
        <f t="shared" si="6"/>
        <v>0</v>
      </c>
      <c r="K16" s="52">
        <f t="shared" si="6"/>
        <v>95</v>
      </c>
      <c r="L16" s="51">
        <f t="shared" si="6"/>
        <v>0</v>
      </c>
      <c r="M16" s="52">
        <f t="shared" si="6"/>
        <v>0</v>
      </c>
      <c r="N16" s="52"/>
    </row>
    <row r="17" s="49" customFormat="1" ht="22.8" customHeight="1" spans="1:14">
      <c r="A17" s="44" t="s">
        <v>185</v>
      </c>
      <c r="B17" s="44" t="s">
        <v>168</v>
      </c>
      <c r="C17" s="44" t="s">
        <v>168</v>
      </c>
      <c r="D17" s="40" t="s">
        <v>222</v>
      </c>
      <c r="E17" s="50" t="s">
        <v>189</v>
      </c>
      <c r="F17" s="51">
        <v>450.8304</v>
      </c>
      <c r="G17" s="51">
        <v>450.8304</v>
      </c>
      <c r="H17" s="52">
        <v>355.8304</v>
      </c>
      <c r="I17" s="52"/>
      <c r="J17" s="52"/>
      <c r="K17" s="52">
        <v>95</v>
      </c>
      <c r="L17" s="51"/>
      <c r="M17" s="52"/>
      <c r="N17" s="52"/>
    </row>
    <row r="18" s="49" customFormat="1" ht="22.8" customHeight="1" spans="1:14">
      <c r="A18" s="44" t="s">
        <v>200</v>
      </c>
      <c r="B18" s="44"/>
      <c r="C18" s="44"/>
      <c r="D18" s="40" t="s">
        <v>222</v>
      </c>
      <c r="E18" s="50" t="s">
        <v>201</v>
      </c>
      <c r="F18" s="51">
        <f t="shared" si="4"/>
        <v>42.699648</v>
      </c>
      <c r="G18" s="51">
        <f t="shared" ref="G18:M18" si="7">+G19</f>
        <v>42.699648</v>
      </c>
      <c r="H18" s="52">
        <f t="shared" si="7"/>
        <v>0</v>
      </c>
      <c r="I18" s="52">
        <f t="shared" si="7"/>
        <v>0</v>
      </c>
      <c r="J18" s="52">
        <f t="shared" si="7"/>
        <v>42.699648</v>
      </c>
      <c r="K18" s="52">
        <f t="shared" si="7"/>
        <v>0</v>
      </c>
      <c r="L18" s="51">
        <f t="shared" si="7"/>
        <v>0</v>
      </c>
      <c r="M18" s="52">
        <f t="shared" si="7"/>
        <v>0</v>
      </c>
      <c r="N18" s="52"/>
    </row>
    <row r="19" s="49" customFormat="1" ht="22.8" customHeight="1" spans="1:14">
      <c r="A19" s="44" t="s">
        <v>200</v>
      </c>
      <c r="B19" s="44" t="s">
        <v>170</v>
      </c>
      <c r="C19" s="44"/>
      <c r="D19" s="40" t="s">
        <v>222</v>
      </c>
      <c r="E19" s="50" t="s">
        <v>202</v>
      </c>
      <c r="F19" s="51">
        <f t="shared" si="4"/>
        <v>42.699648</v>
      </c>
      <c r="G19" s="51">
        <f t="shared" ref="G19:M19" si="8">+G20</f>
        <v>42.699648</v>
      </c>
      <c r="H19" s="52">
        <f t="shared" si="8"/>
        <v>0</v>
      </c>
      <c r="I19" s="52">
        <f t="shared" si="8"/>
        <v>0</v>
      </c>
      <c r="J19" s="52">
        <f t="shared" si="8"/>
        <v>42.699648</v>
      </c>
      <c r="K19" s="52">
        <f t="shared" si="8"/>
        <v>0</v>
      </c>
      <c r="L19" s="51">
        <f t="shared" si="8"/>
        <v>0</v>
      </c>
      <c r="M19" s="52">
        <f t="shared" si="8"/>
        <v>0</v>
      </c>
      <c r="N19" s="52"/>
    </row>
    <row r="20" s="49" customFormat="1" ht="22.8" customHeight="1" spans="1:14">
      <c r="A20" s="44" t="s">
        <v>200</v>
      </c>
      <c r="B20" s="44" t="s">
        <v>170</v>
      </c>
      <c r="C20" s="44" t="s">
        <v>168</v>
      </c>
      <c r="D20" s="40" t="s">
        <v>222</v>
      </c>
      <c r="E20" s="50" t="s">
        <v>204</v>
      </c>
      <c r="F20" s="51">
        <v>42.699648</v>
      </c>
      <c r="G20" s="51">
        <v>42.699648</v>
      </c>
      <c r="H20" s="52"/>
      <c r="I20" s="52"/>
      <c r="J20" s="52">
        <v>42.699648</v>
      </c>
      <c r="K20" s="52"/>
      <c r="L20" s="51"/>
      <c r="M20" s="52"/>
      <c r="N20" s="5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F15" sqref="F15"/>
    </sheetView>
  </sheetViews>
  <sheetFormatPr defaultColWidth="9.775" defaultRowHeight="14.2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1">
      <c r="A1" s="31"/>
    </row>
    <row r="2" ht="49.95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15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8" t="s">
        <v>31</v>
      </c>
      <c r="V3" s="28"/>
    </row>
    <row r="4" ht="26.7" customHeight="1" spans="1:22">
      <c r="A4" s="23" t="s">
        <v>155</v>
      </c>
      <c r="B4" s="23"/>
      <c r="C4" s="23"/>
      <c r="D4" s="23" t="s">
        <v>205</v>
      </c>
      <c r="E4" s="23" t="s">
        <v>206</v>
      </c>
      <c r="F4" s="23" t="s">
        <v>223</v>
      </c>
      <c r="G4" s="23" t="s">
        <v>258</v>
      </c>
      <c r="H4" s="23"/>
      <c r="I4" s="23"/>
      <c r="J4" s="23"/>
      <c r="K4" s="23"/>
      <c r="L4" s="23" t="s">
        <v>259</v>
      </c>
      <c r="M4" s="23"/>
      <c r="N4" s="23"/>
      <c r="O4" s="23"/>
      <c r="P4" s="23"/>
      <c r="Q4" s="23"/>
      <c r="R4" s="23" t="s">
        <v>255</v>
      </c>
      <c r="S4" s="23" t="s">
        <v>260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261</v>
      </c>
      <c r="I5" s="23" t="s">
        <v>262</v>
      </c>
      <c r="J5" s="23" t="s">
        <v>263</v>
      </c>
      <c r="K5" s="23" t="s">
        <v>264</v>
      </c>
      <c r="L5" s="23" t="s">
        <v>134</v>
      </c>
      <c r="M5" s="23" t="s">
        <v>265</v>
      </c>
      <c r="N5" s="23" t="s">
        <v>266</v>
      </c>
      <c r="O5" s="23" t="s">
        <v>267</v>
      </c>
      <c r="P5" s="23" t="s">
        <v>268</v>
      </c>
      <c r="Q5" s="23" t="s">
        <v>269</v>
      </c>
      <c r="R5" s="23"/>
      <c r="S5" s="23" t="s">
        <v>134</v>
      </c>
      <c r="T5" s="23" t="s">
        <v>270</v>
      </c>
      <c r="U5" s="23" t="s">
        <v>271</v>
      </c>
      <c r="V5" s="23" t="s">
        <v>256</v>
      </c>
    </row>
    <row r="6" ht="22.8" customHeight="1" spans="1:22">
      <c r="A6" s="35"/>
      <c r="B6" s="35"/>
      <c r="C6" s="35"/>
      <c r="D6" s="35"/>
      <c r="E6" s="35" t="s">
        <v>134</v>
      </c>
      <c r="F6" s="34">
        <v>570.072832</v>
      </c>
      <c r="G6" s="34">
        <v>355.8304</v>
      </c>
      <c r="H6" s="34">
        <v>216.9696</v>
      </c>
      <c r="I6" s="34">
        <v>120.78</v>
      </c>
      <c r="J6" s="34">
        <v>18.0808</v>
      </c>
      <c r="K6" s="34"/>
      <c r="L6" s="34">
        <v>76.542784</v>
      </c>
      <c r="M6" s="34">
        <v>56.932864</v>
      </c>
      <c r="N6" s="34"/>
      <c r="O6" s="34">
        <v>19.60992</v>
      </c>
      <c r="P6" s="34"/>
      <c r="Q6" s="34"/>
      <c r="R6" s="34">
        <v>42.699648</v>
      </c>
      <c r="S6" s="34">
        <v>95</v>
      </c>
      <c r="T6" s="34"/>
      <c r="U6" s="34"/>
      <c r="V6" s="34">
        <v>95</v>
      </c>
    </row>
    <row r="7" ht="22.8" customHeight="1" spans="1:22">
      <c r="A7" s="35"/>
      <c r="B7" s="35"/>
      <c r="C7" s="35"/>
      <c r="D7" s="33" t="s">
        <v>152</v>
      </c>
      <c r="E7" s="33" t="s">
        <v>4</v>
      </c>
      <c r="F7" s="34">
        <v>570.072832</v>
      </c>
      <c r="G7" s="34">
        <v>355.8304</v>
      </c>
      <c r="H7" s="34">
        <v>216.9696</v>
      </c>
      <c r="I7" s="34">
        <v>120.78</v>
      </c>
      <c r="J7" s="34">
        <v>18.0808</v>
      </c>
      <c r="K7" s="34"/>
      <c r="L7" s="34">
        <v>76.542784</v>
      </c>
      <c r="M7" s="34">
        <v>56.932864</v>
      </c>
      <c r="N7" s="34"/>
      <c r="O7" s="34">
        <v>19.60992</v>
      </c>
      <c r="P7" s="34"/>
      <c r="Q7" s="34"/>
      <c r="R7" s="34">
        <v>42.699648</v>
      </c>
      <c r="S7" s="34">
        <v>95</v>
      </c>
      <c r="T7" s="34"/>
      <c r="U7" s="34"/>
      <c r="V7" s="34">
        <v>95</v>
      </c>
    </row>
    <row r="8" ht="22.8" customHeight="1" spans="1:22">
      <c r="A8" s="35"/>
      <c r="B8" s="35"/>
      <c r="C8" s="35"/>
      <c r="D8" s="41" t="s">
        <v>153</v>
      </c>
      <c r="E8" s="41" t="s">
        <v>154</v>
      </c>
      <c r="F8" s="34">
        <v>570.072832</v>
      </c>
      <c r="G8" s="34">
        <v>355.8304</v>
      </c>
      <c r="H8" s="34">
        <v>216.9696</v>
      </c>
      <c r="I8" s="34">
        <v>120.78</v>
      </c>
      <c r="J8" s="34">
        <v>18.0808</v>
      </c>
      <c r="K8" s="34"/>
      <c r="L8" s="34">
        <v>76.542784</v>
      </c>
      <c r="M8" s="34">
        <v>56.932864</v>
      </c>
      <c r="N8" s="34"/>
      <c r="O8" s="34">
        <v>19.60992</v>
      </c>
      <c r="P8" s="34"/>
      <c r="Q8" s="34"/>
      <c r="R8" s="34">
        <v>42.699648</v>
      </c>
      <c r="S8" s="34">
        <v>95</v>
      </c>
      <c r="T8" s="34"/>
      <c r="U8" s="34"/>
      <c r="V8" s="34">
        <v>95</v>
      </c>
    </row>
    <row r="9" s="49" customFormat="1" ht="22.8" customHeight="1" spans="1:22">
      <c r="A9" s="44" t="s">
        <v>173</v>
      </c>
      <c r="B9" s="44"/>
      <c r="C9" s="44"/>
      <c r="D9" s="40" t="s">
        <v>222</v>
      </c>
      <c r="E9" s="50" t="s">
        <v>174</v>
      </c>
      <c r="F9" s="51">
        <f t="shared" ref="F9:M9" si="0">+F10</f>
        <v>56.932864</v>
      </c>
      <c r="G9" s="52">
        <f t="shared" si="0"/>
        <v>0</v>
      </c>
      <c r="H9" s="52">
        <f t="shared" si="0"/>
        <v>0</v>
      </c>
      <c r="I9" s="52">
        <f t="shared" si="0"/>
        <v>0</v>
      </c>
      <c r="J9" s="52">
        <f t="shared" si="0"/>
        <v>0</v>
      </c>
      <c r="K9" s="52">
        <f t="shared" si="0"/>
        <v>0</v>
      </c>
      <c r="L9" s="51">
        <f t="shared" si="0"/>
        <v>56.932864</v>
      </c>
      <c r="M9" s="52">
        <f t="shared" si="0"/>
        <v>56.932864</v>
      </c>
      <c r="N9" s="52">
        <f t="shared" ref="N9:V9" si="1">+N10</f>
        <v>0</v>
      </c>
      <c r="O9" s="52">
        <f t="shared" si="1"/>
        <v>0</v>
      </c>
      <c r="P9" s="52">
        <f t="shared" si="1"/>
        <v>0</v>
      </c>
      <c r="Q9" s="52">
        <f t="shared" si="1"/>
        <v>0</v>
      </c>
      <c r="R9" s="52">
        <f t="shared" si="1"/>
        <v>0</v>
      </c>
      <c r="S9" s="51">
        <f t="shared" si="1"/>
        <v>0</v>
      </c>
      <c r="T9" s="52">
        <f t="shared" si="1"/>
        <v>0</v>
      </c>
      <c r="U9" s="52">
        <f t="shared" si="1"/>
        <v>0</v>
      </c>
      <c r="V9" s="52">
        <f t="shared" si="1"/>
        <v>0</v>
      </c>
    </row>
    <row r="10" s="49" customFormat="1" ht="22.8" customHeight="1" spans="1:22">
      <c r="A10" s="44" t="s">
        <v>173</v>
      </c>
      <c r="B10" s="44" t="s">
        <v>175</v>
      </c>
      <c r="C10" s="44"/>
      <c r="D10" s="40" t="s">
        <v>222</v>
      </c>
      <c r="E10" s="50" t="s">
        <v>176</v>
      </c>
      <c r="F10" s="51">
        <f t="shared" ref="F10:M10" si="2">+F11</f>
        <v>56.932864</v>
      </c>
      <c r="G10" s="52">
        <f t="shared" si="2"/>
        <v>0</v>
      </c>
      <c r="H10" s="52">
        <f t="shared" si="2"/>
        <v>0</v>
      </c>
      <c r="I10" s="52">
        <f t="shared" si="2"/>
        <v>0</v>
      </c>
      <c r="J10" s="52">
        <f t="shared" si="2"/>
        <v>0</v>
      </c>
      <c r="K10" s="52">
        <f t="shared" si="2"/>
        <v>0</v>
      </c>
      <c r="L10" s="51">
        <f t="shared" si="2"/>
        <v>56.932864</v>
      </c>
      <c r="M10" s="52">
        <f t="shared" si="2"/>
        <v>56.932864</v>
      </c>
      <c r="N10" s="52">
        <f t="shared" ref="N10:V10" si="3">+N11</f>
        <v>0</v>
      </c>
      <c r="O10" s="52">
        <f t="shared" si="3"/>
        <v>0</v>
      </c>
      <c r="P10" s="52">
        <f t="shared" si="3"/>
        <v>0</v>
      </c>
      <c r="Q10" s="52">
        <f t="shared" si="3"/>
        <v>0</v>
      </c>
      <c r="R10" s="52">
        <f t="shared" si="3"/>
        <v>0</v>
      </c>
      <c r="S10" s="51">
        <f t="shared" si="3"/>
        <v>0</v>
      </c>
      <c r="T10" s="52">
        <f t="shared" si="3"/>
        <v>0</v>
      </c>
      <c r="U10" s="52">
        <f t="shared" si="3"/>
        <v>0</v>
      </c>
      <c r="V10" s="52">
        <f t="shared" si="3"/>
        <v>0</v>
      </c>
    </row>
    <row r="11" s="49" customFormat="1" ht="22.8" customHeight="1" spans="1:22">
      <c r="A11" s="44" t="s">
        <v>173</v>
      </c>
      <c r="B11" s="44" t="s">
        <v>175</v>
      </c>
      <c r="C11" s="44" t="s">
        <v>175</v>
      </c>
      <c r="D11" s="40" t="s">
        <v>222</v>
      </c>
      <c r="E11" s="50" t="s">
        <v>178</v>
      </c>
      <c r="F11" s="51">
        <v>56.932864</v>
      </c>
      <c r="G11" s="52"/>
      <c r="H11" s="52"/>
      <c r="I11" s="52"/>
      <c r="J11" s="52"/>
      <c r="K11" s="52"/>
      <c r="L11" s="51">
        <v>56.932864</v>
      </c>
      <c r="M11" s="52">
        <v>56.932864</v>
      </c>
      <c r="N11" s="52"/>
      <c r="O11" s="52"/>
      <c r="P11" s="52"/>
      <c r="Q11" s="52"/>
      <c r="R11" s="52"/>
      <c r="S11" s="51"/>
      <c r="T11" s="52"/>
      <c r="U11" s="52"/>
      <c r="V11" s="52"/>
    </row>
    <row r="12" s="49" customFormat="1" ht="22.8" customHeight="1" spans="1:22">
      <c r="A12" s="44" t="s">
        <v>179</v>
      </c>
      <c r="B12" s="44"/>
      <c r="C12" s="44"/>
      <c r="D12" s="40" t="s">
        <v>222</v>
      </c>
      <c r="E12" s="50" t="s">
        <v>180</v>
      </c>
      <c r="F12" s="51">
        <f t="shared" ref="F12:M12" si="4">+F13</f>
        <v>19.60992</v>
      </c>
      <c r="G12" s="52">
        <f t="shared" si="4"/>
        <v>0</v>
      </c>
      <c r="H12" s="52">
        <f t="shared" si="4"/>
        <v>0</v>
      </c>
      <c r="I12" s="52">
        <f t="shared" si="4"/>
        <v>0</v>
      </c>
      <c r="J12" s="52">
        <f t="shared" si="4"/>
        <v>0</v>
      </c>
      <c r="K12" s="52">
        <f t="shared" si="4"/>
        <v>0</v>
      </c>
      <c r="L12" s="51">
        <f t="shared" si="4"/>
        <v>19.60992</v>
      </c>
      <c r="M12" s="52">
        <f t="shared" si="4"/>
        <v>0</v>
      </c>
      <c r="N12" s="52">
        <f t="shared" ref="N12:V12" si="5">+N13</f>
        <v>0</v>
      </c>
      <c r="O12" s="52">
        <f t="shared" si="5"/>
        <v>19.60992</v>
      </c>
      <c r="P12" s="52">
        <f t="shared" si="5"/>
        <v>0</v>
      </c>
      <c r="Q12" s="52">
        <f t="shared" si="5"/>
        <v>0</v>
      </c>
      <c r="R12" s="52">
        <f t="shared" si="5"/>
        <v>0</v>
      </c>
      <c r="S12" s="51">
        <f t="shared" si="5"/>
        <v>0</v>
      </c>
      <c r="T12" s="52">
        <f t="shared" si="5"/>
        <v>0</v>
      </c>
      <c r="U12" s="52">
        <f t="shared" si="5"/>
        <v>0</v>
      </c>
      <c r="V12" s="52">
        <f t="shared" si="5"/>
        <v>0</v>
      </c>
    </row>
    <row r="13" s="49" customFormat="1" ht="22.8" customHeight="1" spans="1:22">
      <c r="A13" s="44" t="s">
        <v>179</v>
      </c>
      <c r="B13" s="44" t="s">
        <v>181</v>
      </c>
      <c r="C13" s="44"/>
      <c r="D13" s="40" t="s">
        <v>222</v>
      </c>
      <c r="E13" s="50" t="s">
        <v>182</v>
      </c>
      <c r="F13" s="51">
        <f t="shared" ref="F13:M13" si="6">+F14</f>
        <v>19.60992</v>
      </c>
      <c r="G13" s="52">
        <f t="shared" si="6"/>
        <v>0</v>
      </c>
      <c r="H13" s="52">
        <f t="shared" si="6"/>
        <v>0</v>
      </c>
      <c r="I13" s="52">
        <f t="shared" si="6"/>
        <v>0</v>
      </c>
      <c r="J13" s="52">
        <f t="shared" si="6"/>
        <v>0</v>
      </c>
      <c r="K13" s="52">
        <f t="shared" si="6"/>
        <v>0</v>
      </c>
      <c r="L13" s="51">
        <f t="shared" si="6"/>
        <v>19.60992</v>
      </c>
      <c r="M13" s="52">
        <f t="shared" si="6"/>
        <v>0</v>
      </c>
      <c r="N13" s="52">
        <f t="shared" ref="N13:V13" si="7">+N14</f>
        <v>0</v>
      </c>
      <c r="O13" s="52">
        <f t="shared" si="7"/>
        <v>19.60992</v>
      </c>
      <c r="P13" s="52">
        <f t="shared" si="7"/>
        <v>0</v>
      </c>
      <c r="Q13" s="52">
        <f t="shared" si="7"/>
        <v>0</v>
      </c>
      <c r="R13" s="52">
        <f t="shared" si="7"/>
        <v>0</v>
      </c>
      <c r="S13" s="51">
        <f t="shared" si="7"/>
        <v>0</v>
      </c>
      <c r="T13" s="52">
        <f t="shared" si="7"/>
        <v>0</v>
      </c>
      <c r="U13" s="52">
        <f t="shared" si="7"/>
        <v>0</v>
      </c>
      <c r="V13" s="52">
        <f t="shared" si="7"/>
        <v>0</v>
      </c>
    </row>
    <row r="14" s="49" customFormat="1" ht="22.8" customHeight="1" spans="1:22">
      <c r="A14" s="44" t="s">
        <v>179</v>
      </c>
      <c r="B14" s="44" t="s">
        <v>181</v>
      </c>
      <c r="C14" s="44" t="s">
        <v>170</v>
      </c>
      <c r="D14" s="40" t="s">
        <v>222</v>
      </c>
      <c r="E14" s="50" t="s">
        <v>184</v>
      </c>
      <c r="F14" s="51">
        <v>19.60992</v>
      </c>
      <c r="G14" s="52"/>
      <c r="H14" s="52"/>
      <c r="I14" s="52"/>
      <c r="J14" s="52"/>
      <c r="K14" s="52"/>
      <c r="L14" s="51">
        <v>19.60992</v>
      </c>
      <c r="M14" s="52"/>
      <c r="N14" s="52"/>
      <c r="O14" s="52">
        <v>19.60992</v>
      </c>
      <c r="P14" s="52"/>
      <c r="Q14" s="52"/>
      <c r="R14" s="52"/>
      <c r="S14" s="51"/>
      <c r="T14" s="52"/>
      <c r="U14" s="52"/>
      <c r="V14" s="52"/>
    </row>
    <row r="15" s="49" customFormat="1" ht="22.8" customHeight="1" spans="1:22">
      <c r="A15" s="44" t="s">
        <v>185</v>
      </c>
      <c r="B15" s="44"/>
      <c r="C15" s="44"/>
      <c r="D15" s="40" t="s">
        <v>222</v>
      </c>
      <c r="E15" s="50" t="s">
        <v>186</v>
      </c>
      <c r="F15" s="51">
        <f t="shared" ref="F15:M15" si="8">+F16</f>
        <v>450.8304</v>
      </c>
      <c r="G15" s="52">
        <f t="shared" si="8"/>
        <v>355.8304</v>
      </c>
      <c r="H15" s="52">
        <f t="shared" si="8"/>
        <v>216.9696</v>
      </c>
      <c r="I15" s="52">
        <f t="shared" si="8"/>
        <v>120.78</v>
      </c>
      <c r="J15" s="52">
        <f t="shared" si="8"/>
        <v>18.0808</v>
      </c>
      <c r="K15" s="52">
        <f t="shared" si="8"/>
        <v>0</v>
      </c>
      <c r="L15" s="51">
        <f t="shared" si="8"/>
        <v>0</v>
      </c>
      <c r="M15" s="52">
        <f t="shared" si="8"/>
        <v>0</v>
      </c>
      <c r="N15" s="52">
        <f t="shared" ref="N15:V15" si="9">+N16</f>
        <v>0</v>
      </c>
      <c r="O15" s="52">
        <f t="shared" si="9"/>
        <v>0</v>
      </c>
      <c r="P15" s="52">
        <f t="shared" si="9"/>
        <v>0</v>
      </c>
      <c r="Q15" s="52">
        <f t="shared" si="9"/>
        <v>0</v>
      </c>
      <c r="R15" s="52">
        <f t="shared" si="9"/>
        <v>0</v>
      </c>
      <c r="S15" s="51">
        <f t="shared" si="9"/>
        <v>95</v>
      </c>
      <c r="T15" s="52">
        <f t="shared" si="9"/>
        <v>0</v>
      </c>
      <c r="U15" s="52">
        <f t="shared" si="9"/>
        <v>0</v>
      </c>
      <c r="V15" s="52">
        <f t="shared" si="9"/>
        <v>95</v>
      </c>
    </row>
    <row r="16" s="49" customFormat="1" ht="22.8" customHeight="1" spans="1:22">
      <c r="A16" s="44" t="s">
        <v>185</v>
      </c>
      <c r="B16" s="44" t="s">
        <v>168</v>
      </c>
      <c r="C16" s="44"/>
      <c r="D16" s="40" t="s">
        <v>222</v>
      </c>
      <c r="E16" s="50" t="s">
        <v>187</v>
      </c>
      <c r="F16" s="51">
        <f t="shared" ref="F16:M16" si="10">+F17</f>
        <v>450.8304</v>
      </c>
      <c r="G16" s="52">
        <f t="shared" si="10"/>
        <v>355.8304</v>
      </c>
      <c r="H16" s="52">
        <f t="shared" si="10"/>
        <v>216.9696</v>
      </c>
      <c r="I16" s="52">
        <f t="shared" si="10"/>
        <v>120.78</v>
      </c>
      <c r="J16" s="52">
        <f t="shared" si="10"/>
        <v>18.0808</v>
      </c>
      <c r="K16" s="52">
        <f t="shared" si="10"/>
        <v>0</v>
      </c>
      <c r="L16" s="51">
        <f t="shared" si="10"/>
        <v>0</v>
      </c>
      <c r="M16" s="52">
        <f t="shared" si="10"/>
        <v>0</v>
      </c>
      <c r="N16" s="52">
        <f t="shared" ref="N16:V16" si="11">+N17</f>
        <v>0</v>
      </c>
      <c r="O16" s="52">
        <f t="shared" si="11"/>
        <v>0</v>
      </c>
      <c r="P16" s="52">
        <f t="shared" si="11"/>
        <v>0</v>
      </c>
      <c r="Q16" s="52">
        <f t="shared" si="11"/>
        <v>0</v>
      </c>
      <c r="R16" s="52">
        <f t="shared" si="11"/>
        <v>0</v>
      </c>
      <c r="S16" s="51">
        <f t="shared" si="11"/>
        <v>95</v>
      </c>
      <c r="T16" s="52">
        <f t="shared" si="11"/>
        <v>0</v>
      </c>
      <c r="U16" s="52">
        <f t="shared" si="11"/>
        <v>0</v>
      </c>
      <c r="V16" s="52">
        <f t="shared" si="11"/>
        <v>95</v>
      </c>
    </row>
    <row r="17" s="49" customFormat="1" ht="22.8" customHeight="1" spans="1:22">
      <c r="A17" s="44" t="s">
        <v>185</v>
      </c>
      <c r="B17" s="44" t="s">
        <v>168</v>
      </c>
      <c r="C17" s="44" t="s">
        <v>168</v>
      </c>
      <c r="D17" s="40" t="s">
        <v>222</v>
      </c>
      <c r="E17" s="50" t="s">
        <v>189</v>
      </c>
      <c r="F17" s="51">
        <v>450.8304</v>
      </c>
      <c r="G17" s="52">
        <v>355.8304</v>
      </c>
      <c r="H17" s="52">
        <v>216.9696</v>
      </c>
      <c r="I17" s="52">
        <v>120.78</v>
      </c>
      <c r="J17" s="52">
        <v>18.0808</v>
      </c>
      <c r="K17" s="52"/>
      <c r="L17" s="51"/>
      <c r="M17" s="52"/>
      <c r="N17" s="52"/>
      <c r="O17" s="52"/>
      <c r="P17" s="52"/>
      <c r="Q17" s="52"/>
      <c r="R17" s="52"/>
      <c r="S17" s="51">
        <v>95</v>
      </c>
      <c r="T17" s="52"/>
      <c r="U17" s="52"/>
      <c r="V17" s="52">
        <v>95</v>
      </c>
    </row>
    <row r="18" s="49" customFormat="1" ht="22.8" customHeight="1" spans="1:22">
      <c r="A18" s="44" t="s">
        <v>200</v>
      </c>
      <c r="B18" s="44"/>
      <c r="C18" s="44"/>
      <c r="D18" s="40" t="s">
        <v>222</v>
      </c>
      <c r="E18" s="50" t="s">
        <v>201</v>
      </c>
      <c r="F18" s="51">
        <f t="shared" ref="F18:M18" si="12">+F19</f>
        <v>42.699648</v>
      </c>
      <c r="G18" s="52">
        <f t="shared" si="12"/>
        <v>0</v>
      </c>
      <c r="H18" s="52">
        <f t="shared" si="12"/>
        <v>0</v>
      </c>
      <c r="I18" s="52">
        <f t="shared" si="12"/>
        <v>0</v>
      </c>
      <c r="J18" s="52">
        <f t="shared" si="12"/>
        <v>0</v>
      </c>
      <c r="K18" s="52">
        <f t="shared" si="12"/>
        <v>0</v>
      </c>
      <c r="L18" s="51">
        <f t="shared" si="12"/>
        <v>0</v>
      </c>
      <c r="M18" s="52">
        <f t="shared" si="12"/>
        <v>0</v>
      </c>
      <c r="N18" s="52">
        <f t="shared" ref="N18:V18" si="13">+N19</f>
        <v>0</v>
      </c>
      <c r="O18" s="52">
        <f t="shared" si="13"/>
        <v>0</v>
      </c>
      <c r="P18" s="52">
        <f t="shared" si="13"/>
        <v>0</v>
      </c>
      <c r="Q18" s="52">
        <f t="shared" si="13"/>
        <v>0</v>
      </c>
      <c r="R18" s="52">
        <f t="shared" si="13"/>
        <v>42.699648</v>
      </c>
      <c r="S18" s="51">
        <f t="shared" si="13"/>
        <v>0</v>
      </c>
      <c r="T18" s="52">
        <f t="shared" si="13"/>
        <v>0</v>
      </c>
      <c r="U18" s="52">
        <f t="shared" si="13"/>
        <v>0</v>
      </c>
      <c r="V18" s="52">
        <f t="shared" si="13"/>
        <v>0</v>
      </c>
    </row>
    <row r="19" s="49" customFormat="1" ht="22.8" customHeight="1" spans="1:22">
      <c r="A19" s="44" t="s">
        <v>200</v>
      </c>
      <c r="B19" s="44" t="s">
        <v>170</v>
      </c>
      <c r="C19" s="44"/>
      <c r="D19" s="40" t="s">
        <v>222</v>
      </c>
      <c r="E19" s="50" t="s">
        <v>202</v>
      </c>
      <c r="F19" s="51">
        <f t="shared" ref="F19:M19" si="14">+F20</f>
        <v>42.699648</v>
      </c>
      <c r="G19" s="52">
        <f t="shared" si="14"/>
        <v>0</v>
      </c>
      <c r="H19" s="52">
        <f t="shared" si="14"/>
        <v>0</v>
      </c>
      <c r="I19" s="52">
        <f t="shared" si="14"/>
        <v>0</v>
      </c>
      <c r="J19" s="52">
        <f t="shared" si="14"/>
        <v>0</v>
      </c>
      <c r="K19" s="52">
        <f t="shared" si="14"/>
        <v>0</v>
      </c>
      <c r="L19" s="51">
        <f t="shared" si="14"/>
        <v>0</v>
      </c>
      <c r="M19" s="52">
        <f t="shared" si="14"/>
        <v>0</v>
      </c>
      <c r="N19" s="52">
        <f t="shared" ref="N19:V19" si="15">+N20</f>
        <v>0</v>
      </c>
      <c r="O19" s="52">
        <f t="shared" si="15"/>
        <v>0</v>
      </c>
      <c r="P19" s="52">
        <f t="shared" si="15"/>
        <v>0</v>
      </c>
      <c r="Q19" s="52">
        <f t="shared" si="15"/>
        <v>0</v>
      </c>
      <c r="R19" s="52">
        <f t="shared" si="15"/>
        <v>42.699648</v>
      </c>
      <c r="S19" s="51">
        <f t="shared" si="15"/>
        <v>0</v>
      </c>
      <c r="T19" s="52">
        <f t="shared" si="15"/>
        <v>0</v>
      </c>
      <c r="U19" s="52">
        <f t="shared" si="15"/>
        <v>0</v>
      </c>
      <c r="V19" s="52">
        <f t="shared" si="15"/>
        <v>0</v>
      </c>
    </row>
    <row r="20" s="49" customFormat="1" ht="22.8" customHeight="1" spans="1:22">
      <c r="A20" s="44" t="s">
        <v>200</v>
      </c>
      <c r="B20" s="44" t="s">
        <v>170</v>
      </c>
      <c r="C20" s="44" t="s">
        <v>168</v>
      </c>
      <c r="D20" s="40" t="s">
        <v>222</v>
      </c>
      <c r="E20" s="50" t="s">
        <v>204</v>
      </c>
      <c r="F20" s="51">
        <v>42.699648</v>
      </c>
      <c r="G20" s="52"/>
      <c r="H20" s="52"/>
      <c r="I20" s="52"/>
      <c r="J20" s="52"/>
      <c r="K20" s="52"/>
      <c r="L20" s="51"/>
      <c r="M20" s="52"/>
      <c r="N20" s="52"/>
      <c r="O20" s="52"/>
      <c r="P20" s="52"/>
      <c r="Q20" s="52"/>
      <c r="R20" s="52">
        <v>42.699648</v>
      </c>
      <c r="S20" s="51"/>
      <c r="T20" s="52"/>
      <c r="U20" s="52"/>
      <c r="V20" s="5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27" sqref="F27"/>
    </sheetView>
  </sheetViews>
  <sheetFormatPr defaultColWidth="9.775" defaultRowHeight="14.2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916666666667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916666666667" customWidth="1"/>
    <col min="11" max="11" width="11.5583333333333" customWidth="1"/>
    <col min="12" max="13" width="9.775" customWidth="1"/>
  </cols>
  <sheetData>
    <row r="1" ht="16.35" customHeight="1" spans="1:1">
      <c r="A1" s="31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28" t="s">
        <v>31</v>
      </c>
      <c r="K3" s="28"/>
    </row>
    <row r="4" ht="23.25" customHeight="1" spans="1:11">
      <c r="A4" s="23" t="s">
        <v>155</v>
      </c>
      <c r="B4" s="23"/>
      <c r="C4" s="23"/>
      <c r="D4" s="23" t="s">
        <v>205</v>
      </c>
      <c r="E4" s="23" t="s">
        <v>206</v>
      </c>
      <c r="F4" s="23" t="s">
        <v>272</v>
      </c>
      <c r="G4" s="23" t="s">
        <v>273</v>
      </c>
      <c r="H4" s="23" t="s">
        <v>274</v>
      </c>
      <c r="I4" s="23" t="s">
        <v>275</v>
      </c>
      <c r="J4" s="23" t="s">
        <v>276</v>
      </c>
      <c r="K4" s="23" t="s">
        <v>277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5"/>
      <c r="B6" s="35"/>
      <c r="C6" s="35"/>
      <c r="D6" s="35"/>
      <c r="E6" s="35" t="s">
        <v>134</v>
      </c>
      <c r="F6" s="34">
        <v>4.518</v>
      </c>
      <c r="G6" s="34">
        <v>4.518</v>
      </c>
      <c r="H6" s="34"/>
      <c r="I6" s="34"/>
      <c r="J6" s="34"/>
      <c r="K6" s="34"/>
    </row>
    <row r="7" ht="22.8" customHeight="1" spans="1:11">
      <c r="A7" s="35"/>
      <c r="B7" s="35"/>
      <c r="C7" s="35"/>
      <c r="D7" s="33" t="s">
        <v>152</v>
      </c>
      <c r="E7" s="33" t="s">
        <v>4</v>
      </c>
      <c r="F7" s="34">
        <v>4.518</v>
      </c>
      <c r="G7" s="34">
        <v>4.518</v>
      </c>
      <c r="H7" s="34"/>
      <c r="I7" s="34"/>
      <c r="J7" s="34"/>
      <c r="K7" s="34"/>
    </row>
    <row r="8" ht="22.8" customHeight="1" spans="1:11">
      <c r="A8" s="35"/>
      <c r="B8" s="35"/>
      <c r="C8" s="35"/>
      <c r="D8" s="41" t="s">
        <v>153</v>
      </c>
      <c r="E8" s="41" t="s">
        <v>154</v>
      </c>
      <c r="F8" s="34">
        <v>4.518</v>
      </c>
      <c r="G8" s="34">
        <v>4.518</v>
      </c>
      <c r="H8" s="34"/>
      <c r="I8" s="34"/>
      <c r="J8" s="34"/>
      <c r="K8" s="34"/>
    </row>
    <row r="9" customFormat="1" ht="22.8" customHeight="1" spans="1:11">
      <c r="A9" s="44" t="s">
        <v>185</v>
      </c>
      <c r="B9" s="44"/>
      <c r="C9" s="44"/>
      <c r="D9" s="40" t="s">
        <v>222</v>
      </c>
      <c r="E9" s="24" t="s">
        <v>186</v>
      </c>
      <c r="F9" s="25">
        <f t="shared" ref="F9:K9" si="0">+F10</f>
        <v>4.518</v>
      </c>
      <c r="G9" s="42">
        <f t="shared" si="0"/>
        <v>4.518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0</v>
      </c>
    </row>
    <row r="10" customFormat="1" ht="22.8" customHeight="1" spans="1:11">
      <c r="A10" s="44" t="s">
        <v>185</v>
      </c>
      <c r="B10" s="44" t="s">
        <v>168</v>
      </c>
      <c r="C10" s="44"/>
      <c r="D10" s="40" t="s">
        <v>222</v>
      </c>
      <c r="E10" s="24" t="s">
        <v>187</v>
      </c>
      <c r="F10" s="25">
        <f t="shared" ref="F10:K10" si="1">+F11</f>
        <v>4.518</v>
      </c>
      <c r="G10" s="42">
        <f t="shared" si="1"/>
        <v>4.518</v>
      </c>
      <c r="H10" s="42">
        <f t="shared" si="1"/>
        <v>0</v>
      </c>
      <c r="I10" s="42">
        <f t="shared" si="1"/>
        <v>0</v>
      </c>
      <c r="J10" s="42">
        <f t="shared" si="1"/>
        <v>0</v>
      </c>
      <c r="K10" s="42">
        <f t="shared" si="1"/>
        <v>0</v>
      </c>
    </row>
    <row r="11" ht="22.8" customHeight="1" spans="1:11">
      <c r="A11" s="44" t="s">
        <v>185</v>
      </c>
      <c r="B11" s="44" t="s">
        <v>168</v>
      </c>
      <c r="C11" s="44" t="s">
        <v>168</v>
      </c>
      <c r="D11" s="40" t="s">
        <v>222</v>
      </c>
      <c r="E11" s="24" t="s">
        <v>189</v>
      </c>
      <c r="F11" s="25">
        <v>4.518</v>
      </c>
      <c r="G11" s="42">
        <v>4.518</v>
      </c>
      <c r="H11" s="42"/>
      <c r="I11" s="42"/>
      <c r="J11" s="42"/>
      <c r="K11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A9" sqref="$A9:$XFD10"/>
    </sheetView>
  </sheetViews>
  <sheetFormatPr defaultColWidth="9.775" defaultRowHeight="14.2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">
      <c r="A1" s="31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15" customHeight="1" spans="1:18">
      <c r="A4" s="23" t="s">
        <v>155</v>
      </c>
      <c r="B4" s="23"/>
      <c r="C4" s="23"/>
      <c r="D4" s="23" t="s">
        <v>205</v>
      </c>
      <c r="E4" s="23" t="s">
        <v>206</v>
      </c>
      <c r="F4" s="23" t="s">
        <v>272</v>
      </c>
      <c r="G4" s="23" t="s">
        <v>278</v>
      </c>
      <c r="H4" s="23" t="s">
        <v>279</v>
      </c>
      <c r="I4" s="23" t="s">
        <v>280</v>
      </c>
      <c r="J4" s="23" t="s">
        <v>281</v>
      </c>
      <c r="K4" s="23" t="s">
        <v>282</v>
      </c>
      <c r="L4" s="23" t="s">
        <v>283</v>
      </c>
      <c r="M4" s="23" t="s">
        <v>284</v>
      </c>
      <c r="N4" s="23" t="s">
        <v>274</v>
      </c>
      <c r="O4" s="23" t="s">
        <v>285</v>
      </c>
      <c r="P4" s="23" t="s">
        <v>286</v>
      </c>
      <c r="Q4" s="23" t="s">
        <v>275</v>
      </c>
      <c r="R4" s="23" t="s">
        <v>277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5"/>
      <c r="B6" s="35"/>
      <c r="C6" s="35"/>
      <c r="D6" s="35"/>
      <c r="E6" s="35" t="s">
        <v>134</v>
      </c>
      <c r="F6" s="34">
        <v>4.518</v>
      </c>
      <c r="G6" s="34"/>
      <c r="H6" s="34"/>
      <c r="I6" s="34"/>
      <c r="J6" s="34"/>
      <c r="K6" s="34">
        <v>4.518</v>
      </c>
      <c r="L6" s="34"/>
      <c r="M6" s="34"/>
      <c r="N6" s="34"/>
      <c r="O6" s="34"/>
      <c r="P6" s="34"/>
      <c r="Q6" s="34"/>
      <c r="R6" s="34"/>
    </row>
    <row r="7" ht="22.8" customHeight="1" spans="1:18">
      <c r="A7" s="35"/>
      <c r="B7" s="35"/>
      <c r="C7" s="35"/>
      <c r="D7" s="33" t="s">
        <v>152</v>
      </c>
      <c r="E7" s="33" t="s">
        <v>4</v>
      </c>
      <c r="F7" s="34">
        <v>4.518</v>
      </c>
      <c r="G7" s="34"/>
      <c r="H7" s="34"/>
      <c r="I7" s="34"/>
      <c r="J7" s="34"/>
      <c r="K7" s="34">
        <v>4.518</v>
      </c>
      <c r="L7" s="34"/>
      <c r="M7" s="34"/>
      <c r="N7" s="34"/>
      <c r="O7" s="34"/>
      <c r="P7" s="34"/>
      <c r="Q7" s="34"/>
      <c r="R7" s="34"/>
    </row>
    <row r="8" ht="22.8" customHeight="1" spans="1:18">
      <c r="A8" s="35"/>
      <c r="B8" s="35"/>
      <c r="C8" s="35"/>
      <c r="D8" s="41" t="s">
        <v>153</v>
      </c>
      <c r="E8" s="41" t="s">
        <v>154</v>
      </c>
      <c r="F8" s="34">
        <v>4.518</v>
      </c>
      <c r="G8" s="34"/>
      <c r="H8" s="34"/>
      <c r="I8" s="34"/>
      <c r="J8" s="34"/>
      <c r="K8" s="34">
        <v>4.518</v>
      </c>
      <c r="L8" s="34"/>
      <c r="M8" s="34"/>
      <c r="N8" s="34"/>
      <c r="O8" s="34"/>
      <c r="P8" s="34"/>
      <c r="Q8" s="34"/>
      <c r="R8" s="34"/>
    </row>
    <row r="9" customFormat="1" ht="22.8" customHeight="1" spans="1:18">
      <c r="A9" s="44" t="s">
        <v>185</v>
      </c>
      <c r="B9" s="44"/>
      <c r="C9" s="44"/>
      <c r="D9" s="40" t="s">
        <v>222</v>
      </c>
      <c r="E9" s="24" t="s">
        <v>186</v>
      </c>
      <c r="F9" s="25">
        <f t="shared" ref="F9:K9" si="0">+F10</f>
        <v>4.518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4.518</v>
      </c>
      <c r="L9" s="42"/>
      <c r="M9" s="42"/>
      <c r="N9" s="42"/>
      <c r="O9" s="42"/>
      <c r="P9" s="42"/>
      <c r="Q9" s="42"/>
      <c r="R9" s="42"/>
    </row>
    <row r="10" customFormat="1" ht="22.8" customHeight="1" spans="1:18">
      <c r="A10" s="44" t="s">
        <v>185</v>
      </c>
      <c r="B10" s="44" t="s">
        <v>168</v>
      </c>
      <c r="C10" s="44"/>
      <c r="D10" s="40" t="s">
        <v>222</v>
      </c>
      <c r="E10" s="24" t="s">
        <v>187</v>
      </c>
      <c r="F10" s="25">
        <f t="shared" ref="F10:K10" si="1">+F11</f>
        <v>4.518</v>
      </c>
      <c r="G10" s="42">
        <f t="shared" si="1"/>
        <v>0</v>
      </c>
      <c r="H10" s="42">
        <f t="shared" si="1"/>
        <v>0</v>
      </c>
      <c r="I10" s="42">
        <f t="shared" si="1"/>
        <v>0</v>
      </c>
      <c r="J10" s="42">
        <f t="shared" si="1"/>
        <v>0</v>
      </c>
      <c r="K10" s="42">
        <f t="shared" si="1"/>
        <v>4.518</v>
      </c>
      <c r="L10" s="42"/>
      <c r="M10" s="42"/>
      <c r="N10" s="42"/>
      <c r="O10" s="42"/>
      <c r="P10" s="42"/>
      <c r="Q10" s="42"/>
      <c r="R10" s="42"/>
    </row>
    <row r="11" ht="22.8" customHeight="1" spans="1:18">
      <c r="A11" s="44" t="s">
        <v>185</v>
      </c>
      <c r="B11" s="44" t="s">
        <v>168</v>
      </c>
      <c r="C11" s="44" t="s">
        <v>168</v>
      </c>
      <c r="D11" s="40" t="s">
        <v>222</v>
      </c>
      <c r="E11" s="24" t="s">
        <v>189</v>
      </c>
      <c r="F11" s="25">
        <v>4.518</v>
      </c>
      <c r="G11" s="42"/>
      <c r="H11" s="42"/>
      <c r="I11" s="42"/>
      <c r="J11" s="42"/>
      <c r="K11" s="42">
        <v>4.518</v>
      </c>
      <c r="L11" s="42"/>
      <c r="M11" s="42"/>
      <c r="N11" s="42"/>
      <c r="O11" s="42"/>
      <c r="P11" s="42"/>
      <c r="Q11" s="42"/>
      <c r="R11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F6" sqref="F6:F11"/>
    </sheetView>
  </sheetViews>
  <sheetFormatPr defaultColWidth="9.775" defaultRowHeight="14.2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916666666667" customWidth="1"/>
    <col min="6" max="6" width="9.66666666666667" customWidth="1"/>
    <col min="7" max="7" width="8.44166666666667" customWidth="1"/>
    <col min="8" max="17" width="7.225" customWidth="1"/>
    <col min="18" max="18" width="8.55833333333333" customWidth="1"/>
    <col min="19" max="20" width="7.225" customWidth="1"/>
    <col min="21" max="22" width="9.775" customWidth="1"/>
  </cols>
  <sheetData>
    <row r="1" ht="16.35" customHeight="1" spans="1:1">
      <c r="A1" s="31"/>
    </row>
    <row r="2" ht="36.15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155</v>
      </c>
      <c r="B4" s="23"/>
      <c r="C4" s="23"/>
      <c r="D4" s="23" t="s">
        <v>205</v>
      </c>
      <c r="E4" s="23" t="s">
        <v>206</v>
      </c>
      <c r="F4" s="23" t="s">
        <v>272</v>
      </c>
      <c r="G4" s="23" t="s">
        <v>209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212</v>
      </c>
      <c r="S4" s="23"/>
      <c r="T4" s="23"/>
    </row>
    <row r="5" ht="36.15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287</v>
      </c>
      <c r="I5" s="23" t="s">
        <v>288</v>
      </c>
      <c r="J5" s="23" t="s">
        <v>289</v>
      </c>
      <c r="K5" s="23" t="s">
        <v>290</v>
      </c>
      <c r="L5" s="23" t="s">
        <v>291</v>
      </c>
      <c r="M5" s="23" t="s">
        <v>292</v>
      </c>
      <c r="N5" s="23" t="s">
        <v>293</v>
      </c>
      <c r="O5" s="23" t="s">
        <v>294</v>
      </c>
      <c r="P5" s="23" t="s">
        <v>295</v>
      </c>
      <c r="Q5" s="23" t="s">
        <v>296</v>
      </c>
      <c r="R5" s="23" t="s">
        <v>134</v>
      </c>
      <c r="S5" s="23" t="s">
        <v>297</v>
      </c>
      <c r="T5" s="23" t="s">
        <v>257</v>
      </c>
    </row>
    <row r="6" ht="22.8" customHeight="1" spans="1:20">
      <c r="A6" s="35"/>
      <c r="B6" s="35"/>
      <c r="C6" s="35"/>
      <c r="D6" s="35"/>
      <c r="E6" s="35" t="s">
        <v>134</v>
      </c>
      <c r="F6" s="48">
        <f t="shared" ref="F6:F10" si="0">+F7</f>
        <v>470.74</v>
      </c>
      <c r="G6" s="48">
        <f>+G7</f>
        <v>470.74</v>
      </c>
      <c r="H6" s="48">
        <v>116.44152</v>
      </c>
      <c r="I6" s="48"/>
      <c r="J6" s="48"/>
      <c r="K6" s="48"/>
      <c r="L6" s="48">
        <v>10</v>
      </c>
      <c r="M6" s="48">
        <v>14.4</v>
      </c>
      <c r="N6" s="48"/>
      <c r="O6" s="48">
        <v>43.45</v>
      </c>
      <c r="P6" s="48"/>
      <c r="Q6" s="48">
        <f>+Q7</f>
        <v>286.45</v>
      </c>
      <c r="R6" s="48"/>
      <c r="S6" s="48"/>
      <c r="T6" s="48"/>
    </row>
    <row r="7" ht="22.8" customHeight="1" spans="1:20">
      <c r="A7" s="35"/>
      <c r="B7" s="35"/>
      <c r="C7" s="35"/>
      <c r="D7" s="33" t="s">
        <v>152</v>
      </c>
      <c r="E7" s="33" t="s">
        <v>4</v>
      </c>
      <c r="F7" s="48">
        <f t="shared" si="0"/>
        <v>470.74</v>
      </c>
      <c r="G7" s="48">
        <f>+G8</f>
        <v>470.74</v>
      </c>
      <c r="H7" s="48">
        <v>116.44152</v>
      </c>
      <c r="I7" s="48"/>
      <c r="J7" s="48"/>
      <c r="K7" s="48"/>
      <c r="L7" s="48">
        <v>10</v>
      </c>
      <c r="M7" s="48">
        <v>14.4</v>
      </c>
      <c r="N7" s="48"/>
      <c r="O7" s="48">
        <v>43.45</v>
      </c>
      <c r="P7" s="48"/>
      <c r="Q7" s="48">
        <f>+Q8</f>
        <v>286.45</v>
      </c>
      <c r="R7" s="48"/>
      <c r="S7" s="48"/>
      <c r="T7" s="48"/>
    </row>
    <row r="8" ht="22.8" customHeight="1" spans="1:20">
      <c r="A8" s="35"/>
      <c r="B8" s="35"/>
      <c r="C8" s="35"/>
      <c r="D8" s="41" t="s">
        <v>153</v>
      </c>
      <c r="E8" s="41" t="s">
        <v>154</v>
      </c>
      <c r="F8" s="48">
        <f t="shared" si="0"/>
        <v>470.74</v>
      </c>
      <c r="G8" s="48">
        <f>+G9</f>
        <v>470.74</v>
      </c>
      <c r="H8" s="48">
        <v>116.44152</v>
      </c>
      <c r="I8" s="48"/>
      <c r="J8" s="48"/>
      <c r="K8" s="48"/>
      <c r="L8" s="48">
        <v>10</v>
      </c>
      <c r="M8" s="48">
        <v>14.4</v>
      </c>
      <c r="N8" s="48"/>
      <c r="O8" s="48">
        <v>43.45</v>
      </c>
      <c r="P8" s="48"/>
      <c r="Q8" s="48">
        <f>+Q9</f>
        <v>286.45</v>
      </c>
      <c r="R8" s="48"/>
      <c r="S8" s="48"/>
      <c r="T8" s="48"/>
    </row>
    <row r="9" customFormat="1" ht="22.8" customHeight="1" spans="1:20">
      <c r="A9" s="44" t="s">
        <v>185</v>
      </c>
      <c r="B9" s="44"/>
      <c r="C9" s="44"/>
      <c r="D9" s="40" t="s">
        <v>222</v>
      </c>
      <c r="E9" s="24" t="s">
        <v>186</v>
      </c>
      <c r="F9" s="42">
        <f t="shared" si="0"/>
        <v>470.74</v>
      </c>
      <c r="G9" s="42">
        <f t="shared" ref="F9:Q9" si="1">+G10</f>
        <v>470.74</v>
      </c>
      <c r="H9" s="42">
        <f t="shared" si="1"/>
        <v>116.44152</v>
      </c>
      <c r="I9" s="42">
        <f t="shared" si="1"/>
        <v>0</v>
      </c>
      <c r="J9" s="42">
        <f t="shared" si="1"/>
        <v>0</v>
      </c>
      <c r="K9" s="42">
        <f t="shared" si="1"/>
        <v>0</v>
      </c>
      <c r="L9" s="42">
        <f t="shared" si="1"/>
        <v>10</v>
      </c>
      <c r="M9" s="42">
        <f t="shared" si="1"/>
        <v>14.4</v>
      </c>
      <c r="N9" s="42">
        <f t="shared" si="1"/>
        <v>0</v>
      </c>
      <c r="O9" s="42">
        <f t="shared" si="1"/>
        <v>43.45</v>
      </c>
      <c r="P9" s="42">
        <f t="shared" si="1"/>
        <v>0</v>
      </c>
      <c r="Q9" s="42">
        <f t="shared" si="1"/>
        <v>286.45</v>
      </c>
      <c r="R9" s="42"/>
      <c r="S9" s="42"/>
      <c r="T9" s="42"/>
    </row>
    <row r="10" customFormat="1" ht="22.8" customHeight="1" spans="1:20">
      <c r="A10" s="44" t="s">
        <v>185</v>
      </c>
      <c r="B10" s="44" t="s">
        <v>168</v>
      </c>
      <c r="C10" s="44"/>
      <c r="D10" s="40" t="s">
        <v>222</v>
      </c>
      <c r="E10" s="24" t="s">
        <v>187</v>
      </c>
      <c r="F10" s="42">
        <f t="shared" si="0"/>
        <v>470.74</v>
      </c>
      <c r="G10" s="42">
        <f t="shared" ref="F10:Q10" si="2">+G11</f>
        <v>470.74</v>
      </c>
      <c r="H10" s="42">
        <f t="shared" si="2"/>
        <v>116.44152</v>
      </c>
      <c r="I10" s="42">
        <f t="shared" si="2"/>
        <v>0</v>
      </c>
      <c r="J10" s="42">
        <f t="shared" si="2"/>
        <v>0</v>
      </c>
      <c r="K10" s="42">
        <f t="shared" si="2"/>
        <v>0</v>
      </c>
      <c r="L10" s="42">
        <f t="shared" si="2"/>
        <v>10</v>
      </c>
      <c r="M10" s="42">
        <f t="shared" si="2"/>
        <v>14.4</v>
      </c>
      <c r="N10" s="42">
        <f t="shared" si="2"/>
        <v>0</v>
      </c>
      <c r="O10" s="42">
        <f t="shared" si="2"/>
        <v>43.45</v>
      </c>
      <c r="P10" s="42">
        <f t="shared" si="2"/>
        <v>0</v>
      </c>
      <c r="Q10" s="42">
        <f t="shared" si="2"/>
        <v>286.45</v>
      </c>
      <c r="R10" s="42"/>
      <c r="S10" s="42"/>
      <c r="T10" s="42"/>
    </row>
    <row r="11" ht="22.8" customHeight="1" spans="1:20">
      <c r="A11" s="44" t="s">
        <v>185</v>
      </c>
      <c r="B11" s="44" t="s">
        <v>168</v>
      </c>
      <c r="C11" s="44" t="s">
        <v>168</v>
      </c>
      <c r="D11" s="40" t="s">
        <v>222</v>
      </c>
      <c r="E11" s="24" t="s">
        <v>189</v>
      </c>
      <c r="F11" s="42">
        <v>470.74</v>
      </c>
      <c r="G11" s="42">
        <v>470.74</v>
      </c>
      <c r="H11" s="42">
        <v>116.44152</v>
      </c>
      <c r="I11" s="42"/>
      <c r="J11" s="42"/>
      <c r="K11" s="42"/>
      <c r="L11" s="42">
        <v>10</v>
      </c>
      <c r="M11" s="42">
        <v>14.4</v>
      </c>
      <c r="N11" s="42"/>
      <c r="O11" s="42">
        <v>43.45</v>
      </c>
      <c r="P11" s="42"/>
      <c r="Q11" s="42">
        <v>286.45</v>
      </c>
      <c r="R11" s="42"/>
      <c r="S11" s="42"/>
      <c r="T11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4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opLeftCell="U2" workbookViewId="0">
      <selection activeCell="AD21" sqref="AD21"/>
    </sheetView>
  </sheetViews>
  <sheetFormatPr defaultColWidth="9.775" defaultRowHeight="14.25"/>
  <cols>
    <col min="1" max="1" width="5.33333333333333" customWidth="1"/>
    <col min="2" max="2" width="5.55833333333333" customWidth="1"/>
    <col min="3" max="3" width="5.775" customWidth="1"/>
    <col min="4" max="4" width="10.225" customWidth="1"/>
    <col min="5" max="5" width="18.225" customWidth="1"/>
    <col min="6" max="6" width="6.10833333333333" customWidth="1"/>
    <col min="7" max="7" width="5.33333333333333" customWidth="1"/>
    <col min="8" max="10" width="3.775" customWidth="1"/>
    <col min="11" max="12" width="4.55833333333333" customWidth="1"/>
    <col min="13" max="13" width="5.225" customWidth="1"/>
    <col min="14" max="15" width="4" customWidth="1"/>
    <col min="16" max="16" width="5.225" customWidth="1"/>
    <col min="17" max="18" width="6.10833333333333" customWidth="1"/>
    <col min="19" max="21" width="4.775" customWidth="1"/>
    <col min="22" max="22" width="6.775" customWidth="1"/>
    <col min="23" max="25" width="4.89166666666667" customWidth="1"/>
    <col min="26" max="26" width="5.33333333333333" customWidth="1"/>
    <col min="27" max="27" width="4.225" customWidth="1"/>
    <col min="28" max="28" width="6.775" customWidth="1"/>
    <col min="29" max="29" width="5.33333333333333" customWidth="1"/>
    <col min="30" max="30" width="8.33333333333333" customWidth="1"/>
    <col min="31" max="31" width="6.775" customWidth="1"/>
    <col min="32" max="32" width="5.225" customWidth="1"/>
    <col min="33" max="33" width="8.33333333333333" customWidth="1"/>
    <col min="34" max="35" width="9.775" customWidth="1"/>
  </cols>
  <sheetData>
    <row r="1" ht="16.35" customHeight="1" spans="1:1">
      <c r="A1" s="31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5.05" customHeight="1" spans="1:33">
      <c r="A4" s="23" t="s">
        <v>155</v>
      </c>
      <c r="B4" s="23"/>
      <c r="C4" s="23"/>
      <c r="D4" s="23" t="s">
        <v>205</v>
      </c>
      <c r="E4" s="23" t="s">
        <v>206</v>
      </c>
      <c r="F4" s="23" t="s">
        <v>298</v>
      </c>
      <c r="G4" s="23" t="s">
        <v>299</v>
      </c>
      <c r="H4" s="23" t="s">
        <v>300</v>
      </c>
      <c r="I4" s="23" t="s">
        <v>301</v>
      </c>
      <c r="J4" s="23" t="s">
        <v>302</v>
      </c>
      <c r="K4" s="23" t="s">
        <v>303</v>
      </c>
      <c r="L4" s="23" t="s">
        <v>304</v>
      </c>
      <c r="M4" s="23" t="s">
        <v>305</v>
      </c>
      <c r="N4" s="23" t="s">
        <v>306</v>
      </c>
      <c r="O4" s="23" t="s">
        <v>307</v>
      </c>
      <c r="P4" s="23" t="s">
        <v>308</v>
      </c>
      <c r="Q4" s="23" t="s">
        <v>293</v>
      </c>
      <c r="R4" s="23" t="s">
        <v>295</v>
      </c>
      <c r="S4" s="23" t="s">
        <v>309</v>
      </c>
      <c r="T4" s="23" t="s">
        <v>288</v>
      </c>
      <c r="U4" s="23" t="s">
        <v>289</v>
      </c>
      <c r="V4" s="23" t="s">
        <v>292</v>
      </c>
      <c r="W4" s="23" t="s">
        <v>310</v>
      </c>
      <c r="X4" s="23" t="s">
        <v>311</v>
      </c>
      <c r="Y4" s="23" t="s">
        <v>312</v>
      </c>
      <c r="Z4" s="23" t="s">
        <v>313</v>
      </c>
      <c r="AA4" s="23" t="s">
        <v>291</v>
      </c>
      <c r="AB4" s="23" t="s">
        <v>314</v>
      </c>
      <c r="AC4" s="23" t="s">
        <v>315</v>
      </c>
      <c r="AD4" s="23" t="s">
        <v>294</v>
      </c>
      <c r="AE4" s="23" t="s">
        <v>316</v>
      </c>
      <c r="AF4" s="23" t="s">
        <v>317</v>
      </c>
      <c r="AG4" s="23" t="s">
        <v>296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9"/>
      <c r="B6" s="47"/>
      <c r="C6" s="47"/>
      <c r="D6" s="24"/>
      <c r="E6" s="24" t="s">
        <v>134</v>
      </c>
      <c r="F6" s="48">
        <f t="shared" ref="F6:F10" si="0">+F7</f>
        <v>470.74</v>
      </c>
      <c r="G6" s="48">
        <v>41.5</v>
      </c>
      <c r="H6" s="48"/>
      <c r="I6" s="48"/>
      <c r="J6" s="48"/>
      <c r="K6" s="48">
        <v>0.5</v>
      </c>
      <c r="L6" s="48">
        <v>5</v>
      </c>
      <c r="M6" s="48">
        <v>5</v>
      </c>
      <c r="N6" s="48"/>
      <c r="O6" s="48"/>
      <c r="P6" s="48">
        <v>3</v>
      </c>
      <c r="Q6" s="48"/>
      <c r="R6" s="48"/>
      <c r="S6" s="48"/>
      <c r="T6" s="48"/>
      <c r="U6" s="48"/>
      <c r="V6" s="48">
        <v>14.4</v>
      </c>
      <c r="W6" s="48"/>
      <c r="X6" s="48"/>
      <c r="Y6" s="48"/>
      <c r="Z6" s="48">
        <v>10</v>
      </c>
      <c r="AA6" s="48"/>
      <c r="AB6" s="48">
        <v>29.976608</v>
      </c>
      <c r="AC6" s="48">
        <v>29.464912</v>
      </c>
      <c r="AD6" s="48">
        <v>43.45</v>
      </c>
      <c r="AE6" s="48">
        <v>2</v>
      </c>
      <c r="AF6" s="48"/>
      <c r="AG6" s="48">
        <f t="shared" ref="AG6:AG10" si="1">+AG7</f>
        <v>286.45</v>
      </c>
    </row>
    <row r="7" ht="22.8" customHeight="1" spans="1:33">
      <c r="A7" s="35"/>
      <c r="B7" s="35"/>
      <c r="C7" s="35"/>
      <c r="D7" s="33" t="s">
        <v>152</v>
      </c>
      <c r="E7" s="33" t="s">
        <v>4</v>
      </c>
      <c r="F7" s="48">
        <f t="shared" si="0"/>
        <v>470.74</v>
      </c>
      <c r="G7" s="48">
        <v>41.5</v>
      </c>
      <c r="H7" s="48"/>
      <c r="I7" s="48"/>
      <c r="J7" s="48"/>
      <c r="K7" s="48">
        <v>0.5</v>
      </c>
      <c r="L7" s="48">
        <v>5</v>
      </c>
      <c r="M7" s="48">
        <v>5</v>
      </c>
      <c r="N7" s="48"/>
      <c r="O7" s="48"/>
      <c r="P7" s="48">
        <v>3</v>
      </c>
      <c r="Q7" s="48"/>
      <c r="R7" s="48"/>
      <c r="S7" s="48"/>
      <c r="T7" s="48"/>
      <c r="U7" s="48"/>
      <c r="V7" s="48">
        <v>14.4</v>
      </c>
      <c r="W7" s="48"/>
      <c r="X7" s="48"/>
      <c r="Y7" s="48"/>
      <c r="Z7" s="48">
        <v>10</v>
      </c>
      <c r="AA7" s="48"/>
      <c r="AB7" s="48">
        <v>29.976608</v>
      </c>
      <c r="AC7" s="48">
        <v>29.464912</v>
      </c>
      <c r="AD7" s="48">
        <v>43.45</v>
      </c>
      <c r="AE7" s="48">
        <v>2</v>
      </c>
      <c r="AF7" s="48"/>
      <c r="AG7" s="48">
        <f t="shared" si="1"/>
        <v>286.45</v>
      </c>
    </row>
    <row r="8" ht="22.8" customHeight="1" spans="1:33">
      <c r="A8" s="35"/>
      <c r="B8" s="35"/>
      <c r="C8" s="35"/>
      <c r="D8" s="41" t="s">
        <v>153</v>
      </c>
      <c r="E8" s="41" t="s">
        <v>154</v>
      </c>
      <c r="F8" s="48">
        <f t="shared" si="0"/>
        <v>470.74</v>
      </c>
      <c r="G8" s="48">
        <v>41.5</v>
      </c>
      <c r="H8" s="48"/>
      <c r="I8" s="48"/>
      <c r="J8" s="48"/>
      <c r="K8" s="48">
        <v>0.5</v>
      </c>
      <c r="L8" s="48">
        <v>5</v>
      </c>
      <c r="M8" s="48">
        <v>5</v>
      </c>
      <c r="N8" s="48"/>
      <c r="O8" s="48"/>
      <c r="P8" s="48">
        <v>3</v>
      </c>
      <c r="Q8" s="48"/>
      <c r="R8" s="48"/>
      <c r="S8" s="48"/>
      <c r="T8" s="48"/>
      <c r="U8" s="48"/>
      <c r="V8" s="48">
        <v>14.4</v>
      </c>
      <c r="W8" s="48"/>
      <c r="X8" s="48"/>
      <c r="Y8" s="48"/>
      <c r="Z8" s="48">
        <v>10</v>
      </c>
      <c r="AA8" s="48"/>
      <c r="AB8" s="48">
        <v>29.976608</v>
      </c>
      <c r="AC8" s="48">
        <v>29.464912</v>
      </c>
      <c r="AD8" s="48">
        <v>43.45</v>
      </c>
      <c r="AE8" s="48">
        <v>2</v>
      </c>
      <c r="AF8" s="48"/>
      <c r="AG8" s="48">
        <f t="shared" si="1"/>
        <v>286.45</v>
      </c>
    </row>
    <row r="9" customFormat="1" ht="22.8" customHeight="1" spans="1:33">
      <c r="A9" s="44" t="s">
        <v>185</v>
      </c>
      <c r="B9" s="44"/>
      <c r="C9" s="44"/>
      <c r="D9" s="40" t="s">
        <v>222</v>
      </c>
      <c r="E9" s="24" t="s">
        <v>186</v>
      </c>
      <c r="F9" s="42">
        <f t="shared" si="0"/>
        <v>470.74</v>
      </c>
      <c r="G9" s="42">
        <f t="shared" ref="F9:V9" si="2">+G10</f>
        <v>41.5</v>
      </c>
      <c r="H9" s="42">
        <f t="shared" si="2"/>
        <v>0</v>
      </c>
      <c r="I9" s="42">
        <f t="shared" si="2"/>
        <v>0</v>
      </c>
      <c r="J9" s="42">
        <f t="shared" si="2"/>
        <v>0</v>
      </c>
      <c r="K9" s="42">
        <f t="shared" si="2"/>
        <v>0.5</v>
      </c>
      <c r="L9" s="42">
        <f t="shared" si="2"/>
        <v>5</v>
      </c>
      <c r="M9" s="42">
        <f t="shared" si="2"/>
        <v>5</v>
      </c>
      <c r="N9" s="42">
        <f t="shared" si="2"/>
        <v>0</v>
      </c>
      <c r="O9" s="42">
        <f t="shared" si="2"/>
        <v>0</v>
      </c>
      <c r="P9" s="42">
        <f t="shared" si="2"/>
        <v>3</v>
      </c>
      <c r="Q9" s="42">
        <f t="shared" si="2"/>
        <v>0</v>
      </c>
      <c r="R9" s="42">
        <f t="shared" si="2"/>
        <v>0</v>
      </c>
      <c r="S9" s="42">
        <f t="shared" si="2"/>
        <v>0</v>
      </c>
      <c r="T9" s="42">
        <f t="shared" si="2"/>
        <v>0</v>
      </c>
      <c r="U9" s="42">
        <f t="shared" si="2"/>
        <v>0</v>
      </c>
      <c r="V9" s="42">
        <f t="shared" si="2"/>
        <v>14.4</v>
      </c>
      <c r="W9" s="42">
        <f t="shared" ref="W9:AG9" si="3">+W10</f>
        <v>0</v>
      </c>
      <c r="X9" s="42">
        <f t="shared" si="3"/>
        <v>0</v>
      </c>
      <c r="Y9" s="42">
        <f t="shared" si="3"/>
        <v>0</v>
      </c>
      <c r="Z9" s="42">
        <f t="shared" si="3"/>
        <v>10</v>
      </c>
      <c r="AA9" s="42">
        <f t="shared" si="3"/>
        <v>0</v>
      </c>
      <c r="AB9" s="42">
        <f t="shared" si="3"/>
        <v>29.976608</v>
      </c>
      <c r="AC9" s="42">
        <f t="shared" si="3"/>
        <v>29.464912</v>
      </c>
      <c r="AD9" s="42">
        <f t="shared" si="3"/>
        <v>43.45</v>
      </c>
      <c r="AE9" s="42">
        <f t="shared" si="3"/>
        <v>2</v>
      </c>
      <c r="AF9" s="42">
        <f t="shared" si="3"/>
        <v>0</v>
      </c>
      <c r="AG9" s="42">
        <f t="shared" si="1"/>
        <v>286.45</v>
      </c>
    </row>
    <row r="10" customFormat="1" ht="22.8" customHeight="1" spans="1:33">
      <c r="A10" s="44" t="s">
        <v>185</v>
      </c>
      <c r="B10" s="44" t="s">
        <v>168</v>
      </c>
      <c r="C10" s="44"/>
      <c r="D10" s="40" t="s">
        <v>222</v>
      </c>
      <c r="E10" s="24" t="s">
        <v>187</v>
      </c>
      <c r="F10" s="42">
        <f t="shared" si="0"/>
        <v>470.74</v>
      </c>
      <c r="G10" s="42">
        <f t="shared" ref="F10:V10" si="4">+G11</f>
        <v>41.5</v>
      </c>
      <c r="H10" s="42">
        <f t="shared" si="4"/>
        <v>0</v>
      </c>
      <c r="I10" s="42">
        <f t="shared" si="4"/>
        <v>0</v>
      </c>
      <c r="J10" s="42">
        <f t="shared" si="4"/>
        <v>0</v>
      </c>
      <c r="K10" s="42">
        <f t="shared" si="4"/>
        <v>0.5</v>
      </c>
      <c r="L10" s="42">
        <f t="shared" si="4"/>
        <v>5</v>
      </c>
      <c r="M10" s="42">
        <f t="shared" si="4"/>
        <v>5</v>
      </c>
      <c r="N10" s="42">
        <f t="shared" si="4"/>
        <v>0</v>
      </c>
      <c r="O10" s="42">
        <f t="shared" si="4"/>
        <v>0</v>
      </c>
      <c r="P10" s="42">
        <f t="shared" si="4"/>
        <v>3</v>
      </c>
      <c r="Q10" s="42">
        <f t="shared" si="4"/>
        <v>0</v>
      </c>
      <c r="R10" s="42">
        <f t="shared" si="4"/>
        <v>0</v>
      </c>
      <c r="S10" s="42">
        <f t="shared" si="4"/>
        <v>0</v>
      </c>
      <c r="T10" s="42">
        <f t="shared" si="4"/>
        <v>0</v>
      </c>
      <c r="U10" s="42">
        <f t="shared" si="4"/>
        <v>0</v>
      </c>
      <c r="V10" s="42">
        <f t="shared" si="4"/>
        <v>14.4</v>
      </c>
      <c r="W10" s="42">
        <f t="shared" ref="W10:AG10" si="5">+W11</f>
        <v>0</v>
      </c>
      <c r="X10" s="42">
        <f t="shared" si="5"/>
        <v>0</v>
      </c>
      <c r="Y10" s="42">
        <f t="shared" si="5"/>
        <v>0</v>
      </c>
      <c r="Z10" s="42">
        <f t="shared" si="5"/>
        <v>10</v>
      </c>
      <c r="AA10" s="42">
        <f t="shared" si="5"/>
        <v>0</v>
      </c>
      <c r="AB10" s="42">
        <f t="shared" si="5"/>
        <v>29.976608</v>
      </c>
      <c r="AC10" s="42">
        <f t="shared" si="5"/>
        <v>29.464912</v>
      </c>
      <c r="AD10" s="42">
        <f t="shared" si="5"/>
        <v>43.45</v>
      </c>
      <c r="AE10" s="42">
        <f t="shared" si="5"/>
        <v>2</v>
      </c>
      <c r="AF10" s="42">
        <f t="shared" si="5"/>
        <v>0</v>
      </c>
      <c r="AG10" s="42">
        <f t="shared" si="1"/>
        <v>286.45</v>
      </c>
    </row>
    <row r="11" ht="22.8" customHeight="1" spans="1:33">
      <c r="A11" s="44" t="s">
        <v>185</v>
      </c>
      <c r="B11" s="44" t="s">
        <v>168</v>
      </c>
      <c r="C11" s="44" t="s">
        <v>168</v>
      </c>
      <c r="D11" s="40" t="s">
        <v>222</v>
      </c>
      <c r="E11" s="24" t="s">
        <v>189</v>
      </c>
      <c r="F11" s="42">
        <v>470.74</v>
      </c>
      <c r="G11" s="42">
        <v>41.5</v>
      </c>
      <c r="H11" s="42"/>
      <c r="I11" s="42"/>
      <c r="J11" s="42"/>
      <c r="K11" s="42">
        <v>0.5</v>
      </c>
      <c r="L11" s="42">
        <v>5</v>
      </c>
      <c r="M11" s="42">
        <v>5</v>
      </c>
      <c r="N11" s="42"/>
      <c r="O11" s="42"/>
      <c r="P11" s="42">
        <v>3</v>
      </c>
      <c r="Q11" s="42"/>
      <c r="R11" s="42"/>
      <c r="S11" s="42"/>
      <c r="T11" s="42"/>
      <c r="U11" s="42"/>
      <c r="V11" s="42">
        <v>14.4</v>
      </c>
      <c r="W11" s="42"/>
      <c r="X11" s="42"/>
      <c r="Y11" s="42"/>
      <c r="Z11" s="42">
        <v>10</v>
      </c>
      <c r="AA11" s="42"/>
      <c r="AB11" s="42">
        <v>29.976608</v>
      </c>
      <c r="AC11" s="42">
        <v>29.464912</v>
      </c>
      <c r="AD11" s="42">
        <v>43.45</v>
      </c>
      <c r="AE11" s="42">
        <v>2</v>
      </c>
      <c r="AF11" s="42"/>
      <c r="AG11" s="42">
        <v>286.45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4" sqref="C4:C5"/>
    </sheetView>
  </sheetViews>
  <sheetFormatPr defaultColWidth="9.775" defaultRowHeight="14.25" outlineLevelRow="7" outlineLevelCol="7"/>
  <cols>
    <col min="1" max="1" width="12.8916666666667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2.3333333333333" customWidth="1"/>
    <col min="9" max="9" width="9.775" customWidth="1"/>
  </cols>
  <sheetData>
    <row r="1" ht="16.35" customHeight="1" spans="1:1">
      <c r="A1" s="31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318</v>
      </c>
      <c r="B4" s="23" t="s">
        <v>319</v>
      </c>
      <c r="C4" s="23" t="s">
        <v>320</v>
      </c>
      <c r="D4" s="23" t="s">
        <v>321</v>
      </c>
      <c r="E4" s="23" t="s">
        <v>322</v>
      </c>
      <c r="F4" s="23"/>
      <c r="G4" s="23"/>
      <c r="H4" s="23" t="s">
        <v>323</v>
      </c>
    </row>
    <row r="5" ht="25.8" customHeight="1" spans="1:8">
      <c r="A5" s="23"/>
      <c r="B5" s="23"/>
      <c r="C5" s="23"/>
      <c r="D5" s="23"/>
      <c r="E5" s="23" t="s">
        <v>136</v>
      </c>
      <c r="F5" s="23" t="s">
        <v>324</v>
      </c>
      <c r="G5" s="23" t="s">
        <v>325</v>
      </c>
      <c r="H5" s="23"/>
    </row>
    <row r="6" ht="22.8" customHeight="1" spans="1:8">
      <c r="A6" s="35"/>
      <c r="B6" s="35" t="s">
        <v>134</v>
      </c>
      <c r="C6" s="34">
        <v>57.85</v>
      </c>
      <c r="D6" s="34"/>
      <c r="E6" s="34">
        <v>43.45</v>
      </c>
      <c r="F6" s="34"/>
      <c r="G6" s="34">
        <v>43.45</v>
      </c>
      <c r="H6" s="34">
        <v>14.4</v>
      </c>
    </row>
    <row r="7" ht="22.8" customHeight="1" spans="1:8">
      <c r="A7" s="33" t="s">
        <v>152</v>
      </c>
      <c r="B7" s="33" t="s">
        <v>4</v>
      </c>
      <c r="C7" s="34">
        <v>57.85</v>
      </c>
      <c r="D7" s="34"/>
      <c r="E7" s="34">
        <v>43.45</v>
      </c>
      <c r="F7" s="34"/>
      <c r="G7" s="34">
        <v>43.45</v>
      </c>
      <c r="H7" s="34">
        <v>14.4</v>
      </c>
    </row>
    <row r="8" ht="22.8" customHeight="1" spans="1:8">
      <c r="A8" s="40" t="s">
        <v>153</v>
      </c>
      <c r="B8" s="40" t="s">
        <v>154</v>
      </c>
      <c r="C8" s="42">
        <v>57.85</v>
      </c>
      <c r="D8" s="42"/>
      <c r="E8" s="25">
        <v>43.45</v>
      </c>
      <c r="F8" s="42"/>
      <c r="G8" s="42">
        <v>43.45</v>
      </c>
      <c r="H8" s="42">
        <v>14.4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6" sqref="E6"/>
    </sheetView>
  </sheetViews>
  <sheetFormatPr defaultColWidth="9.775" defaultRowHeight="14.25" outlineLevelCol="7"/>
  <cols>
    <col min="1" max="1" width="11.4416666666667" customWidth="1"/>
    <col min="2" max="2" width="24.775" customWidth="1"/>
    <col min="3" max="3" width="16.1083333333333" customWidth="1"/>
    <col min="4" max="4" width="12.8916666666667" customWidth="1"/>
    <col min="5" max="5" width="12.775" customWidth="1"/>
    <col min="6" max="6" width="13.8916666666667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1">
      <c r="A1" s="31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243</v>
      </c>
      <c r="F5" s="23"/>
      <c r="G5" s="23" t="s">
        <v>244</v>
      </c>
      <c r="H5" s="23"/>
    </row>
    <row r="6" ht="27.6" customHeight="1" spans="1:8">
      <c r="A6" s="23"/>
      <c r="B6" s="23"/>
      <c r="C6" s="23"/>
      <c r="D6" s="23"/>
      <c r="E6" s="23" t="s">
        <v>224</v>
      </c>
      <c r="F6" s="23" t="s">
        <v>216</v>
      </c>
      <c r="G6" s="23"/>
      <c r="H6" s="23"/>
    </row>
    <row r="7" ht="22.8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G6" sqref="G6"/>
    </sheetView>
  </sheetViews>
  <sheetFormatPr defaultColWidth="9.775" defaultRowHeight="14.2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25" customWidth="1"/>
    <col min="21" max="22" width="9.775" customWidth="1"/>
  </cols>
  <sheetData>
    <row r="1" ht="16.35" customHeight="1" spans="1:1">
      <c r="A1" s="31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155</v>
      </c>
      <c r="B4" s="23"/>
      <c r="C4" s="23"/>
      <c r="D4" s="23" t="s">
        <v>205</v>
      </c>
      <c r="E4" s="23" t="s">
        <v>206</v>
      </c>
      <c r="F4" s="23" t="s">
        <v>207</v>
      </c>
      <c r="G4" s="23" t="s">
        <v>208</v>
      </c>
      <c r="H4" s="23" t="s">
        <v>209</v>
      </c>
      <c r="I4" s="23" t="s">
        <v>210</v>
      </c>
      <c r="J4" s="23" t="s">
        <v>211</v>
      </c>
      <c r="K4" s="23" t="s">
        <v>212</v>
      </c>
      <c r="L4" s="23" t="s">
        <v>213</v>
      </c>
      <c r="M4" s="23" t="s">
        <v>214</v>
      </c>
      <c r="N4" s="23" t="s">
        <v>215</v>
      </c>
      <c r="O4" s="23" t="s">
        <v>216</v>
      </c>
      <c r="P4" s="23" t="s">
        <v>217</v>
      </c>
      <c r="Q4" s="23" t="s">
        <v>218</v>
      </c>
      <c r="R4" s="23" t="s">
        <v>219</v>
      </c>
      <c r="S4" s="23" t="s">
        <v>220</v>
      </c>
      <c r="T4" s="23" t="s">
        <v>221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4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J5" sqref="J5"/>
    </sheetView>
  </sheetViews>
  <sheetFormatPr defaultColWidth="9.775" defaultRowHeight="14.25"/>
  <cols>
    <col min="1" max="1" width="3.775" customWidth="1"/>
    <col min="2" max="3" width="3.89166666666667" customWidth="1"/>
    <col min="4" max="4" width="6.775" customWidth="1"/>
    <col min="5" max="5" width="15.8916666666667" customWidth="1"/>
    <col min="6" max="6" width="9.225" customWidth="1"/>
    <col min="7" max="20" width="7.225" customWidth="1"/>
    <col min="21" max="22" width="9.775" customWidth="1"/>
  </cols>
  <sheetData>
    <row r="1" ht="16.35" customHeight="1" spans="1:1">
      <c r="A1" s="31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155</v>
      </c>
      <c r="B4" s="23"/>
      <c r="C4" s="23"/>
      <c r="D4" s="23" t="s">
        <v>205</v>
      </c>
      <c r="E4" s="23" t="s">
        <v>206</v>
      </c>
      <c r="F4" s="23" t="s">
        <v>223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49.95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224</v>
      </c>
      <c r="I5" s="23" t="s">
        <v>225</v>
      </c>
      <c r="J5" s="23" t="s">
        <v>216</v>
      </c>
      <c r="K5" s="23" t="s">
        <v>134</v>
      </c>
      <c r="L5" s="23" t="s">
        <v>227</v>
      </c>
      <c r="M5" s="23" t="s">
        <v>228</v>
      </c>
      <c r="N5" s="23" t="s">
        <v>218</v>
      </c>
      <c r="O5" s="23" t="s">
        <v>229</v>
      </c>
      <c r="P5" s="23" t="s">
        <v>230</v>
      </c>
      <c r="Q5" s="23" t="s">
        <v>231</v>
      </c>
      <c r="R5" s="23" t="s">
        <v>214</v>
      </c>
      <c r="S5" s="23" t="s">
        <v>217</v>
      </c>
      <c r="T5" s="23" t="s">
        <v>221</v>
      </c>
    </row>
    <row r="6" ht="22.8" customHeight="1" spans="1:20">
      <c r="A6" s="35"/>
      <c r="B6" s="35"/>
      <c r="C6" s="35"/>
      <c r="D6" s="35"/>
      <c r="E6" s="35" t="s">
        <v>134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44"/>
      <c r="B9" s="44"/>
      <c r="C9" s="44"/>
      <c r="D9" s="40"/>
      <c r="E9" s="45"/>
      <c r="F9" s="42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15" workbookViewId="0">
      <selection activeCell="C8" sqref="C8"/>
    </sheetView>
  </sheetViews>
  <sheetFormatPr defaultColWidth="10" defaultRowHeight="14.25" outlineLevelCol="7"/>
  <cols>
    <col min="1" max="1" width="6.38333333333333" style="74" customWidth="1"/>
    <col min="2" max="2" width="9.90833333333333" style="74" customWidth="1"/>
    <col min="3" max="3" width="52.3833333333333" style="74" customWidth="1"/>
    <col min="4" max="4" width="9.76666666666667" style="74" customWidth="1"/>
    <col min="5" max="16384" width="10" style="74"/>
  </cols>
  <sheetData>
    <row r="1" s="74" customFormat="1" ht="32.75" customHeight="1" spans="1:3">
      <c r="A1" s="75"/>
      <c r="B1" s="76" t="s">
        <v>5</v>
      </c>
      <c r="C1" s="76"/>
    </row>
    <row r="2" s="74" customFormat="1" ht="25" customHeight="1" spans="2:3">
      <c r="B2" s="76"/>
      <c r="C2" s="76"/>
    </row>
    <row r="3" s="74" customFormat="1" ht="31.05" customHeight="1" spans="2:3">
      <c r="B3" s="77" t="s">
        <v>6</v>
      </c>
      <c r="C3" s="77"/>
    </row>
    <row r="4" s="74" customFormat="1" ht="32.55" customHeight="1" spans="2:3">
      <c r="B4" s="78">
        <v>1</v>
      </c>
      <c r="C4" s="79" t="s">
        <v>7</v>
      </c>
    </row>
    <row r="5" s="74" customFormat="1" ht="32.55" customHeight="1" spans="2:3">
      <c r="B5" s="78">
        <v>2</v>
      </c>
      <c r="C5" s="80" t="s">
        <v>8</v>
      </c>
    </row>
    <row r="6" s="74" customFormat="1" ht="32.55" customHeight="1" spans="2:3">
      <c r="B6" s="78">
        <v>3</v>
      </c>
      <c r="C6" s="79" t="s">
        <v>9</v>
      </c>
    </row>
    <row r="7" s="74" customFormat="1" ht="32.55" customHeight="1" spans="2:3">
      <c r="B7" s="78">
        <v>4</v>
      </c>
      <c r="C7" s="79" t="s">
        <v>10</v>
      </c>
    </row>
    <row r="8" s="74" customFormat="1" ht="32.55" customHeight="1" spans="2:3">
      <c r="B8" s="78">
        <v>5</v>
      </c>
      <c r="C8" s="79" t="s">
        <v>11</v>
      </c>
    </row>
    <row r="9" s="74" customFormat="1" ht="32.55" customHeight="1" spans="2:3">
      <c r="B9" s="78">
        <v>6</v>
      </c>
      <c r="C9" s="79" t="s">
        <v>12</v>
      </c>
    </row>
    <row r="10" s="74" customFormat="1" ht="32.55" customHeight="1" spans="2:8">
      <c r="B10" s="78">
        <v>7</v>
      </c>
      <c r="C10" s="79" t="s">
        <v>13</v>
      </c>
      <c r="F10" s="81"/>
      <c r="G10" s="81"/>
      <c r="H10" s="81"/>
    </row>
    <row r="11" s="74" customFormat="1" ht="32.55" customHeight="1" spans="2:3">
      <c r="B11" s="78">
        <v>8</v>
      </c>
      <c r="C11" s="79" t="s">
        <v>14</v>
      </c>
    </row>
    <row r="12" s="74" customFormat="1" ht="32.55" customHeight="1" spans="2:3">
      <c r="B12" s="78">
        <v>9</v>
      </c>
      <c r="C12" s="79" t="s">
        <v>15</v>
      </c>
    </row>
    <row r="13" s="74" customFormat="1" ht="32.55" customHeight="1" spans="2:3">
      <c r="B13" s="78">
        <v>10</v>
      </c>
      <c r="C13" s="79" t="s">
        <v>16</v>
      </c>
    </row>
    <row r="14" s="74" customFormat="1" ht="32.55" customHeight="1" spans="2:3">
      <c r="B14" s="78">
        <v>11</v>
      </c>
      <c r="C14" s="79" t="s">
        <v>17</v>
      </c>
    </row>
    <row r="15" s="74" customFormat="1" ht="32.55" customHeight="1" spans="2:3">
      <c r="B15" s="78">
        <v>12</v>
      </c>
      <c r="C15" s="79" t="s">
        <v>18</v>
      </c>
    </row>
    <row r="16" s="74" customFormat="1" ht="32.55" customHeight="1" spans="2:3">
      <c r="B16" s="78">
        <v>13</v>
      </c>
      <c r="C16" s="79" t="s">
        <v>19</v>
      </c>
    </row>
    <row r="17" s="74" customFormat="1" ht="32.55" customHeight="1" spans="2:3">
      <c r="B17" s="78">
        <v>14</v>
      </c>
      <c r="C17" s="79" t="s">
        <v>20</v>
      </c>
    </row>
    <row r="18" s="74" customFormat="1" ht="32.55" customHeight="1" spans="2:3">
      <c r="B18" s="78">
        <v>15</v>
      </c>
      <c r="C18" s="79" t="s">
        <v>21</v>
      </c>
    </row>
    <row r="19" s="74" customFormat="1" ht="32.55" customHeight="1" spans="2:3">
      <c r="B19" s="78">
        <v>16</v>
      </c>
      <c r="C19" s="79" t="s">
        <v>22</v>
      </c>
    </row>
    <row r="20" s="74" customFormat="1" ht="32.55" customHeight="1" spans="2:3">
      <c r="B20" s="78">
        <v>17</v>
      </c>
      <c r="C20" s="79" t="s">
        <v>23</v>
      </c>
    </row>
    <row r="21" s="74" customFormat="1" ht="32.55" customHeight="1" spans="2:3">
      <c r="B21" s="78">
        <v>18</v>
      </c>
      <c r="C21" s="79" t="s">
        <v>24</v>
      </c>
    </row>
    <row r="22" s="74" customFormat="1" ht="32.55" customHeight="1" spans="2:3">
      <c r="B22" s="78">
        <v>19</v>
      </c>
      <c r="C22" s="79" t="s">
        <v>25</v>
      </c>
    </row>
    <row r="23" s="74" customFormat="1" ht="32.55" customHeight="1" spans="2:3">
      <c r="B23" s="78">
        <v>20</v>
      </c>
      <c r="C23" s="79" t="s">
        <v>26</v>
      </c>
    </row>
    <row r="24" s="74" customFormat="1" ht="32.55" customHeight="1" spans="2:3">
      <c r="B24" s="82">
        <v>21</v>
      </c>
      <c r="C24" s="83" t="s">
        <v>27</v>
      </c>
    </row>
    <row r="25" s="74" customFormat="1" ht="32.55" customHeight="1" spans="2:3">
      <c r="B25" s="84">
        <v>22</v>
      </c>
      <c r="C25" s="85" t="s">
        <v>28</v>
      </c>
    </row>
    <row r="26" s="74" customFormat="1" ht="29" customHeight="1" spans="2:3">
      <c r="B26" s="86">
        <v>23</v>
      </c>
      <c r="C26" s="8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9.775" defaultRowHeight="14.2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1">
      <c r="A1" s="31"/>
    </row>
    <row r="2" ht="38.85" customHeight="1" spans="1:8">
      <c r="A2" s="21" t="s">
        <v>327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328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243</v>
      </c>
      <c r="F5" s="23"/>
      <c r="G5" s="23" t="s">
        <v>244</v>
      </c>
      <c r="H5" s="23"/>
    </row>
    <row r="6" ht="23.25" customHeight="1" spans="1:8">
      <c r="A6" s="23"/>
      <c r="B6" s="23"/>
      <c r="C6" s="23"/>
      <c r="D6" s="23"/>
      <c r="E6" s="23" t="s">
        <v>224</v>
      </c>
      <c r="F6" s="23" t="s">
        <v>216</v>
      </c>
      <c r="G6" s="23"/>
      <c r="H6" s="23"/>
    </row>
    <row r="7" ht="22.8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9.775" defaultRowHeight="14.25" outlineLevelCol="7"/>
  <cols>
    <col min="1" max="1" width="10.6666666666667" customWidth="1"/>
    <col min="2" max="2" width="22.775" customWidth="1"/>
    <col min="3" max="3" width="19.225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1">
      <c r="A1" s="31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5.05" customHeight="1" spans="1:8">
      <c r="A4" s="23" t="s">
        <v>156</v>
      </c>
      <c r="B4" s="23" t="s">
        <v>157</v>
      </c>
      <c r="C4" s="23" t="s">
        <v>134</v>
      </c>
      <c r="D4" s="23" t="s">
        <v>329</v>
      </c>
      <c r="E4" s="23"/>
      <c r="F4" s="23"/>
      <c r="G4" s="23"/>
      <c r="H4" s="23" t="s">
        <v>159</v>
      </c>
    </row>
    <row r="5" ht="25.8" customHeight="1" spans="1:8">
      <c r="A5" s="23"/>
      <c r="B5" s="23"/>
      <c r="C5" s="23"/>
      <c r="D5" s="23" t="s">
        <v>136</v>
      </c>
      <c r="E5" s="23" t="s">
        <v>243</v>
      </c>
      <c r="F5" s="23"/>
      <c r="G5" s="23" t="s">
        <v>244</v>
      </c>
      <c r="H5" s="23"/>
    </row>
    <row r="6" ht="35.4" customHeight="1" spans="1:8">
      <c r="A6" s="23"/>
      <c r="B6" s="23"/>
      <c r="C6" s="23"/>
      <c r="D6" s="23"/>
      <c r="E6" s="23" t="s">
        <v>224</v>
      </c>
      <c r="F6" s="23" t="s">
        <v>216</v>
      </c>
      <c r="G6" s="23"/>
      <c r="H6" s="23"/>
    </row>
    <row r="7" ht="22.8" customHeight="1" spans="1:8">
      <c r="A7" s="35"/>
      <c r="B7" s="39" t="s">
        <v>134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5"/>
      <c r="D12" s="25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opLeftCell="A7" workbookViewId="0">
      <selection activeCell="G29" sqref="G29"/>
    </sheetView>
  </sheetViews>
  <sheetFormatPr defaultColWidth="9.775" defaultRowHeight="14.25"/>
  <cols>
    <col min="1" max="1" width="10.4416666666667" customWidth="1"/>
    <col min="2" max="2" width="0.108333333333333" customWidth="1"/>
    <col min="3" max="3" width="24" customWidth="1"/>
    <col min="4" max="4" width="13.3333333333333" customWidth="1"/>
    <col min="5" max="6" width="7.775" customWidth="1"/>
    <col min="7" max="15" width="7.66666666666667" customWidth="1"/>
    <col min="16" max="18" width="9.775" customWidth="1"/>
  </cols>
  <sheetData>
    <row r="1" ht="16.35" customHeight="1" spans="1:1">
      <c r="A1" s="31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8" t="s">
        <v>31</v>
      </c>
      <c r="O3" s="28"/>
    </row>
    <row r="4" ht="26.1" customHeight="1" spans="1:15">
      <c r="A4" s="23" t="s">
        <v>205</v>
      </c>
      <c r="B4" s="37"/>
      <c r="C4" s="23" t="s">
        <v>330</v>
      </c>
      <c r="D4" s="23" t="s">
        <v>331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332</v>
      </c>
      <c r="O4" s="23"/>
    </row>
    <row r="5" ht="31.95" customHeight="1" spans="1:15">
      <c r="A5" s="23"/>
      <c r="B5" s="37"/>
      <c r="C5" s="23"/>
      <c r="D5" s="23" t="s">
        <v>333</v>
      </c>
      <c r="E5" s="23" t="s">
        <v>137</v>
      </c>
      <c r="F5" s="23"/>
      <c r="G5" s="23"/>
      <c r="H5" s="23"/>
      <c r="I5" s="23"/>
      <c r="J5" s="23"/>
      <c r="K5" s="23" t="s">
        <v>334</v>
      </c>
      <c r="L5" s="23" t="s">
        <v>139</v>
      </c>
      <c r="M5" s="23" t="s">
        <v>140</v>
      </c>
      <c r="N5" s="23" t="s">
        <v>335</v>
      </c>
      <c r="O5" s="23" t="s">
        <v>336</v>
      </c>
    </row>
    <row r="6" ht="44.85" customHeight="1" spans="1:15">
      <c r="A6" s="23"/>
      <c r="B6" s="37"/>
      <c r="C6" s="23"/>
      <c r="D6" s="23"/>
      <c r="E6" s="23" t="s">
        <v>337</v>
      </c>
      <c r="F6" s="23" t="s">
        <v>338</v>
      </c>
      <c r="G6" s="23" t="s">
        <v>339</v>
      </c>
      <c r="H6" s="23" t="s">
        <v>340</v>
      </c>
      <c r="I6" s="23" t="s">
        <v>341</v>
      </c>
      <c r="J6" s="23" t="s">
        <v>342</v>
      </c>
      <c r="K6" s="23"/>
      <c r="L6" s="23"/>
      <c r="M6" s="23"/>
      <c r="N6" s="23"/>
      <c r="O6" s="23"/>
    </row>
    <row r="7" ht="22.8" customHeight="1" spans="1:15">
      <c r="A7" s="35"/>
      <c r="B7" s="38"/>
      <c r="C7" s="39" t="s">
        <v>134</v>
      </c>
      <c r="D7" s="34">
        <v>2646</v>
      </c>
      <c r="E7" s="34">
        <v>2646</v>
      </c>
      <c r="F7" s="34">
        <v>2246</v>
      </c>
      <c r="G7" s="34">
        <v>400</v>
      </c>
      <c r="H7" s="34"/>
      <c r="I7" s="34"/>
      <c r="J7" s="34"/>
      <c r="K7" s="34"/>
      <c r="L7" s="34"/>
      <c r="M7" s="34"/>
      <c r="N7" s="34">
        <v>2646</v>
      </c>
      <c r="O7" s="35"/>
    </row>
    <row r="8" ht="22.8" customHeight="1" spans="1:15">
      <c r="A8" s="33" t="s">
        <v>152</v>
      </c>
      <c r="B8" s="38"/>
      <c r="C8" s="33" t="s">
        <v>4</v>
      </c>
      <c r="D8" s="34">
        <v>2646</v>
      </c>
      <c r="E8" s="34">
        <v>2646</v>
      </c>
      <c r="F8" s="34">
        <v>2246</v>
      </c>
      <c r="G8" s="34">
        <v>400</v>
      </c>
      <c r="H8" s="34"/>
      <c r="I8" s="34"/>
      <c r="J8" s="34"/>
      <c r="K8" s="34"/>
      <c r="L8" s="34"/>
      <c r="M8" s="34"/>
      <c r="N8" s="34">
        <v>2646</v>
      </c>
      <c r="O8" s="35"/>
    </row>
    <row r="9" ht="22.8" customHeight="1" spans="1:15">
      <c r="A9" s="40" t="s">
        <v>343</v>
      </c>
      <c r="B9" s="38" t="s">
        <v>344</v>
      </c>
      <c r="C9" s="40" t="s">
        <v>345</v>
      </c>
      <c r="D9" s="25">
        <v>50</v>
      </c>
      <c r="E9" s="25">
        <v>50</v>
      </c>
      <c r="F9" s="25">
        <v>50</v>
      </c>
      <c r="G9" s="25"/>
      <c r="H9" s="25"/>
      <c r="I9" s="25"/>
      <c r="J9" s="25"/>
      <c r="K9" s="25"/>
      <c r="L9" s="25"/>
      <c r="M9" s="25"/>
      <c r="N9" s="25">
        <v>50</v>
      </c>
      <c r="O9" s="24"/>
    </row>
    <row r="10" ht="22.8" customHeight="1" spans="1:15">
      <c r="A10" s="40" t="s">
        <v>343</v>
      </c>
      <c r="B10" s="38" t="s">
        <v>346</v>
      </c>
      <c r="C10" s="40" t="s">
        <v>347</v>
      </c>
      <c r="D10" s="25">
        <v>1732</v>
      </c>
      <c r="E10" s="25">
        <v>1732</v>
      </c>
      <c r="F10" s="25">
        <v>1732</v>
      </c>
      <c r="G10" s="25"/>
      <c r="H10" s="25"/>
      <c r="I10" s="25"/>
      <c r="J10" s="25"/>
      <c r="K10" s="25"/>
      <c r="L10" s="25"/>
      <c r="M10" s="25"/>
      <c r="N10" s="25">
        <v>1732</v>
      </c>
      <c r="O10" s="24"/>
    </row>
    <row r="11" ht="22.8" customHeight="1" spans="1:15">
      <c r="A11" s="40" t="s">
        <v>343</v>
      </c>
      <c r="B11" s="38" t="s">
        <v>348</v>
      </c>
      <c r="C11" s="40" t="s">
        <v>349</v>
      </c>
      <c r="D11" s="25">
        <v>365</v>
      </c>
      <c r="E11" s="25">
        <v>365</v>
      </c>
      <c r="F11" s="25">
        <v>65</v>
      </c>
      <c r="G11" s="25">
        <v>300</v>
      </c>
      <c r="H11" s="25"/>
      <c r="I11" s="25"/>
      <c r="J11" s="25"/>
      <c r="K11" s="25"/>
      <c r="L11" s="25"/>
      <c r="M11" s="25"/>
      <c r="N11" s="25">
        <v>365</v>
      </c>
      <c r="O11" s="24"/>
    </row>
    <row r="12" ht="22.8" customHeight="1" spans="1:15">
      <c r="A12" s="40" t="s">
        <v>343</v>
      </c>
      <c r="B12" s="38" t="s">
        <v>350</v>
      </c>
      <c r="C12" s="40" t="s">
        <v>351</v>
      </c>
      <c r="D12" s="25">
        <v>50</v>
      </c>
      <c r="E12" s="25">
        <v>50</v>
      </c>
      <c r="F12" s="25">
        <v>50</v>
      </c>
      <c r="G12" s="25"/>
      <c r="H12" s="25"/>
      <c r="I12" s="25"/>
      <c r="J12" s="25"/>
      <c r="K12" s="25"/>
      <c r="L12" s="25"/>
      <c r="M12" s="25"/>
      <c r="N12" s="25">
        <v>50</v>
      </c>
      <c r="O12" s="24"/>
    </row>
    <row r="13" ht="22.8" customHeight="1" spans="1:15">
      <c r="A13" s="40" t="s">
        <v>343</v>
      </c>
      <c r="B13" s="38" t="s">
        <v>352</v>
      </c>
      <c r="C13" s="40" t="s">
        <v>353</v>
      </c>
      <c r="D13" s="25">
        <v>25</v>
      </c>
      <c r="E13" s="25">
        <v>25</v>
      </c>
      <c r="F13" s="25">
        <v>25</v>
      </c>
      <c r="G13" s="25"/>
      <c r="H13" s="25"/>
      <c r="I13" s="25"/>
      <c r="J13" s="25"/>
      <c r="K13" s="25"/>
      <c r="L13" s="25"/>
      <c r="M13" s="25"/>
      <c r="N13" s="25">
        <v>25</v>
      </c>
      <c r="O13" s="24"/>
    </row>
    <row r="14" ht="22.8" customHeight="1" spans="1:15">
      <c r="A14" s="40" t="s">
        <v>343</v>
      </c>
      <c r="B14" s="38" t="s">
        <v>354</v>
      </c>
      <c r="C14" s="40" t="s">
        <v>355</v>
      </c>
      <c r="D14" s="25">
        <v>60</v>
      </c>
      <c r="E14" s="25">
        <v>60</v>
      </c>
      <c r="F14" s="25">
        <v>60</v>
      </c>
      <c r="G14" s="25"/>
      <c r="H14" s="25"/>
      <c r="I14" s="25"/>
      <c r="J14" s="25"/>
      <c r="K14" s="25"/>
      <c r="L14" s="25"/>
      <c r="M14" s="25"/>
      <c r="N14" s="25">
        <v>60</v>
      </c>
      <c r="O14" s="24"/>
    </row>
    <row r="15" ht="22.8" customHeight="1" spans="1:15">
      <c r="A15" s="40" t="s">
        <v>343</v>
      </c>
      <c r="B15" s="38" t="s">
        <v>356</v>
      </c>
      <c r="C15" s="40" t="s">
        <v>357</v>
      </c>
      <c r="D15" s="25">
        <v>84</v>
      </c>
      <c r="E15" s="25">
        <v>84</v>
      </c>
      <c r="F15" s="25">
        <v>84</v>
      </c>
      <c r="G15" s="25"/>
      <c r="H15" s="25"/>
      <c r="I15" s="25"/>
      <c r="J15" s="25"/>
      <c r="K15" s="25"/>
      <c r="L15" s="25"/>
      <c r="M15" s="25"/>
      <c r="N15" s="25">
        <v>84</v>
      </c>
      <c r="O15" s="24"/>
    </row>
    <row r="16" ht="22.8" customHeight="1" spans="1:15">
      <c r="A16" s="40" t="s">
        <v>343</v>
      </c>
      <c r="B16" s="38" t="s">
        <v>358</v>
      </c>
      <c r="C16" s="40" t="s">
        <v>359</v>
      </c>
      <c r="D16" s="25">
        <v>220</v>
      </c>
      <c r="E16" s="25">
        <v>220</v>
      </c>
      <c r="F16" s="25">
        <v>120</v>
      </c>
      <c r="G16" s="25">
        <v>100</v>
      </c>
      <c r="H16" s="25"/>
      <c r="I16" s="25"/>
      <c r="J16" s="25"/>
      <c r="K16" s="25"/>
      <c r="L16" s="25"/>
      <c r="M16" s="25"/>
      <c r="N16" s="25">
        <v>220</v>
      </c>
      <c r="O16" s="24"/>
    </row>
    <row r="17" ht="22.8" customHeight="1" spans="1:15">
      <c r="A17" s="40" t="s">
        <v>343</v>
      </c>
      <c r="B17" s="38" t="s">
        <v>360</v>
      </c>
      <c r="C17" s="40" t="s">
        <v>361</v>
      </c>
      <c r="D17" s="25">
        <v>10</v>
      </c>
      <c r="E17" s="25">
        <v>10</v>
      </c>
      <c r="F17" s="25">
        <v>10</v>
      </c>
      <c r="G17" s="25"/>
      <c r="H17" s="25"/>
      <c r="I17" s="25"/>
      <c r="J17" s="25"/>
      <c r="K17" s="25"/>
      <c r="L17" s="25"/>
      <c r="M17" s="25"/>
      <c r="N17" s="25">
        <v>10</v>
      </c>
      <c r="O17" s="24"/>
    </row>
    <row r="18" ht="22.8" customHeight="1" spans="1:15">
      <c r="A18" s="40" t="s">
        <v>343</v>
      </c>
      <c r="B18" s="38" t="s">
        <v>362</v>
      </c>
      <c r="C18" s="40" t="s">
        <v>363</v>
      </c>
      <c r="D18" s="25">
        <v>50</v>
      </c>
      <c r="E18" s="25">
        <v>50</v>
      </c>
      <c r="F18" s="25">
        <v>50</v>
      </c>
      <c r="G18" s="25"/>
      <c r="H18" s="25"/>
      <c r="I18" s="25"/>
      <c r="J18" s="25"/>
      <c r="K18" s="25"/>
      <c r="L18" s="25"/>
      <c r="M18" s="25"/>
      <c r="N18" s="25">
        <v>50</v>
      </c>
      <c r="O18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4"/>
  <sheetViews>
    <sheetView topLeftCell="A28" workbookViewId="0">
      <selection activeCell="I31" sqref="I31:J31"/>
    </sheetView>
  </sheetViews>
  <sheetFormatPr defaultColWidth="9.775" defaultRowHeight="14.25"/>
  <cols>
    <col min="1" max="1" width="6.775" customWidth="1"/>
    <col min="2" max="2" width="15.1083333333333" customWidth="1"/>
    <col min="3" max="3" width="8.55833333333333" customWidth="1"/>
    <col min="4" max="4" width="12.225" customWidth="1"/>
    <col min="5" max="5" width="8.44166666666667" customWidth="1"/>
    <col min="6" max="6" width="8.55833333333333" customWidth="1"/>
    <col min="7" max="7" width="7.89166666666667" customWidth="1"/>
    <col min="8" max="8" width="21.5583333333333" customWidth="1"/>
    <col min="9" max="9" width="11.1083333333333" customWidth="1"/>
    <col min="10" max="10" width="11.5583333333333" customWidth="1"/>
    <col min="11" max="11" width="9.225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5" customHeight="1" spans="1:13">
      <c r="A2" s="31"/>
      <c r="B2" s="31"/>
      <c r="C2" s="32" t="s">
        <v>364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205</v>
      </c>
      <c r="B4" s="23" t="s">
        <v>365</v>
      </c>
      <c r="C4" s="23" t="s">
        <v>366</v>
      </c>
      <c r="D4" s="23" t="s">
        <v>367</v>
      </c>
      <c r="E4" s="23" t="s">
        <v>368</v>
      </c>
      <c r="F4" s="23"/>
      <c r="G4" s="23"/>
      <c r="H4" s="23"/>
      <c r="I4" s="23"/>
      <c r="J4" s="23"/>
      <c r="K4" s="23"/>
      <c r="L4" s="23"/>
      <c r="M4" s="23"/>
    </row>
    <row r="5" ht="36.15" customHeight="1" spans="1:13">
      <c r="A5" s="23"/>
      <c r="B5" s="23"/>
      <c r="C5" s="23"/>
      <c r="D5" s="23"/>
      <c r="E5" s="23" t="s">
        <v>369</v>
      </c>
      <c r="F5" s="23" t="s">
        <v>370</v>
      </c>
      <c r="G5" s="23" t="s">
        <v>371</v>
      </c>
      <c r="H5" s="23" t="s">
        <v>372</v>
      </c>
      <c r="I5" s="23" t="s">
        <v>373</v>
      </c>
      <c r="J5" s="23" t="s">
        <v>374</v>
      </c>
      <c r="K5" s="23" t="s">
        <v>375</v>
      </c>
      <c r="L5" s="23" t="s">
        <v>376</v>
      </c>
      <c r="M5" s="23" t="s">
        <v>377</v>
      </c>
    </row>
    <row r="6" ht="28.5" customHeight="1" spans="1:13">
      <c r="A6" s="33" t="s">
        <v>2</v>
      </c>
      <c r="B6" s="33" t="s">
        <v>4</v>
      </c>
      <c r="C6" s="34">
        <v>2646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43.05" customHeight="1" spans="1:13">
      <c r="A7" s="24" t="s">
        <v>153</v>
      </c>
      <c r="B7" s="24" t="s">
        <v>378</v>
      </c>
      <c r="C7" s="25">
        <v>50</v>
      </c>
      <c r="D7" s="24" t="s">
        <v>379</v>
      </c>
      <c r="E7" s="35" t="s">
        <v>380</v>
      </c>
      <c r="F7" s="24" t="s">
        <v>381</v>
      </c>
      <c r="G7" s="24" t="s">
        <v>382</v>
      </c>
      <c r="H7" s="24" t="s">
        <v>383</v>
      </c>
      <c r="I7" s="24" t="s">
        <v>384</v>
      </c>
      <c r="J7" s="24" t="s">
        <v>382</v>
      </c>
      <c r="K7" s="24" t="s">
        <v>385</v>
      </c>
      <c r="L7" s="24" t="s">
        <v>386</v>
      </c>
      <c r="M7" s="24"/>
    </row>
    <row r="8" ht="43.05" customHeight="1" spans="1:13">
      <c r="A8" s="24"/>
      <c r="B8" s="24"/>
      <c r="C8" s="25"/>
      <c r="D8" s="24"/>
      <c r="E8" s="35" t="s">
        <v>387</v>
      </c>
      <c r="F8" s="24" t="s">
        <v>388</v>
      </c>
      <c r="G8" s="24" t="s">
        <v>389</v>
      </c>
      <c r="H8" s="24" t="s">
        <v>390</v>
      </c>
      <c r="I8" s="24" t="s">
        <v>391</v>
      </c>
      <c r="J8" s="24" t="s">
        <v>389</v>
      </c>
      <c r="K8" s="24" t="s">
        <v>392</v>
      </c>
      <c r="L8" s="24" t="s">
        <v>393</v>
      </c>
      <c r="M8" s="24"/>
    </row>
    <row r="9" ht="43.05" customHeight="1" spans="1:13">
      <c r="A9" s="24"/>
      <c r="B9" s="24"/>
      <c r="C9" s="25"/>
      <c r="D9" s="24"/>
      <c r="E9" s="35"/>
      <c r="F9" s="24"/>
      <c r="G9" s="24" t="s">
        <v>394</v>
      </c>
      <c r="H9" s="24" t="s">
        <v>390</v>
      </c>
      <c r="I9" s="24" t="s">
        <v>395</v>
      </c>
      <c r="J9" s="24" t="s">
        <v>394</v>
      </c>
      <c r="K9" s="24" t="s">
        <v>392</v>
      </c>
      <c r="L9" s="24" t="s">
        <v>393</v>
      </c>
      <c r="M9" s="24"/>
    </row>
    <row r="10" ht="43.05" customHeight="1" spans="1:13">
      <c r="A10" s="24"/>
      <c r="B10" s="24"/>
      <c r="C10" s="25"/>
      <c r="D10" s="24"/>
      <c r="E10" s="35" t="s">
        <v>396</v>
      </c>
      <c r="F10" s="24" t="s">
        <v>397</v>
      </c>
      <c r="G10" s="24" t="s">
        <v>398</v>
      </c>
      <c r="H10" s="24" t="s">
        <v>399</v>
      </c>
      <c r="I10" s="24" t="s">
        <v>399</v>
      </c>
      <c r="J10" s="24" t="s">
        <v>398</v>
      </c>
      <c r="K10" s="24" t="s">
        <v>385</v>
      </c>
      <c r="L10" s="24" t="s">
        <v>386</v>
      </c>
      <c r="M10" s="24"/>
    </row>
    <row r="11" ht="43.05" customHeight="1" spans="1:13">
      <c r="A11" s="24"/>
      <c r="B11" s="24"/>
      <c r="C11" s="25"/>
      <c r="D11" s="24"/>
      <c r="E11" s="35"/>
      <c r="F11" s="24" t="s">
        <v>400</v>
      </c>
      <c r="G11" s="24" t="s">
        <v>401</v>
      </c>
      <c r="H11" s="24" t="s">
        <v>402</v>
      </c>
      <c r="I11" s="24" t="s">
        <v>403</v>
      </c>
      <c r="J11" s="24" t="s">
        <v>401</v>
      </c>
      <c r="K11" s="24" t="s">
        <v>404</v>
      </c>
      <c r="L11" s="24" t="s">
        <v>393</v>
      </c>
      <c r="M11" s="24"/>
    </row>
    <row r="12" ht="43.05" customHeight="1" spans="1:13">
      <c r="A12" s="24"/>
      <c r="B12" s="24"/>
      <c r="C12" s="25"/>
      <c r="D12" s="24"/>
      <c r="E12" s="35"/>
      <c r="F12" s="24" t="s">
        <v>405</v>
      </c>
      <c r="G12" s="24" t="s">
        <v>406</v>
      </c>
      <c r="H12" s="24" t="s">
        <v>399</v>
      </c>
      <c r="I12" s="24" t="s">
        <v>407</v>
      </c>
      <c r="J12" s="24" t="s">
        <v>406</v>
      </c>
      <c r="K12" s="24" t="s">
        <v>385</v>
      </c>
      <c r="L12" s="24" t="s">
        <v>386</v>
      </c>
      <c r="M12" s="24"/>
    </row>
    <row r="13" ht="43.05" customHeight="1" spans="1:13">
      <c r="A13" s="24"/>
      <c r="B13" s="24"/>
      <c r="C13" s="25"/>
      <c r="D13" s="24"/>
      <c r="E13" s="35" t="s">
        <v>408</v>
      </c>
      <c r="F13" s="24" t="s">
        <v>409</v>
      </c>
      <c r="G13" s="24" t="s">
        <v>410</v>
      </c>
      <c r="H13" s="24" t="s">
        <v>411</v>
      </c>
      <c r="I13" s="24" t="s">
        <v>412</v>
      </c>
      <c r="J13" s="24" t="s">
        <v>410</v>
      </c>
      <c r="K13" s="24" t="s">
        <v>385</v>
      </c>
      <c r="L13" s="24" t="s">
        <v>386</v>
      </c>
      <c r="M13" s="24"/>
    </row>
    <row r="14" ht="43.05" customHeight="1" spans="1:13">
      <c r="A14" s="24" t="s">
        <v>153</v>
      </c>
      <c r="B14" s="24" t="s">
        <v>413</v>
      </c>
      <c r="C14" s="25">
        <v>1732</v>
      </c>
      <c r="D14" s="24" t="s">
        <v>414</v>
      </c>
      <c r="E14" s="35" t="s">
        <v>408</v>
      </c>
      <c r="F14" s="24" t="s">
        <v>409</v>
      </c>
      <c r="G14" s="24" t="s">
        <v>415</v>
      </c>
      <c r="H14" s="24" t="s">
        <v>416</v>
      </c>
      <c r="I14" s="24" t="s">
        <v>416</v>
      </c>
      <c r="J14" s="24" t="s">
        <v>415</v>
      </c>
      <c r="K14" s="24" t="s">
        <v>385</v>
      </c>
      <c r="L14" s="24" t="s">
        <v>386</v>
      </c>
      <c r="M14" s="24"/>
    </row>
    <row r="15" ht="43.05" customHeight="1" spans="1:13">
      <c r="A15" s="24"/>
      <c r="B15" s="24"/>
      <c r="C15" s="25"/>
      <c r="D15" s="24"/>
      <c r="E15" s="35" t="s">
        <v>396</v>
      </c>
      <c r="F15" s="24" t="s">
        <v>397</v>
      </c>
      <c r="G15" s="24" t="s">
        <v>417</v>
      </c>
      <c r="H15" s="24" t="s">
        <v>399</v>
      </c>
      <c r="I15" s="24" t="s">
        <v>418</v>
      </c>
      <c r="J15" s="24" t="s">
        <v>417</v>
      </c>
      <c r="K15" s="24" t="s">
        <v>385</v>
      </c>
      <c r="L15" s="24" t="s">
        <v>386</v>
      </c>
      <c r="M15" s="24"/>
    </row>
    <row r="16" ht="43.05" customHeight="1" spans="1:13">
      <c r="A16" s="24"/>
      <c r="B16" s="24"/>
      <c r="C16" s="25"/>
      <c r="D16" s="24"/>
      <c r="E16" s="35"/>
      <c r="F16" s="24" t="s">
        <v>400</v>
      </c>
      <c r="G16" s="24" t="s">
        <v>419</v>
      </c>
      <c r="H16" s="24" t="s">
        <v>420</v>
      </c>
      <c r="I16" s="24" t="s">
        <v>421</v>
      </c>
      <c r="J16" s="24" t="s">
        <v>419</v>
      </c>
      <c r="K16" s="24" t="s">
        <v>404</v>
      </c>
      <c r="L16" s="24" t="s">
        <v>393</v>
      </c>
      <c r="M16" s="24"/>
    </row>
    <row r="17" ht="43.05" customHeight="1" spans="1:13">
      <c r="A17" s="24"/>
      <c r="B17" s="24"/>
      <c r="C17" s="25"/>
      <c r="D17" s="24"/>
      <c r="E17" s="35"/>
      <c r="F17" s="24" t="s">
        <v>405</v>
      </c>
      <c r="G17" s="24" t="s">
        <v>422</v>
      </c>
      <c r="H17" s="24" t="s">
        <v>422</v>
      </c>
      <c r="I17" s="24" t="s">
        <v>422</v>
      </c>
      <c r="J17" s="24" t="s">
        <v>422</v>
      </c>
      <c r="K17" s="24" t="s">
        <v>422</v>
      </c>
      <c r="L17" s="24" t="s">
        <v>393</v>
      </c>
      <c r="M17" s="24"/>
    </row>
    <row r="18" ht="43.05" customHeight="1" spans="1:13">
      <c r="A18" s="24"/>
      <c r="B18" s="24"/>
      <c r="C18" s="25"/>
      <c r="D18" s="24"/>
      <c r="E18" s="35" t="s">
        <v>380</v>
      </c>
      <c r="F18" s="24" t="s">
        <v>381</v>
      </c>
      <c r="G18" s="24" t="s">
        <v>423</v>
      </c>
      <c r="H18" s="24" t="s">
        <v>424</v>
      </c>
      <c r="I18" s="24" t="s">
        <v>385</v>
      </c>
      <c r="J18" s="24" t="s">
        <v>423</v>
      </c>
      <c r="K18" s="24" t="s">
        <v>385</v>
      </c>
      <c r="L18" s="24" t="s">
        <v>386</v>
      </c>
      <c r="M18" s="24"/>
    </row>
    <row r="19" ht="43.05" customHeight="1" spans="1:13">
      <c r="A19" s="24"/>
      <c r="B19" s="24"/>
      <c r="C19" s="25"/>
      <c r="D19" s="24"/>
      <c r="E19" s="35" t="s">
        <v>387</v>
      </c>
      <c r="F19" s="24" t="s">
        <v>388</v>
      </c>
      <c r="G19" s="24" t="s">
        <v>425</v>
      </c>
      <c r="H19" s="24" t="s">
        <v>426</v>
      </c>
      <c r="I19" s="24" t="s">
        <v>414</v>
      </c>
      <c r="J19" s="24" t="s">
        <v>425</v>
      </c>
      <c r="K19" s="24" t="s">
        <v>392</v>
      </c>
      <c r="L19" s="24" t="s">
        <v>393</v>
      </c>
      <c r="M19" s="24"/>
    </row>
    <row r="20" ht="43.05" customHeight="1" spans="1:13">
      <c r="A20" s="24" t="s">
        <v>153</v>
      </c>
      <c r="B20" s="24" t="s">
        <v>427</v>
      </c>
      <c r="C20" s="25">
        <v>365</v>
      </c>
      <c r="D20" s="24" t="s">
        <v>428</v>
      </c>
      <c r="E20" s="35" t="s">
        <v>396</v>
      </c>
      <c r="F20" s="24" t="s">
        <v>405</v>
      </c>
      <c r="G20" s="24" t="s">
        <v>422</v>
      </c>
      <c r="H20" s="24" t="s">
        <v>422</v>
      </c>
      <c r="I20" s="24" t="s">
        <v>422</v>
      </c>
      <c r="J20" s="24" t="s">
        <v>422</v>
      </c>
      <c r="K20" s="24" t="s">
        <v>422</v>
      </c>
      <c r="L20" s="24" t="s">
        <v>393</v>
      </c>
      <c r="M20" s="24"/>
    </row>
    <row r="21" ht="43.05" customHeight="1" spans="1:13">
      <c r="A21" s="24"/>
      <c r="B21" s="24"/>
      <c r="C21" s="25"/>
      <c r="D21" s="24"/>
      <c r="E21" s="35"/>
      <c r="F21" s="24" t="s">
        <v>397</v>
      </c>
      <c r="G21" s="24" t="s">
        <v>429</v>
      </c>
      <c r="H21" s="24" t="s">
        <v>399</v>
      </c>
      <c r="I21" s="24" t="s">
        <v>399</v>
      </c>
      <c r="J21" s="24" t="s">
        <v>429</v>
      </c>
      <c r="K21" s="24" t="s">
        <v>385</v>
      </c>
      <c r="L21" s="24" t="s">
        <v>386</v>
      </c>
      <c r="M21" s="24"/>
    </row>
    <row r="22" ht="43.05" customHeight="1" spans="1:13">
      <c r="A22" s="24"/>
      <c r="B22" s="24"/>
      <c r="C22" s="25"/>
      <c r="D22" s="24"/>
      <c r="E22" s="35"/>
      <c r="F22" s="24"/>
      <c r="G22" s="24" t="s">
        <v>430</v>
      </c>
      <c r="H22" s="24" t="s">
        <v>399</v>
      </c>
      <c r="I22" s="24" t="s">
        <v>399</v>
      </c>
      <c r="J22" s="24" t="s">
        <v>430</v>
      </c>
      <c r="K22" s="24" t="s">
        <v>385</v>
      </c>
      <c r="L22" s="24" t="s">
        <v>386</v>
      </c>
      <c r="M22" s="24"/>
    </row>
    <row r="23" ht="43.05" customHeight="1" spans="1:13">
      <c r="A23" s="24"/>
      <c r="B23" s="24"/>
      <c r="C23" s="25"/>
      <c r="D23" s="24"/>
      <c r="E23" s="35"/>
      <c r="F23" s="24"/>
      <c r="G23" s="24" t="s">
        <v>431</v>
      </c>
      <c r="H23" s="24" t="s">
        <v>399</v>
      </c>
      <c r="I23" s="24" t="s">
        <v>399</v>
      </c>
      <c r="J23" s="24" t="s">
        <v>431</v>
      </c>
      <c r="K23" s="24" t="s">
        <v>385</v>
      </c>
      <c r="L23" s="24" t="s">
        <v>386</v>
      </c>
      <c r="M23" s="24"/>
    </row>
    <row r="24" ht="43.05" customHeight="1" spans="1:13">
      <c r="A24" s="24"/>
      <c r="B24" s="24"/>
      <c r="C24" s="25"/>
      <c r="D24" s="24"/>
      <c r="E24" s="35"/>
      <c r="F24" s="24" t="s">
        <v>400</v>
      </c>
      <c r="G24" s="24" t="s">
        <v>432</v>
      </c>
      <c r="H24" s="24" t="s">
        <v>420</v>
      </c>
      <c r="I24" s="24" t="s">
        <v>433</v>
      </c>
      <c r="J24" s="24" t="s">
        <v>432</v>
      </c>
      <c r="K24" s="24" t="s">
        <v>434</v>
      </c>
      <c r="L24" s="24" t="s">
        <v>393</v>
      </c>
      <c r="M24" s="24"/>
    </row>
    <row r="25" ht="43.05" customHeight="1" spans="1:13">
      <c r="A25" s="24"/>
      <c r="B25" s="24"/>
      <c r="C25" s="25"/>
      <c r="D25" s="24"/>
      <c r="E25" s="35"/>
      <c r="F25" s="24"/>
      <c r="G25" s="24" t="s">
        <v>435</v>
      </c>
      <c r="H25" s="24" t="s">
        <v>420</v>
      </c>
      <c r="I25" s="24" t="s">
        <v>436</v>
      </c>
      <c r="J25" s="24" t="s">
        <v>435</v>
      </c>
      <c r="K25" s="24" t="s">
        <v>404</v>
      </c>
      <c r="L25" s="24" t="s">
        <v>393</v>
      </c>
      <c r="M25" s="24"/>
    </row>
    <row r="26" ht="43.05" customHeight="1" spans="1:13">
      <c r="A26" s="24"/>
      <c r="B26" s="24"/>
      <c r="C26" s="25"/>
      <c r="D26" s="24"/>
      <c r="E26" s="35" t="s">
        <v>387</v>
      </c>
      <c r="F26" s="24" t="s">
        <v>388</v>
      </c>
      <c r="G26" s="24" t="s">
        <v>437</v>
      </c>
      <c r="H26" s="24" t="s">
        <v>438</v>
      </c>
      <c r="I26" s="24" t="s">
        <v>437</v>
      </c>
      <c r="J26" s="24" t="s">
        <v>437</v>
      </c>
      <c r="K26" s="24" t="s">
        <v>392</v>
      </c>
      <c r="L26" s="24" t="s">
        <v>393</v>
      </c>
      <c r="M26" s="24"/>
    </row>
    <row r="27" ht="43.05" customHeight="1" spans="1:13">
      <c r="A27" s="24"/>
      <c r="B27" s="24"/>
      <c r="C27" s="25"/>
      <c r="D27" s="24"/>
      <c r="E27" s="35"/>
      <c r="F27" s="24"/>
      <c r="G27" s="24" t="s">
        <v>439</v>
      </c>
      <c r="H27" s="24" t="s">
        <v>440</v>
      </c>
      <c r="I27" s="24" t="s">
        <v>439</v>
      </c>
      <c r="J27" s="24" t="s">
        <v>439</v>
      </c>
      <c r="K27" s="24" t="s">
        <v>392</v>
      </c>
      <c r="L27" s="24" t="s">
        <v>393</v>
      </c>
      <c r="M27" s="24"/>
    </row>
    <row r="28" ht="43.05" customHeight="1" spans="1:13">
      <c r="A28" s="24"/>
      <c r="B28" s="24"/>
      <c r="C28" s="25"/>
      <c r="D28" s="24"/>
      <c r="E28" s="35"/>
      <c r="F28" s="24"/>
      <c r="G28" s="24" t="s">
        <v>441</v>
      </c>
      <c r="H28" s="24" t="s">
        <v>442</v>
      </c>
      <c r="I28" s="24" t="s">
        <v>441</v>
      </c>
      <c r="J28" s="24" t="s">
        <v>441</v>
      </c>
      <c r="K28" s="24" t="s">
        <v>392</v>
      </c>
      <c r="L28" s="24" t="s">
        <v>393</v>
      </c>
      <c r="M28" s="24"/>
    </row>
    <row r="29" ht="43.05" customHeight="1" spans="1:13">
      <c r="A29" s="24"/>
      <c r="B29" s="24"/>
      <c r="C29" s="25"/>
      <c r="D29" s="24"/>
      <c r="E29" s="35" t="s">
        <v>380</v>
      </c>
      <c r="F29" s="24" t="s">
        <v>381</v>
      </c>
      <c r="G29" s="24" t="s">
        <v>443</v>
      </c>
      <c r="H29" s="24" t="s">
        <v>424</v>
      </c>
      <c r="I29" s="24" t="s">
        <v>444</v>
      </c>
      <c r="J29" s="24" t="s">
        <v>443</v>
      </c>
      <c r="K29" s="24" t="s">
        <v>385</v>
      </c>
      <c r="L29" s="24" t="s">
        <v>386</v>
      </c>
      <c r="M29" s="24"/>
    </row>
    <row r="30" ht="43.05" customHeight="1" spans="1:13">
      <c r="A30" s="24"/>
      <c r="B30" s="24"/>
      <c r="C30" s="25"/>
      <c r="D30" s="24"/>
      <c r="E30" s="35" t="s">
        <v>408</v>
      </c>
      <c r="F30" s="24" t="s">
        <v>409</v>
      </c>
      <c r="G30" s="24" t="s">
        <v>445</v>
      </c>
      <c r="H30" s="24" t="s">
        <v>416</v>
      </c>
      <c r="I30" s="24" t="s">
        <v>416</v>
      </c>
      <c r="J30" s="24" t="s">
        <v>445</v>
      </c>
      <c r="K30" s="24" t="s">
        <v>385</v>
      </c>
      <c r="L30" s="24" t="s">
        <v>386</v>
      </c>
      <c r="M30" s="24"/>
    </row>
    <row r="31" ht="43.05" customHeight="1" spans="1:13">
      <c r="A31" s="24" t="s">
        <v>153</v>
      </c>
      <c r="B31" s="24" t="s">
        <v>446</v>
      </c>
      <c r="C31" s="25">
        <v>50</v>
      </c>
      <c r="D31" s="24" t="s">
        <v>447</v>
      </c>
      <c r="E31" s="35" t="s">
        <v>408</v>
      </c>
      <c r="F31" s="24" t="s">
        <v>409</v>
      </c>
      <c r="G31" s="24" t="s">
        <v>445</v>
      </c>
      <c r="H31" s="24" t="s">
        <v>448</v>
      </c>
      <c r="I31" s="24" t="s">
        <v>449</v>
      </c>
      <c r="J31" s="24" t="s">
        <v>445</v>
      </c>
      <c r="K31" s="24" t="s">
        <v>385</v>
      </c>
      <c r="L31" s="24" t="s">
        <v>386</v>
      </c>
      <c r="M31" s="24"/>
    </row>
    <row r="32" ht="43.05" customHeight="1" spans="1:13">
      <c r="A32" s="24"/>
      <c r="B32" s="24"/>
      <c r="C32" s="25"/>
      <c r="D32" s="24"/>
      <c r="E32" s="35" t="s">
        <v>396</v>
      </c>
      <c r="F32" s="24" t="s">
        <v>397</v>
      </c>
      <c r="G32" s="24" t="s">
        <v>398</v>
      </c>
      <c r="H32" s="24" t="s">
        <v>399</v>
      </c>
      <c r="I32" s="24" t="s">
        <v>399</v>
      </c>
      <c r="J32" s="24" t="s">
        <v>398</v>
      </c>
      <c r="K32" s="24" t="s">
        <v>385</v>
      </c>
      <c r="L32" s="24" t="s">
        <v>386</v>
      </c>
      <c r="M32" s="24"/>
    </row>
    <row r="33" ht="43.05" customHeight="1" spans="1:13">
      <c r="A33" s="24"/>
      <c r="B33" s="24"/>
      <c r="C33" s="25"/>
      <c r="D33" s="24"/>
      <c r="E33" s="35"/>
      <c r="F33" s="24" t="s">
        <v>405</v>
      </c>
      <c r="G33" s="24" t="s">
        <v>422</v>
      </c>
      <c r="H33" s="24" t="s">
        <v>422</v>
      </c>
      <c r="I33" s="24" t="s">
        <v>422</v>
      </c>
      <c r="J33" s="24" t="s">
        <v>422</v>
      </c>
      <c r="K33" s="24" t="s">
        <v>422</v>
      </c>
      <c r="L33" s="24" t="s">
        <v>393</v>
      </c>
      <c r="M33" s="24"/>
    </row>
    <row r="34" ht="43.05" customHeight="1" spans="1:13">
      <c r="A34" s="24"/>
      <c r="B34" s="24"/>
      <c r="C34" s="25"/>
      <c r="D34" s="24"/>
      <c r="E34" s="35"/>
      <c r="F34" s="24" t="s">
        <v>400</v>
      </c>
      <c r="G34" s="24" t="s">
        <v>450</v>
      </c>
      <c r="H34" s="24" t="s">
        <v>451</v>
      </c>
      <c r="I34" s="24" t="s">
        <v>452</v>
      </c>
      <c r="J34" s="24" t="s">
        <v>450</v>
      </c>
      <c r="K34" s="24" t="s">
        <v>453</v>
      </c>
      <c r="L34" s="24" t="s">
        <v>393</v>
      </c>
      <c r="M34" s="24"/>
    </row>
    <row r="35" ht="43.05" customHeight="1" spans="1:13">
      <c r="A35" s="24"/>
      <c r="B35" s="24"/>
      <c r="C35" s="25"/>
      <c r="D35" s="24"/>
      <c r="E35" s="35"/>
      <c r="F35" s="24"/>
      <c r="G35" s="24" t="s">
        <v>454</v>
      </c>
      <c r="H35" s="24" t="s">
        <v>455</v>
      </c>
      <c r="I35" s="24" t="s">
        <v>456</v>
      </c>
      <c r="J35" s="24" t="s">
        <v>454</v>
      </c>
      <c r="K35" s="24" t="s">
        <v>453</v>
      </c>
      <c r="L35" s="24" t="s">
        <v>393</v>
      </c>
      <c r="M35" s="24"/>
    </row>
    <row r="36" ht="43.05" customHeight="1" spans="1:13">
      <c r="A36" s="24"/>
      <c r="B36" s="24"/>
      <c r="C36" s="25"/>
      <c r="D36" s="24"/>
      <c r="E36" s="35"/>
      <c r="F36" s="24"/>
      <c r="G36" s="24" t="s">
        <v>457</v>
      </c>
      <c r="H36" s="24" t="s">
        <v>458</v>
      </c>
      <c r="I36" s="24" t="s">
        <v>459</v>
      </c>
      <c r="J36" s="24" t="s">
        <v>457</v>
      </c>
      <c r="K36" s="24" t="s">
        <v>453</v>
      </c>
      <c r="L36" s="24" t="s">
        <v>393</v>
      </c>
      <c r="M36" s="24"/>
    </row>
    <row r="37" ht="43.05" customHeight="1" spans="1:13">
      <c r="A37" s="24"/>
      <c r="B37" s="24"/>
      <c r="C37" s="25"/>
      <c r="D37" s="24"/>
      <c r="E37" s="35"/>
      <c r="F37" s="24"/>
      <c r="G37" s="24" t="s">
        <v>460</v>
      </c>
      <c r="H37" s="24" t="s">
        <v>461</v>
      </c>
      <c r="I37" s="24" t="s">
        <v>462</v>
      </c>
      <c r="J37" s="24" t="s">
        <v>460</v>
      </c>
      <c r="K37" s="24" t="s">
        <v>453</v>
      </c>
      <c r="L37" s="24" t="s">
        <v>393</v>
      </c>
      <c r="M37" s="24"/>
    </row>
    <row r="38" ht="43.05" customHeight="1" spans="1:13">
      <c r="A38" s="24"/>
      <c r="B38" s="24"/>
      <c r="C38" s="25"/>
      <c r="D38" s="24"/>
      <c r="E38" s="35"/>
      <c r="F38" s="24"/>
      <c r="G38" s="24" t="s">
        <v>463</v>
      </c>
      <c r="H38" s="24" t="s">
        <v>464</v>
      </c>
      <c r="I38" s="24" t="s">
        <v>465</v>
      </c>
      <c r="J38" s="24" t="s">
        <v>463</v>
      </c>
      <c r="K38" s="24" t="s">
        <v>453</v>
      </c>
      <c r="L38" s="24" t="s">
        <v>393</v>
      </c>
      <c r="M38" s="24"/>
    </row>
    <row r="39" ht="43.05" customHeight="1" spans="1:13">
      <c r="A39" s="24"/>
      <c r="B39" s="24"/>
      <c r="C39" s="25"/>
      <c r="D39" s="24"/>
      <c r="E39" s="35" t="s">
        <v>380</v>
      </c>
      <c r="F39" s="24" t="s">
        <v>381</v>
      </c>
      <c r="G39" s="24" t="s">
        <v>423</v>
      </c>
      <c r="H39" s="24" t="s">
        <v>424</v>
      </c>
      <c r="I39" s="24" t="s">
        <v>466</v>
      </c>
      <c r="J39" s="24" t="s">
        <v>423</v>
      </c>
      <c r="K39" s="24" t="s">
        <v>385</v>
      </c>
      <c r="L39" s="24" t="s">
        <v>386</v>
      </c>
      <c r="M39" s="24"/>
    </row>
    <row r="40" ht="43.05" customHeight="1" spans="1:13">
      <c r="A40" s="24"/>
      <c r="B40" s="24"/>
      <c r="C40" s="25"/>
      <c r="D40" s="24"/>
      <c r="E40" s="35" t="s">
        <v>387</v>
      </c>
      <c r="F40" s="24" t="s">
        <v>388</v>
      </c>
      <c r="G40" s="24" t="s">
        <v>467</v>
      </c>
      <c r="H40" s="24" t="s">
        <v>468</v>
      </c>
      <c r="I40" s="24" t="s">
        <v>469</v>
      </c>
      <c r="J40" s="24" t="s">
        <v>467</v>
      </c>
      <c r="K40" s="24" t="s">
        <v>392</v>
      </c>
      <c r="L40" s="24" t="s">
        <v>393</v>
      </c>
      <c r="M40" s="24"/>
    </row>
    <row r="41" ht="43.05" customHeight="1" spans="1:13">
      <c r="A41" s="24"/>
      <c r="B41" s="24"/>
      <c r="C41" s="25"/>
      <c r="D41" s="24"/>
      <c r="E41" s="35"/>
      <c r="F41" s="24"/>
      <c r="G41" s="24" t="s">
        <v>470</v>
      </c>
      <c r="H41" s="24" t="s">
        <v>468</v>
      </c>
      <c r="I41" s="24" t="s">
        <v>471</v>
      </c>
      <c r="J41" s="24" t="s">
        <v>470</v>
      </c>
      <c r="K41" s="24" t="s">
        <v>392</v>
      </c>
      <c r="L41" s="24" t="s">
        <v>393</v>
      </c>
      <c r="M41" s="24"/>
    </row>
    <row r="42" ht="43.05" customHeight="1" spans="1:13">
      <c r="A42" s="24"/>
      <c r="B42" s="24"/>
      <c r="C42" s="25"/>
      <c r="D42" s="24"/>
      <c r="E42" s="35"/>
      <c r="F42" s="24"/>
      <c r="G42" s="24" t="s">
        <v>472</v>
      </c>
      <c r="H42" s="24" t="s">
        <v>473</v>
      </c>
      <c r="I42" s="24" t="s">
        <v>474</v>
      </c>
      <c r="J42" s="24" t="s">
        <v>472</v>
      </c>
      <c r="K42" s="24" t="s">
        <v>392</v>
      </c>
      <c r="L42" s="24" t="s">
        <v>393</v>
      </c>
      <c r="M42" s="24"/>
    </row>
    <row r="43" ht="43.05" customHeight="1" spans="1:13">
      <c r="A43" s="24" t="s">
        <v>153</v>
      </c>
      <c r="B43" s="24" t="s">
        <v>475</v>
      </c>
      <c r="C43" s="25">
        <v>25</v>
      </c>
      <c r="D43" s="24" t="s">
        <v>476</v>
      </c>
      <c r="E43" s="35" t="s">
        <v>387</v>
      </c>
      <c r="F43" s="24" t="s">
        <v>477</v>
      </c>
      <c r="G43" s="24" t="s">
        <v>422</v>
      </c>
      <c r="H43" s="24" t="s">
        <v>422</v>
      </c>
      <c r="I43" s="24" t="s">
        <v>422</v>
      </c>
      <c r="J43" s="24" t="s">
        <v>422</v>
      </c>
      <c r="K43" s="24" t="s">
        <v>392</v>
      </c>
      <c r="L43" s="24" t="s">
        <v>393</v>
      </c>
      <c r="M43" s="24"/>
    </row>
    <row r="44" ht="43.05" customHeight="1" spans="1:13">
      <c r="A44" s="24"/>
      <c r="B44" s="24"/>
      <c r="C44" s="25"/>
      <c r="D44" s="24"/>
      <c r="E44" s="35"/>
      <c r="F44" s="24" t="s">
        <v>388</v>
      </c>
      <c r="G44" s="24" t="s">
        <v>478</v>
      </c>
      <c r="H44" s="24" t="s">
        <v>479</v>
      </c>
      <c r="I44" s="24" t="s">
        <v>478</v>
      </c>
      <c r="J44" s="24" t="s">
        <v>478</v>
      </c>
      <c r="K44" s="24" t="s">
        <v>392</v>
      </c>
      <c r="L44" s="24" t="s">
        <v>393</v>
      </c>
      <c r="M44" s="24"/>
    </row>
    <row r="45" ht="43.05" customHeight="1" spans="1:13">
      <c r="A45" s="24"/>
      <c r="B45" s="24"/>
      <c r="C45" s="25"/>
      <c r="D45" s="24"/>
      <c r="E45" s="35"/>
      <c r="F45" s="24"/>
      <c r="G45" s="24" t="s">
        <v>480</v>
      </c>
      <c r="H45" s="24" t="s">
        <v>481</v>
      </c>
      <c r="I45" s="24" t="s">
        <v>480</v>
      </c>
      <c r="J45" s="24" t="s">
        <v>480</v>
      </c>
      <c r="K45" s="24" t="s">
        <v>392</v>
      </c>
      <c r="L45" s="24" t="s">
        <v>393</v>
      </c>
      <c r="M45" s="24"/>
    </row>
    <row r="46" ht="43.05" customHeight="1" spans="1:13">
      <c r="A46" s="24"/>
      <c r="B46" s="24"/>
      <c r="C46" s="25"/>
      <c r="D46" s="24"/>
      <c r="E46" s="35" t="s">
        <v>396</v>
      </c>
      <c r="F46" s="24" t="s">
        <v>397</v>
      </c>
      <c r="G46" s="24" t="s">
        <v>482</v>
      </c>
      <c r="H46" s="24" t="s">
        <v>399</v>
      </c>
      <c r="I46" s="24" t="s">
        <v>483</v>
      </c>
      <c r="J46" s="24" t="s">
        <v>482</v>
      </c>
      <c r="K46" s="24" t="s">
        <v>385</v>
      </c>
      <c r="L46" s="24" t="s">
        <v>386</v>
      </c>
      <c r="M46" s="24"/>
    </row>
    <row r="47" ht="43.05" customHeight="1" spans="1:13">
      <c r="A47" s="24"/>
      <c r="B47" s="24"/>
      <c r="C47" s="25"/>
      <c r="D47" s="24"/>
      <c r="E47" s="35"/>
      <c r="F47" s="24" t="s">
        <v>400</v>
      </c>
      <c r="G47" s="24" t="s">
        <v>484</v>
      </c>
      <c r="H47" s="24" t="s">
        <v>485</v>
      </c>
      <c r="I47" s="24" t="s">
        <v>486</v>
      </c>
      <c r="J47" s="24" t="s">
        <v>484</v>
      </c>
      <c r="K47" s="24" t="s">
        <v>453</v>
      </c>
      <c r="L47" s="24" t="s">
        <v>393</v>
      </c>
      <c r="M47" s="24"/>
    </row>
    <row r="48" ht="43.05" customHeight="1" spans="1:13">
      <c r="A48" s="24"/>
      <c r="B48" s="24"/>
      <c r="C48" s="25"/>
      <c r="D48" s="24"/>
      <c r="E48" s="35"/>
      <c r="F48" s="24" t="s">
        <v>405</v>
      </c>
      <c r="G48" s="24" t="s">
        <v>422</v>
      </c>
      <c r="H48" s="24" t="s">
        <v>422</v>
      </c>
      <c r="I48" s="24" t="s">
        <v>422</v>
      </c>
      <c r="J48" s="24" t="s">
        <v>422</v>
      </c>
      <c r="K48" s="24" t="s">
        <v>422</v>
      </c>
      <c r="L48" s="24" t="s">
        <v>393</v>
      </c>
      <c r="M48" s="24"/>
    </row>
    <row r="49" ht="43.05" customHeight="1" spans="1:13">
      <c r="A49" s="24"/>
      <c r="B49" s="24"/>
      <c r="C49" s="25"/>
      <c r="D49" s="24"/>
      <c r="E49" s="35" t="s">
        <v>380</v>
      </c>
      <c r="F49" s="24" t="s">
        <v>381</v>
      </c>
      <c r="G49" s="24" t="s">
        <v>423</v>
      </c>
      <c r="H49" s="24" t="s">
        <v>424</v>
      </c>
      <c r="I49" s="24" t="s">
        <v>416</v>
      </c>
      <c r="J49" s="24" t="s">
        <v>423</v>
      </c>
      <c r="K49" s="24" t="s">
        <v>385</v>
      </c>
      <c r="L49" s="24" t="s">
        <v>386</v>
      </c>
      <c r="M49" s="24"/>
    </row>
    <row r="50" ht="43.05" customHeight="1" spans="1:13">
      <c r="A50" s="24"/>
      <c r="B50" s="24"/>
      <c r="C50" s="25"/>
      <c r="D50" s="24"/>
      <c r="E50" s="35" t="s">
        <v>408</v>
      </c>
      <c r="F50" s="24" t="s">
        <v>409</v>
      </c>
      <c r="G50" s="24" t="s">
        <v>487</v>
      </c>
      <c r="H50" s="24" t="s">
        <v>488</v>
      </c>
      <c r="I50" s="24" t="s">
        <v>416</v>
      </c>
      <c r="J50" s="24" t="s">
        <v>487</v>
      </c>
      <c r="K50" s="24" t="s">
        <v>385</v>
      </c>
      <c r="L50" s="24" t="s">
        <v>386</v>
      </c>
      <c r="M50" s="24"/>
    </row>
    <row r="51" ht="43.05" customHeight="1" spans="1:13">
      <c r="A51" s="24" t="s">
        <v>153</v>
      </c>
      <c r="B51" s="24" t="s">
        <v>489</v>
      </c>
      <c r="C51" s="25">
        <v>60</v>
      </c>
      <c r="D51" s="24" t="s">
        <v>490</v>
      </c>
      <c r="E51" s="35" t="s">
        <v>380</v>
      </c>
      <c r="F51" s="24" t="s">
        <v>381</v>
      </c>
      <c r="G51" s="24" t="s">
        <v>423</v>
      </c>
      <c r="H51" s="24" t="s">
        <v>424</v>
      </c>
      <c r="I51" s="24" t="s">
        <v>491</v>
      </c>
      <c r="J51" s="24" t="s">
        <v>423</v>
      </c>
      <c r="K51" s="24" t="s">
        <v>385</v>
      </c>
      <c r="L51" s="24" t="s">
        <v>386</v>
      </c>
      <c r="M51" s="24"/>
    </row>
    <row r="52" ht="43.05" customHeight="1" spans="1:13">
      <c r="A52" s="24"/>
      <c r="B52" s="24"/>
      <c r="C52" s="25"/>
      <c r="D52" s="24"/>
      <c r="E52" s="35" t="s">
        <v>396</v>
      </c>
      <c r="F52" s="24" t="s">
        <v>400</v>
      </c>
      <c r="G52" s="24" t="s">
        <v>492</v>
      </c>
      <c r="H52" s="24" t="s">
        <v>420</v>
      </c>
      <c r="I52" s="24" t="s">
        <v>493</v>
      </c>
      <c r="J52" s="24" t="s">
        <v>492</v>
      </c>
      <c r="K52" s="24" t="s">
        <v>404</v>
      </c>
      <c r="L52" s="24" t="s">
        <v>393</v>
      </c>
      <c r="M52" s="24"/>
    </row>
    <row r="53" ht="43.05" customHeight="1" spans="1:13">
      <c r="A53" s="24"/>
      <c r="B53" s="24"/>
      <c r="C53" s="25"/>
      <c r="D53" s="24"/>
      <c r="E53" s="35"/>
      <c r="F53" s="24"/>
      <c r="G53" s="24" t="s">
        <v>494</v>
      </c>
      <c r="H53" s="24" t="s">
        <v>495</v>
      </c>
      <c r="I53" s="24" t="s">
        <v>496</v>
      </c>
      <c r="J53" s="24" t="s">
        <v>494</v>
      </c>
      <c r="K53" s="24" t="s">
        <v>404</v>
      </c>
      <c r="L53" s="24" t="s">
        <v>393</v>
      </c>
      <c r="M53" s="24"/>
    </row>
    <row r="54" ht="43.05" customHeight="1" spans="1:13">
      <c r="A54" s="24"/>
      <c r="B54" s="24"/>
      <c r="C54" s="25"/>
      <c r="D54" s="24"/>
      <c r="E54" s="35"/>
      <c r="F54" s="24"/>
      <c r="G54" s="24" t="s">
        <v>497</v>
      </c>
      <c r="H54" s="24" t="s">
        <v>498</v>
      </c>
      <c r="I54" s="24" t="s">
        <v>499</v>
      </c>
      <c r="J54" s="24" t="s">
        <v>497</v>
      </c>
      <c r="K54" s="24" t="s">
        <v>404</v>
      </c>
      <c r="L54" s="24" t="s">
        <v>393</v>
      </c>
      <c r="M54" s="24"/>
    </row>
    <row r="55" ht="43.05" customHeight="1" spans="1:13">
      <c r="A55" s="24"/>
      <c r="B55" s="24"/>
      <c r="C55" s="25"/>
      <c r="D55" s="24"/>
      <c r="E55" s="35"/>
      <c r="F55" s="24"/>
      <c r="G55" s="24" t="s">
        <v>500</v>
      </c>
      <c r="H55" s="24" t="s">
        <v>501</v>
      </c>
      <c r="I55" s="24" t="s">
        <v>502</v>
      </c>
      <c r="J55" s="24" t="s">
        <v>500</v>
      </c>
      <c r="K55" s="24" t="s">
        <v>404</v>
      </c>
      <c r="L55" s="24" t="s">
        <v>393</v>
      </c>
      <c r="M55" s="24"/>
    </row>
    <row r="56" ht="43.05" customHeight="1" spans="1:13">
      <c r="A56" s="24"/>
      <c r="B56" s="24"/>
      <c r="C56" s="25"/>
      <c r="D56" s="24"/>
      <c r="E56" s="35"/>
      <c r="F56" s="24" t="s">
        <v>397</v>
      </c>
      <c r="G56" s="24" t="s">
        <v>503</v>
      </c>
      <c r="H56" s="24" t="s">
        <v>399</v>
      </c>
      <c r="I56" s="24" t="s">
        <v>504</v>
      </c>
      <c r="J56" s="24" t="s">
        <v>503</v>
      </c>
      <c r="K56" s="24" t="s">
        <v>385</v>
      </c>
      <c r="L56" s="24" t="s">
        <v>386</v>
      </c>
      <c r="M56" s="24"/>
    </row>
    <row r="57" ht="43.05" customHeight="1" spans="1:13">
      <c r="A57" s="24"/>
      <c r="B57" s="24"/>
      <c r="C57" s="25"/>
      <c r="D57" s="24"/>
      <c r="E57" s="35"/>
      <c r="F57" s="24"/>
      <c r="G57" s="24" t="s">
        <v>505</v>
      </c>
      <c r="H57" s="24" t="s">
        <v>399</v>
      </c>
      <c r="I57" s="24" t="s">
        <v>506</v>
      </c>
      <c r="J57" s="24" t="s">
        <v>505</v>
      </c>
      <c r="K57" s="24" t="s">
        <v>385</v>
      </c>
      <c r="L57" s="24" t="s">
        <v>386</v>
      </c>
      <c r="M57" s="24"/>
    </row>
    <row r="58" ht="43.05" customHeight="1" spans="1:13">
      <c r="A58" s="24"/>
      <c r="B58" s="24"/>
      <c r="C58" s="25"/>
      <c r="D58" s="24"/>
      <c r="E58" s="35"/>
      <c r="F58" s="24" t="s">
        <v>405</v>
      </c>
      <c r="G58" s="24" t="s">
        <v>507</v>
      </c>
      <c r="H58" s="24" t="s">
        <v>508</v>
      </c>
      <c r="I58" s="24" t="s">
        <v>509</v>
      </c>
      <c r="J58" s="24" t="s">
        <v>507</v>
      </c>
      <c r="K58" s="24" t="s">
        <v>510</v>
      </c>
      <c r="L58" s="24" t="s">
        <v>393</v>
      </c>
      <c r="M58" s="24"/>
    </row>
    <row r="59" ht="43.05" customHeight="1" spans="1:13">
      <c r="A59" s="24"/>
      <c r="B59" s="24"/>
      <c r="C59" s="25"/>
      <c r="D59" s="24"/>
      <c r="E59" s="35" t="s">
        <v>387</v>
      </c>
      <c r="F59" s="24" t="s">
        <v>388</v>
      </c>
      <c r="G59" s="24" t="s">
        <v>511</v>
      </c>
      <c r="H59" s="24" t="s">
        <v>512</v>
      </c>
      <c r="I59" s="24" t="s">
        <v>513</v>
      </c>
      <c r="J59" s="24" t="s">
        <v>511</v>
      </c>
      <c r="K59" s="24" t="s">
        <v>392</v>
      </c>
      <c r="L59" s="24" t="s">
        <v>393</v>
      </c>
      <c r="M59" s="24"/>
    </row>
    <row r="60" ht="43.05" customHeight="1" spans="1:13">
      <c r="A60" s="24"/>
      <c r="B60" s="24"/>
      <c r="C60" s="25"/>
      <c r="D60" s="24"/>
      <c r="E60" s="35"/>
      <c r="F60" s="24"/>
      <c r="G60" s="24" t="s">
        <v>514</v>
      </c>
      <c r="H60" s="24" t="s">
        <v>481</v>
      </c>
      <c r="I60" s="24" t="s">
        <v>514</v>
      </c>
      <c r="J60" s="24" t="s">
        <v>514</v>
      </c>
      <c r="K60" s="24" t="s">
        <v>392</v>
      </c>
      <c r="L60" s="24" t="s">
        <v>393</v>
      </c>
      <c r="M60" s="24"/>
    </row>
    <row r="61" ht="43.05" customHeight="1" spans="1:13">
      <c r="A61" s="24"/>
      <c r="B61" s="24"/>
      <c r="C61" s="25"/>
      <c r="D61" s="24"/>
      <c r="E61" s="35"/>
      <c r="F61" s="24"/>
      <c r="G61" s="24" t="s">
        <v>505</v>
      </c>
      <c r="H61" s="24" t="s">
        <v>512</v>
      </c>
      <c r="I61" s="24" t="s">
        <v>515</v>
      </c>
      <c r="J61" s="24" t="s">
        <v>505</v>
      </c>
      <c r="K61" s="24" t="s">
        <v>392</v>
      </c>
      <c r="L61" s="24" t="s">
        <v>393</v>
      </c>
      <c r="M61" s="24"/>
    </row>
    <row r="62" ht="43.05" customHeight="1" spans="1:13">
      <c r="A62" s="24"/>
      <c r="B62" s="24"/>
      <c r="C62" s="25"/>
      <c r="D62" s="24"/>
      <c r="E62" s="35"/>
      <c r="F62" s="24"/>
      <c r="G62" s="24" t="s">
        <v>516</v>
      </c>
      <c r="H62" s="24" t="s">
        <v>481</v>
      </c>
      <c r="I62" s="24" t="s">
        <v>517</v>
      </c>
      <c r="J62" s="24" t="s">
        <v>516</v>
      </c>
      <c r="K62" s="24" t="s">
        <v>392</v>
      </c>
      <c r="L62" s="24" t="s">
        <v>393</v>
      </c>
      <c r="M62" s="24"/>
    </row>
    <row r="63" ht="43.05" customHeight="1" spans="1:13">
      <c r="A63" s="24"/>
      <c r="B63" s="24"/>
      <c r="C63" s="25"/>
      <c r="D63" s="24"/>
      <c r="E63" s="35" t="s">
        <v>408</v>
      </c>
      <c r="F63" s="24" t="s">
        <v>409</v>
      </c>
      <c r="G63" s="24" t="s">
        <v>445</v>
      </c>
      <c r="H63" s="24" t="s">
        <v>518</v>
      </c>
      <c r="I63" s="24" t="s">
        <v>519</v>
      </c>
      <c r="J63" s="24" t="s">
        <v>445</v>
      </c>
      <c r="K63" s="24" t="s">
        <v>385</v>
      </c>
      <c r="L63" s="24" t="s">
        <v>386</v>
      </c>
      <c r="M63" s="24"/>
    </row>
    <row r="64" ht="43.05" customHeight="1" spans="1:13">
      <c r="A64" s="24" t="s">
        <v>153</v>
      </c>
      <c r="B64" s="24" t="s">
        <v>520</v>
      </c>
      <c r="C64" s="25">
        <v>84</v>
      </c>
      <c r="D64" s="24" t="s">
        <v>521</v>
      </c>
      <c r="E64" s="35" t="s">
        <v>387</v>
      </c>
      <c r="F64" s="24" t="s">
        <v>388</v>
      </c>
      <c r="G64" s="24" t="s">
        <v>522</v>
      </c>
      <c r="H64" s="24" t="s">
        <v>440</v>
      </c>
      <c r="I64" s="24" t="s">
        <v>522</v>
      </c>
      <c r="J64" s="24" t="s">
        <v>522</v>
      </c>
      <c r="K64" s="24" t="s">
        <v>392</v>
      </c>
      <c r="L64" s="24" t="s">
        <v>393</v>
      </c>
      <c r="M64" s="24"/>
    </row>
    <row r="65" ht="43.05" customHeight="1" spans="1:13">
      <c r="A65" s="24"/>
      <c r="B65" s="24"/>
      <c r="C65" s="25"/>
      <c r="D65" s="24"/>
      <c r="E65" s="35"/>
      <c r="F65" s="24"/>
      <c r="G65" s="24" t="s">
        <v>288</v>
      </c>
      <c r="H65" s="24" t="s">
        <v>481</v>
      </c>
      <c r="I65" s="24" t="s">
        <v>523</v>
      </c>
      <c r="J65" s="24" t="s">
        <v>288</v>
      </c>
      <c r="K65" s="24" t="s">
        <v>392</v>
      </c>
      <c r="L65" s="24" t="s">
        <v>393</v>
      </c>
      <c r="M65" s="24"/>
    </row>
    <row r="66" ht="43.05" customHeight="1" spans="1:13">
      <c r="A66" s="24"/>
      <c r="B66" s="24"/>
      <c r="C66" s="25"/>
      <c r="D66" s="24"/>
      <c r="E66" s="35"/>
      <c r="F66" s="24"/>
      <c r="G66" s="24" t="s">
        <v>524</v>
      </c>
      <c r="H66" s="24" t="s">
        <v>512</v>
      </c>
      <c r="I66" s="24" t="s">
        <v>525</v>
      </c>
      <c r="J66" s="24" t="s">
        <v>524</v>
      </c>
      <c r="K66" s="24" t="s">
        <v>392</v>
      </c>
      <c r="L66" s="24" t="s">
        <v>393</v>
      </c>
      <c r="M66" s="24"/>
    </row>
    <row r="67" ht="43.05" customHeight="1" spans="1:13">
      <c r="A67" s="24"/>
      <c r="B67" s="24"/>
      <c r="C67" s="25"/>
      <c r="D67" s="24"/>
      <c r="E67" s="35"/>
      <c r="F67" s="24"/>
      <c r="G67" s="24" t="s">
        <v>526</v>
      </c>
      <c r="H67" s="24" t="s">
        <v>527</v>
      </c>
      <c r="I67" s="24" t="s">
        <v>528</v>
      </c>
      <c r="J67" s="24" t="s">
        <v>526</v>
      </c>
      <c r="K67" s="24" t="s">
        <v>392</v>
      </c>
      <c r="L67" s="24" t="s">
        <v>393</v>
      </c>
      <c r="M67" s="24"/>
    </row>
    <row r="68" ht="43.05" customHeight="1" spans="1:13">
      <c r="A68" s="24"/>
      <c r="B68" s="24"/>
      <c r="C68" s="25"/>
      <c r="D68" s="24"/>
      <c r="E68" s="35" t="s">
        <v>380</v>
      </c>
      <c r="F68" s="24" t="s">
        <v>381</v>
      </c>
      <c r="G68" s="24" t="s">
        <v>529</v>
      </c>
      <c r="H68" s="24" t="s">
        <v>424</v>
      </c>
      <c r="I68" s="24" t="s">
        <v>530</v>
      </c>
      <c r="J68" s="24" t="s">
        <v>529</v>
      </c>
      <c r="K68" s="24" t="s">
        <v>385</v>
      </c>
      <c r="L68" s="24" t="s">
        <v>386</v>
      </c>
      <c r="M68" s="24"/>
    </row>
    <row r="69" ht="43.05" customHeight="1" spans="1:13">
      <c r="A69" s="24"/>
      <c r="B69" s="24"/>
      <c r="C69" s="25"/>
      <c r="D69" s="24"/>
      <c r="E69" s="35" t="s">
        <v>396</v>
      </c>
      <c r="F69" s="24" t="s">
        <v>400</v>
      </c>
      <c r="G69" s="24" t="s">
        <v>531</v>
      </c>
      <c r="H69" s="24" t="s">
        <v>532</v>
      </c>
      <c r="I69" s="24" t="s">
        <v>533</v>
      </c>
      <c r="J69" s="24" t="s">
        <v>531</v>
      </c>
      <c r="K69" s="24" t="s">
        <v>453</v>
      </c>
      <c r="L69" s="24" t="s">
        <v>393</v>
      </c>
      <c r="M69" s="24"/>
    </row>
    <row r="70" ht="43.05" customHeight="1" spans="1:13">
      <c r="A70" s="24"/>
      <c r="B70" s="24"/>
      <c r="C70" s="25"/>
      <c r="D70" s="24"/>
      <c r="E70" s="35"/>
      <c r="F70" s="24" t="s">
        <v>397</v>
      </c>
      <c r="G70" s="24" t="s">
        <v>534</v>
      </c>
      <c r="H70" s="24" t="s">
        <v>399</v>
      </c>
      <c r="I70" s="24" t="s">
        <v>535</v>
      </c>
      <c r="J70" s="24" t="s">
        <v>534</v>
      </c>
      <c r="K70" s="24" t="s">
        <v>385</v>
      </c>
      <c r="L70" s="24" t="s">
        <v>386</v>
      </c>
      <c r="M70" s="24"/>
    </row>
    <row r="71" ht="43.05" customHeight="1" spans="1:13">
      <c r="A71" s="24"/>
      <c r="B71" s="24"/>
      <c r="C71" s="25"/>
      <c r="D71" s="24"/>
      <c r="E71" s="35"/>
      <c r="F71" s="24" t="s">
        <v>405</v>
      </c>
      <c r="G71" s="24" t="s">
        <v>536</v>
      </c>
      <c r="H71" s="24" t="s">
        <v>508</v>
      </c>
      <c r="I71" s="24" t="s">
        <v>537</v>
      </c>
      <c r="J71" s="24" t="s">
        <v>536</v>
      </c>
      <c r="K71" s="24" t="s">
        <v>510</v>
      </c>
      <c r="L71" s="24" t="s">
        <v>393</v>
      </c>
      <c r="M71" s="24"/>
    </row>
    <row r="72" ht="43.05" customHeight="1" spans="1:13">
      <c r="A72" s="24"/>
      <c r="B72" s="24"/>
      <c r="C72" s="25"/>
      <c r="D72" s="24"/>
      <c r="E72" s="35" t="s">
        <v>408</v>
      </c>
      <c r="F72" s="24" t="s">
        <v>409</v>
      </c>
      <c r="G72" s="24" t="s">
        <v>538</v>
      </c>
      <c r="H72" s="24" t="s">
        <v>539</v>
      </c>
      <c r="I72" s="24" t="s">
        <v>540</v>
      </c>
      <c r="J72" s="24" t="s">
        <v>538</v>
      </c>
      <c r="K72" s="24" t="s">
        <v>385</v>
      </c>
      <c r="L72" s="24" t="s">
        <v>386</v>
      </c>
      <c r="M72" s="24"/>
    </row>
    <row r="73" ht="43.05" customHeight="1" spans="1:13">
      <c r="A73" s="24" t="s">
        <v>153</v>
      </c>
      <c r="B73" s="24" t="s">
        <v>541</v>
      </c>
      <c r="C73" s="25">
        <v>220</v>
      </c>
      <c r="D73" s="24" t="s">
        <v>542</v>
      </c>
      <c r="E73" s="35" t="s">
        <v>387</v>
      </c>
      <c r="F73" s="24" t="s">
        <v>388</v>
      </c>
      <c r="G73" s="24" t="s">
        <v>543</v>
      </c>
      <c r="H73" s="24" t="s">
        <v>468</v>
      </c>
      <c r="I73" s="24" t="s">
        <v>544</v>
      </c>
      <c r="J73" s="24" t="s">
        <v>543</v>
      </c>
      <c r="K73" s="24" t="s">
        <v>392</v>
      </c>
      <c r="L73" s="24" t="s">
        <v>393</v>
      </c>
      <c r="M73" s="24"/>
    </row>
    <row r="74" ht="43.05" customHeight="1" spans="1:13">
      <c r="A74" s="24"/>
      <c r="B74" s="24"/>
      <c r="C74" s="25"/>
      <c r="D74" s="24"/>
      <c r="E74" s="35"/>
      <c r="F74" s="24"/>
      <c r="G74" s="24" t="s">
        <v>545</v>
      </c>
      <c r="H74" s="24" t="s">
        <v>546</v>
      </c>
      <c r="I74" s="24" t="s">
        <v>544</v>
      </c>
      <c r="J74" s="24" t="s">
        <v>545</v>
      </c>
      <c r="K74" s="24" t="s">
        <v>392</v>
      </c>
      <c r="L74" s="24" t="s">
        <v>393</v>
      </c>
      <c r="M74" s="24"/>
    </row>
    <row r="75" ht="43.05" customHeight="1" spans="1:13">
      <c r="A75" s="24"/>
      <c r="B75" s="24"/>
      <c r="C75" s="25"/>
      <c r="D75" s="24"/>
      <c r="E75" s="35"/>
      <c r="F75" s="24"/>
      <c r="G75" s="24" t="s">
        <v>547</v>
      </c>
      <c r="H75" s="24" t="s">
        <v>546</v>
      </c>
      <c r="I75" s="24" t="s">
        <v>544</v>
      </c>
      <c r="J75" s="24" t="s">
        <v>547</v>
      </c>
      <c r="K75" s="24" t="s">
        <v>392</v>
      </c>
      <c r="L75" s="24" t="s">
        <v>393</v>
      </c>
      <c r="M75" s="24"/>
    </row>
    <row r="76" ht="43.05" customHeight="1" spans="1:13">
      <c r="A76" s="24"/>
      <c r="B76" s="24"/>
      <c r="C76" s="25"/>
      <c r="D76" s="24"/>
      <c r="E76" s="35" t="s">
        <v>408</v>
      </c>
      <c r="F76" s="24" t="s">
        <v>548</v>
      </c>
      <c r="G76" s="24" t="s">
        <v>549</v>
      </c>
      <c r="H76" s="24" t="s">
        <v>399</v>
      </c>
      <c r="I76" s="24" t="s">
        <v>550</v>
      </c>
      <c r="J76" s="24" t="s">
        <v>549</v>
      </c>
      <c r="K76" s="24" t="s">
        <v>385</v>
      </c>
      <c r="L76" s="24" t="s">
        <v>386</v>
      </c>
      <c r="M76" s="24"/>
    </row>
    <row r="77" ht="43.05" customHeight="1" spans="1:13">
      <c r="A77" s="24"/>
      <c r="B77" s="24"/>
      <c r="C77" s="25"/>
      <c r="D77" s="24"/>
      <c r="E77" s="35" t="s">
        <v>396</v>
      </c>
      <c r="F77" s="24" t="s">
        <v>397</v>
      </c>
      <c r="G77" s="24" t="s">
        <v>551</v>
      </c>
      <c r="H77" s="24" t="s">
        <v>399</v>
      </c>
      <c r="I77" s="24" t="s">
        <v>552</v>
      </c>
      <c r="J77" s="24" t="s">
        <v>551</v>
      </c>
      <c r="K77" s="24" t="s">
        <v>385</v>
      </c>
      <c r="L77" s="24" t="s">
        <v>386</v>
      </c>
      <c r="M77" s="24"/>
    </row>
    <row r="78" ht="43.05" customHeight="1" spans="1:13">
      <c r="A78" s="24"/>
      <c r="B78" s="24"/>
      <c r="C78" s="25"/>
      <c r="D78" s="24"/>
      <c r="E78" s="35"/>
      <c r="F78" s="24" t="s">
        <v>405</v>
      </c>
      <c r="G78" s="24" t="s">
        <v>553</v>
      </c>
      <c r="H78" s="24" t="s">
        <v>498</v>
      </c>
      <c r="I78" s="24" t="s">
        <v>554</v>
      </c>
      <c r="J78" s="24" t="s">
        <v>553</v>
      </c>
      <c r="K78" s="24" t="s">
        <v>510</v>
      </c>
      <c r="L78" s="24" t="s">
        <v>393</v>
      </c>
      <c r="M78" s="24"/>
    </row>
    <row r="79" ht="43.05" customHeight="1" spans="1:13">
      <c r="A79" s="24"/>
      <c r="B79" s="24"/>
      <c r="C79" s="25"/>
      <c r="D79" s="24"/>
      <c r="E79" s="35"/>
      <c r="F79" s="24" t="s">
        <v>400</v>
      </c>
      <c r="G79" s="24" t="s">
        <v>555</v>
      </c>
      <c r="H79" s="24" t="s">
        <v>420</v>
      </c>
      <c r="I79" s="24" t="s">
        <v>556</v>
      </c>
      <c r="J79" s="24" t="s">
        <v>555</v>
      </c>
      <c r="K79" s="24" t="s">
        <v>453</v>
      </c>
      <c r="L79" s="24" t="s">
        <v>393</v>
      </c>
      <c r="M79" s="24"/>
    </row>
    <row r="80" ht="43.05" customHeight="1" spans="1:13">
      <c r="A80" s="24"/>
      <c r="B80" s="24"/>
      <c r="C80" s="25"/>
      <c r="D80" s="24"/>
      <c r="E80" s="35" t="s">
        <v>380</v>
      </c>
      <c r="F80" s="24" t="s">
        <v>381</v>
      </c>
      <c r="G80" s="24" t="s">
        <v>443</v>
      </c>
      <c r="H80" s="24" t="s">
        <v>557</v>
      </c>
      <c r="I80" s="24" t="s">
        <v>558</v>
      </c>
      <c r="J80" s="24" t="s">
        <v>443</v>
      </c>
      <c r="K80" s="24" t="s">
        <v>385</v>
      </c>
      <c r="L80" s="24" t="s">
        <v>386</v>
      </c>
      <c r="M80" s="24"/>
    </row>
    <row r="81" ht="43.05" customHeight="1" spans="1:13">
      <c r="A81" s="24" t="s">
        <v>153</v>
      </c>
      <c r="B81" s="24" t="s">
        <v>559</v>
      </c>
      <c r="C81" s="25">
        <v>10</v>
      </c>
      <c r="D81" s="24" t="s">
        <v>560</v>
      </c>
      <c r="E81" s="35" t="s">
        <v>387</v>
      </c>
      <c r="F81" s="24" t="s">
        <v>388</v>
      </c>
      <c r="G81" s="24" t="s">
        <v>561</v>
      </c>
      <c r="H81" s="24" t="s">
        <v>562</v>
      </c>
      <c r="I81" s="24" t="s">
        <v>561</v>
      </c>
      <c r="J81" s="24" t="s">
        <v>561</v>
      </c>
      <c r="K81" s="24" t="s">
        <v>392</v>
      </c>
      <c r="L81" s="24" t="s">
        <v>393</v>
      </c>
      <c r="M81" s="24"/>
    </row>
    <row r="82" ht="43.05" customHeight="1" spans="1:13">
      <c r="A82" s="24"/>
      <c r="B82" s="24"/>
      <c r="C82" s="25"/>
      <c r="D82" s="24"/>
      <c r="E82" s="35" t="s">
        <v>408</v>
      </c>
      <c r="F82" s="24" t="s">
        <v>409</v>
      </c>
      <c r="G82" s="24" t="s">
        <v>563</v>
      </c>
      <c r="H82" s="24" t="s">
        <v>564</v>
      </c>
      <c r="I82" s="24" t="s">
        <v>564</v>
      </c>
      <c r="J82" s="24" t="s">
        <v>563</v>
      </c>
      <c r="K82" s="24" t="s">
        <v>385</v>
      </c>
      <c r="L82" s="24" t="s">
        <v>386</v>
      </c>
      <c r="M82" s="24"/>
    </row>
    <row r="83" ht="43.05" customHeight="1" spans="1:13">
      <c r="A83" s="24"/>
      <c r="B83" s="24"/>
      <c r="C83" s="25"/>
      <c r="D83" s="24"/>
      <c r="E83" s="35" t="s">
        <v>396</v>
      </c>
      <c r="F83" s="24" t="s">
        <v>397</v>
      </c>
      <c r="G83" s="24" t="s">
        <v>565</v>
      </c>
      <c r="H83" s="24" t="s">
        <v>566</v>
      </c>
      <c r="I83" s="24" t="s">
        <v>566</v>
      </c>
      <c r="J83" s="24" t="s">
        <v>565</v>
      </c>
      <c r="K83" s="24" t="s">
        <v>404</v>
      </c>
      <c r="L83" s="24" t="s">
        <v>386</v>
      </c>
      <c r="M83" s="24"/>
    </row>
    <row r="84" ht="43.05" customHeight="1" spans="1:13">
      <c r="A84" s="24"/>
      <c r="B84" s="24"/>
      <c r="C84" s="25"/>
      <c r="D84" s="24"/>
      <c r="E84" s="35"/>
      <c r="F84" s="24"/>
      <c r="G84" s="24" t="s">
        <v>563</v>
      </c>
      <c r="H84" s="24" t="s">
        <v>567</v>
      </c>
      <c r="I84" s="24" t="s">
        <v>567</v>
      </c>
      <c r="J84" s="24" t="s">
        <v>563</v>
      </c>
      <c r="K84" s="24" t="s">
        <v>404</v>
      </c>
      <c r="L84" s="24" t="s">
        <v>386</v>
      </c>
      <c r="M84" s="24"/>
    </row>
    <row r="85" ht="43.05" customHeight="1" spans="1:13">
      <c r="A85" s="24"/>
      <c r="B85" s="24"/>
      <c r="C85" s="25"/>
      <c r="D85" s="24"/>
      <c r="E85" s="35"/>
      <c r="F85" s="24" t="s">
        <v>400</v>
      </c>
      <c r="G85" s="24" t="s">
        <v>568</v>
      </c>
      <c r="H85" s="24" t="s">
        <v>569</v>
      </c>
      <c r="I85" s="24" t="s">
        <v>570</v>
      </c>
      <c r="J85" s="24" t="s">
        <v>568</v>
      </c>
      <c r="K85" s="24" t="s">
        <v>571</v>
      </c>
      <c r="L85" s="24" t="s">
        <v>393</v>
      </c>
      <c r="M85" s="24"/>
    </row>
    <row r="86" ht="43.05" customHeight="1" spans="1:13">
      <c r="A86" s="24"/>
      <c r="B86" s="24"/>
      <c r="C86" s="25"/>
      <c r="D86" s="24"/>
      <c r="E86" s="35"/>
      <c r="F86" s="24" t="s">
        <v>405</v>
      </c>
      <c r="G86" s="24" t="s">
        <v>422</v>
      </c>
      <c r="H86" s="24" t="s">
        <v>422</v>
      </c>
      <c r="I86" s="24" t="s">
        <v>422</v>
      </c>
      <c r="J86" s="24" t="s">
        <v>422</v>
      </c>
      <c r="K86" s="24" t="s">
        <v>422</v>
      </c>
      <c r="L86" s="24" t="s">
        <v>393</v>
      </c>
      <c r="M86" s="24"/>
    </row>
    <row r="87" ht="43.05" customHeight="1" spans="1:13">
      <c r="A87" s="24"/>
      <c r="B87" s="24"/>
      <c r="C87" s="25"/>
      <c r="D87" s="24"/>
      <c r="E87" s="35" t="s">
        <v>380</v>
      </c>
      <c r="F87" s="24" t="s">
        <v>381</v>
      </c>
      <c r="G87" s="24" t="s">
        <v>572</v>
      </c>
      <c r="H87" s="24" t="s">
        <v>573</v>
      </c>
      <c r="I87" s="24" t="s">
        <v>573</v>
      </c>
      <c r="J87" s="24" t="s">
        <v>572</v>
      </c>
      <c r="K87" s="24" t="s">
        <v>385</v>
      </c>
      <c r="L87" s="24" t="s">
        <v>386</v>
      </c>
      <c r="M87" s="24"/>
    </row>
    <row r="88" ht="43.05" customHeight="1" spans="1:13">
      <c r="A88" s="24" t="s">
        <v>153</v>
      </c>
      <c r="B88" s="24" t="s">
        <v>574</v>
      </c>
      <c r="C88" s="25">
        <v>50</v>
      </c>
      <c r="D88" s="24" t="s">
        <v>575</v>
      </c>
      <c r="E88" s="35" t="s">
        <v>396</v>
      </c>
      <c r="F88" s="24" t="s">
        <v>400</v>
      </c>
      <c r="G88" s="24" t="s">
        <v>576</v>
      </c>
      <c r="H88" s="24" t="s">
        <v>577</v>
      </c>
      <c r="I88" s="24" t="s">
        <v>578</v>
      </c>
      <c r="J88" s="24" t="s">
        <v>576</v>
      </c>
      <c r="K88" s="24" t="s">
        <v>579</v>
      </c>
      <c r="L88" s="24" t="s">
        <v>393</v>
      </c>
      <c r="M88" s="24"/>
    </row>
    <row r="89" ht="43.05" customHeight="1" spans="1:13">
      <c r="A89" s="24"/>
      <c r="B89" s="24"/>
      <c r="C89" s="25"/>
      <c r="D89" s="24"/>
      <c r="E89" s="35"/>
      <c r="F89" s="24" t="s">
        <v>397</v>
      </c>
      <c r="G89" s="24" t="s">
        <v>580</v>
      </c>
      <c r="H89" s="24" t="s">
        <v>581</v>
      </c>
      <c r="I89" s="24" t="s">
        <v>582</v>
      </c>
      <c r="J89" s="24" t="s">
        <v>580</v>
      </c>
      <c r="K89" s="24" t="s">
        <v>385</v>
      </c>
      <c r="L89" s="24" t="s">
        <v>386</v>
      </c>
      <c r="M89" s="24"/>
    </row>
    <row r="90" ht="43.05" customHeight="1" spans="1:13">
      <c r="A90" s="24"/>
      <c r="B90" s="24"/>
      <c r="C90" s="25"/>
      <c r="D90" s="24"/>
      <c r="E90" s="35"/>
      <c r="F90" s="24" t="s">
        <v>405</v>
      </c>
      <c r="G90" s="24" t="s">
        <v>422</v>
      </c>
      <c r="H90" s="24" t="s">
        <v>422</v>
      </c>
      <c r="I90" s="24" t="s">
        <v>422</v>
      </c>
      <c r="J90" s="24" t="s">
        <v>422</v>
      </c>
      <c r="K90" s="24" t="s">
        <v>422</v>
      </c>
      <c r="L90" s="24" t="s">
        <v>393</v>
      </c>
      <c r="M90" s="24"/>
    </row>
    <row r="91" ht="43.05" customHeight="1" spans="1:13">
      <c r="A91" s="24"/>
      <c r="B91" s="24"/>
      <c r="C91" s="25"/>
      <c r="D91" s="24"/>
      <c r="E91" s="35" t="s">
        <v>380</v>
      </c>
      <c r="F91" s="24" t="s">
        <v>381</v>
      </c>
      <c r="G91" s="24" t="s">
        <v>583</v>
      </c>
      <c r="H91" s="24" t="s">
        <v>584</v>
      </c>
      <c r="I91" s="24" t="s">
        <v>585</v>
      </c>
      <c r="J91" s="24" t="s">
        <v>583</v>
      </c>
      <c r="K91" s="24" t="s">
        <v>385</v>
      </c>
      <c r="L91" s="24" t="s">
        <v>386</v>
      </c>
      <c r="M91" s="24"/>
    </row>
    <row r="92" ht="43.05" customHeight="1" spans="1:13">
      <c r="A92" s="24"/>
      <c r="B92" s="24"/>
      <c r="C92" s="25"/>
      <c r="D92" s="24"/>
      <c r="E92" s="35" t="s">
        <v>387</v>
      </c>
      <c r="F92" s="24" t="s">
        <v>388</v>
      </c>
      <c r="G92" s="24" t="s">
        <v>586</v>
      </c>
      <c r="H92" s="24" t="s">
        <v>390</v>
      </c>
      <c r="I92" s="24" t="s">
        <v>587</v>
      </c>
      <c r="J92" s="24" t="s">
        <v>586</v>
      </c>
      <c r="K92" s="24" t="s">
        <v>392</v>
      </c>
      <c r="L92" s="24" t="s">
        <v>393</v>
      </c>
      <c r="M92" s="24"/>
    </row>
    <row r="93" ht="43.05" customHeight="1" spans="1:13">
      <c r="A93" s="24"/>
      <c r="B93" s="24"/>
      <c r="C93" s="25"/>
      <c r="D93" s="24"/>
      <c r="E93" s="35"/>
      <c r="F93" s="24"/>
      <c r="G93" s="24" t="s">
        <v>588</v>
      </c>
      <c r="H93" s="24" t="s">
        <v>390</v>
      </c>
      <c r="I93" s="24" t="s">
        <v>589</v>
      </c>
      <c r="J93" s="24" t="s">
        <v>588</v>
      </c>
      <c r="K93" s="24" t="s">
        <v>392</v>
      </c>
      <c r="L93" s="24" t="s">
        <v>393</v>
      </c>
      <c r="M93" s="24"/>
    </row>
    <row r="94" ht="43.05" customHeight="1" spans="1:13">
      <c r="A94" s="24"/>
      <c r="B94" s="24"/>
      <c r="C94" s="25"/>
      <c r="D94" s="24"/>
      <c r="E94" s="35" t="s">
        <v>408</v>
      </c>
      <c r="F94" s="24" t="s">
        <v>409</v>
      </c>
      <c r="G94" s="24" t="s">
        <v>415</v>
      </c>
      <c r="H94" s="24" t="s">
        <v>539</v>
      </c>
      <c r="I94" s="24" t="s">
        <v>590</v>
      </c>
      <c r="J94" s="24" t="s">
        <v>415</v>
      </c>
      <c r="K94" s="24" t="s">
        <v>385</v>
      </c>
      <c r="L94" s="24" t="s">
        <v>386</v>
      </c>
      <c r="M94" s="24"/>
    </row>
  </sheetData>
  <mergeCells count="80">
    <mergeCell ref="C2:M2"/>
    <mergeCell ref="A3:K3"/>
    <mergeCell ref="L3:M3"/>
    <mergeCell ref="E4:M4"/>
    <mergeCell ref="A4:A5"/>
    <mergeCell ref="A7:A13"/>
    <mergeCell ref="A14:A19"/>
    <mergeCell ref="A20:A30"/>
    <mergeCell ref="A31:A42"/>
    <mergeCell ref="A43:A50"/>
    <mergeCell ref="A51:A63"/>
    <mergeCell ref="A64:A72"/>
    <mergeCell ref="A73:A80"/>
    <mergeCell ref="A81:A87"/>
    <mergeCell ref="A88:A94"/>
    <mergeCell ref="B4:B5"/>
    <mergeCell ref="B7:B13"/>
    <mergeCell ref="B14:B19"/>
    <mergeCell ref="B20:B30"/>
    <mergeCell ref="B31:B42"/>
    <mergeCell ref="B43:B50"/>
    <mergeCell ref="B51:B63"/>
    <mergeCell ref="B64:B72"/>
    <mergeCell ref="B73:B80"/>
    <mergeCell ref="B81:B87"/>
    <mergeCell ref="B88:B94"/>
    <mergeCell ref="C4:C5"/>
    <mergeCell ref="C7:C13"/>
    <mergeCell ref="C14:C19"/>
    <mergeCell ref="C20:C30"/>
    <mergeCell ref="C31:C42"/>
    <mergeCell ref="C43:C50"/>
    <mergeCell ref="C51:C63"/>
    <mergeCell ref="C64:C72"/>
    <mergeCell ref="C73:C80"/>
    <mergeCell ref="C81:C87"/>
    <mergeCell ref="C88:C94"/>
    <mergeCell ref="D4:D5"/>
    <mergeCell ref="D7:D13"/>
    <mergeCell ref="D14:D19"/>
    <mergeCell ref="D20:D30"/>
    <mergeCell ref="D31:D42"/>
    <mergeCell ref="D43:D50"/>
    <mergeCell ref="D51:D63"/>
    <mergeCell ref="D64:D72"/>
    <mergeCell ref="D73:D80"/>
    <mergeCell ref="D81:D87"/>
    <mergeCell ref="D88:D94"/>
    <mergeCell ref="E8:E9"/>
    <mergeCell ref="E10:E12"/>
    <mergeCell ref="E15:E17"/>
    <mergeCell ref="E20:E25"/>
    <mergeCell ref="E26:E28"/>
    <mergeCell ref="E32:E38"/>
    <mergeCell ref="E40:E42"/>
    <mergeCell ref="E43:E45"/>
    <mergeCell ref="E46:E48"/>
    <mergeCell ref="E52:E58"/>
    <mergeCell ref="E59:E62"/>
    <mergeCell ref="E64:E67"/>
    <mergeCell ref="E69:E71"/>
    <mergeCell ref="E73:E75"/>
    <mergeCell ref="E77:E79"/>
    <mergeCell ref="E83:E86"/>
    <mergeCell ref="E88:E90"/>
    <mergeCell ref="E92:E93"/>
    <mergeCell ref="F8:F9"/>
    <mergeCell ref="F21:F23"/>
    <mergeCell ref="F24:F25"/>
    <mergeCell ref="F26:F28"/>
    <mergeCell ref="F34:F38"/>
    <mergeCell ref="F40:F42"/>
    <mergeCell ref="F44:F45"/>
    <mergeCell ref="F52:F55"/>
    <mergeCell ref="F56:F57"/>
    <mergeCell ref="F59:F62"/>
    <mergeCell ref="F64:F67"/>
    <mergeCell ref="F73:F75"/>
    <mergeCell ref="F83:F84"/>
    <mergeCell ref="F92:F93"/>
  </mergeCells>
  <printOptions horizontalCentered="1"/>
  <pageMargins left="0.0780000016093254" right="0.0780000016093254" top="0.0780000016093254" bottom="0.0780000016093254" header="0" footer="0"/>
  <pageSetup paperSize="9" scale="94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C6" sqref="C6:C9"/>
    </sheetView>
  </sheetViews>
  <sheetFormatPr defaultColWidth="9.775" defaultRowHeight="14.25"/>
  <cols>
    <col min="1" max="1" width="6.225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9166666666667" customWidth="1"/>
    <col min="8" max="9" width="8.225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ht="42.3" customHeight="1" spans="1:18">
      <c r="A1" s="21" t="s">
        <v>591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592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318</v>
      </c>
      <c r="B3" s="23" t="s">
        <v>319</v>
      </c>
      <c r="C3" s="23" t="s">
        <v>593</v>
      </c>
      <c r="D3" s="23"/>
      <c r="E3" s="23"/>
      <c r="F3" s="23"/>
      <c r="G3" s="23"/>
      <c r="H3" s="23"/>
      <c r="I3" s="23"/>
      <c r="J3" s="23" t="s">
        <v>594</v>
      </c>
      <c r="K3" s="23" t="s">
        <v>595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366</v>
      </c>
      <c r="D4" s="23" t="s">
        <v>596</v>
      </c>
      <c r="E4" s="23"/>
      <c r="F4" s="23"/>
      <c r="G4" s="23"/>
      <c r="H4" s="23" t="s">
        <v>597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598</v>
      </c>
      <c r="F5" s="23" t="s">
        <v>141</v>
      </c>
      <c r="G5" s="23" t="s">
        <v>599</v>
      </c>
      <c r="H5" s="23" t="s">
        <v>158</v>
      </c>
      <c r="I5" s="23" t="s">
        <v>159</v>
      </c>
      <c r="J5" s="23"/>
      <c r="K5" s="23" t="s">
        <v>369</v>
      </c>
      <c r="L5" s="23" t="s">
        <v>370</v>
      </c>
      <c r="M5" s="23" t="s">
        <v>371</v>
      </c>
      <c r="N5" s="23" t="s">
        <v>376</v>
      </c>
      <c r="O5" s="23" t="s">
        <v>372</v>
      </c>
      <c r="P5" s="23" t="s">
        <v>600</v>
      </c>
      <c r="Q5" s="23" t="s">
        <v>601</v>
      </c>
      <c r="R5" s="23" t="s">
        <v>377</v>
      </c>
    </row>
    <row r="6" ht="101.4" customHeight="1" spans="1:18">
      <c r="A6" s="24" t="s">
        <v>2</v>
      </c>
      <c r="B6" s="24" t="s">
        <v>4</v>
      </c>
      <c r="C6" s="25">
        <v>3691.332352</v>
      </c>
      <c r="D6" s="25">
        <v>3691.332352</v>
      </c>
      <c r="E6" s="25"/>
      <c r="F6" s="25"/>
      <c r="G6" s="25"/>
      <c r="H6" s="25">
        <v>1045.332352</v>
      </c>
      <c r="I6" s="25">
        <v>2646</v>
      </c>
      <c r="J6" s="24" t="s">
        <v>602</v>
      </c>
      <c r="K6" s="26" t="s">
        <v>396</v>
      </c>
      <c r="L6" s="26" t="s">
        <v>603</v>
      </c>
      <c r="M6" s="26" t="s">
        <v>604</v>
      </c>
      <c r="N6" s="26" t="s">
        <v>605</v>
      </c>
      <c r="O6" s="27">
        <v>1</v>
      </c>
      <c r="P6" s="26" t="s">
        <v>385</v>
      </c>
      <c r="Q6" s="29" t="s">
        <v>606</v>
      </c>
      <c r="R6" s="26"/>
    </row>
    <row r="7" ht="110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607</v>
      </c>
      <c r="M7" s="26" t="s">
        <v>602</v>
      </c>
      <c r="N7" s="26" t="s">
        <v>605</v>
      </c>
      <c r="O7" s="27">
        <v>1</v>
      </c>
      <c r="P7" s="26" t="s">
        <v>385</v>
      </c>
      <c r="Q7" s="30"/>
      <c r="R7" s="26"/>
    </row>
    <row r="8" ht="86.4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408</v>
      </c>
      <c r="L8" s="26" t="s">
        <v>608</v>
      </c>
      <c r="M8" s="26" t="s">
        <v>609</v>
      </c>
      <c r="N8" s="26" t="s">
        <v>605</v>
      </c>
      <c r="O8" s="27">
        <v>1</v>
      </c>
      <c r="P8" s="26" t="s">
        <v>385</v>
      </c>
      <c r="Q8" s="29" t="s">
        <v>610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423</v>
      </c>
      <c r="M9" s="26" t="s">
        <v>611</v>
      </c>
      <c r="N9" s="26" t="s">
        <v>605</v>
      </c>
      <c r="O9" s="27">
        <v>1</v>
      </c>
      <c r="P9" s="26" t="s">
        <v>385</v>
      </c>
      <c r="Q9" s="30"/>
      <c r="R9" s="2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Q6:Q7"/>
    <mergeCell ref="Q8:Q9"/>
    <mergeCell ref="K3:R4"/>
  </mergeCells>
  <printOptions horizontalCentered="1"/>
  <pageMargins left="0.0780000016093254" right="0.0780000016093254" top="0.0780000016093254" bottom="0.0780000016093254" header="0" footer="0"/>
  <pageSetup paperSize="9" scale="65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I29" sqref="I29"/>
    </sheetView>
  </sheetViews>
  <sheetFormatPr defaultColWidth="8.25" defaultRowHeight="14.2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592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612</v>
      </c>
      <c r="B3" s="9"/>
      <c r="C3" s="8" t="s">
        <v>613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243</v>
      </c>
      <c r="E4" s="12" t="s">
        <v>244</v>
      </c>
    </row>
    <row r="5" s="1" customFormat="1" spans="1:5">
      <c r="A5" s="13">
        <v>301</v>
      </c>
      <c r="B5" s="14" t="s">
        <v>224</v>
      </c>
      <c r="C5" s="15">
        <f t="shared" ref="C5:C68" si="0">D5+E5</f>
        <v>570.072832</v>
      </c>
      <c r="D5" s="15">
        <f>SUM(D6:D18)</f>
        <v>570.072832</v>
      </c>
      <c r="E5" s="15">
        <f>SUM(E6:E18)</f>
        <v>0</v>
      </c>
    </row>
    <row r="6" s="1" customFormat="1" spans="1:5">
      <c r="A6" s="16">
        <v>30101</v>
      </c>
      <c r="B6" s="17" t="s">
        <v>614</v>
      </c>
      <c r="C6" s="15">
        <f t="shared" si="0"/>
        <v>216.9696</v>
      </c>
      <c r="D6" s="15">
        <v>216.9696</v>
      </c>
      <c r="E6" s="15"/>
    </row>
    <row r="7" s="1" customFormat="1" spans="1:5">
      <c r="A7" s="16">
        <v>30102</v>
      </c>
      <c r="B7" s="17" t="s">
        <v>615</v>
      </c>
      <c r="C7" s="15">
        <f t="shared" si="0"/>
        <v>120.78</v>
      </c>
      <c r="D7" s="15">
        <v>120.78</v>
      </c>
      <c r="E7" s="15"/>
    </row>
    <row r="8" s="1" customFormat="1" spans="1:5">
      <c r="A8" s="16">
        <v>30103</v>
      </c>
      <c r="B8" s="17" t="s">
        <v>616</v>
      </c>
      <c r="C8" s="15">
        <f t="shared" si="0"/>
        <v>18.0808</v>
      </c>
      <c r="D8" s="15">
        <v>18.0808</v>
      </c>
      <c r="E8" s="15"/>
    </row>
    <row r="9" s="1" customFormat="1" spans="1:5">
      <c r="A9" s="16">
        <v>30106</v>
      </c>
      <c r="B9" s="17" t="s">
        <v>617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618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619</v>
      </c>
      <c r="C11" s="15">
        <f t="shared" si="0"/>
        <v>56.932864</v>
      </c>
      <c r="D11" s="15">
        <v>56.932864</v>
      </c>
      <c r="E11" s="15"/>
    </row>
    <row r="12" s="1" customFormat="1" spans="1:5">
      <c r="A12" s="16">
        <v>30109</v>
      </c>
      <c r="B12" s="17" t="s">
        <v>620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621</v>
      </c>
      <c r="C13" s="15">
        <f t="shared" si="0"/>
        <v>19.60992</v>
      </c>
      <c r="D13" s="15">
        <v>19.60992</v>
      </c>
      <c r="E13" s="15"/>
    </row>
    <row r="14" s="1" customFormat="1" spans="1:5">
      <c r="A14" s="16">
        <v>30111</v>
      </c>
      <c r="B14" s="17" t="s">
        <v>622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623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624</v>
      </c>
      <c r="C16" s="15">
        <f t="shared" si="0"/>
        <v>42.699648</v>
      </c>
      <c r="D16" s="15">
        <v>42.699648</v>
      </c>
      <c r="E16" s="15"/>
    </row>
    <row r="17" s="1" customFormat="1" spans="1:5">
      <c r="A17" s="16">
        <v>30114</v>
      </c>
      <c r="B17" s="17" t="s">
        <v>625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626</v>
      </c>
      <c r="C18" s="15">
        <f t="shared" si="0"/>
        <v>95</v>
      </c>
      <c r="D18" s="15">
        <v>95</v>
      </c>
      <c r="E18" s="15"/>
    </row>
    <row r="19" s="1" customFormat="1" spans="1:5">
      <c r="A19" s="13">
        <v>302</v>
      </c>
      <c r="B19" s="14" t="s">
        <v>297</v>
      </c>
      <c r="C19" s="15">
        <f t="shared" si="0"/>
        <v>470.74152</v>
      </c>
      <c r="D19" s="15">
        <f>SUM(D20:D46)</f>
        <v>0</v>
      </c>
      <c r="E19" s="15">
        <f>SUM(E20:E46)</f>
        <v>470.74152</v>
      </c>
    </row>
    <row r="20" s="1" customFormat="1" spans="1:5">
      <c r="A20" s="16">
        <v>30201</v>
      </c>
      <c r="B20" s="17" t="s">
        <v>627</v>
      </c>
      <c r="C20" s="15">
        <f t="shared" si="0"/>
        <v>41.5</v>
      </c>
      <c r="D20" s="15"/>
      <c r="E20" s="15">
        <v>41.5</v>
      </c>
    </row>
    <row r="21" s="1" customFormat="1" spans="1:5">
      <c r="A21" s="16">
        <v>30202</v>
      </c>
      <c r="B21" s="17" t="s">
        <v>628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629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630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631</v>
      </c>
      <c r="C24" s="15">
        <f t="shared" si="0"/>
        <v>0.5</v>
      </c>
      <c r="D24" s="15"/>
      <c r="E24" s="15">
        <v>0.5</v>
      </c>
    </row>
    <row r="25" s="1" customFormat="1" spans="1:5">
      <c r="A25" s="16">
        <v>30206</v>
      </c>
      <c r="B25" s="17" t="s">
        <v>632</v>
      </c>
      <c r="C25" s="15">
        <f t="shared" si="0"/>
        <v>5</v>
      </c>
      <c r="D25" s="15"/>
      <c r="E25" s="15">
        <v>5</v>
      </c>
    </row>
    <row r="26" s="1" customFormat="1" spans="1:5">
      <c r="A26" s="16">
        <v>30207</v>
      </c>
      <c r="B26" s="17" t="s">
        <v>633</v>
      </c>
      <c r="C26" s="15">
        <f t="shared" si="0"/>
        <v>5</v>
      </c>
      <c r="D26" s="15"/>
      <c r="E26" s="15">
        <v>5</v>
      </c>
    </row>
    <row r="27" s="1" customFormat="1" spans="1:5">
      <c r="A27" s="16">
        <v>30208</v>
      </c>
      <c r="B27" s="17" t="s">
        <v>634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635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636</v>
      </c>
      <c r="C29" s="15">
        <f t="shared" si="0"/>
        <v>3</v>
      </c>
      <c r="D29" s="15"/>
      <c r="E29" s="15">
        <v>3</v>
      </c>
    </row>
    <row r="30" s="1" customFormat="1" spans="1:5">
      <c r="A30" s="16">
        <v>30212</v>
      </c>
      <c r="B30" s="17" t="s">
        <v>637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638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639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640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641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642</v>
      </c>
      <c r="C35" s="15">
        <f t="shared" si="0"/>
        <v>14.4</v>
      </c>
      <c r="D35" s="15"/>
      <c r="E35" s="15">
        <v>14.4</v>
      </c>
    </row>
    <row r="36" s="1" customFormat="1" spans="1:5">
      <c r="A36" s="16">
        <v>30218</v>
      </c>
      <c r="B36" s="17" t="s">
        <v>643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644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645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646</v>
      </c>
      <c r="C39" s="15">
        <f t="shared" si="0"/>
        <v>10</v>
      </c>
      <c r="D39" s="15"/>
      <c r="E39" s="15">
        <v>10</v>
      </c>
    </row>
    <row r="40" s="1" customFormat="1" spans="1:5">
      <c r="A40" s="16">
        <v>30227</v>
      </c>
      <c r="B40" s="17" t="s">
        <v>647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648</v>
      </c>
      <c r="C41" s="15">
        <f t="shared" si="0"/>
        <v>29.976608</v>
      </c>
      <c r="D41" s="15"/>
      <c r="E41" s="15">
        <v>29.976608</v>
      </c>
    </row>
    <row r="42" s="1" customFormat="1" spans="1:5">
      <c r="A42" s="16">
        <v>30229</v>
      </c>
      <c r="B42" s="17" t="s">
        <v>649</v>
      </c>
      <c r="C42" s="15">
        <f t="shared" si="0"/>
        <v>29.464912</v>
      </c>
      <c r="D42" s="15"/>
      <c r="E42" s="15">
        <v>29.464912</v>
      </c>
    </row>
    <row r="43" s="1" customFormat="1" spans="1:5">
      <c r="A43" s="16">
        <v>30231</v>
      </c>
      <c r="B43" s="17" t="s">
        <v>650</v>
      </c>
      <c r="C43" s="15">
        <f t="shared" si="0"/>
        <v>43.45</v>
      </c>
      <c r="D43" s="15"/>
      <c r="E43" s="15">
        <v>43.45</v>
      </c>
    </row>
    <row r="44" s="1" customFormat="1" spans="1:5">
      <c r="A44" s="16">
        <v>30239</v>
      </c>
      <c r="B44" s="17" t="s">
        <v>651</v>
      </c>
      <c r="C44" s="15">
        <f t="shared" si="0"/>
        <v>2</v>
      </c>
      <c r="D44" s="15"/>
      <c r="E44" s="15">
        <v>2</v>
      </c>
    </row>
    <row r="45" s="1" customFormat="1" spans="1:5">
      <c r="A45" s="16">
        <v>30240</v>
      </c>
      <c r="B45" s="17" t="s">
        <v>652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653</v>
      </c>
      <c r="C46" s="15">
        <f t="shared" si="0"/>
        <v>286.45</v>
      </c>
      <c r="D46" s="15"/>
      <c r="E46" s="15">
        <v>286.45</v>
      </c>
    </row>
    <row r="47" s="1" customFormat="1" spans="1:5">
      <c r="A47" s="13">
        <v>303</v>
      </c>
      <c r="B47" s="14" t="s">
        <v>216</v>
      </c>
      <c r="C47" s="15">
        <f t="shared" si="0"/>
        <v>4.518</v>
      </c>
      <c r="D47" s="15">
        <f>SUM(D48:D59)</f>
        <v>4.518</v>
      </c>
      <c r="E47" s="15">
        <f>SUM(E48:E59)</f>
        <v>0</v>
      </c>
    </row>
    <row r="48" s="1" customFormat="1" spans="1:5">
      <c r="A48" s="16">
        <v>30301</v>
      </c>
      <c r="B48" s="17" t="s">
        <v>654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655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656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657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658</v>
      </c>
      <c r="C52" s="15">
        <f t="shared" si="0"/>
        <v>4.518</v>
      </c>
      <c r="D52" s="15">
        <v>4.518</v>
      </c>
      <c r="E52" s="15"/>
    </row>
    <row r="53" s="1" customFormat="1" spans="1:5">
      <c r="A53" s="16">
        <v>30306</v>
      </c>
      <c r="B53" s="17" t="s">
        <v>659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660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661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662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663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664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665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218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666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667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230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668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669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670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671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672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673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674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675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676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677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678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679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680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681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682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683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221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684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685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686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687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1045.332352</v>
      </c>
      <c r="D85" s="20">
        <f>D80+D63+D60+D47+D19+D5</f>
        <v>574.590832</v>
      </c>
      <c r="E85" s="20">
        <f>E80+E63+E60+E47+E19+E5</f>
        <v>470.74152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H14" sqref="H14"/>
    </sheetView>
  </sheetViews>
  <sheetFormatPr defaultColWidth="9.775" defaultRowHeight="14.25" outlineLevelCol="7"/>
  <cols>
    <col min="1" max="1" width="29.4416666666667" customWidth="1"/>
    <col min="2" max="2" width="10.225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25" customWidth="1"/>
    <col min="8" max="8" width="11" customWidth="1"/>
    <col min="9" max="9" width="9.775" customWidth="1"/>
  </cols>
  <sheetData>
    <row r="1" ht="6.9" customHeight="1" spans="1:8">
      <c r="A1" s="31"/>
      <c r="H1" s="72"/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" customHeight="1" spans="1:8">
      <c r="A6" s="35" t="s">
        <v>39</v>
      </c>
      <c r="B6" s="25">
        <v>3691.332352</v>
      </c>
      <c r="C6" s="24" t="s">
        <v>40</v>
      </c>
      <c r="D6" s="42">
        <v>220</v>
      </c>
      <c r="E6" s="35" t="s">
        <v>41</v>
      </c>
      <c r="F6" s="34">
        <v>1045.332352</v>
      </c>
      <c r="G6" s="24" t="s">
        <v>42</v>
      </c>
      <c r="H6" s="25">
        <v>787.222832</v>
      </c>
    </row>
    <row r="7" ht="16.2" customHeight="1" spans="1:8">
      <c r="A7" s="24" t="s">
        <v>43</v>
      </c>
      <c r="B7" s="25">
        <v>3152.032352</v>
      </c>
      <c r="C7" s="24" t="s">
        <v>44</v>
      </c>
      <c r="D7" s="42"/>
      <c r="E7" s="24" t="s">
        <v>45</v>
      </c>
      <c r="F7" s="25">
        <v>570.072832</v>
      </c>
      <c r="G7" s="24" t="s">
        <v>46</v>
      </c>
      <c r="H7" s="25">
        <v>1157.59152</v>
      </c>
    </row>
    <row r="8" ht="16.2" customHeight="1" spans="1:8">
      <c r="A8" s="35" t="s">
        <v>47</v>
      </c>
      <c r="B8" s="25">
        <v>539.3</v>
      </c>
      <c r="C8" s="24" t="s">
        <v>48</v>
      </c>
      <c r="D8" s="42"/>
      <c r="E8" s="24" t="s">
        <v>49</v>
      </c>
      <c r="F8" s="25">
        <v>470.74152</v>
      </c>
      <c r="G8" s="24" t="s">
        <v>50</v>
      </c>
      <c r="H8" s="25"/>
    </row>
    <row r="9" ht="16.2" customHeight="1" spans="1:8">
      <c r="A9" s="24" t="s">
        <v>51</v>
      </c>
      <c r="B9" s="25"/>
      <c r="C9" s="24" t="s">
        <v>52</v>
      </c>
      <c r="D9" s="42"/>
      <c r="E9" s="24" t="s">
        <v>53</v>
      </c>
      <c r="F9" s="25">
        <v>4.518</v>
      </c>
      <c r="G9" s="24" t="s">
        <v>54</v>
      </c>
      <c r="H9" s="25"/>
    </row>
    <row r="10" ht="16.2" customHeight="1" spans="1:8">
      <c r="A10" s="24" t="s">
        <v>55</v>
      </c>
      <c r="B10" s="25"/>
      <c r="C10" s="24" t="s">
        <v>56</v>
      </c>
      <c r="D10" s="42"/>
      <c r="E10" s="35" t="s">
        <v>57</v>
      </c>
      <c r="F10" s="34">
        <v>2646</v>
      </c>
      <c r="G10" s="24" t="s">
        <v>58</v>
      </c>
      <c r="H10" s="25"/>
    </row>
    <row r="11" ht="16.2" customHeight="1" spans="1:8">
      <c r="A11" s="24" t="s">
        <v>59</v>
      </c>
      <c r="B11" s="25"/>
      <c r="C11" s="24" t="s">
        <v>60</v>
      </c>
      <c r="D11" s="42"/>
      <c r="E11" s="24" t="s">
        <v>61</v>
      </c>
      <c r="F11" s="25"/>
      <c r="G11" s="24" t="s">
        <v>62</v>
      </c>
      <c r="H11" s="25"/>
    </row>
    <row r="12" ht="16.2" customHeight="1" spans="1:8">
      <c r="A12" s="24" t="s">
        <v>63</v>
      </c>
      <c r="B12" s="25">
        <v>100</v>
      </c>
      <c r="C12" s="24" t="s">
        <v>64</v>
      </c>
      <c r="D12" s="42"/>
      <c r="E12" s="24" t="s">
        <v>65</v>
      </c>
      <c r="F12" s="25">
        <v>904</v>
      </c>
      <c r="G12" s="24" t="s">
        <v>66</v>
      </c>
      <c r="H12" s="25">
        <v>1742</v>
      </c>
    </row>
    <row r="13" ht="16.2" customHeight="1" spans="1:8">
      <c r="A13" s="24" t="s">
        <v>67</v>
      </c>
      <c r="B13" s="25">
        <v>439.3</v>
      </c>
      <c r="C13" s="24" t="s">
        <v>68</v>
      </c>
      <c r="D13" s="42">
        <v>56.932864</v>
      </c>
      <c r="E13" s="24" t="s">
        <v>69</v>
      </c>
      <c r="F13" s="25"/>
      <c r="G13" s="24" t="s">
        <v>70</v>
      </c>
      <c r="H13" s="25"/>
    </row>
    <row r="14" ht="16.2" customHeight="1" spans="1:8">
      <c r="A14" s="24" t="s">
        <v>71</v>
      </c>
      <c r="B14" s="25"/>
      <c r="C14" s="24" t="s">
        <v>72</v>
      </c>
      <c r="D14" s="42"/>
      <c r="E14" s="24" t="s">
        <v>73</v>
      </c>
      <c r="F14" s="25"/>
      <c r="G14" s="24" t="s">
        <v>74</v>
      </c>
      <c r="H14" s="25">
        <v>4.518</v>
      </c>
    </row>
    <row r="15" ht="16.2" customHeight="1" spans="1:8">
      <c r="A15" s="24" t="s">
        <v>75</v>
      </c>
      <c r="B15" s="25"/>
      <c r="C15" s="24" t="s">
        <v>76</v>
      </c>
      <c r="D15" s="42">
        <v>19.60992</v>
      </c>
      <c r="E15" s="24" t="s">
        <v>77</v>
      </c>
      <c r="F15" s="25"/>
      <c r="G15" s="24" t="s">
        <v>78</v>
      </c>
      <c r="H15" s="25"/>
    </row>
    <row r="16" ht="16.2" customHeight="1" spans="1:8">
      <c r="A16" s="24" t="s">
        <v>79</v>
      </c>
      <c r="B16" s="25"/>
      <c r="C16" s="24" t="s">
        <v>80</v>
      </c>
      <c r="D16" s="42">
        <v>3352.08992</v>
      </c>
      <c r="E16" s="24" t="s">
        <v>81</v>
      </c>
      <c r="F16" s="25"/>
      <c r="G16" s="24" t="s">
        <v>82</v>
      </c>
      <c r="H16" s="25"/>
    </row>
    <row r="17" ht="16.2" customHeight="1" spans="1:8">
      <c r="A17" s="24" t="s">
        <v>83</v>
      </c>
      <c r="B17" s="25"/>
      <c r="C17" s="24" t="s">
        <v>84</v>
      </c>
      <c r="D17" s="42"/>
      <c r="E17" s="24" t="s">
        <v>85</v>
      </c>
      <c r="F17" s="25"/>
      <c r="G17" s="24" t="s">
        <v>86</v>
      </c>
      <c r="H17" s="25"/>
    </row>
    <row r="18" ht="16.2" customHeight="1" spans="1:8">
      <c r="A18" s="24" t="s">
        <v>87</v>
      </c>
      <c r="B18" s="25"/>
      <c r="C18" s="24" t="s">
        <v>88</v>
      </c>
      <c r="D18" s="42"/>
      <c r="E18" s="24" t="s">
        <v>89</v>
      </c>
      <c r="F18" s="25">
        <v>1742</v>
      </c>
      <c r="G18" s="24" t="s">
        <v>90</v>
      </c>
      <c r="H18" s="25"/>
    </row>
    <row r="19" ht="16.2" customHeight="1" spans="1:8">
      <c r="A19" s="24" t="s">
        <v>91</v>
      </c>
      <c r="B19" s="25"/>
      <c r="C19" s="24" t="s">
        <v>92</v>
      </c>
      <c r="D19" s="42"/>
      <c r="E19" s="24" t="s">
        <v>93</v>
      </c>
      <c r="F19" s="25"/>
      <c r="G19" s="24" t="s">
        <v>94</v>
      </c>
      <c r="H19" s="25"/>
    </row>
    <row r="20" ht="16.2" customHeight="1" spans="1:8">
      <c r="A20" s="35" t="s">
        <v>95</v>
      </c>
      <c r="B20" s="34"/>
      <c r="C20" s="24" t="s">
        <v>96</v>
      </c>
      <c r="D20" s="42"/>
      <c r="E20" s="24" t="s">
        <v>97</v>
      </c>
      <c r="F20" s="25"/>
      <c r="G20" s="24"/>
      <c r="H20" s="25"/>
    </row>
    <row r="21" ht="16.2" customHeight="1" spans="1:8">
      <c r="A21" s="35" t="s">
        <v>98</v>
      </c>
      <c r="B21" s="34"/>
      <c r="C21" s="24" t="s">
        <v>99</v>
      </c>
      <c r="D21" s="42"/>
      <c r="E21" s="35" t="s">
        <v>100</v>
      </c>
      <c r="F21" s="34"/>
      <c r="G21" s="24"/>
      <c r="H21" s="25"/>
    </row>
    <row r="22" ht="16.2" customHeight="1" spans="1:8">
      <c r="A22" s="35" t="s">
        <v>101</v>
      </c>
      <c r="B22" s="34"/>
      <c r="C22" s="24" t="s">
        <v>102</v>
      </c>
      <c r="D22" s="42"/>
      <c r="E22" s="24"/>
      <c r="F22" s="24"/>
      <c r="G22" s="24"/>
      <c r="H22" s="25"/>
    </row>
    <row r="23" ht="16.2" customHeight="1" spans="1:8">
      <c r="A23" s="35" t="s">
        <v>103</v>
      </c>
      <c r="B23" s="34"/>
      <c r="C23" s="24" t="s">
        <v>104</v>
      </c>
      <c r="D23" s="42"/>
      <c r="E23" s="24"/>
      <c r="F23" s="24"/>
      <c r="G23" s="24"/>
      <c r="H23" s="25"/>
    </row>
    <row r="24" ht="16.2" customHeight="1" spans="1:8">
      <c r="A24" s="35" t="s">
        <v>105</v>
      </c>
      <c r="B24" s="34"/>
      <c r="C24" s="24" t="s">
        <v>106</v>
      </c>
      <c r="D24" s="42"/>
      <c r="E24" s="24"/>
      <c r="F24" s="24"/>
      <c r="G24" s="24"/>
      <c r="H24" s="25"/>
    </row>
    <row r="25" ht="16.2" customHeight="1" spans="1:8">
      <c r="A25" s="24" t="s">
        <v>107</v>
      </c>
      <c r="B25" s="25"/>
      <c r="C25" s="24" t="s">
        <v>108</v>
      </c>
      <c r="D25" s="42">
        <v>42.699648</v>
      </c>
      <c r="E25" s="24"/>
      <c r="F25" s="24"/>
      <c r="G25" s="24"/>
      <c r="H25" s="25"/>
    </row>
    <row r="26" ht="16.2" customHeight="1" spans="1:8">
      <c r="A26" s="24" t="s">
        <v>109</v>
      </c>
      <c r="B26" s="25"/>
      <c r="C26" s="24" t="s">
        <v>110</v>
      </c>
      <c r="D26" s="42"/>
      <c r="E26" s="24"/>
      <c r="F26" s="24"/>
      <c r="G26" s="24"/>
      <c r="H26" s="25"/>
    </row>
    <row r="27" ht="16.2" customHeight="1" spans="1:8">
      <c r="A27" s="24" t="s">
        <v>111</v>
      </c>
      <c r="B27" s="25"/>
      <c r="C27" s="24" t="s">
        <v>112</v>
      </c>
      <c r="D27" s="42"/>
      <c r="E27" s="24"/>
      <c r="F27" s="24"/>
      <c r="G27" s="24"/>
      <c r="H27" s="25"/>
    </row>
    <row r="28" ht="16.2" customHeight="1" spans="1:8">
      <c r="A28" s="35" t="s">
        <v>113</v>
      </c>
      <c r="B28" s="34"/>
      <c r="C28" s="24" t="s">
        <v>114</v>
      </c>
      <c r="D28" s="42"/>
      <c r="E28" s="24"/>
      <c r="F28" s="24"/>
      <c r="G28" s="24"/>
      <c r="H28" s="25"/>
    </row>
    <row r="29" ht="16.2" customHeight="1" spans="1:8">
      <c r="A29" s="35" t="s">
        <v>115</v>
      </c>
      <c r="B29" s="34"/>
      <c r="C29" s="24" t="s">
        <v>116</v>
      </c>
      <c r="D29" s="42"/>
      <c r="E29" s="24"/>
      <c r="F29" s="24"/>
      <c r="G29" s="24"/>
      <c r="H29" s="25"/>
    </row>
    <row r="30" ht="16.2" customHeight="1" spans="1:8">
      <c r="A30" s="35" t="s">
        <v>117</v>
      </c>
      <c r="B30" s="34"/>
      <c r="C30" s="24" t="s">
        <v>118</v>
      </c>
      <c r="D30" s="42"/>
      <c r="E30" s="24"/>
      <c r="F30" s="24"/>
      <c r="G30" s="24"/>
      <c r="H30" s="25"/>
    </row>
    <row r="31" ht="16.2" customHeight="1" spans="1:8">
      <c r="A31" s="35" t="s">
        <v>119</v>
      </c>
      <c r="B31" s="34"/>
      <c r="C31" s="24" t="s">
        <v>120</v>
      </c>
      <c r="D31" s="42"/>
      <c r="E31" s="24"/>
      <c r="F31" s="24"/>
      <c r="G31" s="24"/>
      <c r="H31" s="25"/>
    </row>
    <row r="32" ht="16.2" customHeight="1" spans="1:8">
      <c r="A32" s="35" t="s">
        <v>121</v>
      </c>
      <c r="B32" s="34"/>
      <c r="C32" s="24" t="s">
        <v>122</v>
      </c>
      <c r="D32" s="42"/>
      <c r="E32" s="24"/>
      <c r="F32" s="24"/>
      <c r="G32" s="24"/>
      <c r="H32" s="25"/>
    </row>
    <row r="33" ht="16.2" customHeight="1" spans="1:8">
      <c r="A33" s="24"/>
      <c r="B33" s="24"/>
      <c r="C33" s="24" t="s">
        <v>123</v>
      </c>
      <c r="D33" s="42"/>
      <c r="E33" s="24"/>
      <c r="F33" s="24"/>
      <c r="G33" s="24"/>
      <c r="H33" s="24"/>
    </row>
    <row r="34" ht="16.2" customHeight="1" spans="1:8">
      <c r="A34" s="24"/>
      <c r="B34" s="24"/>
      <c r="C34" s="24" t="s">
        <v>124</v>
      </c>
      <c r="D34" s="42"/>
      <c r="E34" s="24"/>
      <c r="F34" s="24"/>
      <c r="G34" s="24"/>
      <c r="H34" s="24"/>
    </row>
    <row r="35" ht="16.2" customHeight="1" spans="1:8">
      <c r="A35" s="24"/>
      <c r="B35" s="24"/>
      <c r="C35" s="24" t="s">
        <v>125</v>
      </c>
      <c r="D35" s="42"/>
      <c r="E35" s="24"/>
      <c r="F35" s="24"/>
      <c r="G35" s="24"/>
      <c r="H35" s="24"/>
    </row>
    <row r="36" ht="16.2" customHeight="1" spans="1:8">
      <c r="A36" s="24"/>
      <c r="B36" s="24"/>
      <c r="C36" s="24"/>
      <c r="D36" s="24"/>
      <c r="E36" s="24"/>
      <c r="F36" s="24"/>
      <c r="G36" s="24"/>
      <c r="H36" s="24"/>
    </row>
    <row r="37" ht="16.2" customHeight="1" spans="1:8">
      <c r="A37" s="35" t="s">
        <v>126</v>
      </c>
      <c r="B37" s="34">
        <v>3691.332352</v>
      </c>
      <c r="C37" s="35" t="s">
        <v>127</v>
      </c>
      <c r="D37" s="34">
        <v>3691.332352</v>
      </c>
      <c r="E37" s="35" t="s">
        <v>127</v>
      </c>
      <c r="F37" s="34">
        <v>3691.332352</v>
      </c>
      <c r="G37" s="35" t="s">
        <v>127</v>
      </c>
      <c r="H37" s="34">
        <v>3691.332352</v>
      </c>
    </row>
    <row r="38" ht="16.2" customHeight="1" spans="1:8">
      <c r="A38" s="35" t="s">
        <v>128</v>
      </c>
      <c r="B38" s="34"/>
      <c r="C38" s="35" t="s">
        <v>129</v>
      </c>
      <c r="D38" s="34"/>
      <c r="E38" s="35" t="s">
        <v>129</v>
      </c>
      <c r="F38" s="34"/>
      <c r="G38" s="35" t="s">
        <v>129</v>
      </c>
      <c r="H38" s="34"/>
    </row>
    <row r="39" ht="16.2" customHeight="1" spans="1:8">
      <c r="A39" s="24"/>
      <c r="B39" s="25"/>
      <c r="C39" s="24"/>
      <c r="D39" s="25"/>
      <c r="E39" s="35"/>
      <c r="F39" s="34"/>
      <c r="G39" s="35"/>
      <c r="H39" s="34"/>
    </row>
    <row r="40" ht="16.2" customHeight="1" spans="1:8">
      <c r="A40" s="35" t="s">
        <v>130</v>
      </c>
      <c r="B40" s="34">
        <v>3691.332352</v>
      </c>
      <c r="C40" s="35" t="s">
        <v>131</v>
      </c>
      <c r="D40" s="34">
        <v>3691.332352</v>
      </c>
      <c r="E40" s="35" t="s">
        <v>131</v>
      </c>
      <c r="F40" s="34">
        <v>3691.332352</v>
      </c>
      <c r="G40" s="35" t="s">
        <v>131</v>
      </c>
      <c r="H40" s="34">
        <v>3691.332352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O19" sqref="O19"/>
    </sheetView>
  </sheetViews>
  <sheetFormatPr defaultColWidth="9.775" defaultRowHeight="14.25"/>
  <cols>
    <col min="1" max="1" width="5.775" customWidth="1"/>
    <col min="2" max="2" width="16.1083333333333" customWidth="1"/>
    <col min="3" max="3" width="8.225" customWidth="1"/>
    <col min="4" max="25" width="7.66666666666667" customWidth="1"/>
    <col min="26" max="26" width="9.775" customWidth="1"/>
  </cols>
  <sheetData>
    <row r="1" ht="16.35" customHeight="1" spans="1:1">
      <c r="A1" s="31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5"/>
      <c r="B7" s="35" t="s">
        <v>134</v>
      </c>
      <c r="C7" s="48">
        <v>3691.332352</v>
      </c>
      <c r="D7" s="48">
        <v>3691.332352</v>
      </c>
      <c r="E7" s="48">
        <v>3691.332352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8" customHeight="1" spans="1:25">
      <c r="A8" s="33" t="s">
        <v>152</v>
      </c>
      <c r="B8" s="33" t="s">
        <v>4</v>
      </c>
      <c r="C8" s="48">
        <v>3691.332352</v>
      </c>
      <c r="D8" s="48">
        <v>3691.332352</v>
      </c>
      <c r="E8" s="48">
        <v>3691.332352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71" t="s">
        <v>153</v>
      </c>
      <c r="B9" s="71" t="s">
        <v>154</v>
      </c>
      <c r="C9" s="42">
        <v>3691.332352</v>
      </c>
      <c r="D9" s="42">
        <v>3691.332352</v>
      </c>
      <c r="E9" s="25">
        <v>3691.332352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1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zoomScale="80" zoomScaleNormal="80" workbookViewId="0">
      <selection activeCell="M21" sqref="M21"/>
    </sheetView>
  </sheetViews>
  <sheetFormatPr defaultColWidth="9.775" defaultRowHeight="14.25"/>
  <cols>
    <col min="1" max="1" width="4.66666666666667" customWidth="1"/>
    <col min="2" max="2" width="4.89166666666667" customWidth="1"/>
    <col min="3" max="3" width="5" customWidth="1"/>
    <col min="4" max="4" width="11.8916666666667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  <col min="12" max="12" width="9.775" customWidth="1"/>
  </cols>
  <sheetData>
    <row r="1" ht="16.35" customHeight="1" spans="1:4">
      <c r="A1" s="31"/>
      <c r="D1" s="59"/>
    </row>
    <row r="2" ht="31.95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.05" customHeight="1" spans="1:1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28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7"/>
      <c r="B6" s="47"/>
      <c r="C6" s="47"/>
      <c r="D6" s="61" t="s">
        <v>134</v>
      </c>
      <c r="E6" s="61"/>
      <c r="F6" s="62">
        <v>3691.332352</v>
      </c>
      <c r="G6" s="62">
        <v>1045.332352</v>
      </c>
      <c r="H6" s="62">
        <v>2646</v>
      </c>
      <c r="I6" s="62"/>
      <c r="J6" s="61"/>
      <c r="K6" s="61"/>
    </row>
    <row r="7" ht="22.8" customHeight="1" spans="1:11">
      <c r="A7" s="63"/>
      <c r="B7" s="63"/>
      <c r="C7" s="63"/>
      <c r="D7" s="64" t="s">
        <v>152</v>
      </c>
      <c r="E7" s="64" t="s">
        <v>4</v>
      </c>
      <c r="F7" s="65">
        <v>3691.332352</v>
      </c>
      <c r="G7" s="65">
        <v>1045.332352</v>
      </c>
      <c r="H7" s="65">
        <v>2646</v>
      </c>
      <c r="I7" s="65"/>
      <c r="J7" s="70"/>
      <c r="K7" s="70"/>
    </row>
    <row r="8" ht="22.8" customHeight="1" spans="1:11">
      <c r="A8" s="63"/>
      <c r="B8" s="63"/>
      <c r="C8" s="63"/>
      <c r="D8" s="64" t="s">
        <v>153</v>
      </c>
      <c r="E8" s="64" t="s">
        <v>154</v>
      </c>
      <c r="F8" s="65">
        <v>3691.332352</v>
      </c>
      <c r="G8" s="65">
        <v>1045.332352</v>
      </c>
      <c r="H8" s="65">
        <v>2646</v>
      </c>
      <c r="I8" s="65"/>
      <c r="J8" s="70"/>
      <c r="K8" s="70"/>
    </row>
    <row r="9" s="49" customFormat="1" ht="22.8" customHeight="1" spans="1:11">
      <c r="A9" s="66" t="s">
        <v>166</v>
      </c>
      <c r="B9" s="66"/>
      <c r="C9" s="66"/>
      <c r="D9" s="67">
        <v>201</v>
      </c>
      <c r="E9" s="68" t="s">
        <v>167</v>
      </c>
      <c r="F9" s="69">
        <f>+F10</f>
        <v>220</v>
      </c>
      <c r="G9" s="69">
        <f>+G10</f>
        <v>0</v>
      </c>
      <c r="H9" s="69">
        <f>+H10</f>
        <v>220</v>
      </c>
      <c r="I9" s="69"/>
      <c r="J9" s="68"/>
      <c r="K9" s="68"/>
    </row>
    <row r="10" s="49" customFormat="1" ht="22.8" customHeight="1" spans="1:11">
      <c r="A10" s="66" t="s">
        <v>166</v>
      </c>
      <c r="B10" s="66" t="s">
        <v>168</v>
      </c>
      <c r="C10" s="66"/>
      <c r="D10" s="67">
        <v>20101</v>
      </c>
      <c r="E10" s="68" t="s">
        <v>169</v>
      </c>
      <c r="F10" s="69">
        <f>+F11</f>
        <v>220</v>
      </c>
      <c r="G10" s="69">
        <f>+G11</f>
        <v>0</v>
      </c>
      <c r="H10" s="69">
        <f>+H11</f>
        <v>220</v>
      </c>
      <c r="I10" s="69"/>
      <c r="J10" s="68"/>
      <c r="K10" s="68"/>
    </row>
    <row r="11" s="49" customFormat="1" ht="22.8" customHeight="1" spans="1:11">
      <c r="A11" s="66" t="s">
        <v>166</v>
      </c>
      <c r="B11" s="66" t="s">
        <v>168</v>
      </c>
      <c r="C11" s="66" t="s">
        <v>170</v>
      </c>
      <c r="D11" s="67" t="s">
        <v>171</v>
      </c>
      <c r="E11" s="68" t="s">
        <v>172</v>
      </c>
      <c r="F11" s="69">
        <v>220</v>
      </c>
      <c r="G11" s="69"/>
      <c r="H11" s="69">
        <v>220</v>
      </c>
      <c r="I11" s="69"/>
      <c r="J11" s="68"/>
      <c r="K11" s="68"/>
    </row>
    <row r="12" s="49" customFormat="1" ht="22.8" customHeight="1" spans="1:11">
      <c r="A12" s="66" t="s">
        <v>173</v>
      </c>
      <c r="B12" s="66"/>
      <c r="C12" s="66"/>
      <c r="D12" s="67">
        <v>208</v>
      </c>
      <c r="E12" s="68" t="s">
        <v>174</v>
      </c>
      <c r="F12" s="69">
        <f>+F13</f>
        <v>56.932864</v>
      </c>
      <c r="G12" s="69">
        <f>+G13</f>
        <v>56.932864</v>
      </c>
      <c r="H12" s="69">
        <f>+H13</f>
        <v>0</v>
      </c>
      <c r="I12" s="69"/>
      <c r="J12" s="68"/>
      <c r="K12" s="68"/>
    </row>
    <row r="13" s="49" customFormat="1" ht="22.8" customHeight="1" spans="1:11">
      <c r="A13" s="66" t="s">
        <v>173</v>
      </c>
      <c r="B13" s="66" t="s">
        <v>175</v>
      </c>
      <c r="C13" s="66"/>
      <c r="D13" s="67">
        <v>20805</v>
      </c>
      <c r="E13" s="68" t="s">
        <v>176</v>
      </c>
      <c r="F13" s="69">
        <f>+F14</f>
        <v>56.932864</v>
      </c>
      <c r="G13" s="69">
        <f>+G14</f>
        <v>56.932864</v>
      </c>
      <c r="H13" s="69">
        <f>+H14</f>
        <v>0</v>
      </c>
      <c r="I13" s="69"/>
      <c r="J13" s="68"/>
      <c r="K13" s="68"/>
    </row>
    <row r="14" s="49" customFormat="1" ht="22.8" customHeight="1" spans="1:11">
      <c r="A14" s="66" t="s">
        <v>173</v>
      </c>
      <c r="B14" s="66" t="s">
        <v>175</v>
      </c>
      <c r="C14" s="66" t="s">
        <v>175</v>
      </c>
      <c r="D14" s="67" t="s">
        <v>177</v>
      </c>
      <c r="E14" s="68" t="s">
        <v>178</v>
      </c>
      <c r="F14" s="69">
        <v>56.932864</v>
      </c>
      <c r="G14" s="69">
        <v>56.932864</v>
      </c>
      <c r="H14" s="69"/>
      <c r="I14" s="69"/>
      <c r="J14" s="68"/>
      <c r="K14" s="68"/>
    </row>
    <row r="15" s="49" customFormat="1" ht="22.8" customHeight="1" spans="1:11">
      <c r="A15" s="66" t="s">
        <v>179</v>
      </c>
      <c r="B15" s="66"/>
      <c r="C15" s="66"/>
      <c r="D15" s="67">
        <v>210</v>
      </c>
      <c r="E15" s="68" t="s">
        <v>180</v>
      </c>
      <c r="F15" s="69">
        <f>+F16</f>
        <v>19.60992</v>
      </c>
      <c r="G15" s="69">
        <f>+G16</f>
        <v>19.60992</v>
      </c>
      <c r="H15" s="69">
        <f>+H16</f>
        <v>0</v>
      </c>
      <c r="I15" s="69"/>
      <c r="J15" s="68"/>
      <c r="K15" s="68"/>
    </row>
    <row r="16" s="49" customFormat="1" ht="22.8" customHeight="1" spans="1:11">
      <c r="A16" s="66" t="s">
        <v>179</v>
      </c>
      <c r="B16" s="66" t="s">
        <v>181</v>
      </c>
      <c r="C16" s="66"/>
      <c r="D16" s="67">
        <v>21011</v>
      </c>
      <c r="E16" s="68" t="s">
        <v>182</v>
      </c>
      <c r="F16" s="69">
        <f>+F17</f>
        <v>19.60992</v>
      </c>
      <c r="G16" s="69">
        <f>+G17</f>
        <v>19.60992</v>
      </c>
      <c r="H16" s="69">
        <f>+H17</f>
        <v>0</v>
      </c>
      <c r="I16" s="69"/>
      <c r="J16" s="68"/>
      <c r="K16" s="68"/>
    </row>
    <row r="17" s="49" customFormat="1" ht="22.8" customHeight="1" spans="1:11">
      <c r="A17" s="66" t="s">
        <v>179</v>
      </c>
      <c r="B17" s="66" t="s">
        <v>181</v>
      </c>
      <c r="C17" s="66" t="s">
        <v>170</v>
      </c>
      <c r="D17" s="67" t="s">
        <v>183</v>
      </c>
      <c r="E17" s="68" t="s">
        <v>184</v>
      </c>
      <c r="F17" s="69">
        <v>19.60992</v>
      </c>
      <c r="G17" s="69">
        <v>19.60992</v>
      </c>
      <c r="H17" s="69"/>
      <c r="I17" s="69"/>
      <c r="J17" s="68"/>
      <c r="K17" s="68"/>
    </row>
    <row r="18" s="49" customFormat="1" ht="22.8" customHeight="1" spans="1:11">
      <c r="A18" s="66" t="s">
        <v>185</v>
      </c>
      <c r="B18" s="66"/>
      <c r="C18" s="66"/>
      <c r="D18" s="67">
        <v>211</v>
      </c>
      <c r="E18" s="68" t="s">
        <v>186</v>
      </c>
      <c r="F18" s="69">
        <f>+F19+F22+F24</f>
        <v>3352.08992</v>
      </c>
      <c r="G18" s="69">
        <f>+G19+G22+G24</f>
        <v>926.08992</v>
      </c>
      <c r="H18" s="69">
        <f>+H19+H22+H24</f>
        <v>2426</v>
      </c>
      <c r="I18" s="69"/>
      <c r="J18" s="68"/>
      <c r="K18" s="68"/>
    </row>
    <row r="19" s="49" customFormat="1" ht="22.8" customHeight="1" spans="1:11">
      <c r="A19" s="66" t="s">
        <v>185</v>
      </c>
      <c r="B19" s="66" t="s">
        <v>168</v>
      </c>
      <c r="C19" s="66"/>
      <c r="D19" s="67">
        <v>21101</v>
      </c>
      <c r="E19" s="68" t="s">
        <v>187</v>
      </c>
      <c r="F19" s="69">
        <f>+F20+F21</f>
        <v>1535.08992</v>
      </c>
      <c r="G19" s="69">
        <f>+G20+G21</f>
        <v>926.08992</v>
      </c>
      <c r="H19" s="69">
        <f>+H20+H21</f>
        <v>609</v>
      </c>
      <c r="I19" s="69"/>
      <c r="J19" s="68"/>
      <c r="K19" s="68"/>
    </row>
    <row r="20" s="49" customFormat="1" ht="22.8" customHeight="1" spans="1:11">
      <c r="A20" s="66" t="s">
        <v>185</v>
      </c>
      <c r="B20" s="66" t="s">
        <v>168</v>
      </c>
      <c r="C20" s="66" t="s">
        <v>168</v>
      </c>
      <c r="D20" s="67" t="s">
        <v>188</v>
      </c>
      <c r="E20" s="68" t="s">
        <v>189</v>
      </c>
      <c r="F20" s="69">
        <v>926.08992</v>
      </c>
      <c r="G20" s="69">
        <v>926.08992</v>
      </c>
      <c r="H20" s="69"/>
      <c r="I20" s="69"/>
      <c r="J20" s="68"/>
      <c r="K20" s="68"/>
    </row>
    <row r="21" s="49" customFormat="1" ht="22.8" customHeight="1" spans="1:11">
      <c r="A21" s="66" t="s">
        <v>185</v>
      </c>
      <c r="B21" s="66" t="s">
        <v>168</v>
      </c>
      <c r="C21" s="66" t="s">
        <v>190</v>
      </c>
      <c r="D21" s="67" t="s">
        <v>191</v>
      </c>
      <c r="E21" s="68" t="s">
        <v>192</v>
      </c>
      <c r="F21" s="69">
        <v>609</v>
      </c>
      <c r="G21" s="69"/>
      <c r="H21" s="69">
        <v>609</v>
      </c>
      <c r="I21" s="69"/>
      <c r="J21" s="68"/>
      <c r="K21" s="68"/>
    </row>
    <row r="22" s="49" customFormat="1" ht="22.8" customHeight="1" spans="1:11">
      <c r="A22" s="66" t="s">
        <v>185</v>
      </c>
      <c r="B22" s="66" t="s">
        <v>170</v>
      </c>
      <c r="C22" s="66"/>
      <c r="D22" s="67">
        <v>21102</v>
      </c>
      <c r="E22" s="68" t="s">
        <v>193</v>
      </c>
      <c r="F22" s="69">
        <f t="shared" ref="F22:F27" si="0">+F23</f>
        <v>25</v>
      </c>
      <c r="G22" s="69">
        <f>+G23</f>
        <v>0</v>
      </c>
      <c r="H22" s="69">
        <f>+H23</f>
        <v>25</v>
      </c>
      <c r="I22" s="69"/>
      <c r="J22" s="68"/>
      <c r="K22" s="68"/>
    </row>
    <row r="23" s="49" customFormat="1" ht="22.8" customHeight="1" spans="1:11">
      <c r="A23" s="66" t="s">
        <v>185</v>
      </c>
      <c r="B23" s="66" t="s">
        <v>170</v>
      </c>
      <c r="C23" s="66" t="s">
        <v>190</v>
      </c>
      <c r="D23" s="67" t="s">
        <v>194</v>
      </c>
      <c r="E23" s="68" t="s">
        <v>195</v>
      </c>
      <c r="F23" s="69">
        <v>25</v>
      </c>
      <c r="G23" s="69"/>
      <c r="H23" s="69">
        <v>25</v>
      </c>
      <c r="I23" s="69"/>
      <c r="J23" s="68"/>
      <c r="K23" s="68"/>
    </row>
    <row r="24" s="49" customFormat="1" ht="22.8" customHeight="1" spans="1:11">
      <c r="A24" s="66" t="s">
        <v>185</v>
      </c>
      <c r="B24" s="66" t="s">
        <v>196</v>
      </c>
      <c r="C24" s="66"/>
      <c r="D24" s="67">
        <v>21103</v>
      </c>
      <c r="E24" s="68" t="s">
        <v>197</v>
      </c>
      <c r="F24" s="69">
        <f t="shared" si="0"/>
        <v>1792</v>
      </c>
      <c r="G24" s="69">
        <f>+G25</f>
        <v>0</v>
      </c>
      <c r="H24" s="69">
        <f>+H25</f>
        <v>1792</v>
      </c>
      <c r="I24" s="69"/>
      <c r="J24" s="68"/>
      <c r="K24" s="68"/>
    </row>
    <row r="25" s="49" customFormat="1" ht="22.8" customHeight="1" spans="1:11">
      <c r="A25" s="66" t="s">
        <v>185</v>
      </c>
      <c r="B25" s="66" t="s">
        <v>196</v>
      </c>
      <c r="C25" s="66" t="s">
        <v>190</v>
      </c>
      <c r="D25" s="67" t="s">
        <v>198</v>
      </c>
      <c r="E25" s="68" t="s">
        <v>199</v>
      </c>
      <c r="F25" s="69">
        <v>1792</v>
      </c>
      <c r="G25" s="69"/>
      <c r="H25" s="69">
        <v>1792</v>
      </c>
      <c r="I25" s="69"/>
      <c r="J25" s="68"/>
      <c r="K25" s="68"/>
    </row>
    <row r="26" s="49" customFormat="1" ht="22.8" customHeight="1" spans="1:11">
      <c r="A26" s="66" t="s">
        <v>200</v>
      </c>
      <c r="B26" s="66"/>
      <c r="C26" s="66"/>
      <c r="D26" s="67">
        <v>221</v>
      </c>
      <c r="E26" s="68" t="s">
        <v>201</v>
      </c>
      <c r="F26" s="69">
        <f t="shared" si="0"/>
        <v>42.699648</v>
      </c>
      <c r="G26" s="69">
        <f>+G27</f>
        <v>42.699648</v>
      </c>
      <c r="H26" s="69">
        <f>+H27</f>
        <v>0</v>
      </c>
      <c r="I26" s="69"/>
      <c r="J26" s="68"/>
      <c r="K26" s="68"/>
    </row>
    <row r="27" s="49" customFormat="1" ht="22.8" customHeight="1" spans="1:11">
      <c r="A27" s="66" t="s">
        <v>200</v>
      </c>
      <c r="B27" s="66" t="s">
        <v>170</v>
      </c>
      <c r="C27" s="66"/>
      <c r="D27" s="67">
        <v>22102</v>
      </c>
      <c r="E27" s="68" t="s">
        <v>202</v>
      </c>
      <c r="F27" s="69">
        <f t="shared" si="0"/>
        <v>42.699648</v>
      </c>
      <c r="G27" s="69">
        <f>+G28</f>
        <v>42.699648</v>
      </c>
      <c r="H27" s="69">
        <f>+H28</f>
        <v>0</v>
      </c>
      <c r="I27" s="69"/>
      <c r="J27" s="68"/>
      <c r="K27" s="68"/>
    </row>
    <row r="28" s="49" customFormat="1" ht="22.8" customHeight="1" spans="1:11">
      <c r="A28" s="66" t="s">
        <v>200</v>
      </c>
      <c r="B28" s="66" t="s">
        <v>170</v>
      </c>
      <c r="C28" s="66" t="s">
        <v>168</v>
      </c>
      <c r="D28" s="67" t="s">
        <v>203</v>
      </c>
      <c r="E28" s="68" t="s">
        <v>204</v>
      </c>
      <c r="F28" s="69">
        <v>42.699648</v>
      </c>
      <c r="G28" s="69">
        <v>42.699648</v>
      </c>
      <c r="H28" s="69"/>
      <c r="I28" s="69"/>
      <c r="J28" s="68"/>
      <c r="K28" s="68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zoomScale="90" zoomScaleNormal="90" topLeftCell="A7" workbookViewId="0">
      <selection activeCell="W17" sqref="W17"/>
    </sheetView>
  </sheetViews>
  <sheetFormatPr defaultColWidth="9.775" defaultRowHeight="14.2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25" customWidth="1"/>
    <col min="7" max="7" width="7.225" customWidth="1"/>
    <col min="8" max="8" width="7.775" customWidth="1"/>
    <col min="9" max="12" width="7.225" customWidth="1"/>
    <col min="13" max="13" width="7.775" customWidth="1"/>
    <col min="14" max="17" width="7.225" customWidth="1"/>
    <col min="18" max="18" width="7" customWidth="1"/>
    <col min="19" max="20" width="7.225" customWidth="1"/>
    <col min="21" max="22" width="9.775" customWidth="1"/>
  </cols>
  <sheetData>
    <row r="1" ht="16.35" customHeight="1" spans="1:1">
      <c r="A1" s="31"/>
    </row>
    <row r="2" ht="42.3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8" customHeight="1" spans="1:20">
      <c r="A4" s="39" t="s">
        <v>155</v>
      </c>
      <c r="B4" s="39"/>
      <c r="C4" s="39"/>
      <c r="D4" s="39" t="s">
        <v>205</v>
      </c>
      <c r="E4" s="39" t="s">
        <v>206</v>
      </c>
      <c r="F4" s="39" t="s">
        <v>207</v>
      </c>
      <c r="G4" s="39" t="s">
        <v>208</v>
      </c>
      <c r="H4" s="39" t="s">
        <v>209</v>
      </c>
      <c r="I4" s="39" t="s">
        <v>210</v>
      </c>
      <c r="J4" s="39" t="s">
        <v>211</v>
      </c>
      <c r="K4" s="39" t="s">
        <v>212</v>
      </c>
      <c r="L4" s="39" t="s">
        <v>213</v>
      </c>
      <c r="M4" s="39" t="s">
        <v>214</v>
      </c>
      <c r="N4" s="39" t="s">
        <v>215</v>
      </c>
      <c r="O4" s="39" t="s">
        <v>216</v>
      </c>
      <c r="P4" s="39" t="s">
        <v>217</v>
      </c>
      <c r="Q4" s="39" t="s">
        <v>218</v>
      </c>
      <c r="R4" s="39" t="s">
        <v>219</v>
      </c>
      <c r="S4" s="39" t="s">
        <v>220</v>
      </c>
      <c r="T4" s="39" t="s">
        <v>221</v>
      </c>
    </row>
    <row r="5" ht="20.7" customHeight="1" spans="1:20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35"/>
      <c r="B6" s="35"/>
      <c r="C6" s="35"/>
      <c r="D6" s="35"/>
      <c r="E6" s="35" t="s">
        <v>134</v>
      </c>
      <c r="F6" s="34">
        <v>3691.332352</v>
      </c>
      <c r="G6" s="34">
        <v>787.222832</v>
      </c>
      <c r="H6" s="34">
        <v>1157.59152</v>
      </c>
      <c r="I6" s="34"/>
      <c r="J6" s="34"/>
      <c r="K6" s="34"/>
      <c r="L6" s="34"/>
      <c r="M6" s="34">
        <v>1742</v>
      </c>
      <c r="N6" s="34"/>
      <c r="O6" s="34">
        <v>4.518</v>
      </c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 t="s">
        <v>152</v>
      </c>
      <c r="E7" s="33" t="s">
        <v>4</v>
      </c>
      <c r="F7" s="34">
        <v>3691.332352</v>
      </c>
      <c r="G7" s="34">
        <v>787.222832</v>
      </c>
      <c r="H7" s="34">
        <v>1157.59152</v>
      </c>
      <c r="I7" s="34"/>
      <c r="J7" s="34"/>
      <c r="K7" s="34"/>
      <c r="L7" s="34"/>
      <c r="M7" s="34">
        <v>1742</v>
      </c>
      <c r="N7" s="34"/>
      <c r="O7" s="34">
        <v>4.518</v>
      </c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 t="s">
        <v>153</v>
      </c>
      <c r="E8" s="41" t="s">
        <v>154</v>
      </c>
      <c r="F8" s="58">
        <v>3691.332352</v>
      </c>
      <c r="G8" s="58">
        <v>787.222832</v>
      </c>
      <c r="H8" s="58">
        <v>1157.59152</v>
      </c>
      <c r="I8" s="58"/>
      <c r="J8" s="58"/>
      <c r="K8" s="58"/>
      <c r="L8" s="58"/>
      <c r="M8" s="58">
        <v>1742</v>
      </c>
      <c r="N8" s="58"/>
      <c r="O8" s="58">
        <v>4.518</v>
      </c>
      <c r="P8" s="58"/>
      <c r="Q8" s="58"/>
      <c r="R8" s="58"/>
      <c r="S8" s="58"/>
      <c r="T8" s="58"/>
    </row>
    <row r="9" customFormat="1" ht="22.8" customHeight="1" spans="1:20">
      <c r="A9" s="44" t="s">
        <v>166</v>
      </c>
      <c r="B9" s="44"/>
      <c r="C9" s="44"/>
      <c r="D9" s="40" t="s">
        <v>222</v>
      </c>
      <c r="E9" s="45" t="s">
        <v>167</v>
      </c>
      <c r="F9" s="46">
        <f t="shared" ref="F9:H9" si="0">+F10</f>
        <v>220</v>
      </c>
      <c r="G9" s="46">
        <f t="shared" si="0"/>
        <v>0</v>
      </c>
      <c r="H9" s="46">
        <f t="shared" si="0"/>
        <v>220</v>
      </c>
      <c r="I9" s="46">
        <f t="shared" ref="I9:O9" si="1">+I10</f>
        <v>0</v>
      </c>
      <c r="J9" s="46">
        <f t="shared" si="1"/>
        <v>0</v>
      </c>
      <c r="K9" s="46">
        <f t="shared" si="1"/>
        <v>0</v>
      </c>
      <c r="L9" s="46">
        <f t="shared" si="1"/>
        <v>0</v>
      </c>
      <c r="M9" s="46">
        <f t="shared" si="1"/>
        <v>0</v>
      </c>
      <c r="N9" s="46">
        <f t="shared" si="1"/>
        <v>0</v>
      </c>
      <c r="O9" s="46">
        <f t="shared" si="1"/>
        <v>0</v>
      </c>
      <c r="P9" s="46"/>
      <c r="Q9" s="46"/>
      <c r="R9" s="46"/>
      <c r="S9" s="46"/>
      <c r="T9" s="46"/>
    </row>
    <row r="10" customFormat="1" ht="22.8" customHeight="1" spans="1:20">
      <c r="A10" s="44" t="s">
        <v>166</v>
      </c>
      <c r="B10" s="44" t="s">
        <v>168</v>
      </c>
      <c r="C10" s="44"/>
      <c r="D10" s="40" t="s">
        <v>222</v>
      </c>
      <c r="E10" s="45" t="s">
        <v>169</v>
      </c>
      <c r="F10" s="46">
        <f t="shared" ref="F10:H10" si="2">+F11</f>
        <v>220</v>
      </c>
      <c r="G10" s="46">
        <f t="shared" si="2"/>
        <v>0</v>
      </c>
      <c r="H10" s="46">
        <f t="shared" si="2"/>
        <v>220</v>
      </c>
      <c r="I10" s="46">
        <f t="shared" ref="I10:O10" si="3">+I11</f>
        <v>0</v>
      </c>
      <c r="J10" s="46">
        <f t="shared" si="3"/>
        <v>0</v>
      </c>
      <c r="K10" s="46">
        <f t="shared" si="3"/>
        <v>0</v>
      </c>
      <c r="L10" s="46">
        <f t="shared" si="3"/>
        <v>0</v>
      </c>
      <c r="M10" s="46">
        <f t="shared" si="3"/>
        <v>0</v>
      </c>
      <c r="N10" s="46">
        <f t="shared" si="3"/>
        <v>0</v>
      </c>
      <c r="O10" s="46">
        <f t="shared" si="3"/>
        <v>0</v>
      </c>
      <c r="P10" s="46"/>
      <c r="Q10" s="46"/>
      <c r="R10" s="46"/>
      <c r="S10" s="46"/>
      <c r="T10" s="46"/>
    </row>
    <row r="11" customFormat="1" ht="22.8" customHeight="1" spans="1:20">
      <c r="A11" s="44" t="s">
        <v>166</v>
      </c>
      <c r="B11" s="44" t="s">
        <v>168</v>
      </c>
      <c r="C11" s="44" t="s">
        <v>170</v>
      </c>
      <c r="D11" s="40" t="s">
        <v>222</v>
      </c>
      <c r="E11" s="45" t="s">
        <v>172</v>
      </c>
      <c r="F11" s="46">
        <v>220</v>
      </c>
      <c r="G11" s="46"/>
      <c r="H11" s="46">
        <v>220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customFormat="1" ht="22.8" customHeight="1" spans="1:20">
      <c r="A12" s="44" t="s">
        <v>173</v>
      </c>
      <c r="B12" s="44"/>
      <c r="C12" s="44"/>
      <c r="D12" s="40" t="s">
        <v>222</v>
      </c>
      <c r="E12" s="45" t="s">
        <v>174</v>
      </c>
      <c r="F12" s="46">
        <f t="shared" ref="F12:H12" si="4">+F13</f>
        <v>56.932864</v>
      </c>
      <c r="G12" s="46">
        <f t="shared" si="4"/>
        <v>56.932864</v>
      </c>
      <c r="H12" s="46">
        <f t="shared" si="4"/>
        <v>0</v>
      </c>
      <c r="I12" s="46">
        <f t="shared" ref="I12:O12" si="5">+I13</f>
        <v>0</v>
      </c>
      <c r="J12" s="46">
        <f t="shared" si="5"/>
        <v>0</v>
      </c>
      <c r="K12" s="46">
        <f t="shared" si="5"/>
        <v>0</v>
      </c>
      <c r="L12" s="46">
        <f t="shared" si="5"/>
        <v>0</v>
      </c>
      <c r="M12" s="46">
        <f t="shared" si="5"/>
        <v>0</v>
      </c>
      <c r="N12" s="46">
        <f t="shared" si="5"/>
        <v>0</v>
      </c>
      <c r="O12" s="46">
        <f t="shared" si="5"/>
        <v>0</v>
      </c>
      <c r="P12" s="46"/>
      <c r="Q12" s="46"/>
      <c r="R12" s="46"/>
      <c r="S12" s="46"/>
      <c r="T12" s="46"/>
    </row>
    <row r="13" customFormat="1" ht="22.8" customHeight="1" spans="1:20">
      <c r="A13" s="44" t="s">
        <v>173</v>
      </c>
      <c r="B13" s="44" t="s">
        <v>175</v>
      </c>
      <c r="C13" s="44"/>
      <c r="D13" s="40" t="s">
        <v>222</v>
      </c>
      <c r="E13" s="45" t="s">
        <v>176</v>
      </c>
      <c r="F13" s="46">
        <f t="shared" ref="F13:H13" si="6">+F14</f>
        <v>56.932864</v>
      </c>
      <c r="G13" s="46">
        <f t="shared" si="6"/>
        <v>56.932864</v>
      </c>
      <c r="H13" s="46">
        <f t="shared" si="6"/>
        <v>0</v>
      </c>
      <c r="I13" s="46">
        <f t="shared" ref="I13:O13" si="7">+I14</f>
        <v>0</v>
      </c>
      <c r="J13" s="46">
        <f t="shared" si="7"/>
        <v>0</v>
      </c>
      <c r="K13" s="46">
        <f t="shared" si="7"/>
        <v>0</v>
      </c>
      <c r="L13" s="46">
        <f t="shared" si="7"/>
        <v>0</v>
      </c>
      <c r="M13" s="46">
        <f t="shared" si="7"/>
        <v>0</v>
      </c>
      <c r="N13" s="46">
        <f t="shared" si="7"/>
        <v>0</v>
      </c>
      <c r="O13" s="46">
        <f t="shared" si="7"/>
        <v>0</v>
      </c>
      <c r="P13" s="46"/>
      <c r="Q13" s="46"/>
      <c r="R13" s="46"/>
      <c r="S13" s="46"/>
      <c r="T13" s="46"/>
    </row>
    <row r="14" customFormat="1" ht="22.8" customHeight="1" spans="1:20">
      <c r="A14" s="44" t="s">
        <v>173</v>
      </c>
      <c r="B14" s="44" t="s">
        <v>175</v>
      </c>
      <c r="C14" s="44" t="s">
        <v>175</v>
      </c>
      <c r="D14" s="40" t="s">
        <v>222</v>
      </c>
      <c r="E14" s="45" t="s">
        <v>178</v>
      </c>
      <c r="F14" s="46">
        <v>56.932864</v>
      </c>
      <c r="G14" s="46">
        <v>56.932864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customFormat="1" ht="22.8" customHeight="1" spans="1:20">
      <c r="A15" s="44" t="s">
        <v>179</v>
      </c>
      <c r="B15" s="44"/>
      <c r="C15" s="44"/>
      <c r="D15" s="40" t="s">
        <v>222</v>
      </c>
      <c r="E15" s="45" t="s">
        <v>180</v>
      </c>
      <c r="F15" s="46">
        <f t="shared" ref="F15:H15" si="8">+F16</f>
        <v>19.60992</v>
      </c>
      <c r="G15" s="46">
        <f t="shared" si="8"/>
        <v>19.60992</v>
      </c>
      <c r="H15" s="46">
        <f t="shared" si="8"/>
        <v>0</v>
      </c>
      <c r="I15" s="46">
        <f t="shared" ref="I15:O15" si="9">+I16</f>
        <v>0</v>
      </c>
      <c r="J15" s="46">
        <f t="shared" si="9"/>
        <v>0</v>
      </c>
      <c r="K15" s="46">
        <f t="shared" si="9"/>
        <v>0</v>
      </c>
      <c r="L15" s="46">
        <f t="shared" si="9"/>
        <v>0</v>
      </c>
      <c r="M15" s="46">
        <f t="shared" si="9"/>
        <v>0</v>
      </c>
      <c r="N15" s="46">
        <f t="shared" si="9"/>
        <v>0</v>
      </c>
      <c r="O15" s="46">
        <f t="shared" si="9"/>
        <v>0</v>
      </c>
      <c r="P15" s="46"/>
      <c r="Q15" s="46"/>
      <c r="R15" s="46"/>
      <c r="S15" s="46"/>
      <c r="T15" s="46"/>
    </row>
    <row r="16" customFormat="1" ht="22.8" customHeight="1" spans="1:20">
      <c r="A16" s="44" t="s">
        <v>179</v>
      </c>
      <c r="B16" s="44" t="s">
        <v>181</v>
      </c>
      <c r="C16" s="44"/>
      <c r="D16" s="40" t="s">
        <v>222</v>
      </c>
      <c r="E16" s="45" t="s">
        <v>182</v>
      </c>
      <c r="F16" s="46">
        <f t="shared" ref="F16:H16" si="10">+F17</f>
        <v>19.60992</v>
      </c>
      <c r="G16" s="46">
        <f t="shared" si="10"/>
        <v>19.60992</v>
      </c>
      <c r="H16" s="46">
        <f t="shared" si="10"/>
        <v>0</v>
      </c>
      <c r="I16" s="46">
        <f t="shared" ref="I16:O16" si="11">+I17</f>
        <v>0</v>
      </c>
      <c r="J16" s="46">
        <f t="shared" si="11"/>
        <v>0</v>
      </c>
      <c r="K16" s="46">
        <f t="shared" si="11"/>
        <v>0</v>
      </c>
      <c r="L16" s="46">
        <f t="shared" si="11"/>
        <v>0</v>
      </c>
      <c r="M16" s="46">
        <f t="shared" si="11"/>
        <v>0</v>
      </c>
      <c r="N16" s="46">
        <f t="shared" si="11"/>
        <v>0</v>
      </c>
      <c r="O16" s="46">
        <f t="shared" si="11"/>
        <v>0</v>
      </c>
      <c r="P16" s="46"/>
      <c r="Q16" s="46"/>
      <c r="R16" s="46"/>
      <c r="S16" s="46"/>
      <c r="T16" s="46"/>
    </row>
    <row r="17" customFormat="1" ht="22.8" customHeight="1" spans="1:20">
      <c r="A17" s="44" t="s">
        <v>179</v>
      </c>
      <c r="B17" s="44" t="s">
        <v>181</v>
      </c>
      <c r="C17" s="44" t="s">
        <v>170</v>
      </c>
      <c r="D17" s="40" t="s">
        <v>222</v>
      </c>
      <c r="E17" s="45" t="s">
        <v>184</v>
      </c>
      <c r="F17" s="46">
        <v>19.60992</v>
      </c>
      <c r="G17" s="46">
        <v>19.60992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customFormat="1" ht="22.8" customHeight="1" spans="1:20">
      <c r="A18" s="44" t="s">
        <v>185</v>
      </c>
      <c r="B18" s="44"/>
      <c r="C18" s="44"/>
      <c r="D18" s="40" t="s">
        <v>222</v>
      </c>
      <c r="E18" s="45" t="s">
        <v>186</v>
      </c>
      <c r="F18" s="46">
        <f>+F19+F22+F24</f>
        <v>3352.08992</v>
      </c>
      <c r="G18" s="46">
        <f t="shared" ref="F18:H18" si="12">+G19+G22+G24</f>
        <v>667.9804</v>
      </c>
      <c r="H18" s="46">
        <f t="shared" si="12"/>
        <v>937.59152</v>
      </c>
      <c r="I18" s="46">
        <f t="shared" ref="I18:O18" si="13">+I19+I22+I24</f>
        <v>0</v>
      </c>
      <c r="J18" s="46">
        <f t="shared" si="13"/>
        <v>0</v>
      </c>
      <c r="K18" s="46">
        <f t="shared" si="13"/>
        <v>0</v>
      </c>
      <c r="L18" s="46">
        <f t="shared" si="13"/>
        <v>0</v>
      </c>
      <c r="M18" s="46">
        <f t="shared" si="13"/>
        <v>1742</v>
      </c>
      <c r="N18" s="46">
        <f t="shared" si="13"/>
        <v>0</v>
      </c>
      <c r="O18" s="46">
        <f t="shared" si="13"/>
        <v>4.518</v>
      </c>
      <c r="P18" s="46"/>
      <c r="Q18" s="46"/>
      <c r="R18" s="46"/>
      <c r="S18" s="46"/>
      <c r="T18" s="46"/>
    </row>
    <row r="19" customFormat="1" ht="22.8" customHeight="1" spans="1:20">
      <c r="A19" s="44" t="s">
        <v>185</v>
      </c>
      <c r="B19" s="44" t="s">
        <v>168</v>
      </c>
      <c r="C19" s="44"/>
      <c r="D19" s="40" t="s">
        <v>222</v>
      </c>
      <c r="E19" s="45" t="s">
        <v>187</v>
      </c>
      <c r="F19" s="46">
        <f>+F20+F21</f>
        <v>1535.08992</v>
      </c>
      <c r="G19" s="46">
        <f t="shared" ref="F19:H19" si="14">+G20+G21</f>
        <v>667.9804</v>
      </c>
      <c r="H19" s="46">
        <f t="shared" si="14"/>
        <v>862.59152</v>
      </c>
      <c r="I19" s="46">
        <f t="shared" ref="I19:O19" si="15">+I20+I21</f>
        <v>0</v>
      </c>
      <c r="J19" s="46">
        <f t="shared" si="15"/>
        <v>0</v>
      </c>
      <c r="K19" s="46">
        <f t="shared" si="15"/>
        <v>0</v>
      </c>
      <c r="L19" s="46">
        <f t="shared" si="15"/>
        <v>0</v>
      </c>
      <c r="M19" s="46">
        <f t="shared" si="15"/>
        <v>0</v>
      </c>
      <c r="N19" s="46">
        <f t="shared" si="15"/>
        <v>0</v>
      </c>
      <c r="O19" s="46">
        <f t="shared" si="15"/>
        <v>4.518</v>
      </c>
      <c r="P19" s="46"/>
      <c r="Q19" s="46"/>
      <c r="R19" s="46"/>
      <c r="S19" s="46"/>
      <c r="T19" s="46"/>
    </row>
    <row r="20" customFormat="1" ht="22.8" customHeight="1" spans="1:20">
      <c r="A20" s="44" t="s">
        <v>185</v>
      </c>
      <c r="B20" s="44" t="s">
        <v>168</v>
      </c>
      <c r="C20" s="44" t="s">
        <v>168</v>
      </c>
      <c r="D20" s="40" t="s">
        <v>222</v>
      </c>
      <c r="E20" s="45" t="s">
        <v>189</v>
      </c>
      <c r="F20" s="46">
        <v>926.08992</v>
      </c>
      <c r="G20" s="46">
        <v>667.9804</v>
      </c>
      <c r="H20" s="46">
        <v>253.59152</v>
      </c>
      <c r="I20" s="46"/>
      <c r="J20" s="46"/>
      <c r="K20" s="46"/>
      <c r="L20" s="46"/>
      <c r="M20" s="46"/>
      <c r="N20" s="46"/>
      <c r="O20" s="46">
        <v>4.518</v>
      </c>
      <c r="P20" s="46"/>
      <c r="Q20" s="46"/>
      <c r="R20" s="46"/>
      <c r="S20" s="46"/>
      <c r="T20" s="46"/>
    </row>
    <row r="21" customFormat="1" ht="22.8" customHeight="1" spans="1:20">
      <c r="A21" s="44" t="s">
        <v>185</v>
      </c>
      <c r="B21" s="44" t="s">
        <v>168</v>
      </c>
      <c r="C21" s="44" t="s">
        <v>190</v>
      </c>
      <c r="D21" s="40" t="s">
        <v>222</v>
      </c>
      <c r="E21" s="45" t="s">
        <v>192</v>
      </c>
      <c r="F21" s="46">
        <v>609</v>
      </c>
      <c r="G21" s="46"/>
      <c r="H21" s="46">
        <v>609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customFormat="1" ht="22.8" customHeight="1" spans="1:20">
      <c r="A22" s="44" t="s">
        <v>185</v>
      </c>
      <c r="B22" s="44" t="s">
        <v>170</v>
      </c>
      <c r="C22" s="44"/>
      <c r="D22" s="40" t="s">
        <v>222</v>
      </c>
      <c r="E22" s="45" t="s">
        <v>193</v>
      </c>
      <c r="F22" s="46">
        <f t="shared" ref="F22:H22" si="16">+F23</f>
        <v>25</v>
      </c>
      <c r="G22" s="46">
        <f t="shared" si="16"/>
        <v>0</v>
      </c>
      <c r="H22" s="46">
        <f t="shared" si="16"/>
        <v>25</v>
      </c>
      <c r="I22" s="46">
        <f t="shared" ref="I22:O22" si="17">+I23</f>
        <v>0</v>
      </c>
      <c r="J22" s="46">
        <f t="shared" si="17"/>
        <v>0</v>
      </c>
      <c r="K22" s="46">
        <f t="shared" si="17"/>
        <v>0</v>
      </c>
      <c r="L22" s="46">
        <f t="shared" si="17"/>
        <v>0</v>
      </c>
      <c r="M22" s="46">
        <f t="shared" si="17"/>
        <v>0</v>
      </c>
      <c r="N22" s="46">
        <f t="shared" si="17"/>
        <v>0</v>
      </c>
      <c r="O22" s="46">
        <f t="shared" si="17"/>
        <v>0</v>
      </c>
      <c r="P22" s="46"/>
      <c r="Q22" s="46"/>
      <c r="R22" s="46"/>
      <c r="S22" s="46"/>
      <c r="T22" s="46"/>
    </row>
    <row r="23" customFormat="1" ht="22.8" customHeight="1" spans="1:20">
      <c r="A23" s="44" t="s">
        <v>185</v>
      </c>
      <c r="B23" s="44" t="s">
        <v>170</v>
      </c>
      <c r="C23" s="44" t="s">
        <v>190</v>
      </c>
      <c r="D23" s="40" t="s">
        <v>222</v>
      </c>
      <c r="E23" s="45" t="s">
        <v>195</v>
      </c>
      <c r="F23" s="46">
        <v>25</v>
      </c>
      <c r="G23" s="46"/>
      <c r="H23" s="46">
        <v>25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customFormat="1" ht="22.8" customHeight="1" spans="1:20">
      <c r="A24" s="44" t="s">
        <v>185</v>
      </c>
      <c r="B24" s="44" t="s">
        <v>196</v>
      </c>
      <c r="C24" s="44"/>
      <c r="D24" s="40" t="s">
        <v>222</v>
      </c>
      <c r="E24" s="45" t="s">
        <v>197</v>
      </c>
      <c r="F24" s="46">
        <f t="shared" ref="F24:H24" si="18">+F25</f>
        <v>1792</v>
      </c>
      <c r="G24" s="46">
        <f t="shared" si="18"/>
        <v>0</v>
      </c>
      <c r="H24" s="46">
        <f t="shared" si="18"/>
        <v>50</v>
      </c>
      <c r="I24" s="46">
        <f t="shared" ref="I24:O24" si="19">+I25</f>
        <v>0</v>
      </c>
      <c r="J24" s="46">
        <f t="shared" si="19"/>
        <v>0</v>
      </c>
      <c r="K24" s="46">
        <f t="shared" si="19"/>
        <v>0</v>
      </c>
      <c r="L24" s="46">
        <f t="shared" si="19"/>
        <v>0</v>
      </c>
      <c r="M24" s="46">
        <f t="shared" si="19"/>
        <v>1742</v>
      </c>
      <c r="N24" s="46">
        <f t="shared" si="19"/>
        <v>0</v>
      </c>
      <c r="O24" s="46">
        <f t="shared" si="19"/>
        <v>0</v>
      </c>
      <c r="P24" s="46"/>
      <c r="Q24" s="46"/>
      <c r="R24" s="46"/>
      <c r="S24" s="46"/>
      <c r="T24" s="46"/>
    </row>
    <row r="25" customFormat="1" ht="22.8" customHeight="1" spans="1:20">
      <c r="A25" s="44" t="s">
        <v>185</v>
      </c>
      <c r="B25" s="44" t="s">
        <v>196</v>
      </c>
      <c r="C25" s="44" t="s">
        <v>190</v>
      </c>
      <c r="D25" s="40" t="s">
        <v>222</v>
      </c>
      <c r="E25" s="45" t="s">
        <v>199</v>
      </c>
      <c r="F25" s="46">
        <v>1792</v>
      </c>
      <c r="G25" s="46"/>
      <c r="H25" s="46">
        <v>50</v>
      </c>
      <c r="I25" s="46"/>
      <c r="J25" s="46"/>
      <c r="K25" s="46"/>
      <c r="L25" s="46"/>
      <c r="M25" s="46">
        <v>1742</v>
      </c>
      <c r="N25" s="46"/>
      <c r="O25" s="46"/>
      <c r="P25" s="46"/>
      <c r="Q25" s="46"/>
      <c r="R25" s="46"/>
      <c r="S25" s="46"/>
      <c r="T25" s="46"/>
    </row>
    <row r="26" customFormat="1" ht="22.8" customHeight="1" spans="1:20">
      <c r="A26" s="44" t="s">
        <v>200</v>
      </c>
      <c r="B26" s="44"/>
      <c r="C26" s="44"/>
      <c r="D26" s="40" t="s">
        <v>222</v>
      </c>
      <c r="E26" s="45" t="s">
        <v>201</v>
      </c>
      <c r="F26" s="46">
        <f t="shared" ref="F26:H26" si="20">+F27</f>
        <v>42.699648</v>
      </c>
      <c r="G26" s="46">
        <f t="shared" si="20"/>
        <v>42.699648</v>
      </c>
      <c r="H26" s="46">
        <f t="shared" si="20"/>
        <v>0</v>
      </c>
      <c r="I26" s="46">
        <f t="shared" ref="I26:O26" si="21">+I27</f>
        <v>0</v>
      </c>
      <c r="J26" s="46">
        <f t="shared" si="21"/>
        <v>0</v>
      </c>
      <c r="K26" s="46">
        <f t="shared" si="21"/>
        <v>0</v>
      </c>
      <c r="L26" s="46">
        <f t="shared" si="21"/>
        <v>0</v>
      </c>
      <c r="M26" s="46">
        <f t="shared" si="21"/>
        <v>0</v>
      </c>
      <c r="N26" s="46">
        <f t="shared" si="21"/>
        <v>0</v>
      </c>
      <c r="O26" s="46">
        <f t="shared" si="21"/>
        <v>0</v>
      </c>
      <c r="P26" s="46"/>
      <c r="Q26" s="46"/>
      <c r="R26" s="46"/>
      <c r="S26" s="46"/>
      <c r="T26" s="46"/>
    </row>
    <row r="27" customFormat="1" ht="22.8" customHeight="1" spans="1:20">
      <c r="A27" s="44" t="s">
        <v>200</v>
      </c>
      <c r="B27" s="44" t="s">
        <v>170</v>
      </c>
      <c r="C27" s="44"/>
      <c r="D27" s="40" t="s">
        <v>222</v>
      </c>
      <c r="E27" s="45" t="s">
        <v>202</v>
      </c>
      <c r="F27" s="46">
        <f t="shared" ref="F27:H27" si="22">+F28</f>
        <v>42.699648</v>
      </c>
      <c r="G27" s="46">
        <f t="shared" si="22"/>
        <v>42.699648</v>
      </c>
      <c r="H27" s="46">
        <f t="shared" si="22"/>
        <v>0</v>
      </c>
      <c r="I27" s="46">
        <f t="shared" ref="I27:O27" si="23">+I28</f>
        <v>0</v>
      </c>
      <c r="J27" s="46">
        <f t="shared" si="23"/>
        <v>0</v>
      </c>
      <c r="K27" s="46">
        <f t="shared" si="23"/>
        <v>0</v>
      </c>
      <c r="L27" s="46">
        <f t="shared" si="23"/>
        <v>0</v>
      </c>
      <c r="M27" s="46">
        <f t="shared" si="23"/>
        <v>0</v>
      </c>
      <c r="N27" s="46">
        <f t="shared" si="23"/>
        <v>0</v>
      </c>
      <c r="O27" s="46">
        <f t="shared" si="23"/>
        <v>0</v>
      </c>
      <c r="P27" s="46"/>
      <c r="Q27" s="46"/>
      <c r="R27" s="46"/>
      <c r="S27" s="46"/>
      <c r="T27" s="46"/>
    </row>
    <row r="28" ht="22.8" customHeight="1" spans="1:20">
      <c r="A28" s="44" t="s">
        <v>200</v>
      </c>
      <c r="B28" s="44" t="s">
        <v>170</v>
      </c>
      <c r="C28" s="44" t="s">
        <v>168</v>
      </c>
      <c r="D28" s="40" t="s">
        <v>222</v>
      </c>
      <c r="E28" s="45" t="s">
        <v>204</v>
      </c>
      <c r="F28" s="46">
        <v>42.699648</v>
      </c>
      <c r="G28" s="46">
        <v>42.699648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topLeftCell="A5" workbookViewId="0">
      <selection activeCell="X11" sqref="X11"/>
    </sheetView>
  </sheetViews>
  <sheetFormatPr defaultColWidth="9.775" defaultRowHeight="14.25"/>
  <cols>
    <col min="1" max="2" width="4.10833333333333" customWidth="1"/>
    <col min="3" max="3" width="4.225" customWidth="1"/>
    <col min="4" max="4" width="6.10833333333333" customWidth="1"/>
    <col min="5" max="5" width="15.8916666666667" customWidth="1"/>
    <col min="6" max="6" width="9" customWidth="1"/>
    <col min="7" max="7" width="7.775" customWidth="1"/>
    <col min="8" max="8" width="6.225" customWidth="1"/>
    <col min="9" max="16" width="7.225" customWidth="1"/>
    <col min="17" max="17" width="5.775" customWidth="1"/>
    <col min="18" max="21" width="7.225" customWidth="1"/>
    <col min="22" max="23" width="9.775" customWidth="1"/>
  </cols>
  <sheetData>
    <row r="1" ht="16.35" customHeight="1" spans="1:1">
      <c r="A1" s="31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9" t="s">
        <v>155</v>
      </c>
      <c r="B4" s="39"/>
      <c r="C4" s="39"/>
      <c r="D4" s="39" t="s">
        <v>205</v>
      </c>
      <c r="E4" s="39" t="s">
        <v>206</v>
      </c>
      <c r="F4" s="54" t="s">
        <v>223</v>
      </c>
      <c r="G4" s="54" t="s">
        <v>158</v>
      </c>
      <c r="H4" s="54"/>
      <c r="I4" s="54"/>
      <c r="J4" s="54"/>
      <c r="K4" s="39" t="s">
        <v>159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" customHeight="1" spans="1:21">
      <c r="A5" s="39" t="s">
        <v>163</v>
      </c>
      <c r="B5" s="39" t="s">
        <v>164</v>
      </c>
      <c r="C5" s="39" t="s">
        <v>165</v>
      </c>
      <c r="D5" s="39"/>
      <c r="E5" s="39"/>
      <c r="F5" s="54"/>
      <c r="G5" s="54" t="s">
        <v>134</v>
      </c>
      <c r="H5" s="54" t="s">
        <v>224</v>
      </c>
      <c r="I5" s="54" t="s">
        <v>225</v>
      </c>
      <c r="J5" s="54" t="s">
        <v>216</v>
      </c>
      <c r="K5" s="39" t="s">
        <v>134</v>
      </c>
      <c r="L5" s="39" t="s">
        <v>226</v>
      </c>
      <c r="M5" s="39" t="s">
        <v>227</v>
      </c>
      <c r="N5" s="39" t="s">
        <v>228</v>
      </c>
      <c r="O5" s="39" t="s">
        <v>218</v>
      </c>
      <c r="P5" s="39" t="s">
        <v>229</v>
      </c>
      <c r="Q5" s="39" t="s">
        <v>230</v>
      </c>
      <c r="R5" s="39" t="s">
        <v>231</v>
      </c>
      <c r="S5" s="39" t="s">
        <v>214</v>
      </c>
      <c r="T5" s="39" t="s">
        <v>217</v>
      </c>
      <c r="U5" s="39" t="s">
        <v>221</v>
      </c>
    </row>
    <row r="6" ht="22.8" customHeight="1" spans="1:21">
      <c r="A6" s="35"/>
      <c r="B6" s="35"/>
      <c r="C6" s="35"/>
      <c r="D6" s="35"/>
      <c r="E6" s="35" t="s">
        <v>134</v>
      </c>
      <c r="F6" s="55">
        <v>3691.332352</v>
      </c>
      <c r="G6" s="55">
        <v>1045.332352</v>
      </c>
      <c r="H6" s="55">
        <v>570.07</v>
      </c>
      <c r="I6" s="55">
        <f t="shared" ref="I6:I8" si="0">G6-H6-J6</f>
        <v>470.744352</v>
      </c>
      <c r="J6" s="55">
        <v>4.518</v>
      </c>
      <c r="K6" s="34">
        <v>2646</v>
      </c>
      <c r="L6" s="34"/>
      <c r="M6" s="34">
        <v>904</v>
      </c>
      <c r="N6" s="34"/>
      <c r="O6" s="34"/>
      <c r="P6" s="34"/>
      <c r="Q6" s="34"/>
      <c r="R6" s="34"/>
      <c r="S6" s="34">
        <v>1742</v>
      </c>
      <c r="T6" s="34"/>
      <c r="U6" s="34"/>
    </row>
    <row r="7" ht="22.8" customHeight="1" spans="1:21">
      <c r="A7" s="35"/>
      <c r="B7" s="35"/>
      <c r="C7" s="35"/>
      <c r="D7" s="33" t="s">
        <v>152</v>
      </c>
      <c r="E7" s="33" t="s">
        <v>4</v>
      </c>
      <c r="F7" s="56">
        <v>3691.332352</v>
      </c>
      <c r="G7" s="55">
        <v>1045.332352</v>
      </c>
      <c r="H7" s="55">
        <v>570.07</v>
      </c>
      <c r="I7" s="55">
        <f t="shared" si="0"/>
        <v>470.744352</v>
      </c>
      <c r="J7" s="55">
        <v>4.518</v>
      </c>
      <c r="K7" s="34">
        <v>2646</v>
      </c>
      <c r="L7" s="34">
        <v>0</v>
      </c>
      <c r="M7" s="34">
        <v>904</v>
      </c>
      <c r="N7" s="34"/>
      <c r="O7" s="34"/>
      <c r="P7" s="34"/>
      <c r="Q7" s="34"/>
      <c r="R7" s="34"/>
      <c r="S7" s="34">
        <v>1742</v>
      </c>
      <c r="T7" s="34"/>
      <c r="U7" s="34"/>
    </row>
    <row r="8" ht="22.8" customHeight="1" spans="1:21">
      <c r="A8" s="43"/>
      <c r="B8" s="43"/>
      <c r="C8" s="43"/>
      <c r="D8" s="41" t="s">
        <v>153</v>
      </c>
      <c r="E8" s="41" t="s">
        <v>154</v>
      </c>
      <c r="F8" s="56">
        <v>3691.332352</v>
      </c>
      <c r="G8" s="55">
        <v>1045.332352</v>
      </c>
      <c r="H8" s="55">
        <v>570.07</v>
      </c>
      <c r="I8" s="55">
        <f t="shared" si="0"/>
        <v>470.744352</v>
      </c>
      <c r="J8" s="55">
        <v>4.518</v>
      </c>
      <c r="K8" s="34">
        <v>2646</v>
      </c>
      <c r="L8" s="34">
        <v>0</v>
      </c>
      <c r="M8" s="34">
        <v>904</v>
      </c>
      <c r="N8" s="34"/>
      <c r="O8" s="34"/>
      <c r="P8" s="34"/>
      <c r="Q8" s="34"/>
      <c r="R8" s="34"/>
      <c r="S8" s="34">
        <v>1742</v>
      </c>
      <c r="T8" s="34"/>
      <c r="U8" s="34"/>
    </row>
    <row r="9" customFormat="1" ht="22.8" customHeight="1" spans="1:21">
      <c r="A9" s="44" t="s">
        <v>166</v>
      </c>
      <c r="B9" s="44"/>
      <c r="C9" s="44"/>
      <c r="D9" s="40" t="s">
        <v>222</v>
      </c>
      <c r="E9" s="45" t="s">
        <v>167</v>
      </c>
      <c r="F9" s="52">
        <f t="shared" ref="F9:S9" si="1">+F10</f>
        <v>220</v>
      </c>
      <c r="G9" s="51">
        <f t="shared" si="1"/>
        <v>0</v>
      </c>
      <c r="H9" s="51">
        <f t="shared" si="1"/>
        <v>0</v>
      </c>
      <c r="I9" s="51">
        <f t="shared" si="1"/>
        <v>0</v>
      </c>
      <c r="J9" s="51">
        <f t="shared" si="1"/>
        <v>0</v>
      </c>
      <c r="K9" s="25">
        <f t="shared" si="1"/>
        <v>220</v>
      </c>
      <c r="L9" s="25">
        <f t="shared" si="1"/>
        <v>0</v>
      </c>
      <c r="M9" s="25">
        <f t="shared" si="1"/>
        <v>220</v>
      </c>
      <c r="N9" s="25">
        <f t="shared" si="1"/>
        <v>0</v>
      </c>
      <c r="O9" s="25">
        <f t="shared" si="1"/>
        <v>0</v>
      </c>
      <c r="P9" s="25">
        <f t="shared" si="1"/>
        <v>0</v>
      </c>
      <c r="Q9" s="25">
        <f t="shared" si="1"/>
        <v>0</v>
      </c>
      <c r="R9" s="25">
        <f t="shared" si="1"/>
        <v>0</v>
      </c>
      <c r="S9" s="25">
        <f t="shared" si="1"/>
        <v>0</v>
      </c>
      <c r="T9" s="25"/>
      <c r="U9" s="25"/>
    </row>
    <row r="10" customFormat="1" ht="22.8" customHeight="1" spans="1:21">
      <c r="A10" s="44" t="s">
        <v>166</v>
      </c>
      <c r="B10" s="44" t="s">
        <v>168</v>
      </c>
      <c r="C10" s="44"/>
      <c r="D10" s="40" t="s">
        <v>222</v>
      </c>
      <c r="E10" s="45" t="s">
        <v>169</v>
      </c>
      <c r="F10" s="52">
        <f t="shared" ref="F10:S10" si="2">+F11</f>
        <v>220</v>
      </c>
      <c r="G10" s="51">
        <f t="shared" si="2"/>
        <v>0</v>
      </c>
      <c r="H10" s="51">
        <f t="shared" si="2"/>
        <v>0</v>
      </c>
      <c r="I10" s="51">
        <f t="shared" si="2"/>
        <v>0</v>
      </c>
      <c r="J10" s="51">
        <f t="shared" si="2"/>
        <v>0</v>
      </c>
      <c r="K10" s="25">
        <f t="shared" si="2"/>
        <v>220</v>
      </c>
      <c r="L10" s="25">
        <f t="shared" si="2"/>
        <v>0</v>
      </c>
      <c r="M10" s="25">
        <f t="shared" si="2"/>
        <v>220</v>
      </c>
      <c r="N10" s="25">
        <f t="shared" si="2"/>
        <v>0</v>
      </c>
      <c r="O10" s="25">
        <f t="shared" si="2"/>
        <v>0</v>
      </c>
      <c r="P10" s="25">
        <f t="shared" si="2"/>
        <v>0</v>
      </c>
      <c r="Q10" s="25">
        <f t="shared" si="2"/>
        <v>0</v>
      </c>
      <c r="R10" s="25">
        <f t="shared" si="2"/>
        <v>0</v>
      </c>
      <c r="S10" s="25">
        <f t="shared" si="2"/>
        <v>0</v>
      </c>
      <c r="T10" s="25"/>
      <c r="U10" s="25"/>
    </row>
    <row r="11" customFormat="1" ht="22.8" customHeight="1" spans="1:21">
      <c r="A11" s="44" t="s">
        <v>166</v>
      </c>
      <c r="B11" s="44" t="s">
        <v>168</v>
      </c>
      <c r="C11" s="44" t="s">
        <v>170</v>
      </c>
      <c r="D11" s="40" t="s">
        <v>222</v>
      </c>
      <c r="E11" s="45" t="s">
        <v>172</v>
      </c>
      <c r="F11" s="52">
        <v>220</v>
      </c>
      <c r="G11" s="51"/>
      <c r="H11" s="51"/>
      <c r="I11" s="51"/>
      <c r="J11" s="51"/>
      <c r="K11" s="25">
        <v>220</v>
      </c>
      <c r="L11" s="25"/>
      <c r="M11" s="25">
        <v>220</v>
      </c>
      <c r="N11" s="25"/>
      <c r="O11" s="25"/>
      <c r="P11" s="25"/>
      <c r="Q11" s="25"/>
      <c r="R11" s="25"/>
      <c r="S11" s="25"/>
      <c r="T11" s="25"/>
      <c r="U11" s="25"/>
    </row>
    <row r="12" customFormat="1" ht="22.8" customHeight="1" spans="1:21">
      <c r="A12" s="44" t="s">
        <v>173</v>
      </c>
      <c r="B12" s="44"/>
      <c r="C12" s="44"/>
      <c r="D12" s="40" t="s">
        <v>222</v>
      </c>
      <c r="E12" s="45" t="s">
        <v>174</v>
      </c>
      <c r="F12" s="52">
        <f t="shared" ref="F12:S12" si="3">+F13</f>
        <v>56.932864</v>
      </c>
      <c r="G12" s="51">
        <f t="shared" si="3"/>
        <v>56.932864</v>
      </c>
      <c r="H12" s="51">
        <f t="shared" si="3"/>
        <v>56.932864</v>
      </c>
      <c r="I12" s="51">
        <f t="shared" si="3"/>
        <v>0</v>
      </c>
      <c r="J12" s="51">
        <f t="shared" si="3"/>
        <v>0</v>
      </c>
      <c r="K12" s="25">
        <f t="shared" si="3"/>
        <v>0</v>
      </c>
      <c r="L12" s="25">
        <f t="shared" si="3"/>
        <v>0</v>
      </c>
      <c r="M12" s="25">
        <f t="shared" si="3"/>
        <v>0</v>
      </c>
      <c r="N12" s="25">
        <f t="shared" si="3"/>
        <v>0</v>
      </c>
      <c r="O12" s="25">
        <f t="shared" si="3"/>
        <v>0</v>
      </c>
      <c r="P12" s="25">
        <f t="shared" si="3"/>
        <v>0</v>
      </c>
      <c r="Q12" s="25">
        <f t="shared" si="3"/>
        <v>0</v>
      </c>
      <c r="R12" s="25">
        <f t="shared" si="3"/>
        <v>0</v>
      </c>
      <c r="S12" s="25">
        <f t="shared" si="3"/>
        <v>0</v>
      </c>
      <c r="T12" s="25"/>
      <c r="U12" s="25"/>
    </row>
    <row r="13" customFormat="1" ht="22.8" customHeight="1" spans="1:21">
      <c r="A13" s="44" t="s">
        <v>173</v>
      </c>
      <c r="B13" s="44" t="s">
        <v>175</v>
      </c>
      <c r="C13" s="44"/>
      <c r="D13" s="40" t="s">
        <v>222</v>
      </c>
      <c r="E13" s="45" t="s">
        <v>176</v>
      </c>
      <c r="F13" s="52">
        <f t="shared" ref="F13:S13" si="4">+F14</f>
        <v>56.932864</v>
      </c>
      <c r="G13" s="51">
        <f t="shared" si="4"/>
        <v>56.932864</v>
      </c>
      <c r="H13" s="51">
        <f t="shared" si="4"/>
        <v>56.932864</v>
      </c>
      <c r="I13" s="51">
        <f t="shared" si="4"/>
        <v>0</v>
      </c>
      <c r="J13" s="51">
        <f t="shared" si="4"/>
        <v>0</v>
      </c>
      <c r="K13" s="25">
        <f t="shared" si="4"/>
        <v>0</v>
      </c>
      <c r="L13" s="25">
        <f t="shared" si="4"/>
        <v>0</v>
      </c>
      <c r="M13" s="25">
        <f t="shared" si="4"/>
        <v>0</v>
      </c>
      <c r="N13" s="25">
        <f t="shared" si="4"/>
        <v>0</v>
      </c>
      <c r="O13" s="25">
        <f t="shared" si="4"/>
        <v>0</v>
      </c>
      <c r="P13" s="25">
        <f t="shared" si="4"/>
        <v>0</v>
      </c>
      <c r="Q13" s="25">
        <f t="shared" si="4"/>
        <v>0</v>
      </c>
      <c r="R13" s="25">
        <f t="shared" si="4"/>
        <v>0</v>
      </c>
      <c r="S13" s="25">
        <f t="shared" si="4"/>
        <v>0</v>
      </c>
      <c r="T13" s="25"/>
      <c r="U13" s="25"/>
    </row>
    <row r="14" customFormat="1" ht="22.8" customHeight="1" spans="1:21">
      <c r="A14" s="44" t="s">
        <v>173</v>
      </c>
      <c r="B14" s="44" t="s">
        <v>175</v>
      </c>
      <c r="C14" s="44" t="s">
        <v>175</v>
      </c>
      <c r="D14" s="40" t="s">
        <v>222</v>
      </c>
      <c r="E14" s="45" t="s">
        <v>178</v>
      </c>
      <c r="F14" s="52">
        <v>56.932864</v>
      </c>
      <c r="G14" s="51">
        <v>56.932864</v>
      </c>
      <c r="H14" s="51">
        <v>56.932864</v>
      </c>
      <c r="I14" s="51"/>
      <c r="J14" s="51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customFormat="1" ht="22.8" customHeight="1" spans="1:21">
      <c r="A15" s="44" t="s">
        <v>179</v>
      </c>
      <c r="B15" s="44"/>
      <c r="C15" s="44"/>
      <c r="D15" s="40" t="s">
        <v>222</v>
      </c>
      <c r="E15" s="45" t="s">
        <v>180</v>
      </c>
      <c r="F15" s="52">
        <f t="shared" ref="F15:S15" si="5">+F16</f>
        <v>19.60992</v>
      </c>
      <c r="G15" s="51">
        <f t="shared" si="5"/>
        <v>19.60992</v>
      </c>
      <c r="H15" s="51">
        <f t="shared" si="5"/>
        <v>19.60992</v>
      </c>
      <c r="I15" s="51">
        <f t="shared" si="5"/>
        <v>0</v>
      </c>
      <c r="J15" s="51">
        <f t="shared" si="5"/>
        <v>0</v>
      </c>
      <c r="K15" s="25">
        <f t="shared" si="5"/>
        <v>0</v>
      </c>
      <c r="L15" s="25">
        <f t="shared" si="5"/>
        <v>0</v>
      </c>
      <c r="M15" s="25">
        <f t="shared" si="5"/>
        <v>0</v>
      </c>
      <c r="N15" s="25">
        <f t="shared" si="5"/>
        <v>0</v>
      </c>
      <c r="O15" s="25">
        <f t="shared" si="5"/>
        <v>0</v>
      </c>
      <c r="P15" s="25">
        <f t="shared" si="5"/>
        <v>0</v>
      </c>
      <c r="Q15" s="25">
        <f t="shared" si="5"/>
        <v>0</v>
      </c>
      <c r="R15" s="25">
        <f t="shared" si="5"/>
        <v>0</v>
      </c>
      <c r="S15" s="25">
        <f t="shared" si="5"/>
        <v>0</v>
      </c>
      <c r="T15" s="25"/>
      <c r="U15" s="25"/>
    </row>
    <row r="16" customFormat="1" ht="22.8" customHeight="1" spans="1:21">
      <c r="A16" s="44" t="s">
        <v>179</v>
      </c>
      <c r="B16" s="44" t="s">
        <v>181</v>
      </c>
      <c r="C16" s="44"/>
      <c r="D16" s="40" t="s">
        <v>222</v>
      </c>
      <c r="E16" s="45" t="s">
        <v>182</v>
      </c>
      <c r="F16" s="52">
        <f t="shared" ref="F16:S16" si="6">+F17</f>
        <v>19.60992</v>
      </c>
      <c r="G16" s="51">
        <f t="shared" si="6"/>
        <v>19.60992</v>
      </c>
      <c r="H16" s="51">
        <f t="shared" si="6"/>
        <v>19.60992</v>
      </c>
      <c r="I16" s="51">
        <f t="shared" si="6"/>
        <v>0</v>
      </c>
      <c r="J16" s="51">
        <f t="shared" si="6"/>
        <v>0</v>
      </c>
      <c r="K16" s="25">
        <f t="shared" si="6"/>
        <v>0</v>
      </c>
      <c r="L16" s="25">
        <f t="shared" si="6"/>
        <v>0</v>
      </c>
      <c r="M16" s="25">
        <f t="shared" si="6"/>
        <v>0</v>
      </c>
      <c r="N16" s="25">
        <f t="shared" si="6"/>
        <v>0</v>
      </c>
      <c r="O16" s="25">
        <f t="shared" si="6"/>
        <v>0</v>
      </c>
      <c r="P16" s="25">
        <f t="shared" si="6"/>
        <v>0</v>
      </c>
      <c r="Q16" s="25">
        <f t="shared" si="6"/>
        <v>0</v>
      </c>
      <c r="R16" s="25">
        <f t="shared" si="6"/>
        <v>0</v>
      </c>
      <c r="S16" s="25">
        <f t="shared" si="6"/>
        <v>0</v>
      </c>
      <c r="T16" s="25"/>
      <c r="U16" s="25"/>
    </row>
    <row r="17" customFormat="1" ht="22.8" customHeight="1" spans="1:21">
      <c r="A17" s="44" t="s">
        <v>179</v>
      </c>
      <c r="B17" s="44" t="s">
        <v>181</v>
      </c>
      <c r="C17" s="44" t="s">
        <v>170</v>
      </c>
      <c r="D17" s="40" t="s">
        <v>222</v>
      </c>
      <c r="E17" s="45" t="s">
        <v>184</v>
      </c>
      <c r="F17" s="52">
        <v>19.60992</v>
      </c>
      <c r="G17" s="51">
        <v>19.60992</v>
      </c>
      <c r="H17" s="51">
        <v>19.60992</v>
      </c>
      <c r="I17" s="51"/>
      <c r="J17" s="51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customFormat="1" ht="22.8" customHeight="1" spans="1:21">
      <c r="A18" s="44" t="s">
        <v>185</v>
      </c>
      <c r="B18" s="44"/>
      <c r="C18" s="44"/>
      <c r="D18" s="40" t="s">
        <v>222</v>
      </c>
      <c r="E18" s="45" t="s">
        <v>186</v>
      </c>
      <c r="F18" s="52">
        <f t="shared" ref="F18:S18" si="7">+F19+F22+F24</f>
        <v>3352.08992</v>
      </c>
      <c r="G18" s="51">
        <f t="shared" si="7"/>
        <v>926.08992</v>
      </c>
      <c r="H18" s="51">
        <v>450.83</v>
      </c>
      <c r="I18" s="51">
        <f t="shared" ref="I18:I20" si="8">G18-H18-J18</f>
        <v>470.73992</v>
      </c>
      <c r="J18" s="51">
        <v>4.52</v>
      </c>
      <c r="K18" s="25">
        <f t="shared" si="7"/>
        <v>2426</v>
      </c>
      <c r="L18" s="25">
        <f t="shared" si="7"/>
        <v>0</v>
      </c>
      <c r="M18" s="25">
        <f t="shared" si="7"/>
        <v>684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25">
        <f t="shared" si="7"/>
        <v>0</v>
      </c>
      <c r="S18" s="25">
        <f t="shared" si="7"/>
        <v>1742</v>
      </c>
      <c r="T18" s="25"/>
      <c r="U18" s="25"/>
    </row>
    <row r="19" customFormat="1" ht="22.8" customHeight="1" spans="1:21">
      <c r="A19" s="44" t="s">
        <v>185</v>
      </c>
      <c r="B19" s="44" t="s">
        <v>168</v>
      </c>
      <c r="C19" s="44"/>
      <c r="D19" s="40" t="s">
        <v>222</v>
      </c>
      <c r="E19" s="45" t="s">
        <v>187</v>
      </c>
      <c r="F19" s="52">
        <f t="shared" ref="F19:S19" si="9">+F20+F21</f>
        <v>1535.08992</v>
      </c>
      <c r="G19" s="51">
        <f t="shared" si="9"/>
        <v>926.08992</v>
      </c>
      <c r="H19" s="51">
        <v>450.83</v>
      </c>
      <c r="I19" s="51">
        <f t="shared" si="8"/>
        <v>470.73992</v>
      </c>
      <c r="J19" s="51">
        <v>4.52</v>
      </c>
      <c r="K19" s="25">
        <f t="shared" si="9"/>
        <v>609</v>
      </c>
      <c r="L19" s="25">
        <f t="shared" si="9"/>
        <v>0</v>
      </c>
      <c r="M19" s="25">
        <f t="shared" si="9"/>
        <v>609</v>
      </c>
      <c r="N19" s="25">
        <f t="shared" si="9"/>
        <v>0</v>
      </c>
      <c r="O19" s="25">
        <f t="shared" si="9"/>
        <v>0</v>
      </c>
      <c r="P19" s="25">
        <f t="shared" si="9"/>
        <v>0</v>
      </c>
      <c r="Q19" s="25">
        <f t="shared" si="9"/>
        <v>0</v>
      </c>
      <c r="R19" s="25">
        <f t="shared" si="9"/>
        <v>0</v>
      </c>
      <c r="S19" s="25">
        <f t="shared" si="9"/>
        <v>0</v>
      </c>
      <c r="T19" s="25"/>
      <c r="U19" s="25"/>
    </row>
    <row r="20" customFormat="1" ht="22.8" customHeight="1" spans="1:21">
      <c r="A20" s="44" t="s">
        <v>185</v>
      </c>
      <c r="B20" s="44" t="s">
        <v>168</v>
      </c>
      <c r="C20" s="44" t="s">
        <v>168</v>
      </c>
      <c r="D20" s="40" t="s">
        <v>222</v>
      </c>
      <c r="E20" s="45" t="s">
        <v>189</v>
      </c>
      <c r="F20" s="52">
        <v>926.08992</v>
      </c>
      <c r="G20" s="51">
        <v>926.08992</v>
      </c>
      <c r="H20" s="51">
        <v>450.83</v>
      </c>
      <c r="I20" s="51">
        <f t="shared" si="8"/>
        <v>470.73992</v>
      </c>
      <c r="J20" s="51">
        <v>4.52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customFormat="1" ht="22.8" customHeight="1" spans="1:21">
      <c r="A21" s="44" t="s">
        <v>185</v>
      </c>
      <c r="B21" s="44" t="s">
        <v>168</v>
      </c>
      <c r="C21" s="44" t="s">
        <v>190</v>
      </c>
      <c r="D21" s="40" t="s">
        <v>222</v>
      </c>
      <c r="E21" s="45" t="s">
        <v>192</v>
      </c>
      <c r="F21" s="52">
        <v>609</v>
      </c>
      <c r="G21" s="51"/>
      <c r="H21" s="51"/>
      <c r="I21" s="51"/>
      <c r="J21" s="51"/>
      <c r="K21" s="25">
        <v>609</v>
      </c>
      <c r="L21" s="25"/>
      <c r="M21" s="25">
        <v>609</v>
      </c>
      <c r="N21" s="25"/>
      <c r="O21" s="25"/>
      <c r="P21" s="25"/>
      <c r="Q21" s="25"/>
      <c r="R21" s="25"/>
      <c r="S21" s="25"/>
      <c r="T21" s="25"/>
      <c r="U21" s="25"/>
    </row>
    <row r="22" customFormat="1" ht="22.8" customHeight="1" spans="1:21">
      <c r="A22" s="44" t="s">
        <v>185</v>
      </c>
      <c r="B22" s="44" t="s">
        <v>170</v>
      </c>
      <c r="C22" s="44"/>
      <c r="D22" s="40" t="s">
        <v>222</v>
      </c>
      <c r="E22" s="45" t="s">
        <v>193</v>
      </c>
      <c r="F22" s="52">
        <f t="shared" ref="F22:S22" si="10">+F23</f>
        <v>25</v>
      </c>
      <c r="G22" s="51">
        <f t="shared" si="10"/>
        <v>0</v>
      </c>
      <c r="H22" s="51">
        <f t="shared" si="10"/>
        <v>0</v>
      </c>
      <c r="I22" s="51">
        <f t="shared" si="10"/>
        <v>0</v>
      </c>
      <c r="J22" s="51">
        <f t="shared" si="10"/>
        <v>0</v>
      </c>
      <c r="K22" s="25">
        <f t="shared" si="10"/>
        <v>25</v>
      </c>
      <c r="L22" s="25">
        <f t="shared" si="10"/>
        <v>0</v>
      </c>
      <c r="M22" s="25">
        <f t="shared" si="10"/>
        <v>25</v>
      </c>
      <c r="N22" s="25">
        <f t="shared" si="10"/>
        <v>0</v>
      </c>
      <c r="O22" s="25">
        <f t="shared" si="10"/>
        <v>0</v>
      </c>
      <c r="P22" s="25">
        <f t="shared" si="10"/>
        <v>0</v>
      </c>
      <c r="Q22" s="25">
        <f t="shared" si="10"/>
        <v>0</v>
      </c>
      <c r="R22" s="25">
        <f t="shared" si="10"/>
        <v>0</v>
      </c>
      <c r="S22" s="25">
        <f t="shared" si="10"/>
        <v>0</v>
      </c>
      <c r="T22" s="25"/>
      <c r="U22" s="25"/>
    </row>
    <row r="23" customFormat="1" ht="22.8" customHeight="1" spans="1:21">
      <c r="A23" s="44" t="s">
        <v>185</v>
      </c>
      <c r="B23" s="44" t="s">
        <v>170</v>
      </c>
      <c r="C23" s="44" t="s">
        <v>190</v>
      </c>
      <c r="D23" s="40" t="s">
        <v>222</v>
      </c>
      <c r="E23" s="45" t="s">
        <v>195</v>
      </c>
      <c r="F23" s="52">
        <v>25</v>
      </c>
      <c r="G23" s="51"/>
      <c r="H23" s="51"/>
      <c r="I23" s="51"/>
      <c r="J23" s="51"/>
      <c r="K23" s="25">
        <v>25</v>
      </c>
      <c r="L23" s="25"/>
      <c r="M23" s="25">
        <v>25</v>
      </c>
      <c r="N23" s="25"/>
      <c r="O23" s="25"/>
      <c r="P23" s="25"/>
      <c r="Q23" s="25"/>
      <c r="R23" s="25"/>
      <c r="S23" s="25"/>
      <c r="T23" s="25"/>
      <c r="U23" s="25"/>
    </row>
    <row r="24" customFormat="1" ht="22.8" customHeight="1" spans="1:21">
      <c r="A24" s="44" t="s">
        <v>185</v>
      </c>
      <c r="B24" s="44" t="s">
        <v>196</v>
      </c>
      <c r="C24" s="44"/>
      <c r="D24" s="40" t="s">
        <v>222</v>
      </c>
      <c r="E24" s="45" t="s">
        <v>197</v>
      </c>
      <c r="F24" s="52">
        <f t="shared" ref="F24:S24" si="11">+F25</f>
        <v>1792</v>
      </c>
      <c r="G24" s="51">
        <f t="shared" si="11"/>
        <v>0</v>
      </c>
      <c r="H24" s="51">
        <f t="shared" si="11"/>
        <v>0</v>
      </c>
      <c r="I24" s="51">
        <f t="shared" si="11"/>
        <v>0</v>
      </c>
      <c r="J24" s="51">
        <f t="shared" si="11"/>
        <v>0</v>
      </c>
      <c r="K24" s="25">
        <f t="shared" si="11"/>
        <v>1792</v>
      </c>
      <c r="L24" s="25">
        <f t="shared" si="11"/>
        <v>0</v>
      </c>
      <c r="M24" s="25">
        <f t="shared" si="11"/>
        <v>50</v>
      </c>
      <c r="N24" s="25">
        <f t="shared" si="11"/>
        <v>0</v>
      </c>
      <c r="O24" s="25">
        <f t="shared" si="11"/>
        <v>0</v>
      </c>
      <c r="P24" s="25">
        <f t="shared" si="11"/>
        <v>0</v>
      </c>
      <c r="Q24" s="25">
        <f t="shared" si="11"/>
        <v>0</v>
      </c>
      <c r="R24" s="25">
        <f t="shared" si="11"/>
        <v>0</v>
      </c>
      <c r="S24" s="25">
        <f t="shared" si="11"/>
        <v>1742</v>
      </c>
      <c r="T24" s="25"/>
      <c r="U24" s="25"/>
    </row>
    <row r="25" customFormat="1" ht="22.8" customHeight="1" spans="1:21">
      <c r="A25" s="44" t="s">
        <v>185</v>
      </c>
      <c r="B25" s="44" t="s">
        <v>196</v>
      </c>
      <c r="C25" s="44" t="s">
        <v>190</v>
      </c>
      <c r="D25" s="40" t="s">
        <v>222</v>
      </c>
      <c r="E25" s="45" t="s">
        <v>199</v>
      </c>
      <c r="F25" s="52">
        <v>1792</v>
      </c>
      <c r="G25" s="51"/>
      <c r="H25" s="51"/>
      <c r="I25" s="51"/>
      <c r="J25" s="51"/>
      <c r="K25" s="25">
        <v>1792</v>
      </c>
      <c r="L25" s="25"/>
      <c r="M25" s="25">
        <v>50</v>
      </c>
      <c r="N25" s="25"/>
      <c r="O25" s="25"/>
      <c r="P25" s="25"/>
      <c r="Q25" s="25"/>
      <c r="R25" s="25"/>
      <c r="S25" s="25">
        <v>1742</v>
      </c>
      <c r="T25" s="25"/>
      <c r="U25" s="25"/>
    </row>
    <row r="26" customFormat="1" ht="22.8" customHeight="1" spans="1:21">
      <c r="A26" s="44" t="s">
        <v>200</v>
      </c>
      <c r="B26" s="44"/>
      <c r="C26" s="44"/>
      <c r="D26" s="40" t="s">
        <v>222</v>
      </c>
      <c r="E26" s="45" t="s">
        <v>201</v>
      </c>
      <c r="F26" s="52">
        <f t="shared" ref="F26:S26" si="12">+F27</f>
        <v>42.699648</v>
      </c>
      <c r="G26" s="51">
        <f t="shared" si="12"/>
        <v>42.699648</v>
      </c>
      <c r="H26" s="51">
        <f t="shared" si="12"/>
        <v>42.699648</v>
      </c>
      <c r="I26" s="51">
        <f t="shared" si="12"/>
        <v>0</v>
      </c>
      <c r="J26" s="51">
        <f t="shared" si="12"/>
        <v>0</v>
      </c>
      <c r="K26" s="25">
        <f t="shared" si="12"/>
        <v>0</v>
      </c>
      <c r="L26" s="25">
        <f t="shared" si="12"/>
        <v>0</v>
      </c>
      <c r="M26" s="25">
        <f t="shared" si="12"/>
        <v>0</v>
      </c>
      <c r="N26" s="25">
        <f t="shared" si="12"/>
        <v>0</v>
      </c>
      <c r="O26" s="25">
        <f t="shared" si="12"/>
        <v>0</v>
      </c>
      <c r="P26" s="25">
        <f t="shared" si="12"/>
        <v>0</v>
      </c>
      <c r="Q26" s="25">
        <f t="shared" si="12"/>
        <v>0</v>
      </c>
      <c r="R26" s="25">
        <f t="shared" si="12"/>
        <v>0</v>
      </c>
      <c r="S26" s="25">
        <f t="shared" si="12"/>
        <v>0</v>
      </c>
      <c r="T26" s="25"/>
      <c r="U26" s="25"/>
    </row>
    <row r="27" customFormat="1" ht="22.8" customHeight="1" spans="1:21">
      <c r="A27" s="44" t="s">
        <v>200</v>
      </c>
      <c r="B27" s="44" t="s">
        <v>170</v>
      </c>
      <c r="C27" s="44"/>
      <c r="D27" s="40" t="s">
        <v>222</v>
      </c>
      <c r="E27" s="45" t="s">
        <v>202</v>
      </c>
      <c r="F27" s="52">
        <f t="shared" ref="F27:S27" si="13">+F28</f>
        <v>42.699648</v>
      </c>
      <c r="G27" s="51">
        <f t="shared" si="13"/>
        <v>42.699648</v>
      </c>
      <c r="H27" s="51">
        <f t="shared" si="13"/>
        <v>42.699648</v>
      </c>
      <c r="I27" s="51">
        <f t="shared" si="13"/>
        <v>0</v>
      </c>
      <c r="J27" s="51">
        <f t="shared" si="13"/>
        <v>0</v>
      </c>
      <c r="K27" s="25">
        <f t="shared" si="13"/>
        <v>0</v>
      </c>
      <c r="L27" s="25">
        <f t="shared" si="13"/>
        <v>0</v>
      </c>
      <c r="M27" s="25">
        <f t="shared" si="13"/>
        <v>0</v>
      </c>
      <c r="N27" s="25">
        <f t="shared" si="13"/>
        <v>0</v>
      </c>
      <c r="O27" s="25">
        <f t="shared" si="13"/>
        <v>0</v>
      </c>
      <c r="P27" s="25">
        <f t="shared" si="13"/>
        <v>0</v>
      </c>
      <c r="Q27" s="25">
        <f t="shared" si="13"/>
        <v>0</v>
      </c>
      <c r="R27" s="25">
        <f t="shared" si="13"/>
        <v>0</v>
      </c>
      <c r="S27" s="25">
        <f t="shared" si="13"/>
        <v>0</v>
      </c>
      <c r="T27" s="25"/>
      <c r="U27" s="25"/>
    </row>
    <row r="28" ht="22.8" customHeight="1" spans="1:21">
      <c r="A28" s="44" t="s">
        <v>200</v>
      </c>
      <c r="B28" s="44" t="s">
        <v>170</v>
      </c>
      <c r="C28" s="44" t="s">
        <v>168</v>
      </c>
      <c r="D28" s="40" t="s">
        <v>222</v>
      </c>
      <c r="E28" s="45" t="s">
        <v>204</v>
      </c>
      <c r="F28" s="52">
        <v>42.699648</v>
      </c>
      <c r="G28" s="51">
        <v>42.699648</v>
      </c>
      <c r="H28" s="51">
        <v>42.699648</v>
      </c>
      <c r="I28" s="51"/>
      <c r="J28" s="51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6:10">
      <c r="F29" s="57"/>
      <c r="G29" s="57"/>
      <c r="H29" s="57"/>
      <c r="I29" s="57"/>
      <c r="J29" s="5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7" workbookViewId="0">
      <selection activeCell="D7" sqref="D7:D16"/>
    </sheetView>
  </sheetViews>
  <sheetFormatPr defaultColWidth="9.775" defaultRowHeight="14.25" outlineLevelCol="4"/>
  <cols>
    <col min="1" max="1" width="24.5583333333333" customWidth="1"/>
    <col min="2" max="2" width="16" customWidth="1"/>
    <col min="3" max="4" width="22.225" customWidth="1"/>
    <col min="5" max="5" width="0.108333333333333" customWidth="1"/>
    <col min="6" max="6" width="9.775" customWidth="1"/>
  </cols>
  <sheetData>
    <row r="1" ht="16.35" customHeight="1" spans="1:1">
      <c r="A1" s="31"/>
    </row>
    <row r="2" ht="31.95" customHeight="1" spans="1:4">
      <c r="A2" s="21" t="s">
        <v>12</v>
      </c>
      <c r="B2" s="21"/>
      <c r="C2" s="21"/>
      <c r="D2" s="21"/>
    </row>
    <row r="3" ht="18.9" customHeight="1" spans="1:5">
      <c r="A3" s="22" t="s">
        <v>30</v>
      </c>
      <c r="B3" s="22"/>
      <c r="C3" s="22"/>
      <c r="D3" s="28" t="s">
        <v>31</v>
      </c>
      <c r="E3" s="31"/>
    </row>
    <row r="4" ht="20.25" customHeight="1" spans="1:5">
      <c r="A4" s="23" t="s">
        <v>32</v>
      </c>
      <c r="B4" s="23"/>
      <c r="C4" s="23" t="s">
        <v>33</v>
      </c>
      <c r="D4" s="23"/>
      <c r="E4" s="37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7"/>
    </row>
    <row r="6" ht="20.25" customHeight="1" spans="1:5">
      <c r="A6" s="35" t="s">
        <v>232</v>
      </c>
      <c r="B6" s="34">
        <v>3691.332352</v>
      </c>
      <c r="C6" s="35" t="s">
        <v>233</v>
      </c>
      <c r="D6" s="48">
        <v>3691.332352</v>
      </c>
      <c r="E6" s="38"/>
    </row>
    <row r="7" ht="20.25" customHeight="1" spans="1:5">
      <c r="A7" s="24" t="s">
        <v>234</v>
      </c>
      <c r="B7" s="25">
        <v>3691.332352</v>
      </c>
      <c r="C7" s="24" t="s">
        <v>40</v>
      </c>
      <c r="D7" s="42">
        <v>220</v>
      </c>
      <c r="E7" s="38"/>
    </row>
    <row r="8" ht="20.25" customHeight="1" spans="1:5">
      <c r="A8" s="24" t="s">
        <v>235</v>
      </c>
      <c r="B8" s="25">
        <v>3152.032352</v>
      </c>
      <c r="C8" s="24" t="s">
        <v>44</v>
      </c>
      <c r="D8" s="42"/>
      <c r="E8" s="38"/>
    </row>
    <row r="9" ht="31.05" customHeight="1" spans="1:5">
      <c r="A9" s="24" t="s">
        <v>47</v>
      </c>
      <c r="B9" s="25">
        <v>539.3</v>
      </c>
      <c r="C9" s="24" t="s">
        <v>48</v>
      </c>
      <c r="D9" s="42"/>
      <c r="E9" s="38"/>
    </row>
    <row r="10" ht="20.25" customHeight="1" spans="1:5">
      <c r="A10" s="24" t="s">
        <v>236</v>
      </c>
      <c r="B10" s="25"/>
      <c r="C10" s="24" t="s">
        <v>52</v>
      </c>
      <c r="D10" s="42"/>
      <c r="E10" s="38"/>
    </row>
    <row r="11" ht="20.25" customHeight="1" spans="1:5">
      <c r="A11" s="24" t="s">
        <v>237</v>
      </c>
      <c r="B11" s="25"/>
      <c r="C11" s="24" t="s">
        <v>56</v>
      </c>
      <c r="D11" s="42"/>
      <c r="E11" s="38"/>
    </row>
    <row r="12" ht="20.25" customHeight="1" spans="1:5">
      <c r="A12" s="24" t="s">
        <v>238</v>
      </c>
      <c r="B12" s="25"/>
      <c r="C12" s="24" t="s">
        <v>60</v>
      </c>
      <c r="D12" s="42"/>
      <c r="E12" s="38"/>
    </row>
    <row r="13" ht="20.25" customHeight="1" spans="1:5">
      <c r="A13" s="35" t="s">
        <v>239</v>
      </c>
      <c r="B13" s="34"/>
      <c r="C13" s="24" t="s">
        <v>64</v>
      </c>
      <c r="D13" s="42"/>
      <c r="E13" s="38"/>
    </row>
    <row r="14" ht="20.25" customHeight="1" spans="1:5">
      <c r="A14" s="24" t="s">
        <v>234</v>
      </c>
      <c r="B14" s="25"/>
      <c r="C14" s="24" t="s">
        <v>68</v>
      </c>
      <c r="D14" s="42">
        <v>56.932864</v>
      </c>
      <c r="E14" s="38"/>
    </row>
    <row r="15" ht="20.25" customHeight="1" spans="1:5">
      <c r="A15" s="24" t="s">
        <v>236</v>
      </c>
      <c r="B15" s="25"/>
      <c r="C15" s="24" t="s">
        <v>72</v>
      </c>
      <c r="D15" s="42"/>
      <c r="E15" s="38"/>
    </row>
    <row r="16" ht="20.25" customHeight="1" spans="1:5">
      <c r="A16" s="24" t="s">
        <v>237</v>
      </c>
      <c r="B16" s="25"/>
      <c r="C16" s="24" t="s">
        <v>76</v>
      </c>
      <c r="D16" s="42">
        <v>19.60992</v>
      </c>
      <c r="E16" s="38"/>
    </row>
    <row r="17" ht="20.25" customHeight="1" spans="1:5">
      <c r="A17" s="24" t="s">
        <v>238</v>
      </c>
      <c r="B17" s="25"/>
      <c r="C17" s="24" t="s">
        <v>80</v>
      </c>
      <c r="D17" s="42">
        <v>3352.08992</v>
      </c>
      <c r="E17" s="38"/>
    </row>
    <row r="18" ht="20.25" customHeight="1" spans="1:5">
      <c r="A18" s="24"/>
      <c r="B18" s="25"/>
      <c r="C18" s="24" t="s">
        <v>84</v>
      </c>
      <c r="D18" s="42"/>
      <c r="E18" s="38"/>
    </row>
    <row r="19" ht="20.25" customHeight="1" spans="1:5">
      <c r="A19" s="24"/>
      <c r="B19" s="24"/>
      <c r="C19" s="24" t="s">
        <v>88</v>
      </c>
      <c r="D19" s="42"/>
      <c r="E19" s="38"/>
    </row>
    <row r="20" ht="20.25" customHeight="1" spans="1:5">
      <c r="A20" s="24"/>
      <c r="B20" s="24"/>
      <c r="C20" s="24" t="s">
        <v>92</v>
      </c>
      <c r="D20" s="42"/>
      <c r="E20" s="38"/>
    </row>
    <row r="21" ht="20.25" customHeight="1" spans="1:5">
      <c r="A21" s="24"/>
      <c r="B21" s="24"/>
      <c r="C21" s="24" t="s">
        <v>96</v>
      </c>
      <c r="D21" s="42"/>
      <c r="E21" s="38"/>
    </row>
    <row r="22" ht="20.25" customHeight="1" spans="1:5">
      <c r="A22" s="24"/>
      <c r="B22" s="24"/>
      <c r="C22" s="24" t="s">
        <v>99</v>
      </c>
      <c r="D22" s="42"/>
      <c r="E22" s="38"/>
    </row>
    <row r="23" ht="20.25" customHeight="1" spans="1:5">
      <c r="A23" s="24"/>
      <c r="B23" s="24"/>
      <c r="C23" s="24" t="s">
        <v>102</v>
      </c>
      <c r="D23" s="42"/>
      <c r="E23" s="38"/>
    </row>
    <row r="24" ht="20.25" customHeight="1" spans="1:5">
      <c r="A24" s="24"/>
      <c r="B24" s="24"/>
      <c r="C24" s="24" t="s">
        <v>104</v>
      </c>
      <c r="D24" s="42"/>
      <c r="E24" s="38"/>
    </row>
    <row r="25" ht="20.25" customHeight="1" spans="1:5">
      <c r="A25" s="24"/>
      <c r="B25" s="24"/>
      <c r="C25" s="24" t="s">
        <v>106</v>
      </c>
      <c r="D25" s="42"/>
      <c r="E25" s="38"/>
    </row>
    <row r="26" ht="20.25" customHeight="1" spans="1:5">
      <c r="A26" s="24"/>
      <c r="B26" s="24"/>
      <c r="C26" s="24" t="s">
        <v>108</v>
      </c>
      <c r="D26" s="42">
        <v>42.699648</v>
      </c>
      <c r="E26" s="38"/>
    </row>
    <row r="27" ht="20.25" customHeight="1" spans="1:5">
      <c r="A27" s="24"/>
      <c r="B27" s="24"/>
      <c r="C27" s="24" t="s">
        <v>110</v>
      </c>
      <c r="D27" s="42"/>
      <c r="E27" s="38"/>
    </row>
    <row r="28" ht="20.25" customHeight="1" spans="1:5">
      <c r="A28" s="24"/>
      <c r="B28" s="24"/>
      <c r="C28" s="24" t="s">
        <v>112</v>
      </c>
      <c r="D28" s="42"/>
      <c r="E28" s="38"/>
    </row>
    <row r="29" ht="20.25" customHeight="1" spans="1:5">
      <c r="A29" s="24"/>
      <c r="B29" s="24"/>
      <c r="C29" s="24" t="s">
        <v>114</v>
      </c>
      <c r="D29" s="42"/>
      <c r="E29" s="38"/>
    </row>
    <row r="30" ht="20.25" customHeight="1" spans="1:5">
      <c r="A30" s="24"/>
      <c r="B30" s="24"/>
      <c r="C30" s="24" t="s">
        <v>116</v>
      </c>
      <c r="D30" s="42"/>
      <c r="E30" s="38"/>
    </row>
    <row r="31" ht="20.25" customHeight="1" spans="1:5">
      <c r="A31" s="24"/>
      <c r="B31" s="24"/>
      <c r="C31" s="24" t="s">
        <v>118</v>
      </c>
      <c r="D31" s="42"/>
      <c r="E31" s="38"/>
    </row>
    <row r="32" ht="20.25" customHeight="1" spans="1:5">
      <c r="A32" s="24"/>
      <c r="B32" s="24"/>
      <c r="C32" s="24" t="s">
        <v>120</v>
      </c>
      <c r="D32" s="42"/>
      <c r="E32" s="38"/>
    </row>
    <row r="33" ht="20.25" customHeight="1" spans="1:5">
      <c r="A33" s="24"/>
      <c r="B33" s="24"/>
      <c r="C33" s="24" t="s">
        <v>122</v>
      </c>
      <c r="D33" s="42"/>
      <c r="E33" s="38"/>
    </row>
    <row r="34" ht="20.25" customHeight="1" spans="1:5">
      <c r="A34" s="24"/>
      <c r="B34" s="24"/>
      <c r="C34" s="24" t="s">
        <v>123</v>
      </c>
      <c r="D34" s="42"/>
      <c r="E34" s="38"/>
    </row>
    <row r="35" ht="20.25" customHeight="1" spans="1:5">
      <c r="A35" s="24"/>
      <c r="B35" s="24"/>
      <c r="C35" s="24" t="s">
        <v>124</v>
      </c>
      <c r="D35" s="42"/>
      <c r="E35" s="38"/>
    </row>
    <row r="36" ht="20.25" customHeight="1" spans="1:5">
      <c r="A36" s="24"/>
      <c r="B36" s="24"/>
      <c r="C36" s="24" t="s">
        <v>125</v>
      </c>
      <c r="D36" s="42"/>
      <c r="E36" s="38"/>
    </row>
    <row r="37" ht="20.25" customHeight="1" spans="1:5">
      <c r="A37" s="24"/>
      <c r="B37" s="24"/>
      <c r="C37" s="24"/>
      <c r="D37" s="24"/>
      <c r="E37" s="38"/>
    </row>
    <row r="38" ht="20.25" customHeight="1" spans="1:5">
      <c r="A38" s="35"/>
      <c r="B38" s="35"/>
      <c r="C38" s="35" t="s">
        <v>240</v>
      </c>
      <c r="D38" s="34"/>
      <c r="E38" s="53"/>
    </row>
    <row r="39" ht="20.25" customHeight="1" spans="1:5">
      <c r="A39" s="35"/>
      <c r="B39" s="35"/>
      <c r="C39" s="35"/>
      <c r="D39" s="35"/>
      <c r="E39" s="53"/>
    </row>
    <row r="40" ht="20.25" customHeight="1" spans="1:5">
      <c r="A40" s="39" t="s">
        <v>241</v>
      </c>
      <c r="B40" s="34">
        <v>3691.332352</v>
      </c>
      <c r="C40" s="39" t="s">
        <v>242</v>
      </c>
      <c r="D40" s="48">
        <v>3691.332352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topLeftCell="A3" workbookViewId="0">
      <selection activeCell="A27" sqref="A27"/>
    </sheetView>
  </sheetViews>
  <sheetFormatPr defaultColWidth="9.775" defaultRowHeight="14.25"/>
  <cols>
    <col min="1" max="2" width="4.89166666666667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9.775" customWidth="1"/>
  </cols>
  <sheetData>
    <row r="1" ht="16.35" customHeight="1" spans="1:4">
      <c r="A1" s="31"/>
      <c r="D1" s="31"/>
    </row>
    <row r="2" ht="43.0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5.0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243</v>
      </c>
      <c r="I5" s="23"/>
      <c r="J5" s="23" t="s">
        <v>244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224</v>
      </c>
      <c r="I6" s="23" t="s">
        <v>216</v>
      </c>
      <c r="J6" s="23"/>
      <c r="K6" s="23"/>
    </row>
    <row r="7" ht="22.8" customHeight="1" spans="1:11">
      <c r="A7" s="24"/>
      <c r="B7" s="24"/>
      <c r="C7" s="24"/>
      <c r="D7" s="35"/>
      <c r="E7" s="35" t="s">
        <v>134</v>
      </c>
      <c r="F7" s="34">
        <v>3691.332352</v>
      </c>
      <c r="G7" s="34">
        <v>1045.332352</v>
      </c>
      <c r="H7" s="34">
        <v>570.072832</v>
      </c>
      <c r="I7" s="34">
        <v>4.518</v>
      </c>
      <c r="J7" s="34">
        <v>470.74152</v>
      </c>
      <c r="K7" s="34">
        <v>2646</v>
      </c>
    </row>
    <row r="8" ht="22.8" customHeight="1" spans="1:11">
      <c r="A8" s="24"/>
      <c r="B8" s="24"/>
      <c r="C8" s="24"/>
      <c r="D8" s="33" t="s">
        <v>152</v>
      </c>
      <c r="E8" s="33" t="s">
        <v>4</v>
      </c>
      <c r="F8" s="34">
        <v>3691.332352</v>
      </c>
      <c r="G8" s="34">
        <v>1045.332352</v>
      </c>
      <c r="H8" s="34">
        <v>570.072832</v>
      </c>
      <c r="I8" s="34">
        <v>4.518</v>
      </c>
      <c r="J8" s="34">
        <v>470.74152</v>
      </c>
      <c r="K8" s="34">
        <v>2646</v>
      </c>
    </row>
    <row r="9" ht="22.8" customHeight="1" spans="1:11">
      <c r="A9" s="24"/>
      <c r="B9" s="24"/>
      <c r="C9" s="24"/>
      <c r="D9" s="41" t="s">
        <v>153</v>
      </c>
      <c r="E9" s="41" t="s">
        <v>154</v>
      </c>
      <c r="F9" s="34">
        <v>3691.332352</v>
      </c>
      <c r="G9" s="34">
        <v>1045.332352</v>
      </c>
      <c r="H9" s="34">
        <v>570.072832</v>
      </c>
      <c r="I9" s="34">
        <v>4.518</v>
      </c>
      <c r="J9" s="34">
        <v>470.74152</v>
      </c>
      <c r="K9" s="34">
        <v>2646</v>
      </c>
    </row>
    <row r="10" s="49" customFormat="1" ht="22.8" customHeight="1" spans="1:11">
      <c r="A10" s="44" t="s">
        <v>166</v>
      </c>
      <c r="B10" s="44"/>
      <c r="C10" s="44"/>
      <c r="D10" s="40">
        <v>201</v>
      </c>
      <c r="E10" s="50" t="s">
        <v>167</v>
      </c>
      <c r="F10" s="51">
        <f t="shared" ref="F10:K10" si="0">+F11</f>
        <v>220</v>
      </c>
      <c r="G10" s="51">
        <f t="shared" si="0"/>
        <v>0</v>
      </c>
      <c r="H10" s="52">
        <f t="shared" si="0"/>
        <v>0</v>
      </c>
      <c r="I10" s="52">
        <f t="shared" si="0"/>
        <v>0</v>
      </c>
      <c r="J10" s="52">
        <f t="shared" si="0"/>
        <v>0</v>
      </c>
      <c r="K10" s="52">
        <f t="shared" si="0"/>
        <v>220</v>
      </c>
    </row>
    <row r="11" s="49" customFormat="1" ht="22.8" customHeight="1" spans="1:11">
      <c r="A11" s="44" t="s">
        <v>166</v>
      </c>
      <c r="B11" s="44" t="s">
        <v>168</v>
      </c>
      <c r="C11" s="44"/>
      <c r="D11" s="40">
        <v>20101</v>
      </c>
      <c r="E11" s="50" t="s">
        <v>169</v>
      </c>
      <c r="F11" s="51">
        <f t="shared" ref="F11:K11" si="1">+F12</f>
        <v>220</v>
      </c>
      <c r="G11" s="51">
        <f t="shared" si="1"/>
        <v>0</v>
      </c>
      <c r="H11" s="52">
        <f t="shared" si="1"/>
        <v>0</v>
      </c>
      <c r="I11" s="52">
        <f t="shared" si="1"/>
        <v>0</v>
      </c>
      <c r="J11" s="52">
        <f t="shared" si="1"/>
        <v>0</v>
      </c>
      <c r="K11" s="52">
        <f t="shared" si="1"/>
        <v>220</v>
      </c>
    </row>
    <row r="12" s="49" customFormat="1" ht="22.8" customHeight="1" spans="1:11">
      <c r="A12" s="44" t="s">
        <v>166</v>
      </c>
      <c r="B12" s="44" t="s">
        <v>168</v>
      </c>
      <c r="C12" s="44" t="s">
        <v>170</v>
      </c>
      <c r="D12" s="40" t="s">
        <v>245</v>
      </c>
      <c r="E12" s="50" t="s">
        <v>172</v>
      </c>
      <c r="F12" s="51">
        <v>220</v>
      </c>
      <c r="G12" s="51"/>
      <c r="H12" s="52"/>
      <c r="I12" s="52"/>
      <c r="J12" s="52"/>
      <c r="K12" s="52">
        <v>220</v>
      </c>
    </row>
    <row r="13" s="49" customFormat="1" ht="22.8" customHeight="1" spans="1:11">
      <c r="A13" s="44" t="s">
        <v>173</v>
      </c>
      <c r="B13" s="44"/>
      <c r="C13" s="44"/>
      <c r="D13" s="40">
        <v>208</v>
      </c>
      <c r="E13" s="50" t="s">
        <v>174</v>
      </c>
      <c r="F13" s="51">
        <f t="shared" ref="F13:K13" si="2">+F14</f>
        <v>56.932864</v>
      </c>
      <c r="G13" s="51">
        <f t="shared" si="2"/>
        <v>56.932864</v>
      </c>
      <c r="H13" s="52">
        <f t="shared" si="2"/>
        <v>56.932864</v>
      </c>
      <c r="I13" s="52">
        <f t="shared" si="2"/>
        <v>0</v>
      </c>
      <c r="J13" s="52">
        <f t="shared" si="2"/>
        <v>0</v>
      </c>
      <c r="K13" s="52">
        <f t="shared" si="2"/>
        <v>0</v>
      </c>
    </row>
    <row r="14" s="49" customFormat="1" ht="22.8" customHeight="1" spans="1:11">
      <c r="A14" s="44" t="s">
        <v>173</v>
      </c>
      <c r="B14" s="44" t="s">
        <v>175</v>
      </c>
      <c r="C14" s="44"/>
      <c r="D14" s="40">
        <v>20805</v>
      </c>
      <c r="E14" s="50" t="s">
        <v>176</v>
      </c>
      <c r="F14" s="51">
        <f t="shared" ref="F14:K14" si="3">+F15</f>
        <v>56.932864</v>
      </c>
      <c r="G14" s="51">
        <f t="shared" si="3"/>
        <v>56.932864</v>
      </c>
      <c r="H14" s="52">
        <f t="shared" si="3"/>
        <v>56.932864</v>
      </c>
      <c r="I14" s="52">
        <f t="shared" si="3"/>
        <v>0</v>
      </c>
      <c r="J14" s="52">
        <f t="shared" si="3"/>
        <v>0</v>
      </c>
      <c r="K14" s="52">
        <f t="shared" si="3"/>
        <v>0</v>
      </c>
    </row>
    <row r="15" s="49" customFormat="1" ht="22.8" customHeight="1" spans="1:11">
      <c r="A15" s="44" t="s">
        <v>173</v>
      </c>
      <c r="B15" s="44" t="s">
        <v>175</v>
      </c>
      <c r="C15" s="44" t="s">
        <v>175</v>
      </c>
      <c r="D15" s="40" t="s">
        <v>246</v>
      </c>
      <c r="E15" s="50" t="s">
        <v>178</v>
      </c>
      <c r="F15" s="51">
        <v>56.932864</v>
      </c>
      <c r="G15" s="51">
        <v>56.932864</v>
      </c>
      <c r="H15" s="52">
        <v>56.932864</v>
      </c>
      <c r="I15" s="52"/>
      <c r="J15" s="52"/>
      <c r="K15" s="52"/>
    </row>
    <row r="16" s="49" customFormat="1" ht="22.8" customHeight="1" spans="1:11">
      <c r="A16" s="44" t="s">
        <v>179</v>
      </c>
      <c r="B16" s="44"/>
      <c r="C16" s="44"/>
      <c r="D16" s="40">
        <v>210</v>
      </c>
      <c r="E16" s="50" t="s">
        <v>180</v>
      </c>
      <c r="F16" s="51">
        <f t="shared" ref="F16:K16" si="4">+F17</f>
        <v>19.60992</v>
      </c>
      <c r="G16" s="51">
        <f t="shared" si="4"/>
        <v>19.60992</v>
      </c>
      <c r="H16" s="52">
        <f t="shared" si="4"/>
        <v>19.60992</v>
      </c>
      <c r="I16" s="52">
        <f t="shared" si="4"/>
        <v>0</v>
      </c>
      <c r="J16" s="52">
        <f t="shared" si="4"/>
        <v>0</v>
      </c>
      <c r="K16" s="52">
        <f t="shared" si="4"/>
        <v>0</v>
      </c>
    </row>
    <row r="17" s="49" customFormat="1" ht="22.8" customHeight="1" spans="1:11">
      <c r="A17" s="44" t="s">
        <v>179</v>
      </c>
      <c r="B17" s="44" t="s">
        <v>181</v>
      </c>
      <c r="C17" s="44"/>
      <c r="D17" s="40">
        <v>21011</v>
      </c>
      <c r="E17" s="50" t="s">
        <v>182</v>
      </c>
      <c r="F17" s="51">
        <f t="shared" ref="F17:K17" si="5">+F18</f>
        <v>19.60992</v>
      </c>
      <c r="G17" s="51">
        <f t="shared" si="5"/>
        <v>19.60992</v>
      </c>
      <c r="H17" s="52">
        <f t="shared" si="5"/>
        <v>19.60992</v>
      </c>
      <c r="I17" s="52">
        <f t="shared" si="5"/>
        <v>0</v>
      </c>
      <c r="J17" s="52">
        <f t="shared" si="5"/>
        <v>0</v>
      </c>
      <c r="K17" s="52">
        <f t="shared" si="5"/>
        <v>0</v>
      </c>
    </row>
    <row r="18" s="49" customFormat="1" ht="22.8" customHeight="1" spans="1:11">
      <c r="A18" s="44" t="s">
        <v>179</v>
      </c>
      <c r="B18" s="44" t="s">
        <v>181</v>
      </c>
      <c r="C18" s="44" t="s">
        <v>170</v>
      </c>
      <c r="D18" s="40" t="s">
        <v>247</v>
      </c>
      <c r="E18" s="50" t="s">
        <v>184</v>
      </c>
      <c r="F18" s="51">
        <v>19.60992</v>
      </c>
      <c r="G18" s="51">
        <v>19.60992</v>
      </c>
      <c r="H18" s="52">
        <v>19.60992</v>
      </c>
      <c r="I18" s="52"/>
      <c r="J18" s="52"/>
      <c r="K18" s="52"/>
    </row>
    <row r="19" s="49" customFormat="1" ht="22.8" customHeight="1" spans="1:11">
      <c r="A19" s="44" t="s">
        <v>185</v>
      </c>
      <c r="B19" s="44"/>
      <c r="C19" s="44"/>
      <c r="D19" s="40">
        <v>211</v>
      </c>
      <c r="E19" s="50" t="s">
        <v>186</v>
      </c>
      <c r="F19" s="51">
        <f t="shared" ref="F19:K19" si="6">+F20+F23+F25</f>
        <v>3352.08992</v>
      </c>
      <c r="G19" s="51">
        <f t="shared" si="6"/>
        <v>926.08992</v>
      </c>
      <c r="H19" s="52">
        <f t="shared" si="6"/>
        <v>450.8304</v>
      </c>
      <c r="I19" s="52">
        <f t="shared" si="6"/>
        <v>4.518</v>
      </c>
      <c r="J19" s="52">
        <f t="shared" si="6"/>
        <v>470.74152</v>
      </c>
      <c r="K19" s="52">
        <f t="shared" si="6"/>
        <v>2426</v>
      </c>
    </row>
    <row r="20" s="49" customFormat="1" ht="22.8" customHeight="1" spans="1:11">
      <c r="A20" s="44" t="s">
        <v>185</v>
      </c>
      <c r="B20" s="44" t="s">
        <v>168</v>
      </c>
      <c r="C20" s="44"/>
      <c r="D20" s="40">
        <v>21101</v>
      </c>
      <c r="E20" s="50" t="s">
        <v>187</v>
      </c>
      <c r="F20" s="51">
        <f t="shared" ref="F20:K20" si="7">+F21+F22</f>
        <v>1535.08992</v>
      </c>
      <c r="G20" s="51">
        <f t="shared" si="7"/>
        <v>926.08992</v>
      </c>
      <c r="H20" s="52">
        <f t="shared" si="7"/>
        <v>450.8304</v>
      </c>
      <c r="I20" s="52">
        <f t="shared" si="7"/>
        <v>4.518</v>
      </c>
      <c r="J20" s="52">
        <f t="shared" si="7"/>
        <v>470.74152</v>
      </c>
      <c r="K20" s="52">
        <f t="shared" si="7"/>
        <v>609</v>
      </c>
    </row>
    <row r="21" s="49" customFormat="1" ht="22.8" customHeight="1" spans="1:11">
      <c r="A21" s="44" t="s">
        <v>185</v>
      </c>
      <c r="B21" s="44" t="s">
        <v>168</v>
      </c>
      <c r="C21" s="44" t="s">
        <v>168</v>
      </c>
      <c r="D21" s="40" t="s">
        <v>248</v>
      </c>
      <c r="E21" s="50" t="s">
        <v>189</v>
      </c>
      <c r="F21" s="51">
        <v>926.08992</v>
      </c>
      <c r="G21" s="51">
        <v>926.08992</v>
      </c>
      <c r="H21" s="52">
        <v>450.8304</v>
      </c>
      <c r="I21" s="52">
        <v>4.518</v>
      </c>
      <c r="J21" s="52">
        <v>470.74152</v>
      </c>
      <c r="K21" s="52"/>
    </row>
    <row r="22" s="49" customFormat="1" ht="22.8" customHeight="1" spans="1:11">
      <c r="A22" s="44" t="s">
        <v>185</v>
      </c>
      <c r="B22" s="44" t="s">
        <v>168</v>
      </c>
      <c r="C22" s="44" t="s">
        <v>190</v>
      </c>
      <c r="D22" s="40" t="s">
        <v>249</v>
      </c>
      <c r="E22" s="50" t="s">
        <v>192</v>
      </c>
      <c r="F22" s="51">
        <v>609</v>
      </c>
      <c r="G22" s="51"/>
      <c r="H22" s="52"/>
      <c r="I22" s="52"/>
      <c r="J22" s="52"/>
      <c r="K22" s="52">
        <v>609</v>
      </c>
    </row>
    <row r="23" s="49" customFormat="1" ht="22.8" customHeight="1" spans="1:11">
      <c r="A23" s="44" t="s">
        <v>185</v>
      </c>
      <c r="B23" s="44" t="s">
        <v>170</v>
      </c>
      <c r="C23" s="44"/>
      <c r="D23" s="40">
        <v>21102</v>
      </c>
      <c r="E23" s="50" t="s">
        <v>193</v>
      </c>
      <c r="F23" s="51">
        <f t="shared" ref="F23:K23" si="8">+F24</f>
        <v>25</v>
      </c>
      <c r="G23" s="51">
        <f t="shared" si="8"/>
        <v>0</v>
      </c>
      <c r="H23" s="52">
        <f t="shared" si="8"/>
        <v>0</v>
      </c>
      <c r="I23" s="52">
        <f t="shared" si="8"/>
        <v>0</v>
      </c>
      <c r="J23" s="52">
        <f t="shared" si="8"/>
        <v>0</v>
      </c>
      <c r="K23" s="52">
        <f t="shared" si="8"/>
        <v>25</v>
      </c>
    </row>
    <row r="24" s="49" customFormat="1" ht="22.8" customHeight="1" spans="1:11">
      <c r="A24" s="44" t="s">
        <v>185</v>
      </c>
      <c r="B24" s="44" t="s">
        <v>170</v>
      </c>
      <c r="C24" s="44" t="s">
        <v>190</v>
      </c>
      <c r="D24" s="40" t="s">
        <v>250</v>
      </c>
      <c r="E24" s="50" t="s">
        <v>195</v>
      </c>
      <c r="F24" s="51">
        <v>25</v>
      </c>
      <c r="G24" s="51"/>
      <c r="H24" s="52"/>
      <c r="I24" s="52"/>
      <c r="J24" s="52"/>
      <c r="K24" s="52">
        <v>25</v>
      </c>
    </row>
    <row r="25" s="49" customFormat="1" ht="22.8" customHeight="1" spans="1:11">
      <c r="A25" s="44" t="s">
        <v>185</v>
      </c>
      <c r="B25" s="44" t="s">
        <v>196</v>
      </c>
      <c r="C25" s="44"/>
      <c r="D25" s="40">
        <v>21103</v>
      </c>
      <c r="E25" s="50" t="s">
        <v>197</v>
      </c>
      <c r="F25" s="51">
        <f t="shared" ref="F25:K25" si="9">+F26</f>
        <v>1792</v>
      </c>
      <c r="G25" s="51">
        <f t="shared" si="9"/>
        <v>0</v>
      </c>
      <c r="H25" s="52">
        <f t="shared" si="9"/>
        <v>0</v>
      </c>
      <c r="I25" s="52">
        <f t="shared" si="9"/>
        <v>0</v>
      </c>
      <c r="J25" s="52">
        <f t="shared" si="9"/>
        <v>0</v>
      </c>
      <c r="K25" s="52">
        <f t="shared" si="9"/>
        <v>1792</v>
      </c>
    </row>
    <row r="26" s="49" customFormat="1" ht="22.8" customHeight="1" spans="1:11">
      <c r="A26" s="44" t="s">
        <v>185</v>
      </c>
      <c r="B26" s="44" t="s">
        <v>196</v>
      </c>
      <c r="C26" s="44" t="s">
        <v>190</v>
      </c>
      <c r="D26" s="40" t="s">
        <v>251</v>
      </c>
      <c r="E26" s="50" t="s">
        <v>199</v>
      </c>
      <c r="F26" s="51">
        <v>1792</v>
      </c>
      <c r="G26" s="51"/>
      <c r="H26" s="52"/>
      <c r="I26" s="52"/>
      <c r="J26" s="52"/>
      <c r="K26" s="52">
        <v>1792</v>
      </c>
    </row>
    <row r="27" s="49" customFormat="1" ht="22.8" customHeight="1" spans="1:11">
      <c r="A27" s="44" t="s">
        <v>200</v>
      </c>
      <c r="B27" s="44"/>
      <c r="C27" s="44"/>
      <c r="D27" s="40">
        <v>221</v>
      </c>
      <c r="E27" s="50" t="s">
        <v>201</v>
      </c>
      <c r="F27" s="51">
        <f t="shared" ref="F27:H27" si="10">+F28</f>
        <v>42.699648</v>
      </c>
      <c r="G27" s="51">
        <f t="shared" si="10"/>
        <v>42.699648</v>
      </c>
      <c r="H27" s="52">
        <f t="shared" si="10"/>
        <v>42.699648</v>
      </c>
      <c r="I27" s="52"/>
      <c r="J27" s="52"/>
      <c r="K27" s="52"/>
    </row>
    <row r="28" s="49" customFormat="1" ht="22.8" customHeight="1" spans="1:11">
      <c r="A28" s="44" t="s">
        <v>200</v>
      </c>
      <c r="B28" s="44" t="s">
        <v>170</v>
      </c>
      <c r="C28" s="44"/>
      <c r="D28" s="40">
        <v>22102</v>
      </c>
      <c r="E28" s="50" t="s">
        <v>202</v>
      </c>
      <c r="F28" s="51">
        <f t="shared" ref="F28:H28" si="11">+F29</f>
        <v>42.699648</v>
      </c>
      <c r="G28" s="51">
        <f t="shared" si="11"/>
        <v>42.699648</v>
      </c>
      <c r="H28" s="52">
        <f t="shared" si="11"/>
        <v>42.699648</v>
      </c>
      <c r="I28" s="52"/>
      <c r="J28" s="52"/>
      <c r="K28" s="52"/>
    </row>
    <row r="29" s="49" customFormat="1" ht="22.8" customHeight="1" spans="1:11">
      <c r="A29" s="44" t="s">
        <v>200</v>
      </c>
      <c r="B29" s="44" t="s">
        <v>170</v>
      </c>
      <c r="C29" s="44" t="s">
        <v>168</v>
      </c>
      <c r="D29" s="40" t="s">
        <v>252</v>
      </c>
      <c r="E29" s="50" t="s">
        <v>204</v>
      </c>
      <c r="F29" s="51">
        <v>42.699648</v>
      </c>
      <c r="G29" s="51">
        <v>42.699648</v>
      </c>
      <c r="H29" s="52">
        <v>42.699648</v>
      </c>
      <c r="I29" s="52"/>
      <c r="J29" s="52"/>
      <c r="K29" s="5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2022-03-08T08:23:00Z</dcterms:created>
  <cp:lastPrinted>2022-03-29T03:20:00Z</cp:lastPrinted>
  <dcterms:modified xsi:type="dcterms:W3CDTF">2023-09-24T03:26:27Z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35B344805532415FADA5BF2574FE0906_12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