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63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<sst xmlns="http://schemas.openxmlformats.org/spreadsheetml/2006/main" count="1540" uniqueCount="539">
  <si>
    <t>2022年部门预算公开表</t>
  </si>
  <si>
    <t>单位编码：</t>
  </si>
  <si>
    <t>103001</t>
  </si>
  <si>
    <t>单位名称：</t>
  </si>
  <si>
    <t>政协醴陵市委员会办公室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</si>
  <si>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</si>
  <si>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</si>
  <si>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</si>
  <si>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</si>
  <si>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</si>
  <si>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</si>
  <si>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</si>
  <si>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</si>
  <si>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</si>
  <si>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</si>
  <si>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</si>
  <si>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</si>
  <si>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</si>
  <si>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</si>
  <si>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</si>
  <si>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</si>
  <si>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</si>
  <si>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</si>
  <si>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</si>
  <si>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</si>
  <si>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</si>
  <si>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</si>
  <si>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</si>
  <si>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</si>
  <si>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</si>
  <si>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单位：103001-政协醴陵市委员会办公室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</si>
  <si>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</si>
  <si>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</si>
  <si>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</si>
  <si>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</si>
  <si>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</si>
  <si>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</si>
  <si>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</si>
  <si>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</si>
  <si>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</si>
  <si>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</si>
  <si>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</si>
  <si>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</si>
  <si>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</si>
  <si>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</si>
  <si>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</si>
  <si>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</si>
  <si>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</si>
  <si>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</si>
  <si>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</si>
  <si>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</si>
  <si>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</si>
  <si>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</si>
  <si>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</si>
  <si>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</si>
  <si>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</si>
  <si>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</si>
  <si>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</si>
  <si>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</si>
  <si>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</si>
  <si>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</si>
  <si>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</si>
  <si>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</si>
  <si>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</si>
  <si>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</si>
  <si>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</si>
  <si>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</si>
  <si>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</si>
  <si>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</si>
  <si>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</si>
  <si>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</si>
  <si>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</si>
  <si>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</si>
  <si>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</si>
  <si>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</si>
  <si>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</si>
  <si>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</si>
  <si>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</si>
  <si>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</si>
  <si>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</si>
  <si>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</si>
  <si>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</si>
  <si>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</si>
  <si>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</si>
  <si>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</si>
  <si>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</si>
  <si>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</si>
  <si>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</si>
  <si>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</si>
  <si>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</si>
  <si>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</si>
  <si>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</si>
  <si>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</si>
  <si>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</si>
  <si>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</si>
  <si>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</si>
  <si>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</si>
  <si>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</si>
  <si>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</si>
  <si>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</si>
  <si>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</si>
  <si>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</si>
  <si>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</si>
  <si>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</si>
  <si>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</si>
  <si>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</si>
  <si>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</si>
  <si>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</si>
  <si>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</si>
  <si>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</si>
  <si>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</si>
  <si>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</si>
  <si>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</si>
  <si>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</si>
  <si>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</si>
  <si>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</si>
  <si>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</si>
  <si>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</si>
  <si>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</si>
  <si>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</si>
  <si>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</si>
  <si>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</si>
  <si>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</si>
  <si>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</si>
  <si>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</si>
  <si>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</si>
  <si>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</si>
  <si>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</si>
  <si>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</si>
  <si>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</si>
  <si>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</si>
  <si>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</si>
  <si>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</si>
  <si>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</si>
  <si>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</si>
  <si>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</si>
  <si>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</si>
  <si>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</si>
  <si>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</si>
  <si>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</si>
  <si>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</si>
  <si>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</si>
  <si>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</si>
  <si>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</si>
  <si>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</si>
  <si>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</si>
  <si>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</si>
  <si>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</si>
  <si>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</si>
  <si>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</si>
  <si>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</si>
  <si>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</si>
  <si>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103</t>
  </si>
  <si>
    <t xml:space="preserve">  103001</t>
  </si>
  <si>
    <t xml:space="preserve">  政协醴陵市委员会办公室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</si>
  <si>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</si>
  <si>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</si>
  <si>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</si>
  <si>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</si>
  <si>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</si>
  <si>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</si>
  <si>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</si>
  <si>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</si>
  <si>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</si>
  <si>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</si>
  <si>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</si>
  <si>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</si>
  <si>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</si>
  <si>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02</t>
  </si>
  <si>
    <t>政协事务</t>
  </si>
  <si>
    <t>01</t>
  </si>
  <si>
    <t xml:space="preserve">    2010201</t>
  </si>
  <si>
    <t xml:space="preserve">    行政运行</t>
  </si>
  <si>
    <t xml:space="preserve">    2010202</t>
  </si>
  <si>
    <t xml:space="preserve">    一般行政管理事务</t>
  </si>
  <si>
    <t>04</t>
  </si>
  <si>
    <t xml:space="preserve">    2010204</t>
  </si>
  <si>
    <t xml:space="preserve">    政协会议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</si>
  <si>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</si>
  <si>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</si>
  <si>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</si>
  <si>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</si>
  <si>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</si>
  <si>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</si>
  <si>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</si>
  <si>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</si>
  <si>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</si>
  <si>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</si>
  <si>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</si>
  <si>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</si>
  <si>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</si>
  <si>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</si>
  <si>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</si>
  <si>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</si>
  <si>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</si>
  <si>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</si>
  <si>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</si>
  <si>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</si>
  <si>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</si>
  <si>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</si>
  <si>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</si>
  <si>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</si>
  <si>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</si>
  <si>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</si>
  <si>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</si>
  <si>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</si>
  <si>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</si>
  <si>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</si>
  <si>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</si>
  <si>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</si>
  <si>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</si>
  <si>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</si>
  <si>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</si>
  <si>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</si>
  <si>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</si>
  <si>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</si>
  <si>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</si>
  <si>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</si>
  <si>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</si>
  <si>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</si>
  <si>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</si>
  <si>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</si>
  <si>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</si>
  <si>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</si>
  <si>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</si>
  <si>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</si>
  <si>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</si>
  <si>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</si>
  <si>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</si>
  <si>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</si>
  <si>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</si>
  <si>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</si>
  <si>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</si>
  <si>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</si>
  <si>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</si>
  <si>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2010201</t>
  </si>
  <si>
    <t xml:space="preserve">     2010202</t>
  </si>
  <si>
    <t xml:space="preserve">     2010204</t>
  </si>
  <si>
    <t xml:space="preserve">     2080505</t>
  </si>
  <si>
    <t xml:space="preserve">     2101101</t>
  </si>
  <si>
    <t xml:space="preserve">     2210201</t>
  </si>
  <si>
    <t>一般公共预算基本支出表--(工资福利支出)(按政府预算经济分类)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</si>
  <si>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</si>
  <si>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</si>
  <si>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</si>
  <si>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</si>
  <si>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</si>
  <si>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</si>
  <si>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</si>
  <si>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</si>
  <si>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</si>
  <si>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</si>
  <si>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</si>
  <si>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</si>
  <si>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</si>
  <si>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</si>
  <si>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</si>
  <si>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</si>
  <si>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</si>
  <si>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</si>
  <si>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</si>
  <si>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</si>
  <si>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</si>
  <si>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</si>
  <si>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</si>
  <si>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</si>
  <si>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</si>
  <si>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</si>
  <si>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</si>
  <si>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</si>
  <si>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</si>
  <si>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</si>
  <si>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</si>
  <si>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</si>
  <si>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</si>
  <si>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</si>
  <si>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</si>
  <si>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</si>
  <si>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</si>
  <si>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</si>
  <si>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</si>
  <si>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</si>
  <si>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</si>
  <si>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</si>
  <si>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</si>
  <si>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</si>
  <si>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</si>
  <si>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</si>
  <si>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</si>
  <si>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</si>
  <si>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资本性支出（一）</t>
  </si>
  <si>
    <t>其他对企业补助</t>
  </si>
  <si>
    <t>人大事务</t>
  </si>
  <si>
    <t>一般公共预算基本支出表--公用经费(按部门预算经济分类)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</si>
  <si>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</si>
  <si>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</si>
  <si>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</si>
  <si>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</si>
  <si>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</si>
  <si>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</si>
  <si>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</si>
  <si>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</si>
  <si>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</si>
  <si>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</si>
  <si>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</si>
  <si>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</si>
  <si>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</si>
  <si>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</si>
  <si>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</si>
  <si>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</si>
  <si>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</si>
  <si>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</si>
  <si>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</si>
  <si>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</si>
  <si>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办公设备购置</t>
  </si>
  <si>
    <t>专用设备购置</t>
  </si>
  <si>
    <t>公务用车购置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</si>
  <si>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</si>
  <si>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</si>
  <si>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</si>
  <si>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</si>
  <si>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</si>
  <si>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</si>
  <si>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</si>
  <si>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</si>
  <si>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</si>
  <si>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</si>
  <si>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</si>
  <si>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</si>
  <si>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</si>
  <si>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</si>
  <si>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</si>
  <si>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</si>
  <si>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</si>
  <si>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</si>
  <si>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</si>
  <si>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</si>
  <si>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</si>
  <si>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</si>
  <si>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</si>
  <si>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</si>
  <si>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</si>
  <si>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103001</t>
  </si>
  <si>
    <t>特定目标类委员培训学习经费</t>
  </si>
  <si>
    <t xml:space="preserve">   委员培训学习经费</t>
  </si>
  <si>
    <t>特定目标类政协会议费专项</t>
  </si>
  <si>
    <t xml:space="preserve">   政协会议费专项</t>
  </si>
  <si>
    <t>特定目标类政协陶瓷推介会经费</t>
  </si>
  <si>
    <t xml:space="preserve">   政协陶瓷推介会经费</t>
  </si>
  <si>
    <t>特定目标类政协委员经费</t>
  </si>
  <si>
    <t xml:space="preserve">   政协委员经费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</si>
  <si>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</si>
  <si>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</si>
  <si>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</si>
  <si>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</si>
  <si>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</si>
  <si>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</si>
  <si>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</si>
  <si>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</si>
  <si>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</si>
  <si>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</si>
  <si>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</si>
  <si>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</si>
  <si>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</si>
  <si>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</si>
  <si>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委员培训学习经费</t>
  </si>
  <si>
    <t>通过委员学习培，提高委员的工作效果</t>
  </si>
  <si>
    <t>效益指标</t>
  </si>
  <si>
    <t>经济效益指标</t>
  </si>
  <si>
    <t>专项资金及时拨付</t>
  </si>
  <si>
    <t>100%</t>
  </si>
  <si>
    <t>委员培训经费</t>
  </si>
  <si>
    <t>0</t>
  </si>
  <si>
    <t>定量</t>
  </si>
  <si>
    <t>社会效益指标</t>
  </si>
  <si>
    <t>打造一支高素质政协委员</t>
  </si>
  <si>
    <t>生态效益指标</t>
  </si>
  <si>
    <t>政治协商、民主监督、参政议政</t>
  </si>
  <si>
    <t>满意度指标</t>
  </si>
  <si>
    <t>服务对象满意度指标</t>
  </si>
  <si>
    <t>政协委员</t>
  </si>
  <si>
    <t>产出指标</t>
  </si>
  <si>
    <t>社会成本指标</t>
  </si>
  <si>
    <t>质量指标</t>
  </si>
  <si>
    <t>创造品牌教育</t>
  </si>
  <si>
    <t>生态环境成本指标</t>
  </si>
  <si>
    <t>时效指标</t>
  </si>
  <si>
    <t>资金及时到位</t>
  </si>
  <si>
    <t>经济成本指标</t>
  </si>
  <si>
    <t>委员培训学习</t>
  </si>
  <si>
    <t>200000</t>
  </si>
  <si>
    <t>数量指标</t>
  </si>
  <si>
    <t>政协委员培训</t>
  </si>
  <si>
    <t>1</t>
  </si>
  <si>
    <t xml:space="preserve">  政协会议费专项</t>
  </si>
  <si>
    <t>圆满完成政协大会，广泛凝聚各方力量，注重创新，不断激发政协履职活力。</t>
  </si>
  <si>
    <t>政协会议圆满完成</t>
  </si>
  <si>
    <t>提高站位，始终保持正确政治方向</t>
  </si>
  <si>
    <t>元</t>
  </si>
  <si>
    <t>定性</t>
  </si>
  <si>
    <t>2022年1-12月</t>
  </si>
  <si>
    <t>年度内100%完成</t>
  </si>
  <si>
    <t>政协会议</t>
  </si>
  <si>
    <t>委员275人，列席人员约300人，工作人员150人</t>
  </si>
  <si>
    <t>80万</t>
  </si>
  <si>
    <t>政协会议胜利召开</t>
  </si>
  <si>
    <t>政协委员、列席人员、工作人员</t>
  </si>
  <si>
    <t>广泛凝聚各方力量，注重创新，不断激发政协履职活力。</t>
  </si>
  <si>
    <t>凝聚社会力量，积极履职，推进政协事业发展</t>
  </si>
  <si>
    <t>政协委员、列席人员</t>
  </si>
  <si>
    <t xml:space="preserve">  政协陶瓷推介会经费</t>
  </si>
  <si>
    <t>政协陶瓷推介宣传经费</t>
  </si>
  <si>
    <t>陶瓷企业调研、宣传</t>
  </si>
  <si>
    <t>创造品牌企业</t>
  </si>
  <si>
    <t>陶瓷企业</t>
  </si>
  <si>
    <t>调研陶瓷企业</t>
  </si>
  <si>
    <t>20万</t>
  </si>
  <si>
    <t>资金到位</t>
  </si>
  <si>
    <t>陶瓷推介、宣传</t>
  </si>
  <si>
    <t>130次</t>
  </si>
  <si>
    <t>政协委员、机关干部</t>
  </si>
  <si>
    <t xml:space="preserve">  政协委员经费</t>
  </si>
  <si>
    <t>政协委员经费用于政协委员履职及调研等经费</t>
  </si>
  <si>
    <t>提升政协委员整体素质</t>
  </si>
  <si>
    <t>打造一支高素质政协委员队伍</t>
  </si>
  <si>
    <t>通过队伍建设，提高政协委员素质，努力促进民生改善</t>
  </si>
  <si>
    <t>学习培训及调研</t>
  </si>
  <si>
    <t>政协委员调研</t>
  </si>
  <si>
    <t>90万</t>
  </si>
  <si>
    <t>全体政协委员300人</t>
  </si>
  <si>
    <t>政协委员经费</t>
  </si>
  <si>
    <t>资金及时拨付到位</t>
  </si>
  <si>
    <t>00</t>
  </si>
  <si>
    <t>提高政协委员素质，提升政协委员履职能力</t>
  </si>
  <si>
    <t>全体政协委员</t>
  </si>
  <si>
    <t>提升满意度</t>
  </si>
  <si>
    <t>整体支出绩效目标表</t>
  </si>
  <si>
    <t>单位：政协醴陵市委员会办公室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</si>
  <si>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</si>
  <si>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</si>
  <si>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</si>
  <si>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</si>
  <si>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</si>
  <si>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</si>
  <si>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</si>
  <si>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</si>
  <si>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</si>
  <si>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切实提升政协系统整体效能，为我市经济发展做贡献 </t>
  </si>
  <si>
    <t>重点工作任务完成</t>
  </si>
  <si>
    <t>各项工作按期完成率</t>
  </si>
  <si>
    <t>按期完成率</t>
  </si>
  <si>
    <t>%</t>
  </si>
  <si>
    <t>政协会议等各项工作顺利推进圆满完成</t>
  </si>
  <si>
    <t>履职目标实现</t>
  </si>
  <si>
    <t>政协会议、委员培训等圆满完成</t>
  </si>
  <si>
    <t>完成率</t>
  </si>
  <si>
    <t>圆满完成政协会议、委员培训等</t>
  </si>
  <si>
    <t>履职效益</t>
  </si>
  <si>
    <t>政协协商、民主监督、参政议政</t>
  </si>
  <si>
    <t>政协职能</t>
  </si>
  <si>
    <t>广泛凝聚各方力量，注重创新，激发政协履职活力</t>
  </si>
  <si>
    <t>满意度</t>
  </si>
  <si>
    <t>积极履职，推进政协事业发展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</si>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</sst>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" fillId="3" borderId="7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26" borderId="11" applyNumberFormat="0" applyAlignment="0" applyProtection="0">
      <alignment vertical="center"/>
    </xf>
    <xf numFmtId="0" fontId="35" fillId="26" borderId="10" applyNumberFormat="0" applyAlignment="0" applyProtection="0">
      <alignment vertical="center"/>
    </xf>
    <xf numFmtId="0" fontId="34" fillId="33" borderId="14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</cellStyleXfs>
  <cellXfs count="8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82"/>
      <c r="B4" s="83"/>
      <c r="C4" s="27"/>
      <c r="D4" s="82" t="s">
        <v>1</v>
      </c>
      <c r="E4" s="83" t="s">
        <v>2</v>
      </c>
      <c r="F4" s="83"/>
      <c r="G4" s="83"/>
      <c r="H4" s="83"/>
      <c r="I4" s="27"/>
    </row>
    <row r="5" ht="54.3" customHeight="1" spans="1:9">
      <c r="A5" s="82"/>
      <c r="B5" s="83"/>
      <c r="C5" s="27"/>
      <c r="D5" s="82" t="s">
        <v>3</v>
      </c>
      <c r="E5" s="83" t="s">
        <v>4</v>
      </c>
      <c r="F5" s="83"/>
      <c r="G5" s="83"/>
      <c r="H5" s="83"/>
      <c r="I5" s="2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A18" sqref="A18:F1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7"/>
    </row>
    <row r="2" ht="44.85" customHeight="1" spans="1:14">
      <c r="A2" s="21" t="s">
        <v>241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6" t="s">
        <v>31</v>
      </c>
      <c r="N3" s="26"/>
    </row>
    <row r="4" ht="42.25" customHeight="1" spans="1:14">
      <c r="A4" s="23" t="s">
        <v>155</v>
      </c>
      <c r="B4" s="23"/>
      <c r="C4" s="23"/>
      <c r="D4" s="23" t="s">
        <v>195</v>
      </c>
      <c r="E4" s="23" t="s">
        <v>196</v>
      </c>
      <c r="F4" s="23" t="s">
        <v>213</v>
      </c>
      <c r="G4" s="23" t="s">
        <v>198</v>
      </c>
      <c r="H4" s="23"/>
      <c r="I4" s="23"/>
      <c r="J4" s="23"/>
      <c r="K4" s="23"/>
      <c r="L4" s="23" t="s">
        <v>202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242</v>
      </c>
      <c r="I5" s="23" t="s">
        <v>243</v>
      </c>
      <c r="J5" s="23" t="s">
        <v>244</v>
      </c>
      <c r="K5" s="23" t="s">
        <v>245</v>
      </c>
      <c r="L5" s="23" t="s">
        <v>134</v>
      </c>
      <c r="M5" s="23" t="s">
        <v>214</v>
      </c>
      <c r="N5" s="23" t="s">
        <v>246</v>
      </c>
    </row>
    <row r="6" ht="22.8" customHeight="1" spans="1:14">
      <c r="A6" s="36"/>
      <c r="B6" s="36"/>
      <c r="C6" s="36"/>
      <c r="D6" s="36"/>
      <c r="E6" s="36" t="s">
        <v>134</v>
      </c>
      <c r="F6" s="38">
        <v>458.551904</v>
      </c>
      <c r="G6" s="38">
        <v>458.551904</v>
      </c>
      <c r="H6" s="38">
        <v>297.6044</v>
      </c>
      <c r="I6" s="38">
        <v>62.235004</v>
      </c>
      <c r="J6" s="38">
        <v>61.7125</v>
      </c>
      <c r="K6" s="38">
        <v>37</v>
      </c>
      <c r="L6" s="38"/>
      <c r="M6" s="38"/>
      <c r="N6" s="38"/>
    </row>
    <row r="7" ht="22.8" customHeight="1" spans="1:14">
      <c r="A7" s="36"/>
      <c r="B7" s="36"/>
      <c r="C7" s="36"/>
      <c r="D7" s="36" t="s">
        <v>152</v>
      </c>
      <c r="E7" s="36" t="s">
        <v>4</v>
      </c>
      <c r="F7" s="38">
        <v>458.551904</v>
      </c>
      <c r="G7" s="38">
        <v>458.551904</v>
      </c>
      <c r="H7" s="38">
        <v>297.6044</v>
      </c>
      <c r="I7" s="38">
        <v>62.235004</v>
      </c>
      <c r="J7" s="38">
        <v>61.7125</v>
      </c>
      <c r="K7" s="38">
        <v>37</v>
      </c>
      <c r="L7" s="38"/>
      <c r="M7" s="38"/>
      <c r="N7" s="38"/>
    </row>
    <row r="8" ht="22.8" customHeight="1" spans="1:14">
      <c r="A8" s="36"/>
      <c r="B8" s="36"/>
      <c r="C8" s="36"/>
      <c r="D8" s="47" t="s">
        <v>153</v>
      </c>
      <c r="E8" s="47" t="s">
        <v>154</v>
      </c>
      <c r="F8" s="38">
        <v>458.551904</v>
      </c>
      <c r="G8" s="38">
        <v>458.551904</v>
      </c>
      <c r="H8" s="38">
        <v>297.6044</v>
      </c>
      <c r="I8" s="38">
        <v>62.235004</v>
      </c>
      <c r="J8" s="38">
        <v>61.7125</v>
      </c>
      <c r="K8" s="38">
        <v>37</v>
      </c>
      <c r="L8" s="38"/>
      <c r="M8" s="38"/>
      <c r="N8" s="38"/>
    </row>
    <row r="9" ht="22.8" customHeight="1" spans="1:14">
      <c r="A9" s="39" t="s">
        <v>166</v>
      </c>
      <c r="B9" s="39"/>
      <c r="C9" s="39"/>
      <c r="D9" s="39" t="s">
        <v>212</v>
      </c>
      <c r="E9" s="39" t="s">
        <v>167</v>
      </c>
      <c r="F9" s="25">
        <f t="shared" ref="F9:K9" si="0">F10</f>
        <v>360.6044</v>
      </c>
      <c r="G9" s="25">
        <f t="shared" si="0"/>
        <v>360.6044</v>
      </c>
      <c r="H9" s="25">
        <f t="shared" si="0"/>
        <v>297.6044</v>
      </c>
      <c r="I9" s="25">
        <f t="shared" si="0"/>
        <v>0</v>
      </c>
      <c r="J9" s="25">
        <f t="shared" si="0"/>
        <v>26</v>
      </c>
      <c r="K9" s="25">
        <f t="shared" si="0"/>
        <v>37</v>
      </c>
      <c r="L9" s="38"/>
      <c r="M9" s="38"/>
      <c r="N9" s="38"/>
    </row>
    <row r="10" ht="22.8" customHeight="1" spans="1:14">
      <c r="A10" s="39" t="s">
        <v>166</v>
      </c>
      <c r="B10" s="39" t="s">
        <v>168</v>
      </c>
      <c r="C10" s="39"/>
      <c r="D10" s="39" t="s">
        <v>212</v>
      </c>
      <c r="E10" s="39" t="s">
        <v>169</v>
      </c>
      <c r="F10" s="25">
        <f t="shared" ref="F10:K10" si="1">F11</f>
        <v>360.6044</v>
      </c>
      <c r="G10" s="25">
        <f t="shared" si="1"/>
        <v>360.6044</v>
      </c>
      <c r="H10" s="25">
        <f t="shared" si="1"/>
        <v>297.6044</v>
      </c>
      <c r="I10" s="25">
        <f t="shared" si="1"/>
        <v>0</v>
      </c>
      <c r="J10" s="25">
        <f t="shared" si="1"/>
        <v>26</v>
      </c>
      <c r="K10" s="25">
        <f t="shared" si="1"/>
        <v>37</v>
      </c>
      <c r="L10" s="38"/>
      <c r="M10" s="38"/>
      <c r="N10" s="38"/>
    </row>
    <row r="11" ht="22.8" customHeight="1" spans="1:14">
      <c r="A11" s="39" t="s">
        <v>166</v>
      </c>
      <c r="B11" s="39" t="s">
        <v>168</v>
      </c>
      <c r="C11" s="39" t="s">
        <v>170</v>
      </c>
      <c r="D11" s="39" t="s">
        <v>212</v>
      </c>
      <c r="E11" s="24" t="s">
        <v>172</v>
      </c>
      <c r="F11" s="25">
        <v>360.6044</v>
      </c>
      <c r="G11" s="25">
        <v>360.6044</v>
      </c>
      <c r="H11" s="25">
        <v>297.6044</v>
      </c>
      <c r="I11" s="25"/>
      <c r="J11" s="25">
        <v>26</v>
      </c>
      <c r="K11" s="25">
        <v>37</v>
      </c>
      <c r="L11" s="25"/>
      <c r="M11" s="25"/>
      <c r="N11" s="25"/>
    </row>
    <row r="12" ht="22.8" customHeight="1" spans="1:14">
      <c r="A12" s="39" t="s">
        <v>178</v>
      </c>
      <c r="B12" s="39"/>
      <c r="C12" s="39"/>
      <c r="D12" s="39" t="s">
        <v>212</v>
      </c>
      <c r="E12" s="39" t="s">
        <v>179</v>
      </c>
      <c r="F12" s="48">
        <f t="shared" ref="F12:F16" si="2">+F13</f>
        <v>47.6167</v>
      </c>
      <c r="G12" s="48">
        <f>+G13</f>
        <v>47.6167</v>
      </c>
      <c r="H12" s="48">
        <f>+H13</f>
        <v>0</v>
      </c>
      <c r="I12" s="48">
        <f>+I13</f>
        <v>47.6167</v>
      </c>
      <c r="J12" s="25"/>
      <c r="K12" s="25"/>
      <c r="L12" s="25"/>
      <c r="M12" s="25"/>
      <c r="N12" s="25"/>
    </row>
    <row r="13" ht="22.8" customHeight="1" spans="1:14">
      <c r="A13" s="39" t="s">
        <v>178</v>
      </c>
      <c r="B13" s="39" t="s">
        <v>180</v>
      </c>
      <c r="C13" s="39"/>
      <c r="D13" s="39" t="s">
        <v>212</v>
      </c>
      <c r="E13" s="39" t="s">
        <v>181</v>
      </c>
      <c r="F13" s="48">
        <f t="shared" si="2"/>
        <v>47.6167</v>
      </c>
      <c r="G13" s="48">
        <f>+G14</f>
        <v>47.6167</v>
      </c>
      <c r="H13" s="48">
        <f>+H14</f>
        <v>0</v>
      </c>
      <c r="I13" s="48">
        <f>+I14</f>
        <v>47.6167</v>
      </c>
      <c r="J13" s="25"/>
      <c r="K13" s="25"/>
      <c r="L13" s="25"/>
      <c r="M13" s="25"/>
      <c r="N13" s="25"/>
    </row>
    <row r="14" ht="22.8" customHeight="1" spans="1:14">
      <c r="A14" s="39" t="s">
        <v>178</v>
      </c>
      <c r="B14" s="39" t="s">
        <v>180</v>
      </c>
      <c r="C14" s="39" t="s">
        <v>180</v>
      </c>
      <c r="D14" s="39" t="s">
        <v>212</v>
      </c>
      <c r="E14" s="24" t="s">
        <v>183</v>
      </c>
      <c r="F14" s="25">
        <v>47.6167</v>
      </c>
      <c r="G14" s="25">
        <v>47.6167</v>
      </c>
      <c r="H14" s="25"/>
      <c r="I14" s="25">
        <v>47.6167</v>
      </c>
      <c r="J14" s="25"/>
      <c r="K14" s="25"/>
      <c r="L14" s="25"/>
      <c r="M14" s="25"/>
      <c r="N14" s="25"/>
    </row>
    <row r="15" ht="22.8" customHeight="1" spans="1:14">
      <c r="A15" s="39" t="s">
        <v>184</v>
      </c>
      <c r="B15" s="39"/>
      <c r="C15" s="39"/>
      <c r="D15" s="39" t="s">
        <v>212</v>
      </c>
      <c r="E15" s="39" t="s">
        <v>185</v>
      </c>
      <c r="F15" s="48">
        <f t="shared" si="2"/>
        <v>14.618304</v>
      </c>
      <c r="G15" s="48">
        <f>+G16</f>
        <v>14.618304</v>
      </c>
      <c r="H15" s="48">
        <f>+H16</f>
        <v>0</v>
      </c>
      <c r="I15" s="48">
        <f>+I16</f>
        <v>14.618304</v>
      </c>
      <c r="J15" s="25"/>
      <c r="K15" s="25"/>
      <c r="L15" s="25"/>
      <c r="M15" s="25"/>
      <c r="N15" s="25"/>
    </row>
    <row r="16" ht="22.8" customHeight="1" spans="1:14">
      <c r="A16" s="39" t="s">
        <v>184</v>
      </c>
      <c r="B16" s="39" t="s">
        <v>186</v>
      </c>
      <c r="C16" s="39"/>
      <c r="D16" s="39" t="s">
        <v>212</v>
      </c>
      <c r="E16" s="39" t="s">
        <v>187</v>
      </c>
      <c r="F16" s="48">
        <f t="shared" si="2"/>
        <v>14.618304</v>
      </c>
      <c r="G16" s="48">
        <f>+G17</f>
        <v>14.618304</v>
      </c>
      <c r="H16" s="48">
        <f>+H17</f>
        <v>0</v>
      </c>
      <c r="I16" s="48">
        <f>+I17</f>
        <v>14.618304</v>
      </c>
      <c r="J16" s="25"/>
      <c r="K16" s="25"/>
      <c r="L16" s="25"/>
      <c r="M16" s="25"/>
      <c r="N16" s="25"/>
    </row>
    <row r="17" ht="22.8" customHeight="1" spans="1:14">
      <c r="A17" s="39" t="s">
        <v>184</v>
      </c>
      <c r="B17" s="39" t="s">
        <v>186</v>
      </c>
      <c r="C17" s="39" t="s">
        <v>170</v>
      </c>
      <c r="D17" s="39" t="s">
        <v>212</v>
      </c>
      <c r="E17" s="24" t="s">
        <v>189</v>
      </c>
      <c r="F17" s="25">
        <v>14.618304</v>
      </c>
      <c r="G17" s="25">
        <v>14.618304</v>
      </c>
      <c r="H17" s="25"/>
      <c r="I17" s="25">
        <v>14.618304</v>
      </c>
      <c r="J17" s="25"/>
      <c r="K17" s="25"/>
      <c r="L17" s="25"/>
      <c r="M17" s="25"/>
      <c r="N17" s="25"/>
    </row>
    <row r="18" ht="22.8" customHeight="1" spans="1:14">
      <c r="A18" s="39" t="s">
        <v>190</v>
      </c>
      <c r="B18" s="39"/>
      <c r="C18" s="39"/>
      <c r="D18" s="39" t="s">
        <v>212</v>
      </c>
      <c r="E18" s="39" t="s">
        <v>191</v>
      </c>
      <c r="F18" s="48">
        <f>+F19</f>
        <v>35.7125</v>
      </c>
      <c r="G18" s="48">
        <f>+G19</f>
        <v>35.7125</v>
      </c>
      <c r="H18" s="48">
        <f>+H19</f>
        <v>0</v>
      </c>
      <c r="I18" s="48">
        <f>+I19</f>
        <v>0</v>
      </c>
      <c r="J18" s="48">
        <f>+J19</f>
        <v>35.7125</v>
      </c>
      <c r="K18" s="25"/>
      <c r="L18" s="25"/>
      <c r="M18" s="25"/>
      <c r="N18" s="25"/>
    </row>
    <row r="19" ht="22.8" customHeight="1" spans="1:14">
      <c r="A19" s="39" t="s">
        <v>190</v>
      </c>
      <c r="B19" s="39" t="s">
        <v>168</v>
      </c>
      <c r="C19" s="39"/>
      <c r="D19" s="39" t="s">
        <v>212</v>
      </c>
      <c r="E19" s="39" t="s">
        <v>192</v>
      </c>
      <c r="F19" s="48">
        <f>+F20</f>
        <v>35.7125</v>
      </c>
      <c r="G19" s="48">
        <f>+G20</f>
        <v>35.7125</v>
      </c>
      <c r="H19" s="48">
        <f>+H20</f>
        <v>0</v>
      </c>
      <c r="I19" s="48">
        <f>+I20</f>
        <v>0</v>
      </c>
      <c r="J19" s="48">
        <f>+J20</f>
        <v>35.7125</v>
      </c>
      <c r="K19" s="25"/>
      <c r="L19" s="25"/>
      <c r="M19" s="25"/>
      <c r="N19" s="25"/>
    </row>
    <row r="20" ht="22.8" customHeight="1" spans="1:14">
      <c r="A20" s="39" t="s">
        <v>190</v>
      </c>
      <c r="B20" s="39" t="s">
        <v>168</v>
      </c>
      <c r="C20" s="39" t="s">
        <v>170</v>
      </c>
      <c r="D20" s="39" t="s">
        <v>212</v>
      </c>
      <c r="E20" s="24" t="s">
        <v>194</v>
      </c>
      <c r="F20" s="25">
        <v>35.7125</v>
      </c>
      <c r="G20" s="25">
        <v>35.7125</v>
      </c>
      <c r="H20" s="25"/>
      <c r="I20" s="25"/>
      <c r="J20" s="25">
        <v>35.7125</v>
      </c>
      <c r="K20" s="25"/>
      <c r="L20" s="25"/>
      <c r="M20" s="25"/>
      <c r="N20" s="25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393055555555556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A18" sqref="A18:F1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17" customWidth="1"/>
    <col min="6" max="6" width="10.5" customWidth="1"/>
    <col min="7" max="22" width="7.63333333333333" customWidth="1"/>
    <col min="23" max="24" width="9.76666666666667" customWidth="1"/>
  </cols>
  <sheetData>
    <row r="1" ht="16.35" customHeight="1" spans="1:1">
      <c r="A1" s="27"/>
    </row>
    <row r="2" ht="50" customHeight="1" spans="1:22">
      <c r="A2" s="28" t="s">
        <v>247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4.15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6" t="s">
        <v>31</v>
      </c>
      <c r="V3" s="26"/>
    </row>
    <row r="4" ht="26.7" customHeight="1" spans="1:22">
      <c r="A4" s="23" t="s">
        <v>155</v>
      </c>
      <c r="B4" s="23"/>
      <c r="C4" s="23"/>
      <c r="D4" s="23" t="s">
        <v>195</v>
      </c>
      <c r="E4" s="23" t="s">
        <v>196</v>
      </c>
      <c r="F4" s="23" t="s">
        <v>213</v>
      </c>
      <c r="G4" s="23" t="s">
        <v>248</v>
      </c>
      <c r="H4" s="23"/>
      <c r="I4" s="23"/>
      <c r="J4" s="23"/>
      <c r="K4" s="23"/>
      <c r="L4" s="23" t="s">
        <v>249</v>
      </c>
      <c r="M4" s="23"/>
      <c r="N4" s="23"/>
      <c r="O4" s="23"/>
      <c r="P4" s="23"/>
      <c r="Q4" s="23"/>
      <c r="R4" s="23" t="s">
        <v>244</v>
      </c>
      <c r="S4" s="23" t="s">
        <v>250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251</v>
      </c>
      <c r="I5" s="23" t="s">
        <v>252</v>
      </c>
      <c r="J5" s="23" t="s">
        <v>253</v>
      </c>
      <c r="K5" s="23" t="s">
        <v>254</v>
      </c>
      <c r="L5" s="23" t="s">
        <v>134</v>
      </c>
      <c r="M5" s="23" t="s">
        <v>255</v>
      </c>
      <c r="N5" s="23" t="s">
        <v>256</v>
      </c>
      <c r="O5" s="23" t="s">
        <v>257</v>
      </c>
      <c r="P5" s="23" t="s">
        <v>258</v>
      </c>
      <c r="Q5" s="23" t="s">
        <v>259</v>
      </c>
      <c r="R5" s="23"/>
      <c r="S5" s="23" t="s">
        <v>134</v>
      </c>
      <c r="T5" s="23" t="s">
        <v>260</v>
      </c>
      <c r="U5" s="23" t="s">
        <v>261</v>
      </c>
      <c r="V5" s="23" t="s">
        <v>245</v>
      </c>
    </row>
    <row r="6" ht="22.8" customHeight="1" spans="1:22">
      <c r="A6" s="36"/>
      <c r="B6" s="36"/>
      <c r="C6" s="36"/>
      <c r="D6" s="36"/>
      <c r="E6" s="36" t="s">
        <v>134</v>
      </c>
      <c r="F6" s="38">
        <v>458.551904</v>
      </c>
      <c r="G6" s="38">
        <v>297.6044</v>
      </c>
      <c r="H6" s="38">
        <v>191.6016</v>
      </c>
      <c r="I6" s="38">
        <v>90.036</v>
      </c>
      <c r="J6" s="38">
        <v>15.9668</v>
      </c>
      <c r="K6" s="38"/>
      <c r="L6" s="38">
        <v>62.235004</v>
      </c>
      <c r="M6" s="38">
        <v>47.6167</v>
      </c>
      <c r="N6" s="38"/>
      <c r="O6" s="38">
        <v>14.618304</v>
      </c>
      <c r="P6" s="38"/>
      <c r="Q6" s="38"/>
      <c r="R6" s="38">
        <v>61.7125</v>
      </c>
      <c r="S6" s="38">
        <v>37</v>
      </c>
      <c r="T6" s="38">
        <v>25</v>
      </c>
      <c r="U6" s="38"/>
      <c r="V6" s="38">
        <v>12</v>
      </c>
    </row>
    <row r="7" ht="22.8" customHeight="1" spans="1:22">
      <c r="A7" s="36"/>
      <c r="B7" s="36"/>
      <c r="C7" s="36"/>
      <c r="D7" s="36" t="s">
        <v>152</v>
      </c>
      <c r="E7" s="36" t="s">
        <v>4</v>
      </c>
      <c r="F7" s="38">
        <v>458.551904</v>
      </c>
      <c r="G7" s="38">
        <v>297.6044</v>
      </c>
      <c r="H7" s="38">
        <v>191.6016</v>
      </c>
      <c r="I7" s="38">
        <v>90.036</v>
      </c>
      <c r="J7" s="38">
        <v>15.9668</v>
      </c>
      <c r="K7" s="38"/>
      <c r="L7" s="38">
        <v>62.235004</v>
      </c>
      <c r="M7" s="38">
        <v>47.6167</v>
      </c>
      <c r="N7" s="38"/>
      <c r="O7" s="38">
        <v>14.618304</v>
      </c>
      <c r="P7" s="38"/>
      <c r="Q7" s="38"/>
      <c r="R7" s="38">
        <v>61.7125</v>
      </c>
      <c r="S7" s="38">
        <v>37</v>
      </c>
      <c r="T7" s="38">
        <v>25</v>
      </c>
      <c r="U7" s="38"/>
      <c r="V7" s="38">
        <v>12</v>
      </c>
    </row>
    <row r="8" ht="22.8" customHeight="1" spans="1:22">
      <c r="A8" s="36"/>
      <c r="B8" s="36"/>
      <c r="C8" s="36"/>
      <c r="D8" s="47" t="s">
        <v>153</v>
      </c>
      <c r="E8" s="47" t="s">
        <v>154</v>
      </c>
      <c r="F8" s="38">
        <v>458.551904</v>
      </c>
      <c r="G8" s="38">
        <v>297.6044</v>
      </c>
      <c r="H8" s="38">
        <v>191.6016</v>
      </c>
      <c r="I8" s="38">
        <v>90.036</v>
      </c>
      <c r="J8" s="38">
        <v>15.9668</v>
      </c>
      <c r="K8" s="38"/>
      <c r="L8" s="38">
        <v>62.235004</v>
      </c>
      <c r="M8" s="38">
        <v>47.6167</v>
      </c>
      <c r="N8" s="38"/>
      <c r="O8" s="38">
        <v>14.618304</v>
      </c>
      <c r="P8" s="38"/>
      <c r="Q8" s="38"/>
      <c r="R8" s="38">
        <v>61.7125</v>
      </c>
      <c r="S8" s="38">
        <v>37</v>
      </c>
      <c r="T8" s="38">
        <v>25</v>
      </c>
      <c r="U8" s="38"/>
      <c r="V8" s="38">
        <v>12</v>
      </c>
    </row>
    <row r="9" ht="22.8" customHeight="1" spans="1:22">
      <c r="A9" s="39" t="s">
        <v>166</v>
      </c>
      <c r="B9" s="39"/>
      <c r="C9" s="39"/>
      <c r="D9" s="39" t="s">
        <v>212</v>
      </c>
      <c r="E9" s="39" t="s">
        <v>167</v>
      </c>
      <c r="F9" s="25">
        <f>F10</f>
        <v>360.6044</v>
      </c>
      <c r="G9" s="25">
        <f t="shared" ref="G9:V9" si="0">G10</f>
        <v>297.6044</v>
      </c>
      <c r="H9" s="25">
        <f t="shared" si="0"/>
        <v>191.6016</v>
      </c>
      <c r="I9" s="25">
        <f t="shared" si="0"/>
        <v>90.036</v>
      </c>
      <c r="J9" s="25">
        <f t="shared" si="0"/>
        <v>15.9668</v>
      </c>
      <c r="K9" s="25">
        <f t="shared" si="0"/>
        <v>0</v>
      </c>
      <c r="L9" s="25">
        <f t="shared" si="0"/>
        <v>0</v>
      </c>
      <c r="M9" s="25">
        <f t="shared" si="0"/>
        <v>0</v>
      </c>
      <c r="N9" s="25">
        <f t="shared" si="0"/>
        <v>0</v>
      </c>
      <c r="O9" s="25">
        <f t="shared" si="0"/>
        <v>0</v>
      </c>
      <c r="P9" s="25">
        <f t="shared" si="0"/>
        <v>0</v>
      </c>
      <c r="Q9" s="25">
        <f t="shared" si="0"/>
        <v>0</v>
      </c>
      <c r="R9" s="25">
        <f t="shared" si="0"/>
        <v>26</v>
      </c>
      <c r="S9" s="25">
        <f t="shared" si="0"/>
        <v>37</v>
      </c>
      <c r="T9" s="25">
        <f t="shared" si="0"/>
        <v>25</v>
      </c>
      <c r="U9" s="25">
        <f t="shared" si="0"/>
        <v>0</v>
      </c>
      <c r="V9" s="25">
        <f t="shared" si="0"/>
        <v>12</v>
      </c>
    </row>
    <row r="10" ht="22.8" customHeight="1" spans="1:22">
      <c r="A10" s="39" t="s">
        <v>166</v>
      </c>
      <c r="B10" s="39" t="s">
        <v>168</v>
      </c>
      <c r="C10" s="39"/>
      <c r="D10" s="39" t="s">
        <v>212</v>
      </c>
      <c r="E10" s="39" t="s">
        <v>169</v>
      </c>
      <c r="F10" s="25">
        <f>F11</f>
        <v>360.6044</v>
      </c>
      <c r="G10" s="25">
        <f t="shared" ref="G10:V10" si="1">G11</f>
        <v>297.6044</v>
      </c>
      <c r="H10" s="25">
        <f t="shared" si="1"/>
        <v>191.6016</v>
      </c>
      <c r="I10" s="25">
        <f t="shared" si="1"/>
        <v>90.036</v>
      </c>
      <c r="J10" s="25">
        <f t="shared" si="1"/>
        <v>15.9668</v>
      </c>
      <c r="K10" s="25">
        <f t="shared" si="1"/>
        <v>0</v>
      </c>
      <c r="L10" s="25">
        <f t="shared" si="1"/>
        <v>0</v>
      </c>
      <c r="M10" s="25">
        <f t="shared" si="1"/>
        <v>0</v>
      </c>
      <c r="N10" s="25">
        <f t="shared" si="1"/>
        <v>0</v>
      </c>
      <c r="O10" s="25">
        <f t="shared" si="1"/>
        <v>0</v>
      </c>
      <c r="P10" s="25">
        <f t="shared" si="1"/>
        <v>0</v>
      </c>
      <c r="Q10" s="25">
        <f t="shared" si="1"/>
        <v>0</v>
      </c>
      <c r="R10" s="25">
        <f t="shared" si="1"/>
        <v>26</v>
      </c>
      <c r="S10" s="25">
        <f t="shared" si="1"/>
        <v>37</v>
      </c>
      <c r="T10" s="25">
        <f t="shared" si="1"/>
        <v>25</v>
      </c>
      <c r="U10" s="25">
        <f t="shared" si="1"/>
        <v>0</v>
      </c>
      <c r="V10" s="25">
        <f t="shared" si="1"/>
        <v>12</v>
      </c>
    </row>
    <row r="11" ht="22.8" customHeight="1" spans="1:22">
      <c r="A11" s="39" t="s">
        <v>166</v>
      </c>
      <c r="B11" s="39" t="s">
        <v>168</v>
      </c>
      <c r="C11" s="39" t="s">
        <v>170</v>
      </c>
      <c r="D11" s="39" t="s">
        <v>212</v>
      </c>
      <c r="E11" s="24" t="s">
        <v>172</v>
      </c>
      <c r="F11" s="25">
        <v>360.6044</v>
      </c>
      <c r="G11" s="25">
        <v>297.6044</v>
      </c>
      <c r="H11" s="25">
        <v>191.6016</v>
      </c>
      <c r="I11" s="25">
        <v>90.036</v>
      </c>
      <c r="J11" s="25">
        <v>15.9668</v>
      </c>
      <c r="K11" s="25"/>
      <c r="L11" s="25"/>
      <c r="M11" s="25"/>
      <c r="N11" s="25"/>
      <c r="O11" s="25"/>
      <c r="P11" s="25"/>
      <c r="Q11" s="25"/>
      <c r="R11" s="25">
        <v>26</v>
      </c>
      <c r="S11" s="25">
        <v>37</v>
      </c>
      <c r="T11" s="25">
        <v>25</v>
      </c>
      <c r="U11" s="25"/>
      <c r="V11" s="25">
        <v>12</v>
      </c>
    </row>
    <row r="12" ht="22.8" customHeight="1" spans="1:22">
      <c r="A12" s="39" t="s">
        <v>178</v>
      </c>
      <c r="B12" s="39"/>
      <c r="C12" s="39"/>
      <c r="D12" s="39" t="s">
        <v>212</v>
      </c>
      <c r="E12" s="39" t="s">
        <v>179</v>
      </c>
      <c r="F12" s="48">
        <f t="shared" ref="F12:F16" si="2">+F13</f>
        <v>47.6167</v>
      </c>
      <c r="G12" s="48">
        <f t="shared" ref="G12:M12" si="3">+G13</f>
        <v>0</v>
      </c>
      <c r="H12" s="48">
        <f t="shared" si="3"/>
        <v>0</v>
      </c>
      <c r="I12" s="48">
        <f t="shared" si="3"/>
        <v>0</v>
      </c>
      <c r="J12" s="48">
        <f t="shared" si="3"/>
        <v>0</v>
      </c>
      <c r="K12" s="48">
        <f t="shared" si="3"/>
        <v>0</v>
      </c>
      <c r="L12" s="48">
        <f t="shared" si="3"/>
        <v>47.6167</v>
      </c>
      <c r="M12" s="48">
        <f t="shared" si="3"/>
        <v>47.6167</v>
      </c>
      <c r="N12" s="25"/>
      <c r="O12" s="25"/>
      <c r="P12" s="25"/>
      <c r="Q12" s="25"/>
      <c r="R12" s="25"/>
      <c r="S12" s="25"/>
      <c r="T12" s="25"/>
      <c r="U12" s="25"/>
      <c r="V12" s="25"/>
    </row>
    <row r="13" ht="22.8" customHeight="1" spans="1:22">
      <c r="A13" s="39" t="s">
        <v>178</v>
      </c>
      <c r="B13" s="39" t="s">
        <v>180</v>
      </c>
      <c r="C13" s="39"/>
      <c r="D13" s="39" t="s">
        <v>212</v>
      </c>
      <c r="E13" s="39" t="s">
        <v>181</v>
      </c>
      <c r="F13" s="48">
        <f t="shared" si="2"/>
        <v>47.6167</v>
      </c>
      <c r="G13" s="48">
        <f t="shared" ref="G13:M13" si="4">+G14</f>
        <v>0</v>
      </c>
      <c r="H13" s="48">
        <f t="shared" si="4"/>
        <v>0</v>
      </c>
      <c r="I13" s="48">
        <f t="shared" si="4"/>
        <v>0</v>
      </c>
      <c r="J13" s="48">
        <f t="shared" si="4"/>
        <v>0</v>
      </c>
      <c r="K13" s="48">
        <f t="shared" si="4"/>
        <v>0</v>
      </c>
      <c r="L13" s="48">
        <f t="shared" si="4"/>
        <v>47.6167</v>
      </c>
      <c r="M13" s="48">
        <f t="shared" si="4"/>
        <v>47.6167</v>
      </c>
      <c r="N13" s="25"/>
      <c r="O13" s="25"/>
      <c r="P13" s="25"/>
      <c r="Q13" s="25"/>
      <c r="R13" s="25"/>
      <c r="S13" s="25"/>
      <c r="T13" s="25"/>
      <c r="U13" s="25"/>
      <c r="V13" s="25"/>
    </row>
    <row r="14" ht="22.8" customHeight="1" spans="1:22">
      <c r="A14" s="39" t="s">
        <v>178</v>
      </c>
      <c r="B14" s="39" t="s">
        <v>180</v>
      </c>
      <c r="C14" s="39" t="s">
        <v>180</v>
      </c>
      <c r="D14" s="39" t="s">
        <v>212</v>
      </c>
      <c r="E14" s="24" t="s">
        <v>183</v>
      </c>
      <c r="F14" s="25">
        <v>47.6167</v>
      </c>
      <c r="G14" s="25"/>
      <c r="H14" s="25"/>
      <c r="I14" s="25"/>
      <c r="J14" s="25"/>
      <c r="K14" s="25"/>
      <c r="L14" s="25">
        <v>47.6167</v>
      </c>
      <c r="M14" s="25">
        <v>47.6167</v>
      </c>
      <c r="N14" s="25"/>
      <c r="O14" s="25"/>
      <c r="P14" s="25"/>
      <c r="Q14" s="25"/>
      <c r="R14" s="25"/>
      <c r="S14" s="25"/>
      <c r="T14" s="25"/>
      <c r="U14" s="25"/>
      <c r="V14" s="25"/>
    </row>
    <row r="15" ht="22.8" customHeight="1" spans="1:22">
      <c r="A15" s="39" t="s">
        <v>184</v>
      </c>
      <c r="B15" s="39"/>
      <c r="C15" s="39"/>
      <c r="D15" s="39" t="s">
        <v>212</v>
      </c>
      <c r="E15" s="39" t="s">
        <v>185</v>
      </c>
      <c r="F15" s="48">
        <f t="shared" si="2"/>
        <v>14.618304</v>
      </c>
      <c r="G15" s="48">
        <f t="shared" ref="G15:O15" si="5">+G16</f>
        <v>0</v>
      </c>
      <c r="H15" s="48">
        <f t="shared" si="5"/>
        <v>0</v>
      </c>
      <c r="I15" s="48">
        <f t="shared" si="5"/>
        <v>0</v>
      </c>
      <c r="J15" s="48">
        <f t="shared" si="5"/>
        <v>0</v>
      </c>
      <c r="K15" s="48">
        <f t="shared" si="5"/>
        <v>0</v>
      </c>
      <c r="L15" s="48">
        <f t="shared" si="5"/>
        <v>14.618304</v>
      </c>
      <c r="M15" s="48">
        <f t="shared" si="5"/>
        <v>0</v>
      </c>
      <c r="N15" s="48">
        <f t="shared" si="5"/>
        <v>0</v>
      </c>
      <c r="O15" s="48">
        <f t="shared" si="5"/>
        <v>14.618304</v>
      </c>
      <c r="P15" s="25"/>
      <c r="Q15" s="25"/>
      <c r="R15" s="25"/>
      <c r="S15" s="25"/>
      <c r="T15" s="25"/>
      <c r="U15" s="25"/>
      <c r="V15" s="25"/>
    </row>
    <row r="16" ht="22.8" customHeight="1" spans="1:22">
      <c r="A16" s="39" t="s">
        <v>184</v>
      </c>
      <c r="B16" s="39" t="s">
        <v>186</v>
      </c>
      <c r="C16" s="39"/>
      <c r="D16" s="39" t="s">
        <v>212</v>
      </c>
      <c r="E16" s="39" t="s">
        <v>187</v>
      </c>
      <c r="F16" s="48">
        <f t="shared" si="2"/>
        <v>14.618304</v>
      </c>
      <c r="G16" s="48">
        <f t="shared" ref="G16:O16" si="6">+G17</f>
        <v>0</v>
      </c>
      <c r="H16" s="48">
        <f t="shared" si="6"/>
        <v>0</v>
      </c>
      <c r="I16" s="48">
        <f t="shared" si="6"/>
        <v>0</v>
      </c>
      <c r="J16" s="48">
        <f t="shared" si="6"/>
        <v>0</v>
      </c>
      <c r="K16" s="48">
        <f t="shared" si="6"/>
        <v>0</v>
      </c>
      <c r="L16" s="48">
        <f t="shared" si="6"/>
        <v>14.618304</v>
      </c>
      <c r="M16" s="48">
        <f t="shared" si="6"/>
        <v>0</v>
      </c>
      <c r="N16" s="48">
        <f t="shared" si="6"/>
        <v>0</v>
      </c>
      <c r="O16" s="48">
        <f t="shared" si="6"/>
        <v>14.618304</v>
      </c>
      <c r="P16" s="25"/>
      <c r="Q16" s="25"/>
      <c r="R16" s="25"/>
      <c r="S16" s="25"/>
      <c r="T16" s="25"/>
      <c r="U16" s="25"/>
      <c r="V16" s="25"/>
    </row>
    <row r="17" ht="22.8" customHeight="1" spans="1:22">
      <c r="A17" s="39" t="s">
        <v>184</v>
      </c>
      <c r="B17" s="39" t="s">
        <v>186</v>
      </c>
      <c r="C17" s="39" t="s">
        <v>170</v>
      </c>
      <c r="D17" s="39" t="s">
        <v>212</v>
      </c>
      <c r="E17" s="24" t="s">
        <v>189</v>
      </c>
      <c r="F17" s="25">
        <v>14.618304</v>
      </c>
      <c r="G17" s="25"/>
      <c r="H17" s="25"/>
      <c r="I17" s="25"/>
      <c r="J17" s="25"/>
      <c r="K17" s="25"/>
      <c r="L17" s="25">
        <v>14.618304</v>
      </c>
      <c r="M17" s="25"/>
      <c r="N17" s="25"/>
      <c r="O17" s="25">
        <v>14.618304</v>
      </c>
      <c r="P17" s="25"/>
      <c r="Q17" s="25"/>
      <c r="R17" s="25"/>
      <c r="S17" s="25"/>
      <c r="T17" s="25"/>
      <c r="U17" s="25"/>
      <c r="V17" s="25"/>
    </row>
    <row r="18" ht="22.8" customHeight="1" spans="1:22">
      <c r="A18" s="39" t="s">
        <v>190</v>
      </c>
      <c r="B18" s="39"/>
      <c r="C18" s="39"/>
      <c r="D18" s="39" t="s">
        <v>212</v>
      </c>
      <c r="E18" s="39" t="s">
        <v>191</v>
      </c>
      <c r="F18" s="48">
        <f>+F19</f>
        <v>35.7125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>
        <f>+R19</f>
        <v>35.7125</v>
      </c>
      <c r="S18" s="25"/>
      <c r="T18" s="25"/>
      <c r="U18" s="25"/>
      <c r="V18" s="25"/>
    </row>
    <row r="19" ht="22.8" customHeight="1" spans="1:22">
      <c r="A19" s="39" t="s">
        <v>190</v>
      </c>
      <c r="B19" s="39" t="s">
        <v>168</v>
      </c>
      <c r="C19" s="39"/>
      <c r="D19" s="39" t="s">
        <v>212</v>
      </c>
      <c r="E19" s="39" t="s">
        <v>192</v>
      </c>
      <c r="F19" s="48">
        <f>+F20</f>
        <v>35.7125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>
        <f>+R20</f>
        <v>35.7125</v>
      </c>
      <c r="S19" s="25"/>
      <c r="T19" s="25"/>
      <c r="U19" s="25"/>
      <c r="V19" s="25"/>
    </row>
    <row r="20" ht="22.8" customHeight="1" spans="1:22">
      <c r="A20" s="39" t="s">
        <v>190</v>
      </c>
      <c r="B20" s="39" t="s">
        <v>168</v>
      </c>
      <c r="C20" s="39" t="s">
        <v>170</v>
      </c>
      <c r="D20" s="39" t="s">
        <v>212</v>
      </c>
      <c r="E20" s="24" t="s">
        <v>194</v>
      </c>
      <c r="F20" s="25">
        <v>35.7125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>
        <v>35.7125</v>
      </c>
      <c r="S20" s="25"/>
      <c r="T20" s="25"/>
      <c r="U20" s="25"/>
      <c r="V20" s="25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432638888888889" bottom="0.0780000016093254" header="0" footer="0"/>
  <pageSetup paperSize="9" scale="8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J11" sqref="G8:J1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1" customWidth="1"/>
    <col min="5" max="5" width="29.8583333333333" customWidth="1"/>
    <col min="6" max="6" width="14.6333333333333" customWidth="1"/>
    <col min="7" max="7" width="12" customWidth="1"/>
    <col min="8" max="8" width="9.63333333333333" customWidth="1"/>
    <col min="9" max="9" width="14.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7"/>
    </row>
    <row r="2" ht="46.55" customHeight="1" spans="1:11">
      <c r="A2" s="21" t="s">
        <v>262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6" t="s">
        <v>31</v>
      </c>
      <c r="K3" s="26"/>
    </row>
    <row r="4" ht="23.25" customHeight="1" spans="1:11">
      <c r="A4" s="23" t="s">
        <v>155</v>
      </c>
      <c r="B4" s="23"/>
      <c r="C4" s="23"/>
      <c r="D4" s="23" t="s">
        <v>195</v>
      </c>
      <c r="E4" s="23" t="s">
        <v>196</v>
      </c>
      <c r="F4" s="23" t="s">
        <v>263</v>
      </c>
      <c r="G4" s="23" t="s">
        <v>264</v>
      </c>
      <c r="H4" s="23" t="s">
        <v>265</v>
      </c>
      <c r="I4" s="23" t="s">
        <v>266</v>
      </c>
      <c r="J4" s="23" t="s">
        <v>267</v>
      </c>
      <c r="K4" s="23" t="s">
        <v>268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6"/>
      <c r="B6" s="36"/>
      <c r="C6" s="36"/>
      <c r="D6" s="36"/>
      <c r="E6" s="36" t="s">
        <v>134</v>
      </c>
      <c r="F6" s="38">
        <v>10</v>
      </c>
      <c r="G6" s="38"/>
      <c r="H6" s="38"/>
      <c r="I6" s="38"/>
      <c r="J6" s="38"/>
      <c r="K6" s="38">
        <v>10</v>
      </c>
    </row>
    <row r="7" ht="22.8" customHeight="1" spans="1:11">
      <c r="A7" s="36"/>
      <c r="B7" s="36"/>
      <c r="C7" s="36"/>
      <c r="D7" s="36" t="s">
        <v>152</v>
      </c>
      <c r="E7" s="36" t="s">
        <v>4</v>
      </c>
      <c r="F7" s="38">
        <v>10</v>
      </c>
      <c r="G7" s="38"/>
      <c r="H7" s="38"/>
      <c r="I7" s="38"/>
      <c r="J7" s="38"/>
      <c r="K7" s="38">
        <v>10</v>
      </c>
    </row>
    <row r="8" ht="22.8" customHeight="1" spans="1:11">
      <c r="A8" s="36"/>
      <c r="B8" s="36"/>
      <c r="C8" s="36"/>
      <c r="D8" s="47" t="s">
        <v>153</v>
      </c>
      <c r="E8" s="47" t="s">
        <v>4</v>
      </c>
      <c r="F8" s="38">
        <v>10</v>
      </c>
      <c r="G8" s="38"/>
      <c r="H8" s="38"/>
      <c r="I8" s="38"/>
      <c r="J8" s="38"/>
      <c r="K8" s="38">
        <v>10</v>
      </c>
    </row>
    <row r="9" ht="22.8" customHeight="1" spans="1:11">
      <c r="A9" s="39" t="s">
        <v>166</v>
      </c>
      <c r="B9" s="39"/>
      <c r="C9" s="39"/>
      <c r="D9" s="39" t="s">
        <v>212</v>
      </c>
      <c r="E9" s="39" t="s">
        <v>167</v>
      </c>
      <c r="F9" s="25">
        <f>F10</f>
        <v>10</v>
      </c>
      <c r="G9" s="25"/>
      <c r="H9" s="25"/>
      <c r="I9" s="25"/>
      <c r="J9" s="25"/>
      <c r="K9" s="25">
        <f>K10</f>
        <v>10</v>
      </c>
    </row>
    <row r="10" ht="22.8" customHeight="1" spans="1:11">
      <c r="A10" s="39" t="s">
        <v>166</v>
      </c>
      <c r="B10" s="39" t="s">
        <v>168</v>
      </c>
      <c r="C10" s="39"/>
      <c r="D10" s="39" t="s">
        <v>212</v>
      </c>
      <c r="E10" s="39" t="s">
        <v>169</v>
      </c>
      <c r="F10" s="25">
        <f>F11</f>
        <v>10</v>
      </c>
      <c r="G10" s="25"/>
      <c r="H10" s="25"/>
      <c r="I10" s="25"/>
      <c r="J10" s="25"/>
      <c r="K10" s="25">
        <f>K11</f>
        <v>10</v>
      </c>
    </row>
    <row r="11" ht="22.8" customHeight="1" spans="1:11">
      <c r="A11" s="39" t="s">
        <v>166</v>
      </c>
      <c r="B11" s="39" t="s">
        <v>168</v>
      </c>
      <c r="C11" s="39" t="s">
        <v>170</v>
      </c>
      <c r="D11" s="39">
        <v>103001</v>
      </c>
      <c r="E11" s="24" t="s">
        <v>172</v>
      </c>
      <c r="F11" s="25">
        <v>10</v>
      </c>
      <c r="G11" s="25"/>
      <c r="H11" s="25"/>
      <c r="I11" s="25"/>
      <c r="J11" s="25"/>
      <c r="K11" s="25">
        <v>10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590277777777778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opLeftCell="A4" workbookViewId="0">
      <selection activeCell="A10" sqref="A10:E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7"/>
    </row>
    <row r="2" ht="40.5" customHeight="1" spans="1:18">
      <c r="A2" s="21" t="s">
        <v>269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6" t="s">
        <v>31</v>
      </c>
      <c r="R3" s="26"/>
    </row>
    <row r="4" ht="24.15" customHeight="1" spans="1:18">
      <c r="A4" s="23" t="s">
        <v>155</v>
      </c>
      <c r="B4" s="23"/>
      <c r="C4" s="23"/>
      <c r="D4" s="23" t="s">
        <v>195</v>
      </c>
      <c r="E4" s="23" t="s">
        <v>196</v>
      </c>
      <c r="F4" s="23" t="s">
        <v>263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274</v>
      </c>
      <c r="L4" s="23" t="s">
        <v>275</v>
      </c>
      <c r="M4" s="23" t="s">
        <v>276</v>
      </c>
      <c r="N4" s="23" t="s">
        <v>265</v>
      </c>
      <c r="O4" s="23" t="s">
        <v>277</v>
      </c>
      <c r="P4" s="23" t="s">
        <v>278</v>
      </c>
      <c r="Q4" s="23" t="s">
        <v>266</v>
      </c>
      <c r="R4" s="23" t="s">
        <v>268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6"/>
      <c r="B6" s="36"/>
      <c r="C6" s="36"/>
      <c r="D6" s="36"/>
      <c r="E6" s="36" t="s">
        <v>134</v>
      </c>
      <c r="F6" s="38">
        <v>10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>
        <v>10</v>
      </c>
    </row>
    <row r="7" ht="22.8" customHeight="1" spans="1:18">
      <c r="A7" s="36"/>
      <c r="B7" s="36"/>
      <c r="C7" s="36"/>
      <c r="D7" s="36" t="s">
        <v>152</v>
      </c>
      <c r="E7" s="36" t="s">
        <v>4</v>
      </c>
      <c r="F7" s="38">
        <v>10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>
        <v>10</v>
      </c>
    </row>
    <row r="8" ht="22.8" customHeight="1" spans="1:18">
      <c r="A8" s="36"/>
      <c r="B8" s="36"/>
      <c r="C8" s="36"/>
      <c r="D8" s="47" t="s">
        <v>153</v>
      </c>
      <c r="E8" s="47" t="s">
        <v>154</v>
      </c>
      <c r="F8" s="38">
        <v>10</v>
      </c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>
        <v>10</v>
      </c>
    </row>
    <row r="9" ht="22.8" customHeight="1" spans="1:18">
      <c r="A9" s="39" t="s">
        <v>166</v>
      </c>
      <c r="B9" s="39"/>
      <c r="C9" s="39"/>
      <c r="D9" s="39" t="s">
        <v>212</v>
      </c>
      <c r="E9" s="39" t="s">
        <v>167</v>
      </c>
      <c r="F9" s="25">
        <f>F10</f>
        <v>10</v>
      </c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>
        <f>R10</f>
        <v>10</v>
      </c>
    </row>
    <row r="10" ht="22.8" customHeight="1" spans="1:18">
      <c r="A10" s="39" t="s">
        <v>166</v>
      </c>
      <c r="B10" s="39" t="s">
        <v>168</v>
      </c>
      <c r="C10" s="39"/>
      <c r="D10" s="39" t="s">
        <v>212</v>
      </c>
      <c r="E10" s="39" t="s">
        <v>169</v>
      </c>
      <c r="F10" s="25">
        <f t="shared" ref="F10:F13" si="0">+F11</f>
        <v>10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>
        <f>+R11</f>
        <v>10</v>
      </c>
    </row>
    <row r="11" ht="22.8" customHeight="1" spans="1:18">
      <c r="A11" s="39" t="s">
        <v>166</v>
      </c>
      <c r="B11" s="39" t="s">
        <v>168</v>
      </c>
      <c r="C11" s="39" t="s">
        <v>170</v>
      </c>
      <c r="D11" s="39" t="s">
        <v>212</v>
      </c>
      <c r="E11" s="24" t="s">
        <v>172</v>
      </c>
      <c r="F11" s="25">
        <v>10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>
        <v>10</v>
      </c>
    </row>
    <row r="12" ht="22.8" customHeight="1" spans="1:18">
      <c r="A12" s="39" t="s">
        <v>178</v>
      </c>
      <c r="B12" s="39"/>
      <c r="C12" s="39"/>
      <c r="D12" s="39" t="s">
        <v>212</v>
      </c>
      <c r="E12" s="39" t="s">
        <v>179</v>
      </c>
      <c r="F12" s="48">
        <f t="shared" si="0"/>
        <v>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ht="22.8" customHeight="1" spans="1:18">
      <c r="A13" s="39" t="s">
        <v>178</v>
      </c>
      <c r="B13" s="39" t="s">
        <v>180</v>
      </c>
      <c r="C13" s="39"/>
      <c r="D13" s="39" t="s">
        <v>212</v>
      </c>
      <c r="E13" s="39" t="s">
        <v>181</v>
      </c>
      <c r="F13" s="48">
        <f t="shared" si="0"/>
        <v>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ht="22.8" customHeight="1" spans="1:18">
      <c r="A14" s="39" t="s">
        <v>178</v>
      </c>
      <c r="B14" s="39" t="s">
        <v>180</v>
      </c>
      <c r="C14" s="39" t="s">
        <v>180</v>
      </c>
      <c r="D14" s="39" t="s">
        <v>212</v>
      </c>
      <c r="E14" s="24" t="s">
        <v>183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ht="22.8" customHeight="1" spans="1:18">
      <c r="A15" s="39" t="s">
        <v>184</v>
      </c>
      <c r="B15" s="39"/>
      <c r="C15" s="39"/>
      <c r="D15" s="39" t="s">
        <v>212</v>
      </c>
      <c r="E15" s="39" t="s">
        <v>185</v>
      </c>
      <c r="F15" s="48">
        <f t="shared" ref="F15:F19" si="1">+F16</f>
        <v>0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ht="22.8" customHeight="1" spans="1:18">
      <c r="A16" s="39" t="s">
        <v>184</v>
      </c>
      <c r="B16" s="39" t="s">
        <v>186</v>
      </c>
      <c r="C16" s="39"/>
      <c r="D16" s="39" t="s">
        <v>212</v>
      </c>
      <c r="E16" s="39" t="s">
        <v>187</v>
      </c>
      <c r="F16" s="48">
        <f t="shared" si="1"/>
        <v>0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ht="22.8" customHeight="1" spans="1:18">
      <c r="A17" s="39" t="s">
        <v>184</v>
      </c>
      <c r="B17" s="39" t="s">
        <v>186</v>
      </c>
      <c r="C17" s="39" t="s">
        <v>170</v>
      </c>
      <c r="D17" s="39" t="s">
        <v>212</v>
      </c>
      <c r="E17" s="24" t="s">
        <v>189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ht="22.8" customHeight="1" spans="1:18">
      <c r="A18" s="39" t="s">
        <v>190</v>
      </c>
      <c r="B18" s="39"/>
      <c r="C18" s="39"/>
      <c r="D18" s="39" t="s">
        <v>212</v>
      </c>
      <c r="E18" s="39" t="s">
        <v>191</v>
      </c>
      <c r="F18" s="48">
        <f t="shared" si="1"/>
        <v>0</v>
      </c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ht="22.8" customHeight="1" spans="1:18">
      <c r="A19" s="39" t="s">
        <v>190</v>
      </c>
      <c r="B19" s="39" t="s">
        <v>168</v>
      </c>
      <c r="C19" s="39"/>
      <c r="D19" s="39" t="s">
        <v>212</v>
      </c>
      <c r="E19" s="39" t="s">
        <v>192</v>
      </c>
      <c r="F19" s="48">
        <f t="shared" si="1"/>
        <v>0</v>
      </c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ht="22.8" customHeight="1" spans="1:18">
      <c r="A20" s="39" t="s">
        <v>190</v>
      </c>
      <c r="B20" s="39" t="s">
        <v>168</v>
      </c>
      <c r="C20" s="39" t="s">
        <v>170</v>
      </c>
      <c r="D20" s="39" t="s">
        <v>212</v>
      </c>
      <c r="E20" s="24" t="s">
        <v>194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55069444444444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2" sqref="A12:F12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1" width="7.18333333333333" customWidth="1"/>
    <col min="12" max="12" width="7.03333333333333" customWidth="1"/>
    <col min="13" max="17" width="7.18333333333333" customWidth="1"/>
    <col min="18" max="18" width="8.55" customWidth="1"/>
    <col min="19" max="22" width="7.18333333333333" customWidth="1"/>
    <col min="23" max="24" width="9.76666666666667" customWidth="1"/>
  </cols>
  <sheetData>
    <row r="1" ht="16.35" customHeight="1" spans="1:1">
      <c r="A1" s="27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6" t="s">
        <v>31</v>
      </c>
      <c r="T3" s="26"/>
    </row>
    <row r="4" ht="28.45" customHeight="1" spans="1:22">
      <c r="A4" s="23" t="s">
        <v>155</v>
      </c>
      <c r="B4" s="23"/>
      <c r="C4" s="23"/>
      <c r="D4" s="23" t="s">
        <v>195</v>
      </c>
      <c r="E4" s="23" t="s">
        <v>196</v>
      </c>
      <c r="F4" s="23" t="s">
        <v>263</v>
      </c>
      <c r="G4" s="23" t="s">
        <v>199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202</v>
      </c>
      <c r="S4" s="23"/>
      <c r="T4" s="23"/>
      <c r="U4" s="23"/>
      <c r="V4" s="23"/>
    </row>
    <row r="5" ht="44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279</v>
      </c>
      <c r="I5" s="23" t="s">
        <v>280</v>
      </c>
      <c r="J5" s="23" t="s">
        <v>281</v>
      </c>
      <c r="K5" s="23" t="s">
        <v>282</v>
      </c>
      <c r="L5" s="23" t="s">
        <v>283</v>
      </c>
      <c r="M5" s="23" t="s">
        <v>284</v>
      </c>
      <c r="N5" s="23" t="s">
        <v>285</v>
      </c>
      <c r="O5" s="23" t="s">
        <v>286</v>
      </c>
      <c r="P5" s="23" t="s">
        <v>287</v>
      </c>
      <c r="Q5" s="23" t="s">
        <v>288</v>
      </c>
      <c r="R5" s="23" t="s">
        <v>134</v>
      </c>
      <c r="S5" s="23" t="s">
        <v>289</v>
      </c>
      <c r="T5" s="23" t="s">
        <v>246</v>
      </c>
      <c r="U5" s="23" t="s">
        <v>290</v>
      </c>
      <c r="V5" s="23" t="s">
        <v>291</v>
      </c>
    </row>
    <row r="6" ht="22.8" customHeight="1" spans="1:22">
      <c r="A6" s="36"/>
      <c r="B6" s="36"/>
      <c r="C6" s="36"/>
      <c r="D6" s="36"/>
      <c r="E6" s="36" t="s">
        <v>134</v>
      </c>
      <c r="F6" s="38">
        <v>226.7102</v>
      </c>
      <c r="G6" s="38">
        <v>226.7102</v>
      </c>
      <c r="H6" s="38">
        <v>81.3102</v>
      </c>
      <c r="I6" s="38"/>
      <c r="J6" s="38"/>
      <c r="K6" s="38"/>
      <c r="L6" s="38"/>
      <c r="M6" s="38">
        <v>3.5</v>
      </c>
      <c r="N6" s="38"/>
      <c r="O6" s="38"/>
      <c r="P6" s="38"/>
      <c r="Q6" s="38">
        <v>141.9</v>
      </c>
      <c r="R6" s="38"/>
      <c r="S6" s="38"/>
      <c r="T6" s="38"/>
      <c r="U6" s="38"/>
      <c r="V6" s="38"/>
    </row>
    <row r="7" ht="22.8" customHeight="1" spans="1:22">
      <c r="A7" s="36"/>
      <c r="B7" s="36"/>
      <c r="C7" s="36"/>
      <c r="D7" s="36" t="s">
        <v>152</v>
      </c>
      <c r="E7" s="36" t="s">
        <v>4</v>
      </c>
      <c r="F7" s="38">
        <v>226.7102</v>
      </c>
      <c r="G7" s="38">
        <v>226.7102</v>
      </c>
      <c r="H7" s="38">
        <v>81.3102</v>
      </c>
      <c r="I7" s="38"/>
      <c r="J7" s="38"/>
      <c r="K7" s="38"/>
      <c r="L7" s="38"/>
      <c r="M7" s="38">
        <v>3.5</v>
      </c>
      <c r="N7" s="38"/>
      <c r="O7" s="38"/>
      <c r="P7" s="38"/>
      <c r="Q7" s="38">
        <v>141.9</v>
      </c>
      <c r="R7" s="38"/>
      <c r="S7" s="38"/>
      <c r="T7" s="38"/>
      <c r="U7" s="38"/>
      <c r="V7" s="38"/>
    </row>
    <row r="8" ht="22.8" customHeight="1" spans="1:22">
      <c r="A8" s="36"/>
      <c r="B8" s="36"/>
      <c r="C8" s="36"/>
      <c r="D8" s="47" t="s">
        <v>153</v>
      </c>
      <c r="E8" s="47" t="s">
        <v>154</v>
      </c>
      <c r="F8" s="38">
        <v>226.7102</v>
      </c>
      <c r="G8" s="38">
        <v>226.7102</v>
      </c>
      <c r="H8" s="38">
        <v>81.3102</v>
      </c>
      <c r="I8" s="38"/>
      <c r="J8" s="38"/>
      <c r="K8" s="38"/>
      <c r="L8" s="38"/>
      <c r="M8" s="38">
        <v>3.5</v>
      </c>
      <c r="N8" s="38"/>
      <c r="O8" s="38"/>
      <c r="P8" s="38"/>
      <c r="Q8" s="38">
        <v>141.9</v>
      </c>
      <c r="R8" s="38"/>
      <c r="S8" s="38"/>
      <c r="T8" s="38"/>
      <c r="U8" s="38"/>
      <c r="V8" s="38"/>
    </row>
    <row r="9" ht="22.8" customHeight="1" spans="1:22">
      <c r="A9" s="39" t="s">
        <v>166</v>
      </c>
      <c r="B9" s="39"/>
      <c r="C9" s="39"/>
      <c r="D9" s="39" t="s">
        <v>212</v>
      </c>
      <c r="E9" s="39" t="s">
        <v>167</v>
      </c>
      <c r="F9" s="25">
        <f>+F10+F12</f>
        <v>226.7102</v>
      </c>
      <c r="G9" s="25">
        <f t="shared" ref="G9:Q9" si="0">+G10+G12</f>
        <v>226.7102</v>
      </c>
      <c r="H9" s="25">
        <f t="shared" si="0"/>
        <v>81.3102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 t="shared" si="0"/>
        <v>0</v>
      </c>
      <c r="M9" s="25">
        <f t="shared" si="0"/>
        <v>3.5</v>
      </c>
      <c r="N9" s="25">
        <f t="shared" si="0"/>
        <v>0</v>
      </c>
      <c r="O9" s="25">
        <f t="shared" si="0"/>
        <v>0</v>
      </c>
      <c r="P9" s="25">
        <f t="shared" si="0"/>
        <v>0</v>
      </c>
      <c r="Q9" s="25">
        <f t="shared" si="0"/>
        <v>141.9</v>
      </c>
      <c r="R9" s="38"/>
      <c r="S9" s="38"/>
      <c r="T9" s="38"/>
      <c r="U9" s="38"/>
      <c r="V9" s="38"/>
    </row>
    <row r="10" ht="22.8" customHeight="1" spans="1:22">
      <c r="A10" s="39" t="s">
        <v>166</v>
      </c>
      <c r="B10" s="39" t="s">
        <v>170</v>
      </c>
      <c r="C10" s="36"/>
      <c r="D10" s="39" t="s">
        <v>212</v>
      </c>
      <c r="E10" s="39" t="s">
        <v>292</v>
      </c>
      <c r="F10" s="25">
        <f>+F11</f>
        <v>32</v>
      </c>
      <c r="G10" s="25">
        <f t="shared" ref="G10:Q10" si="1">+G11</f>
        <v>32</v>
      </c>
      <c r="H10" s="25">
        <f t="shared" si="1"/>
        <v>0</v>
      </c>
      <c r="I10" s="25">
        <f t="shared" si="1"/>
        <v>0</v>
      </c>
      <c r="J10" s="25">
        <f t="shared" si="1"/>
        <v>0</v>
      </c>
      <c r="K10" s="25">
        <f t="shared" si="1"/>
        <v>0</v>
      </c>
      <c r="L10" s="25">
        <f t="shared" si="1"/>
        <v>0</v>
      </c>
      <c r="M10" s="25">
        <f t="shared" si="1"/>
        <v>0</v>
      </c>
      <c r="N10" s="25">
        <f t="shared" si="1"/>
        <v>0</v>
      </c>
      <c r="O10" s="25">
        <f t="shared" si="1"/>
        <v>0</v>
      </c>
      <c r="P10" s="25">
        <f t="shared" si="1"/>
        <v>0</v>
      </c>
      <c r="Q10" s="25">
        <f t="shared" si="1"/>
        <v>32</v>
      </c>
      <c r="R10" s="38"/>
      <c r="S10" s="38"/>
      <c r="T10" s="38"/>
      <c r="U10" s="38"/>
      <c r="V10" s="38"/>
    </row>
    <row r="11" ht="22.8" customHeight="1" spans="1:22">
      <c r="A11" s="39" t="s">
        <v>166</v>
      </c>
      <c r="B11" s="39" t="s">
        <v>170</v>
      </c>
      <c r="C11" s="39" t="s">
        <v>170</v>
      </c>
      <c r="D11" s="39" t="s">
        <v>212</v>
      </c>
      <c r="E11" s="24" t="s">
        <v>172</v>
      </c>
      <c r="F11" s="25">
        <v>32</v>
      </c>
      <c r="G11" s="25">
        <v>32</v>
      </c>
      <c r="H11" s="25"/>
      <c r="I11" s="25"/>
      <c r="J11" s="25"/>
      <c r="K11" s="25"/>
      <c r="L11" s="25"/>
      <c r="M11" s="25"/>
      <c r="N11" s="25"/>
      <c r="O11" s="25"/>
      <c r="P11" s="25"/>
      <c r="Q11" s="25">
        <v>32</v>
      </c>
      <c r="R11" s="25"/>
      <c r="S11" s="25"/>
      <c r="T11" s="25"/>
      <c r="U11" s="25"/>
      <c r="V11" s="25"/>
    </row>
    <row r="12" ht="22.8" customHeight="1" spans="1:22">
      <c r="A12" s="39" t="s">
        <v>166</v>
      </c>
      <c r="B12" s="39" t="s">
        <v>168</v>
      </c>
      <c r="C12" s="39"/>
      <c r="D12" s="39" t="s">
        <v>212</v>
      </c>
      <c r="E12" s="39" t="s">
        <v>169</v>
      </c>
      <c r="F12" s="25">
        <f>+F13</f>
        <v>194.7102</v>
      </c>
      <c r="G12" s="25">
        <f t="shared" ref="G12:Q12" si="2">+G13</f>
        <v>194.7102</v>
      </c>
      <c r="H12" s="25">
        <f t="shared" si="2"/>
        <v>81.3102</v>
      </c>
      <c r="I12" s="25">
        <f t="shared" si="2"/>
        <v>0</v>
      </c>
      <c r="J12" s="25">
        <f t="shared" si="2"/>
        <v>0</v>
      </c>
      <c r="K12" s="25">
        <f t="shared" si="2"/>
        <v>0</v>
      </c>
      <c r="L12" s="25">
        <f t="shared" si="2"/>
        <v>0</v>
      </c>
      <c r="M12" s="25">
        <f t="shared" si="2"/>
        <v>3.5</v>
      </c>
      <c r="N12" s="25">
        <f t="shared" si="2"/>
        <v>0</v>
      </c>
      <c r="O12" s="25">
        <f t="shared" si="2"/>
        <v>0</v>
      </c>
      <c r="P12" s="25">
        <f t="shared" si="2"/>
        <v>0</v>
      </c>
      <c r="Q12" s="25">
        <f t="shared" si="2"/>
        <v>109.9</v>
      </c>
      <c r="R12" s="25"/>
      <c r="S12" s="25"/>
      <c r="T12" s="25"/>
      <c r="U12" s="25"/>
      <c r="V12" s="25"/>
    </row>
    <row r="13" ht="22.8" customHeight="1" spans="1:22">
      <c r="A13" s="39" t="s">
        <v>166</v>
      </c>
      <c r="B13" s="39" t="s">
        <v>168</v>
      </c>
      <c r="C13" s="39" t="s">
        <v>170</v>
      </c>
      <c r="D13" s="39" t="s">
        <v>212</v>
      </c>
      <c r="E13" s="24" t="s">
        <v>172</v>
      </c>
      <c r="F13" s="25">
        <v>194.7102</v>
      </c>
      <c r="G13" s="25">
        <v>194.7102</v>
      </c>
      <c r="H13" s="25">
        <v>81.3102</v>
      </c>
      <c r="I13" s="25"/>
      <c r="J13" s="25"/>
      <c r="K13" s="25"/>
      <c r="L13" s="25"/>
      <c r="M13" s="25">
        <v>3.5</v>
      </c>
      <c r="N13" s="25"/>
      <c r="O13" s="25"/>
      <c r="P13" s="25"/>
      <c r="Q13" s="25">
        <v>109.9</v>
      </c>
      <c r="R13" s="25"/>
      <c r="S13" s="25"/>
      <c r="T13" s="25"/>
      <c r="U13" s="25"/>
      <c r="V13" s="25"/>
    </row>
  </sheetData>
  <mergeCells count="9">
    <mergeCell ref="A2:T2"/>
    <mergeCell ref="A3:R3"/>
    <mergeCell ref="S3:T3"/>
    <mergeCell ref="A4:C4"/>
    <mergeCell ref="G4:Q4"/>
    <mergeCell ref="R4:V4"/>
    <mergeCell ref="D4:D5"/>
    <mergeCell ref="E4:E5"/>
    <mergeCell ref="F4:F5"/>
  </mergeCells>
  <printOptions horizontalCentered="1"/>
  <pageMargins left="0.0780000016093254" right="0.0780000016093254" top="0.511805555555556" bottom="0.0780000016093254" header="0" footer="0"/>
  <pageSetup paperSize="9" scale="9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3"/>
  <sheetViews>
    <sheetView workbookViewId="0">
      <selection activeCell="U14" sqref="U14"/>
    </sheetView>
  </sheetViews>
  <sheetFormatPr defaultColWidth="10" defaultRowHeight="13.5"/>
  <cols>
    <col min="1" max="3" width="3.63333333333333" customWidth="1"/>
    <col min="4" max="4" width="6.88333333333333" customWidth="1"/>
    <col min="5" max="5" width="15.5" customWidth="1"/>
    <col min="6" max="6" width="6.38333333333333" customWidth="1"/>
    <col min="7" max="7" width="7.18333333333333" customWidth="1"/>
    <col min="8" max="11" width="3.25" customWidth="1"/>
    <col min="12" max="12" width="6.13333333333333" customWidth="1"/>
    <col min="13" max="19" width="4.5" customWidth="1"/>
    <col min="20" max="20" width="4.65833333333333" customWidth="1"/>
    <col min="21" max="21" width="4.5" customWidth="1"/>
    <col min="22" max="22" width="5.38333333333333" customWidth="1"/>
    <col min="23" max="23" width="4.73333333333333" customWidth="1"/>
    <col min="24" max="27" width="4.25" customWidth="1"/>
    <col min="28" max="29" width="7.18333333333333" customWidth="1"/>
    <col min="30" max="30" width="4.75" customWidth="1"/>
    <col min="31" max="31" width="7.18333333333333" customWidth="1"/>
    <col min="32" max="32" width="3.25" customWidth="1"/>
    <col min="33" max="33" width="7.18333333333333" customWidth="1"/>
    <col min="34" max="37" width="3.63333333333333" customWidth="1"/>
    <col min="38" max="39" width="9.76666666666667" customWidth="1"/>
  </cols>
  <sheetData>
    <row r="1" ht="16.35" customHeight="1" spans="1:1">
      <c r="A1" s="27"/>
    </row>
    <row r="2" ht="43.95" customHeight="1" spans="1:33">
      <c r="A2" s="21" t="s">
        <v>293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7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6" t="s">
        <v>31</v>
      </c>
      <c r="AG3" s="26"/>
      <c r="AH3" s="26"/>
      <c r="AI3" s="26"/>
      <c r="AJ3" s="26"/>
      <c r="AK3" s="26"/>
    </row>
    <row r="4" ht="40" customHeight="1" spans="1:37">
      <c r="A4" s="23" t="s">
        <v>155</v>
      </c>
      <c r="B4" s="23"/>
      <c r="C4" s="23"/>
      <c r="D4" s="23" t="s">
        <v>195</v>
      </c>
      <c r="E4" s="23" t="s">
        <v>196</v>
      </c>
      <c r="F4" s="23" t="s">
        <v>294</v>
      </c>
      <c r="G4" s="23" t="s">
        <v>295</v>
      </c>
      <c r="H4" s="23" t="s">
        <v>296</v>
      </c>
      <c r="I4" s="23" t="s">
        <v>297</v>
      </c>
      <c r="J4" s="23" t="s">
        <v>298</v>
      </c>
      <c r="K4" s="23" t="s">
        <v>299</v>
      </c>
      <c r="L4" s="23" t="s">
        <v>300</v>
      </c>
      <c r="M4" s="23" t="s">
        <v>301</v>
      </c>
      <c r="N4" s="23" t="s">
        <v>302</v>
      </c>
      <c r="O4" s="23" t="s">
        <v>303</v>
      </c>
      <c r="P4" s="23" t="s">
        <v>304</v>
      </c>
      <c r="Q4" s="23" t="s">
        <v>285</v>
      </c>
      <c r="R4" s="23" t="s">
        <v>287</v>
      </c>
      <c r="S4" s="23" t="s">
        <v>305</v>
      </c>
      <c r="T4" s="23" t="s">
        <v>280</v>
      </c>
      <c r="U4" s="23" t="s">
        <v>281</v>
      </c>
      <c r="V4" s="23" t="s">
        <v>284</v>
      </c>
      <c r="W4" s="23" t="s">
        <v>306</v>
      </c>
      <c r="X4" s="23" t="s">
        <v>307</v>
      </c>
      <c r="Y4" s="23" t="s">
        <v>308</v>
      </c>
      <c r="Z4" s="23" t="s">
        <v>309</v>
      </c>
      <c r="AA4" s="23" t="s">
        <v>283</v>
      </c>
      <c r="AB4" s="23" t="s">
        <v>310</v>
      </c>
      <c r="AC4" s="23" t="s">
        <v>311</v>
      </c>
      <c r="AD4" s="23" t="s">
        <v>286</v>
      </c>
      <c r="AE4" s="23" t="s">
        <v>312</v>
      </c>
      <c r="AF4" s="23" t="s">
        <v>313</v>
      </c>
      <c r="AG4" s="23" t="s">
        <v>288</v>
      </c>
      <c r="AH4" s="23" t="s">
        <v>314</v>
      </c>
      <c r="AI4" s="23" t="s">
        <v>315</v>
      </c>
      <c r="AJ4" s="23" t="s">
        <v>316</v>
      </c>
      <c r="AK4" s="23" t="s">
        <v>291</v>
      </c>
    </row>
    <row r="5" ht="46" customHeight="1" spans="1:37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</row>
    <row r="6" ht="22.8" customHeight="1" spans="1:37">
      <c r="A6" s="36"/>
      <c r="B6" s="46"/>
      <c r="C6" s="46"/>
      <c r="D6" s="24"/>
      <c r="E6" s="24" t="s">
        <v>134</v>
      </c>
      <c r="F6" s="38">
        <v>226.7102</v>
      </c>
      <c r="G6" s="38">
        <v>40.5</v>
      </c>
      <c r="H6" s="38"/>
      <c r="I6" s="38"/>
      <c r="J6" s="38"/>
      <c r="K6" s="38"/>
      <c r="L6" s="38">
        <v>3.6</v>
      </c>
      <c r="M6" s="38"/>
      <c r="N6" s="38"/>
      <c r="O6" s="38"/>
      <c r="P6" s="38"/>
      <c r="Q6" s="38"/>
      <c r="R6" s="38"/>
      <c r="S6" s="38"/>
      <c r="T6" s="38"/>
      <c r="U6" s="38"/>
      <c r="V6" s="38">
        <v>3.5</v>
      </c>
      <c r="W6" s="38"/>
      <c r="X6" s="38"/>
      <c r="Y6" s="38"/>
      <c r="Z6" s="38"/>
      <c r="AA6" s="38"/>
      <c r="AB6" s="38">
        <v>13.0841</v>
      </c>
      <c r="AC6" s="38">
        <v>18.1261</v>
      </c>
      <c r="AD6" s="38"/>
      <c r="AE6" s="38">
        <v>6</v>
      </c>
      <c r="AF6" s="38"/>
      <c r="AG6" s="38">
        <v>141.9</v>
      </c>
      <c r="AH6" s="38"/>
      <c r="AI6" s="38"/>
      <c r="AJ6" s="38"/>
      <c r="AK6" s="38"/>
    </row>
    <row r="7" ht="22.8" customHeight="1" spans="1:37">
      <c r="A7" s="31"/>
      <c r="B7" s="36"/>
      <c r="C7" s="36"/>
      <c r="D7" s="36" t="s">
        <v>152</v>
      </c>
      <c r="E7" s="36" t="s">
        <v>4</v>
      </c>
      <c r="F7" s="38">
        <v>226.7102</v>
      </c>
      <c r="G7" s="38">
        <v>40.5</v>
      </c>
      <c r="H7" s="38"/>
      <c r="I7" s="38"/>
      <c r="J7" s="38"/>
      <c r="K7" s="38"/>
      <c r="L7" s="38">
        <v>3.6</v>
      </c>
      <c r="M7" s="38"/>
      <c r="N7" s="38"/>
      <c r="O7" s="38"/>
      <c r="P7" s="38"/>
      <c r="Q7" s="38"/>
      <c r="R7" s="38"/>
      <c r="S7" s="38"/>
      <c r="T7" s="38"/>
      <c r="U7" s="38"/>
      <c r="V7" s="38">
        <v>3.5</v>
      </c>
      <c r="W7" s="38"/>
      <c r="X7" s="38"/>
      <c r="Y7" s="38"/>
      <c r="Z7" s="38"/>
      <c r="AA7" s="38"/>
      <c r="AB7" s="38">
        <v>13.0841</v>
      </c>
      <c r="AC7" s="38">
        <v>18.1261</v>
      </c>
      <c r="AD7" s="38"/>
      <c r="AE7" s="38">
        <v>6</v>
      </c>
      <c r="AF7" s="38"/>
      <c r="AG7" s="38">
        <v>141.9</v>
      </c>
      <c r="AH7" s="38"/>
      <c r="AI7" s="38"/>
      <c r="AJ7" s="38"/>
      <c r="AK7" s="38"/>
    </row>
    <row r="8" ht="22.8" customHeight="1" spans="1:37">
      <c r="A8" s="31"/>
      <c r="B8" s="36"/>
      <c r="C8" s="36"/>
      <c r="D8" s="47">
        <v>103001</v>
      </c>
      <c r="E8" s="47" t="s">
        <v>4</v>
      </c>
      <c r="F8" s="38">
        <v>226.7102</v>
      </c>
      <c r="G8" s="38">
        <v>40.5</v>
      </c>
      <c r="H8" s="38"/>
      <c r="I8" s="38"/>
      <c r="J8" s="38"/>
      <c r="K8" s="38"/>
      <c r="L8" s="38">
        <v>3.6</v>
      </c>
      <c r="M8" s="38"/>
      <c r="N8" s="38"/>
      <c r="O8" s="38"/>
      <c r="P8" s="38"/>
      <c r="Q8" s="38"/>
      <c r="R8" s="38"/>
      <c r="S8" s="38"/>
      <c r="T8" s="38"/>
      <c r="U8" s="38"/>
      <c r="V8" s="38">
        <v>3.5</v>
      </c>
      <c r="W8" s="38"/>
      <c r="X8" s="38"/>
      <c r="Y8" s="38"/>
      <c r="Z8" s="38"/>
      <c r="AA8" s="38"/>
      <c r="AB8" s="38">
        <v>13.0841</v>
      </c>
      <c r="AC8" s="38">
        <v>18.1261</v>
      </c>
      <c r="AD8" s="38"/>
      <c r="AE8" s="38">
        <v>6</v>
      </c>
      <c r="AF8" s="38"/>
      <c r="AG8" s="38">
        <v>141.9</v>
      </c>
      <c r="AH8" s="38"/>
      <c r="AI8" s="38"/>
      <c r="AJ8" s="38"/>
      <c r="AK8" s="38"/>
    </row>
    <row r="9" ht="22.8" customHeight="1" spans="1:37">
      <c r="A9" s="39" t="s">
        <v>166</v>
      </c>
      <c r="B9" s="39"/>
      <c r="C9" s="39"/>
      <c r="D9" s="39" t="s">
        <v>212</v>
      </c>
      <c r="E9" s="39" t="s">
        <v>167</v>
      </c>
      <c r="F9" s="25">
        <f>+F10+F12</f>
        <v>226.7102</v>
      </c>
      <c r="G9" s="25">
        <f t="shared" ref="G9:AG9" si="0">+G10+G12</f>
        <v>40.5</v>
      </c>
      <c r="H9" s="25">
        <f t="shared" si="0"/>
        <v>0</v>
      </c>
      <c r="I9" s="25">
        <f t="shared" si="0"/>
        <v>0</v>
      </c>
      <c r="J9" s="25">
        <f t="shared" si="0"/>
        <v>0</v>
      </c>
      <c r="K9" s="25">
        <f t="shared" si="0"/>
        <v>0</v>
      </c>
      <c r="L9" s="25">
        <f t="shared" si="0"/>
        <v>3.6</v>
      </c>
      <c r="M9" s="25">
        <f t="shared" si="0"/>
        <v>0</v>
      </c>
      <c r="N9" s="25">
        <f t="shared" si="0"/>
        <v>0</v>
      </c>
      <c r="O9" s="25">
        <f t="shared" si="0"/>
        <v>0</v>
      </c>
      <c r="P9" s="25">
        <f t="shared" si="0"/>
        <v>0</v>
      </c>
      <c r="Q9" s="25">
        <f t="shared" si="0"/>
        <v>0</v>
      </c>
      <c r="R9" s="25">
        <f t="shared" si="0"/>
        <v>0</v>
      </c>
      <c r="S9" s="25">
        <f t="shared" si="0"/>
        <v>0</v>
      </c>
      <c r="T9" s="25">
        <f t="shared" si="0"/>
        <v>0</v>
      </c>
      <c r="U9" s="25">
        <f t="shared" si="0"/>
        <v>0</v>
      </c>
      <c r="V9" s="25">
        <f t="shared" si="0"/>
        <v>3.5</v>
      </c>
      <c r="W9" s="25">
        <f t="shared" si="0"/>
        <v>0</v>
      </c>
      <c r="X9" s="25">
        <f t="shared" si="0"/>
        <v>0</v>
      </c>
      <c r="Y9" s="25">
        <f t="shared" si="0"/>
        <v>0</v>
      </c>
      <c r="Z9" s="25">
        <f t="shared" si="0"/>
        <v>0</v>
      </c>
      <c r="AA9" s="25">
        <f t="shared" si="0"/>
        <v>0</v>
      </c>
      <c r="AB9" s="25">
        <f t="shared" si="0"/>
        <v>13.0841</v>
      </c>
      <c r="AC9" s="25">
        <f t="shared" si="0"/>
        <v>18.1261</v>
      </c>
      <c r="AD9" s="25">
        <f t="shared" si="0"/>
        <v>0</v>
      </c>
      <c r="AE9" s="25">
        <f t="shared" si="0"/>
        <v>6</v>
      </c>
      <c r="AF9" s="25">
        <f t="shared" si="0"/>
        <v>0</v>
      </c>
      <c r="AG9" s="25">
        <f t="shared" si="0"/>
        <v>141.9</v>
      </c>
      <c r="AH9" s="38"/>
      <c r="AI9" s="38"/>
      <c r="AJ9" s="38"/>
      <c r="AK9" s="38"/>
    </row>
    <row r="10" ht="22.8" customHeight="1" spans="1:37">
      <c r="A10" s="39" t="s">
        <v>166</v>
      </c>
      <c r="B10" s="39" t="s">
        <v>170</v>
      </c>
      <c r="C10" s="36"/>
      <c r="D10" s="39" t="s">
        <v>212</v>
      </c>
      <c r="E10" s="39" t="s">
        <v>292</v>
      </c>
      <c r="F10" s="25">
        <f>+F11</f>
        <v>32</v>
      </c>
      <c r="G10" s="25">
        <f t="shared" ref="G10:AG10" si="1">+G11</f>
        <v>0</v>
      </c>
      <c r="H10" s="25">
        <f t="shared" si="1"/>
        <v>0</v>
      </c>
      <c r="I10" s="25">
        <f t="shared" si="1"/>
        <v>0</v>
      </c>
      <c r="J10" s="25">
        <f t="shared" si="1"/>
        <v>0</v>
      </c>
      <c r="K10" s="25">
        <f t="shared" si="1"/>
        <v>0</v>
      </c>
      <c r="L10" s="25">
        <f t="shared" si="1"/>
        <v>0</v>
      </c>
      <c r="M10" s="25">
        <f t="shared" si="1"/>
        <v>0</v>
      </c>
      <c r="N10" s="25">
        <f t="shared" si="1"/>
        <v>0</v>
      </c>
      <c r="O10" s="25">
        <f t="shared" si="1"/>
        <v>0</v>
      </c>
      <c r="P10" s="25">
        <f t="shared" si="1"/>
        <v>0</v>
      </c>
      <c r="Q10" s="25">
        <f t="shared" si="1"/>
        <v>0</v>
      </c>
      <c r="R10" s="25">
        <f t="shared" si="1"/>
        <v>0</v>
      </c>
      <c r="S10" s="25">
        <f t="shared" si="1"/>
        <v>0</v>
      </c>
      <c r="T10" s="25">
        <f t="shared" si="1"/>
        <v>0</v>
      </c>
      <c r="U10" s="25">
        <f t="shared" si="1"/>
        <v>0</v>
      </c>
      <c r="V10" s="25">
        <f t="shared" si="1"/>
        <v>0</v>
      </c>
      <c r="W10" s="25">
        <f t="shared" si="1"/>
        <v>0</v>
      </c>
      <c r="X10" s="25">
        <f t="shared" si="1"/>
        <v>0</v>
      </c>
      <c r="Y10" s="25">
        <f t="shared" si="1"/>
        <v>0</v>
      </c>
      <c r="Z10" s="25">
        <f t="shared" si="1"/>
        <v>0</v>
      </c>
      <c r="AA10" s="25">
        <f t="shared" si="1"/>
        <v>0</v>
      </c>
      <c r="AB10" s="25">
        <f t="shared" si="1"/>
        <v>0</v>
      </c>
      <c r="AC10" s="25">
        <f t="shared" si="1"/>
        <v>0</v>
      </c>
      <c r="AD10" s="25">
        <f t="shared" si="1"/>
        <v>0</v>
      </c>
      <c r="AE10" s="25">
        <f t="shared" si="1"/>
        <v>0</v>
      </c>
      <c r="AF10" s="25">
        <f t="shared" si="1"/>
        <v>0</v>
      </c>
      <c r="AG10" s="25">
        <f t="shared" si="1"/>
        <v>32</v>
      </c>
      <c r="AH10" s="38"/>
      <c r="AI10" s="38"/>
      <c r="AJ10" s="38"/>
      <c r="AK10" s="38"/>
    </row>
    <row r="11" ht="22.8" customHeight="1" spans="1:37">
      <c r="A11" s="39" t="s">
        <v>166</v>
      </c>
      <c r="B11" s="39" t="s">
        <v>170</v>
      </c>
      <c r="C11" s="39" t="s">
        <v>170</v>
      </c>
      <c r="D11" s="39">
        <v>103001</v>
      </c>
      <c r="E11" s="24" t="s">
        <v>172</v>
      </c>
      <c r="F11" s="25">
        <v>32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>
        <v>32</v>
      </c>
      <c r="AH11" s="25"/>
      <c r="AI11" s="25"/>
      <c r="AJ11" s="25"/>
      <c r="AK11" s="25"/>
    </row>
    <row r="12" ht="22.8" customHeight="1" spans="1:37">
      <c r="A12" s="39" t="s">
        <v>166</v>
      </c>
      <c r="B12" s="39" t="s">
        <v>168</v>
      </c>
      <c r="C12" s="39"/>
      <c r="D12" s="39" t="s">
        <v>212</v>
      </c>
      <c r="E12" s="39" t="s">
        <v>169</v>
      </c>
      <c r="F12" s="25">
        <f>+F13</f>
        <v>194.7102</v>
      </c>
      <c r="G12" s="25">
        <f t="shared" ref="G12:AG12" si="2">+G13</f>
        <v>40.5</v>
      </c>
      <c r="H12" s="25">
        <f t="shared" si="2"/>
        <v>0</v>
      </c>
      <c r="I12" s="25">
        <f t="shared" si="2"/>
        <v>0</v>
      </c>
      <c r="J12" s="25">
        <f t="shared" si="2"/>
        <v>0</v>
      </c>
      <c r="K12" s="25">
        <f t="shared" si="2"/>
        <v>0</v>
      </c>
      <c r="L12" s="25">
        <f t="shared" si="2"/>
        <v>3.6</v>
      </c>
      <c r="M12" s="25">
        <f t="shared" si="2"/>
        <v>0</v>
      </c>
      <c r="N12" s="25">
        <f t="shared" si="2"/>
        <v>0</v>
      </c>
      <c r="O12" s="25">
        <f t="shared" si="2"/>
        <v>0</v>
      </c>
      <c r="P12" s="25">
        <f t="shared" si="2"/>
        <v>0</v>
      </c>
      <c r="Q12" s="25">
        <f t="shared" si="2"/>
        <v>0</v>
      </c>
      <c r="R12" s="25">
        <f t="shared" si="2"/>
        <v>0</v>
      </c>
      <c r="S12" s="25">
        <f t="shared" si="2"/>
        <v>0</v>
      </c>
      <c r="T12" s="25">
        <f t="shared" si="2"/>
        <v>0</v>
      </c>
      <c r="U12" s="25">
        <f t="shared" si="2"/>
        <v>0</v>
      </c>
      <c r="V12" s="25">
        <f t="shared" si="2"/>
        <v>3.5</v>
      </c>
      <c r="W12" s="25">
        <f t="shared" si="2"/>
        <v>0</v>
      </c>
      <c r="X12" s="25">
        <f t="shared" si="2"/>
        <v>0</v>
      </c>
      <c r="Y12" s="25">
        <f t="shared" si="2"/>
        <v>0</v>
      </c>
      <c r="Z12" s="25">
        <f t="shared" si="2"/>
        <v>0</v>
      </c>
      <c r="AA12" s="25">
        <f t="shared" si="2"/>
        <v>0</v>
      </c>
      <c r="AB12" s="25">
        <f t="shared" si="2"/>
        <v>13.0841</v>
      </c>
      <c r="AC12" s="25">
        <f t="shared" si="2"/>
        <v>18.1261</v>
      </c>
      <c r="AD12" s="25">
        <f t="shared" si="2"/>
        <v>0</v>
      </c>
      <c r="AE12" s="25">
        <f t="shared" si="2"/>
        <v>6</v>
      </c>
      <c r="AF12" s="25">
        <f t="shared" si="2"/>
        <v>0</v>
      </c>
      <c r="AG12" s="25">
        <f t="shared" si="2"/>
        <v>109.9</v>
      </c>
      <c r="AH12" s="25"/>
      <c r="AI12" s="25"/>
      <c r="AJ12" s="25"/>
      <c r="AK12" s="25"/>
    </row>
    <row r="13" ht="22.8" customHeight="1" spans="1:37">
      <c r="A13" s="39" t="s">
        <v>166</v>
      </c>
      <c r="B13" s="39" t="s">
        <v>168</v>
      </c>
      <c r="C13" s="39" t="s">
        <v>170</v>
      </c>
      <c r="D13" s="39">
        <v>103001</v>
      </c>
      <c r="E13" s="24" t="s">
        <v>172</v>
      </c>
      <c r="F13" s="25">
        <v>194.7102</v>
      </c>
      <c r="G13" s="25">
        <v>40.5</v>
      </c>
      <c r="H13" s="25"/>
      <c r="I13" s="25"/>
      <c r="J13" s="25"/>
      <c r="K13" s="25"/>
      <c r="L13" s="25">
        <v>3.6</v>
      </c>
      <c r="M13" s="25"/>
      <c r="N13" s="25"/>
      <c r="O13" s="25"/>
      <c r="P13" s="25"/>
      <c r="Q13" s="25"/>
      <c r="R13" s="25"/>
      <c r="S13" s="25"/>
      <c r="T13" s="25"/>
      <c r="U13" s="25"/>
      <c r="V13" s="25">
        <v>3.5</v>
      </c>
      <c r="W13" s="25"/>
      <c r="X13" s="25"/>
      <c r="Y13" s="25"/>
      <c r="Z13" s="25"/>
      <c r="AA13" s="25"/>
      <c r="AB13" s="25">
        <v>13.0841</v>
      </c>
      <c r="AC13" s="25">
        <v>18.1261</v>
      </c>
      <c r="AD13" s="25"/>
      <c r="AE13" s="25">
        <v>6</v>
      </c>
      <c r="AF13" s="25"/>
      <c r="AG13" s="25">
        <v>109.9</v>
      </c>
      <c r="AH13" s="25"/>
      <c r="AI13" s="25"/>
      <c r="AJ13" s="25"/>
      <c r="AK13" s="25"/>
    </row>
  </sheetData>
  <mergeCells count="38">
    <mergeCell ref="A2:AG2"/>
    <mergeCell ref="A3:AE3"/>
    <mergeCell ref="AF3:AK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</mergeCells>
  <printOptions horizontalCentered="1"/>
  <pageMargins left="0.0780000016093254" right="0.0780000016093254" top="0.550694444444444" bottom="0.0780000016093254" header="0" footer="0"/>
  <pageSetup paperSize="9" scale="8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7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6" t="s">
        <v>31</v>
      </c>
      <c r="H3" s="26"/>
    </row>
    <row r="4" ht="23.25" customHeight="1" spans="1:8">
      <c r="A4" s="23" t="s">
        <v>317</v>
      </c>
      <c r="B4" s="23" t="s">
        <v>318</v>
      </c>
      <c r="C4" s="23" t="s">
        <v>319</v>
      </c>
      <c r="D4" s="23" t="s">
        <v>320</v>
      </c>
      <c r="E4" s="23" t="s">
        <v>321</v>
      </c>
      <c r="F4" s="23"/>
      <c r="G4" s="23"/>
      <c r="H4" s="23" t="s">
        <v>322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323</v>
      </c>
      <c r="G5" s="23" t="s">
        <v>324</v>
      </c>
      <c r="H5" s="23"/>
    </row>
    <row r="6" ht="22.8" customHeight="1" spans="1:8">
      <c r="A6" s="31"/>
      <c r="B6" s="31" t="s">
        <v>134</v>
      </c>
      <c r="C6" s="30">
        <v>3.5</v>
      </c>
      <c r="D6" s="30"/>
      <c r="E6" s="30"/>
      <c r="F6" s="30"/>
      <c r="G6" s="30"/>
      <c r="H6" s="30">
        <v>3.5</v>
      </c>
    </row>
    <row r="7" ht="22.8" customHeight="1" spans="1:8">
      <c r="A7" s="29" t="s">
        <v>152</v>
      </c>
      <c r="B7" s="29" t="s">
        <v>4</v>
      </c>
      <c r="C7" s="30">
        <v>3.5</v>
      </c>
      <c r="D7" s="30"/>
      <c r="E7" s="30"/>
      <c r="F7" s="30"/>
      <c r="G7" s="30"/>
      <c r="H7" s="30">
        <v>3.5</v>
      </c>
    </row>
    <row r="8" ht="22.8" customHeight="1" spans="1:8">
      <c r="A8" s="41" t="s">
        <v>153</v>
      </c>
      <c r="B8" s="41" t="s">
        <v>154</v>
      </c>
      <c r="C8" s="42">
        <v>3.5</v>
      </c>
      <c r="D8" s="42"/>
      <c r="E8" s="33"/>
      <c r="F8" s="42"/>
      <c r="G8" s="42"/>
      <c r="H8" s="42">
        <v>3.5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590277777777778" bottom="0.0780000016093254" header="0" footer="0"/>
  <pageSetup paperSize="9" scale="11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7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6" t="s">
        <v>31</v>
      </c>
      <c r="H3" s="26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325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233</v>
      </c>
      <c r="F5" s="23"/>
      <c r="G5" s="23" t="s">
        <v>234</v>
      </c>
      <c r="H5" s="23"/>
    </row>
    <row r="6" ht="27.6" customHeight="1" spans="1:8">
      <c r="A6" s="23"/>
      <c r="B6" s="23"/>
      <c r="C6" s="23"/>
      <c r="D6" s="23"/>
      <c r="E6" s="23" t="s">
        <v>214</v>
      </c>
      <c r="F6" s="23" t="s">
        <v>206</v>
      </c>
      <c r="G6" s="23"/>
      <c r="H6" s="23"/>
    </row>
    <row r="7" ht="22.8" customHeight="1" spans="1:8">
      <c r="A7" s="31"/>
      <c r="B7" s="36" t="s">
        <v>134</v>
      </c>
      <c r="C7" s="30">
        <v>0</v>
      </c>
      <c r="D7" s="30"/>
      <c r="E7" s="30"/>
      <c r="F7" s="30"/>
      <c r="G7" s="30"/>
      <c r="H7" s="30"/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0"/>
      <c r="B9" s="40"/>
      <c r="C9" s="30"/>
      <c r="D9" s="30"/>
      <c r="E9" s="30"/>
      <c r="F9" s="30"/>
      <c r="G9" s="30"/>
      <c r="H9" s="30"/>
    </row>
    <row r="10" ht="22.8" customHeight="1" spans="1:8">
      <c r="A10" s="40"/>
      <c r="B10" s="40"/>
      <c r="C10" s="30"/>
      <c r="D10" s="30"/>
      <c r="E10" s="30"/>
      <c r="F10" s="30"/>
      <c r="G10" s="30"/>
      <c r="H10" s="30"/>
    </row>
    <row r="11" ht="22.8" customHeight="1" spans="1:8">
      <c r="A11" s="40"/>
      <c r="B11" s="40"/>
      <c r="C11" s="30"/>
      <c r="D11" s="30"/>
      <c r="E11" s="30"/>
      <c r="F11" s="30"/>
      <c r="G11" s="30"/>
      <c r="H11" s="30"/>
    </row>
    <row r="12" ht="22.8" customHeight="1" spans="1:8">
      <c r="A12" s="41"/>
      <c r="B12" s="41"/>
      <c r="C12" s="33"/>
      <c r="D12" s="33"/>
      <c r="E12" s="42"/>
      <c r="F12" s="42"/>
      <c r="G12" s="42"/>
      <c r="H12" s="42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66875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7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6" t="s">
        <v>31</v>
      </c>
      <c r="T3" s="26"/>
    </row>
    <row r="4" ht="27.6" customHeight="1" spans="1:20">
      <c r="A4" s="23" t="s">
        <v>155</v>
      </c>
      <c r="B4" s="23"/>
      <c r="C4" s="23"/>
      <c r="D4" s="23" t="s">
        <v>195</v>
      </c>
      <c r="E4" s="23" t="s">
        <v>196</v>
      </c>
      <c r="F4" s="23" t="s">
        <v>197</v>
      </c>
      <c r="G4" s="23" t="s">
        <v>198</v>
      </c>
      <c r="H4" s="23" t="s">
        <v>199</v>
      </c>
      <c r="I4" s="23" t="s">
        <v>200</v>
      </c>
      <c r="J4" s="23" t="s">
        <v>201</v>
      </c>
      <c r="K4" s="23" t="s">
        <v>202</v>
      </c>
      <c r="L4" s="23" t="s">
        <v>203</v>
      </c>
      <c r="M4" s="23" t="s">
        <v>204</v>
      </c>
      <c r="N4" s="23" t="s">
        <v>205</v>
      </c>
      <c r="O4" s="23" t="s">
        <v>206</v>
      </c>
      <c r="P4" s="23" t="s">
        <v>207</v>
      </c>
      <c r="Q4" s="23" t="s">
        <v>208</v>
      </c>
      <c r="R4" s="23" t="s">
        <v>209</v>
      </c>
      <c r="S4" s="23" t="s">
        <v>210</v>
      </c>
      <c r="T4" s="23" t="s">
        <v>211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1"/>
      <c r="B6" s="31"/>
      <c r="C6" s="31"/>
      <c r="D6" s="31"/>
      <c r="E6" s="31" t="s">
        <v>134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8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43"/>
      <c r="B8" s="43"/>
      <c r="C8" s="43"/>
      <c r="D8" s="40"/>
      <c r="E8" s="4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39"/>
      <c r="B9" s="39"/>
      <c r="C9" s="39"/>
      <c r="D9" s="41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550694444444444" bottom="0.0780000016093254" header="0" footer="0"/>
  <pageSetup paperSize="9" scale="9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7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6" t="s">
        <v>31</v>
      </c>
      <c r="Q3" s="26"/>
      <c r="R3" s="26"/>
      <c r="S3" s="26"/>
      <c r="T3" s="26"/>
    </row>
    <row r="4" ht="29.3" customHeight="1" spans="1:20">
      <c r="A4" s="23" t="s">
        <v>155</v>
      </c>
      <c r="B4" s="23"/>
      <c r="C4" s="23"/>
      <c r="D4" s="23" t="s">
        <v>195</v>
      </c>
      <c r="E4" s="23" t="s">
        <v>196</v>
      </c>
      <c r="F4" s="23" t="s">
        <v>213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214</v>
      </c>
      <c r="I5" s="23" t="s">
        <v>215</v>
      </c>
      <c r="J5" s="23" t="s">
        <v>206</v>
      </c>
      <c r="K5" s="23" t="s">
        <v>134</v>
      </c>
      <c r="L5" s="23" t="s">
        <v>217</v>
      </c>
      <c r="M5" s="23" t="s">
        <v>218</v>
      </c>
      <c r="N5" s="23" t="s">
        <v>208</v>
      </c>
      <c r="O5" s="23" t="s">
        <v>219</v>
      </c>
      <c r="P5" s="23" t="s">
        <v>220</v>
      </c>
      <c r="Q5" s="23" t="s">
        <v>221</v>
      </c>
      <c r="R5" s="23" t="s">
        <v>204</v>
      </c>
      <c r="S5" s="23" t="s">
        <v>207</v>
      </c>
      <c r="T5" s="23" t="s">
        <v>211</v>
      </c>
    </row>
    <row r="6" ht="22.8" customHeight="1" spans="1:20">
      <c r="A6" s="31"/>
      <c r="B6" s="31"/>
      <c r="C6" s="31"/>
      <c r="D6" s="31"/>
      <c r="E6" s="31" t="s">
        <v>134</v>
      </c>
      <c r="F6" s="30">
        <v>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ht="22.8" customHeight="1" spans="1:20">
      <c r="A7" s="31"/>
      <c r="B7" s="31"/>
      <c r="C7" s="31"/>
      <c r="D7" s="29"/>
      <c r="E7" s="29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ht="22.8" customHeight="1" spans="1:20">
      <c r="A8" s="43"/>
      <c r="B8" s="43"/>
      <c r="C8" s="43"/>
      <c r="D8" s="40"/>
      <c r="E8" s="4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1" spans="1:20">
      <c r="A9" s="39"/>
      <c r="B9" s="39"/>
      <c r="C9" s="39"/>
      <c r="D9" s="41"/>
      <c r="E9" s="44"/>
      <c r="F9" s="42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629861111111111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0" workbookViewId="0">
      <selection activeCell="C29" sqref="C29"/>
    </sheetView>
  </sheetViews>
  <sheetFormatPr defaultColWidth="10" defaultRowHeight="13.5" outlineLevelCol="2"/>
  <cols>
    <col min="1" max="1" width="6.38333333333333" style="72" customWidth="1"/>
    <col min="2" max="2" width="9.88333333333333" style="72" customWidth="1"/>
    <col min="3" max="3" width="52.3833333333333" style="72" customWidth="1"/>
    <col min="4" max="4" width="9.75" style="72" customWidth="1"/>
    <col min="5" max="16384" width="10" style="72"/>
  </cols>
  <sheetData>
    <row r="1" ht="32.85" customHeight="1" spans="1:3">
      <c r="A1" s="27"/>
      <c r="B1" s="28" t="s">
        <v>5</v>
      </c>
      <c r="C1" s="28"/>
    </row>
    <row r="2" ht="24.95" customHeight="1" spans="2:3">
      <c r="B2" s="28"/>
      <c r="C2" s="28"/>
    </row>
    <row r="3" ht="31.15" customHeight="1" spans="2:3">
      <c r="B3" s="73" t="s">
        <v>6</v>
      </c>
      <c r="C3" s="73"/>
    </row>
    <row r="4" ht="32.65" customHeight="1" spans="2:3">
      <c r="B4" s="74">
        <v>1</v>
      </c>
      <c r="C4" s="75" t="s">
        <v>7</v>
      </c>
    </row>
    <row r="5" ht="32.65" customHeight="1" spans="2:3">
      <c r="B5" s="74">
        <v>2</v>
      </c>
      <c r="C5" s="76" t="s">
        <v>8</v>
      </c>
    </row>
    <row r="6" ht="32.65" customHeight="1" spans="2:3">
      <c r="B6" s="74">
        <v>3</v>
      </c>
      <c r="C6" s="75" t="s">
        <v>9</v>
      </c>
    </row>
    <row r="7" ht="32.65" customHeight="1" spans="2:3">
      <c r="B7" s="74">
        <v>4</v>
      </c>
      <c r="C7" s="75" t="s">
        <v>10</v>
      </c>
    </row>
    <row r="8" ht="32.65" customHeight="1" spans="2:3">
      <c r="B8" s="74">
        <v>5</v>
      </c>
      <c r="C8" s="75" t="s">
        <v>11</v>
      </c>
    </row>
    <row r="9" ht="32.65" customHeight="1" spans="2:3">
      <c r="B9" s="74">
        <v>6</v>
      </c>
      <c r="C9" s="75" t="s">
        <v>12</v>
      </c>
    </row>
    <row r="10" ht="32.65" customHeight="1" spans="2:3">
      <c r="B10" s="74">
        <v>7</v>
      </c>
      <c r="C10" s="75" t="s">
        <v>13</v>
      </c>
    </row>
    <row r="11" ht="32.65" customHeight="1" spans="2:3">
      <c r="B11" s="74">
        <v>8</v>
      </c>
      <c r="C11" s="75" t="s">
        <v>14</v>
      </c>
    </row>
    <row r="12" ht="32.65" customHeight="1" spans="2:3">
      <c r="B12" s="74">
        <v>9</v>
      </c>
      <c r="C12" s="75" t="s">
        <v>15</v>
      </c>
    </row>
    <row r="13" ht="32.65" customHeight="1" spans="2:3">
      <c r="B13" s="74">
        <v>10</v>
      </c>
      <c r="C13" s="75" t="s">
        <v>16</v>
      </c>
    </row>
    <row r="14" ht="32.65" customHeight="1" spans="2:3">
      <c r="B14" s="74">
        <v>11</v>
      </c>
      <c r="C14" s="75" t="s">
        <v>17</v>
      </c>
    </row>
    <row r="15" ht="32.65" customHeight="1" spans="2:3">
      <c r="B15" s="74">
        <v>12</v>
      </c>
      <c r="C15" s="75" t="s">
        <v>18</v>
      </c>
    </row>
    <row r="16" ht="32.65" customHeight="1" spans="2:3">
      <c r="B16" s="74">
        <v>13</v>
      </c>
      <c r="C16" s="75" t="s">
        <v>19</v>
      </c>
    </row>
    <row r="17" ht="32.65" customHeight="1" spans="2:3">
      <c r="B17" s="74">
        <v>14</v>
      </c>
      <c r="C17" s="75" t="s">
        <v>20</v>
      </c>
    </row>
    <row r="18" ht="32.65" customHeight="1" spans="2:3">
      <c r="B18" s="74">
        <v>15</v>
      </c>
      <c r="C18" s="75" t="s">
        <v>21</v>
      </c>
    </row>
    <row r="19" ht="32.65" customHeight="1" spans="2:3">
      <c r="B19" s="74">
        <v>16</v>
      </c>
      <c r="C19" s="75" t="s">
        <v>22</v>
      </c>
    </row>
    <row r="20" ht="32.65" customHeight="1" spans="2:3">
      <c r="B20" s="74">
        <v>17</v>
      </c>
      <c r="C20" s="75" t="s">
        <v>23</v>
      </c>
    </row>
    <row r="21" ht="32.65" customHeight="1" spans="2:3">
      <c r="B21" s="74">
        <v>18</v>
      </c>
      <c r="C21" s="75" t="s">
        <v>24</v>
      </c>
    </row>
    <row r="22" ht="32.65" customHeight="1" spans="2:3">
      <c r="B22" s="74">
        <v>19</v>
      </c>
      <c r="C22" s="75" t="s">
        <v>25</v>
      </c>
    </row>
    <row r="23" ht="32.65" customHeight="1" spans="2:3">
      <c r="B23" s="74">
        <v>20</v>
      </c>
      <c r="C23" s="75" t="s">
        <v>26</v>
      </c>
    </row>
    <row r="24" ht="32.65" customHeight="1" spans="2:3">
      <c r="B24" s="74">
        <v>21</v>
      </c>
      <c r="C24" s="75" t="s">
        <v>27</v>
      </c>
    </row>
    <row r="25" ht="32.65" customHeight="1" spans="2:3">
      <c r="B25" s="77">
        <v>22</v>
      </c>
      <c r="C25" s="78" t="s">
        <v>28</v>
      </c>
    </row>
    <row r="26" ht="32.65" customHeight="1" spans="2:3">
      <c r="B26" s="79">
        <v>23</v>
      </c>
      <c r="C26" s="8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7"/>
    </row>
    <row r="2" ht="38.8" customHeight="1" spans="1:8">
      <c r="A2" s="21" t="s">
        <v>326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6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327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233</v>
      </c>
      <c r="F5" s="23"/>
      <c r="G5" s="23" t="s">
        <v>234</v>
      </c>
      <c r="H5" s="23"/>
    </row>
    <row r="6" ht="23.25" customHeight="1" spans="1:8">
      <c r="A6" s="23"/>
      <c r="B6" s="23"/>
      <c r="C6" s="23"/>
      <c r="D6" s="23"/>
      <c r="E6" s="23" t="s">
        <v>214</v>
      </c>
      <c r="F6" s="23" t="s">
        <v>206</v>
      </c>
      <c r="G6" s="23"/>
      <c r="H6" s="23"/>
    </row>
    <row r="7" ht="22.8" customHeight="1" spans="1:8">
      <c r="A7" s="31"/>
      <c r="B7" s="36" t="s">
        <v>134</v>
      </c>
      <c r="C7" s="30">
        <v>0</v>
      </c>
      <c r="D7" s="30"/>
      <c r="E7" s="30"/>
      <c r="F7" s="30"/>
      <c r="G7" s="30"/>
      <c r="H7" s="30"/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0"/>
      <c r="B9" s="40"/>
      <c r="C9" s="30"/>
      <c r="D9" s="30"/>
      <c r="E9" s="30"/>
      <c r="F9" s="30"/>
      <c r="G9" s="30"/>
      <c r="H9" s="30"/>
    </row>
    <row r="10" ht="22.8" customHeight="1" spans="1:8">
      <c r="A10" s="40"/>
      <c r="B10" s="40"/>
      <c r="C10" s="30"/>
      <c r="D10" s="30"/>
      <c r="E10" s="30"/>
      <c r="F10" s="30"/>
      <c r="G10" s="30"/>
      <c r="H10" s="30"/>
    </row>
    <row r="11" ht="22.8" customHeight="1" spans="1:8">
      <c r="A11" s="40"/>
      <c r="B11" s="40"/>
      <c r="C11" s="30"/>
      <c r="D11" s="30"/>
      <c r="E11" s="30"/>
      <c r="F11" s="30"/>
      <c r="G11" s="30"/>
      <c r="H11" s="30"/>
    </row>
    <row r="12" ht="22.8" customHeight="1" spans="1:8">
      <c r="A12" s="41"/>
      <c r="B12" s="41"/>
      <c r="C12" s="33"/>
      <c r="D12" s="33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66875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7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6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328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233</v>
      </c>
      <c r="F5" s="23"/>
      <c r="G5" s="23" t="s">
        <v>234</v>
      </c>
      <c r="H5" s="23"/>
    </row>
    <row r="6" ht="35.35" customHeight="1" spans="1:8">
      <c r="A6" s="23"/>
      <c r="B6" s="23"/>
      <c r="C6" s="23"/>
      <c r="D6" s="23"/>
      <c r="E6" s="23" t="s">
        <v>214</v>
      </c>
      <c r="F6" s="23" t="s">
        <v>206</v>
      </c>
      <c r="G6" s="23"/>
      <c r="H6" s="23"/>
    </row>
    <row r="7" ht="22.8" customHeight="1" spans="1:8">
      <c r="A7" s="31"/>
      <c r="B7" s="36" t="s">
        <v>134</v>
      </c>
      <c r="C7" s="30">
        <v>0</v>
      </c>
      <c r="D7" s="30"/>
      <c r="E7" s="30"/>
      <c r="F7" s="30"/>
      <c r="G7" s="30"/>
      <c r="H7" s="30"/>
    </row>
    <row r="8" ht="22.8" customHeight="1" spans="1:8">
      <c r="A8" s="29"/>
      <c r="B8" s="29"/>
      <c r="C8" s="30"/>
      <c r="D8" s="30"/>
      <c r="E8" s="30"/>
      <c r="F8" s="30"/>
      <c r="G8" s="30"/>
      <c r="H8" s="30"/>
    </row>
    <row r="9" ht="22.8" customHeight="1" spans="1:8">
      <c r="A9" s="40"/>
      <c r="B9" s="40"/>
      <c r="C9" s="30"/>
      <c r="D9" s="30"/>
      <c r="E9" s="30"/>
      <c r="F9" s="30"/>
      <c r="G9" s="30"/>
      <c r="H9" s="30"/>
    </row>
    <row r="10" ht="22.8" customHeight="1" spans="1:8">
      <c r="A10" s="40"/>
      <c r="B10" s="40"/>
      <c r="C10" s="30"/>
      <c r="D10" s="30"/>
      <c r="E10" s="30"/>
      <c r="F10" s="30"/>
      <c r="G10" s="30"/>
      <c r="H10" s="30"/>
    </row>
    <row r="11" ht="22.8" customHeight="1" spans="1:8">
      <c r="A11" s="40"/>
      <c r="B11" s="40"/>
      <c r="C11" s="30"/>
      <c r="D11" s="30"/>
      <c r="E11" s="30"/>
      <c r="F11" s="30"/>
      <c r="G11" s="30"/>
      <c r="H11" s="30"/>
    </row>
    <row r="12" ht="22.8" customHeight="1" spans="1:8">
      <c r="A12" s="41"/>
      <c r="B12" s="41"/>
      <c r="C12" s="33"/>
      <c r="D12" s="33"/>
      <c r="E12" s="42"/>
      <c r="F12" s="42"/>
      <c r="G12" s="42"/>
      <c r="H12" s="4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629861111111111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P16" sqref="P16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7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6" t="s">
        <v>31</v>
      </c>
      <c r="O3" s="26"/>
    </row>
    <row r="4" ht="26.05" customHeight="1" spans="1:15">
      <c r="A4" s="23" t="s">
        <v>195</v>
      </c>
      <c r="B4" s="35"/>
      <c r="C4" s="23" t="s">
        <v>329</v>
      </c>
      <c r="D4" s="23" t="s">
        <v>330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331</v>
      </c>
      <c r="O4" s="23"/>
    </row>
    <row r="5" ht="31.9" customHeight="1" spans="1:15">
      <c r="A5" s="23"/>
      <c r="B5" s="35"/>
      <c r="C5" s="23"/>
      <c r="D5" s="23" t="s">
        <v>332</v>
      </c>
      <c r="E5" s="23" t="s">
        <v>137</v>
      </c>
      <c r="F5" s="23"/>
      <c r="G5" s="23"/>
      <c r="H5" s="23"/>
      <c r="I5" s="23"/>
      <c r="J5" s="23"/>
      <c r="K5" s="23" t="s">
        <v>333</v>
      </c>
      <c r="L5" s="23" t="s">
        <v>139</v>
      </c>
      <c r="M5" s="23" t="s">
        <v>140</v>
      </c>
      <c r="N5" s="23" t="s">
        <v>334</v>
      </c>
      <c r="O5" s="23" t="s">
        <v>335</v>
      </c>
    </row>
    <row r="6" ht="44.85" customHeight="1" spans="1:15">
      <c r="A6" s="23"/>
      <c r="B6" s="35"/>
      <c r="C6" s="23"/>
      <c r="D6" s="23"/>
      <c r="E6" s="23" t="s">
        <v>336</v>
      </c>
      <c r="F6" s="23" t="s">
        <v>337</v>
      </c>
      <c r="G6" s="23" t="s">
        <v>338</v>
      </c>
      <c r="H6" s="23" t="s">
        <v>339</v>
      </c>
      <c r="I6" s="23" t="s">
        <v>340</v>
      </c>
      <c r="J6" s="23" t="s">
        <v>341</v>
      </c>
      <c r="K6" s="23"/>
      <c r="L6" s="23"/>
      <c r="M6" s="23"/>
      <c r="N6" s="23"/>
      <c r="O6" s="23"/>
    </row>
    <row r="7" ht="22.8" customHeight="1" spans="1:15">
      <c r="A7" s="36"/>
      <c r="B7" s="37"/>
      <c r="C7" s="36" t="s">
        <v>134</v>
      </c>
      <c r="D7" s="38">
        <v>210</v>
      </c>
      <c r="E7" s="38">
        <v>210</v>
      </c>
      <c r="F7" s="38">
        <v>210</v>
      </c>
      <c r="G7" s="38"/>
      <c r="H7" s="38"/>
      <c r="I7" s="38"/>
      <c r="J7" s="38"/>
      <c r="K7" s="38"/>
      <c r="L7" s="38"/>
      <c r="M7" s="38"/>
      <c r="N7" s="38">
        <v>210</v>
      </c>
      <c r="O7" s="36"/>
    </row>
    <row r="8" ht="22.8" customHeight="1" spans="1:15">
      <c r="A8" s="36" t="s">
        <v>152</v>
      </c>
      <c r="B8" s="37"/>
      <c r="C8" s="36" t="s">
        <v>4</v>
      </c>
      <c r="D8" s="38">
        <v>210</v>
      </c>
      <c r="E8" s="38">
        <v>210</v>
      </c>
      <c r="F8" s="38">
        <v>210</v>
      </c>
      <c r="G8" s="38"/>
      <c r="H8" s="38"/>
      <c r="I8" s="38"/>
      <c r="J8" s="38"/>
      <c r="K8" s="38"/>
      <c r="L8" s="38"/>
      <c r="M8" s="38"/>
      <c r="N8" s="38">
        <v>210</v>
      </c>
      <c r="O8" s="36"/>
    </row>
    <row r="9" ht="22.8" customHeight="1" spans="1:15">
      <c r="A9" s="39" t="s">
        <v>342</v>
      </c>
      <c r="B9" s="37" t="s">
        <v>343</v>
      </c>
      <c r="C9" s="39" t="s">
        <v>344</v>
      </c>
      <c r="D9" s="25">
        <v>20</v>
      </c>
      <c r="E9" s="25">
        <v>20</v>
      </c>
      <c r="F9" s="25">
        <v>20</v>
      </c>
      <c r="G9" s="25"/>
      <c r="H9" s="25"/>
      <c r="I9" s="25"/>
      <c r="J9" s="25"/>
      <c r="K9" s="25"/>
      <c r="L9" s="25"/>
      <c r="M9" s="25"/>
      <c r="N9" s="25">
        <v>20</v>
      </c>
      <c r="O9" s="24"/>
    </row>
    <row r="10" ht="22.8" customHeight="1" spans="1:15">
      <c r="A10" s="39" t="s">
        <v>342</v>
      </c>
      <c r="B10" s="37" t="s">
        <v>345</v>
      </c>
      <c r="C10" s="39" t="s">
        <v>346</v>
      </c>
      <c r="D10" s="25">
        <v>80</v>
      </c>
      <c r="E10" s="25">
        <v>80</v>
      </c>
      <c r="F10" s="25">
        <v>80</v>
      </c>
      <c r="G10" s="25"/>
      <c r="H10" s="25"/>
      <c r="I10" s="25"/>
      <c r="J10" s="25"/>
      <c r="K10" s="25"/>
      <c r="L10" s="25"/>
      <c r="M10" s="25"/>
      <c r="N10" s="25">
        <v>80</v>
      </c>
      <c r="O10" s="24"/>
    </row>
    <row r="11" ht="22.8" customHeight="1" spans="1:15">
      <c r="A11" s="39" t="s">
        <v>342</v>
      </c>
      <c r="B11" s="37" t="s">
        <v>347</v>
      </c>
      <c r="C11" s="39" t="s">
        <v>348</v>
      </c>
      <c r="D11" s="25">
        <v>20</v>
      </c>
      <c r="E11" s="25">
        <v>20</v>
      </c>
      <c r="F11" s="25">
        <v>20</v>
      </c>
      <c r="G11" s="25"/>
      <c r="H11" s="25"/>
      <c r="I11" s="25"/>
      <c r="J11" s="25"/>
      <c r="K11" s="25"/>
      <c r="L11" s="25"/>
      <c r="M11" s="25"/>
      <c r="N11" s="25">
        <v>20</v>
      </c>
      <c r="O11" s="24"/>
    </row>
    <row r="12" ht="22.8" customHeight="1" spans="1:15">
      <c r="A12" s="39" t="s">
        <v>342</v>
      </c>
      <c r="B12" s="37" t="s">
        <v>349</v>
      </c>
      <c r="C12" s="39" t="s">
        <v>350</v>
      </c>
      <c r="D12" s="25">
        <v>90</v>
      </c>
      <c r="E12" s="25">
        <v>90</v>
      </c>
      <c r="F12" s="25">
        <v>90</v>
      </c>
      <c r="G12" s="25"/>
      <c r="H12" s="25"/>
      <c r="I12" s="25"/>
      <c r="J12" s="25"/>
      <c r="K12" s="25"/>
      <c r="L12" s="25"/>
      <c r="M12" s="25"/>
      <c r="N12" s="25">
        <v>90</v>
      </c>
      <c r="O12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472222222222222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opLeftCell="A6" workbookViewId="0">
      <selection activeCell="O15" sqref="O1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ht="37.95" customHeight="1" spans="1:13">
      <c r="A2" s="27"/>
      <c r="B2" s="27"/>
      <c r="C2" s="28" t="s">
        <v>351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6" t="s">
        <v>31</v>
      </c>
      <c r="M3" s="26"/>
    </row>
    <row r="4" ht="24" customHeight="1" spans="1:13">
      <c r="A4" s="23" t="s">
        <v>195</v>
      </c>
      <c r="B4" s="23" t="s">
        <v>352</v>
      </c>
      <c r="C4" s="23" t="s">
        <v>353</v>
      </c>
      <c r="D4" s="23" t="s">
        <v>354</v>
      </c>
      <c r="E4" s="23" t="s">
        <v>355</v>
      </c>
      <c r="F4" s="23"/>
      <c r="G4" s="23"/>
      <c r="H4" s="23"/>
      <c r="I4" s="23"/>
      <c r="J4" s="23"/>
      <c r="K4" s="23"/>
      <c r="L4" s="23"/>
      <c r="M4" s="23"/>
    </row>
    <row r="5" ht="20" customHeight="1" spans="1:13">
      <c r="A5" s="23"/>
      <c r="B5" s="23"/>
      <c r="C5" s="23"/>
      <c r="D5" s="23"/>
      <c r="E5" s="23" t="s">
        <v>356</v>
      </c>
      <c r="F5" s="23" t="s">
        <v>357</v>
      </c>
      <c r="G5" s="23" t="s">
        <v>358</v>
      </c>
      <c r="H5" s="23" t="s">
        <v>359</v>
      </c>
      <c r="I5" s="23" t="s">
        <v>360</v>
      </c>
      <c r="J5" s="23" t="s">
        <v>361</v>
      </c>
      <c r="K5" s="23" t="s">
        <v>362</v>
      </c>
      <c r="L5" s="23" t="s">
        <v>363</v>
      </c>
      <c r="M5" s="23" t="s">
        <v>364</v>
      </c>
    </row>
    <row r="6" ht="19" customHeight="1" spans="1:13">
      <c r="A6" s="29" t="s">
        <v>2</v>
      </c>
      <c r="B6" s="29" t="s">
        <v>4</v>
      </c>
      <c r="C6" s="30">
        <v>210</v>
      </c>
      <c r="D6" s="31"/>
      <c r="E6" s="31"/>
      <c r="F6" s="31"/>
      <c r="G6" s="31"/>
      <c r="H6" s="31"/>
      <c r="I6" s="31"/>
      <c r="J6" s="31"/>
      <c r="K6" s="31"/>
      <c r="L6" s="31"/>
      <c r="M6" s="31"/>
    </row>
    <row r="7" ht="27" customHeight="1" spans="1:13">
      <c r="A7" s="32" t="s">
        <v>153</v>
      </c>
      <c r="B7" s="32" t="s">
        <v>365</v>
      </c>
      <c r="C7" s="33">
        <v>20</v>
      </c>
      <c r="D7" s="32" t="s">
        <v>366</v>
      </c>
      <c r="E7" s="31" t="s">
        <v>367</v>
      </c>
      <c r="F7" s="32" t="s">
        <v>368</v>
      </c>
      <c r="G7" s="32" t="s">
        <v>369</v>
      </c>
      <c r="H7" s="32" t="s">
        <v>370</v>
      </c>
      <c r="I7" s="32" t="s">
        <v>371</v>
      </c>
      <c r="J7" s="32" t="s">
        <v>369</v>
      </c>
      <c r="K7" s="32" t="s">
        <v>372</v>
      </c>
      <c r="L7" s="32" t="s">
        <v>373</v>
      </c>
      <c r="M7" s="32"/>
    </row>
    <row r="8" ht="27" customHeight="1" spans="1:13">
      <c r="A8" s="32"/>
      <c r="B8" s="32"/>
      <c r="C8" s="33"/>
      <c r="D8" s="32"/>
      <c r="E8" s="31"/>
      <c r="F8" s="32" t="s">
        <v>374</v>
      </c>
      <c r="G8" s="32" t="s">
        <v>375</v>
      </c>
      <c r="H8" s="32" t="s">
        <v>370</v>
      </c>
      <c r="I8" s="32" t="s">
        <v>371</v>
      </c>
      <c r="J8" s="32" t="s">
        <v>375</v>
      </c>
      <c r="K8" s="32" t="s">
        <v>372</v>
      </c>
      <c r="L8" s="32" t="s">
        <v>373</v>
      </c>
      <c r="M8" s="32"/>
    </row>
    <row r="9" ht="27" customHeight="1" spans="1:13">
      <c r="A9" s="32"/>
      <c r="B9" s="32"/>
      <c r="C9" s="33"/>
      <c r="D9" s="32"/>
      <c r="E9" s="31"/>
      <c r="F9" s="32" t="s">
        <v>376</v>
      </c>
      <c r="G9" s="32" t="s">
        <v>377</v>
      </c>
      <c r="H9" s="32" t="s">
        <v>370</v>
      </c>
      <c r="I9" s="32" t="s">
        <v>371</v>
      </c>
      <c r="J9" s="32" t="s">
        <v>377</v>
      </c>
      <c r="K9" s="32" t="s">
        <v>372</v>
      </c>
      <c r="L9" s="32" t="s">
        <v>373</v>
      </c>
      <c r="M9" s="32"/>
    </row>
    <row r="10" ht="27" customHeight="1" spans="1:13">
      <c r="A10" s="32"/>
      <c r="B10" s="32"/>
      <c r="C10" s="33"/>
      <c r="D10" s="32"/>
      <c r="E10" s="31" t="s">
        <v>378</v>
      </c>
      <c r="F10" s="32" t="s">
        <v>379</v>
      </c>
      <c r="G10" s="32" t="s">
        <v>380</v>
      </c>
      <c r="H10" s="32" t="s">
        <v>370</v>
      </c>
      <c r="I10" s="32" t="s">
        <v>371</v>
      </c>
      <c r="J10" s="32" t="s">
        <v>380</v>
      </c>
      <c r="K10" s="32" t="s">
        <v>372</v>
      </c>
      <c r="L10" s="32" t="s">
        <v>373</v>
      </c>
      <c r="M10" s="32"/>
    </row>
    <row r="11" ht="27" customHeight="1" spans="1:13">
      <c r="A11" s="32"/>
      <c r="B11" s="32"/>
      <c r="C11" s="33"/>
      <c r="D11" s="32"/>
      <c r="E11" s="31" t="s">
        <v>381</v>
      </c>
      <c r="F11" s="32" t="s">
        <v>382</v>
      </c>
      <c r="G11" s="32" t="s">
        <v>372</v>
      </c>
      <c r="H11" s="32" t="s">
        <v>372</v>
      </c>
      <c r="I11" s="32" t="s">
        <v>372</v>
      </c>
      <c r="J11" s="32" t="s">
        <v>372</v>
      </c>
      <c r="K11" s="32" t="s">
        <v>372</v>
      </c>
      <c r="L11" s="32" t="s">
        <v>373</v>
      </c>
      <c r="M11" s="32"/>
    </row>
    <row r="12" ht="27" customHeight="1" spans="1:13">
      <c r="A12" s="32"/>
      <c r="B12" s="32"/>
      <c r="C12" s="33"/>
      <c r="D12" s="32"/>
      <c r="E12" s="31"/>
      <c r="F12" s="32" t="s">
        <v>383</v>
      </c>
      <c r="G12" s="32" t="s">
        <v>384</v>
      </c>
      <c r="H12" s="32" t="s">
        <v>370</v>
      </c>
      <c r="I12" s="32" t="s">
        <v>371</v>
      </c>
      <c r="J12" s="32" t="s">
        <v>384</v>
      </c>
      <c r="K12" s="32" t="s">
        <v>372</v>
      </c>
      <c r="L12" s="32" t="s">
        <v>373</v>
      </c>
      <c r="M12" s="32"/>
    </row>
    <row r="13" ht="27" customHeight="1" spans="1:13">
      <c r="A13" s="32"/>
      <c r="B13" s="32"/>
      <c r="C13" s="33"/>
      <c r="D13" s="32"/>
      <c r="E13" s="31"/>
      <c r="F13" s="32" t="s">
        <v>385</v>
      </c>
      <c r="G13" s="32" t="s">
        <v>372</v>
      </c>
      <c r="H13" s="32" t="s">
        <v>372</v>
      </c>
      <c r="I13" s="32" t="s">
        <v>372</v>
      </c>
      <c r="J13" s="32" t="s">
        <v>372</v>
      </c>
      <c r="K13" s="32" t="s">
        <v>372</v>
      </c>
      <c r="L13" s="32" t="s">
        <v>373</v>
      </c>
      <c r="M13" s="32"/>
    </row>
    <row r="14" ht="27" customHeight="1" spans="1:13">
      <c r="A14" s="32"/>
      <c r="B14" s="32"/>
      <c r="C14" s="33"/>
      <c r="D14" s="32"/>
      <c r="E14" s="31"/>
      <c r="F14" s="32" t="s">
        <v>386</v>
      </c>
      <c r="G14" s="32" t="s">
        <v>387</v>
      </c>
      <c r="H14" s="32" t="s">
        <v>370</v>
      </c>
      <c r="I14" s="32" t="s">
        <v>371</v>
      </c>
      <c r="J14" s="32" t="s">
        <v>387</v>
      </c>
      <c r="K14" s="32" t="s">
        <v>372</v>
      </c>
      <c r="L14" s="32" t="s">
        <v>373</v>
      </c>
      <c r="M14" s="32"/>
    </row>
    <row r="15" ht="27" customHeight="1" spans="1:13">
      <c r="A15" s="32"/>
      <c r="B15" s="32"/>
      <c r="C15" s="33"/>
      <c r="D15" s="32"/>
      <c r="E15" s="31"/>
      <c r="F15" s="32" t="s">
        <v>388</v>
      </c>
      <c r="G15" s="32" t="s">
        <v>389</v>
      </c>
      <c r="H15" s="32" t="s">
        <v>390</v>
      </c>
      <c r="I15" s="32" t="s">
        <v>371</v>
      </c>
      <c r="J15" s="32" t="s">
        <v>389</v>
      </c>
      <c r="K15" s="32" t="s">
        <v>372</v>
      </c>
      <c r="L15" s="32" t="s">
        <v>373</v>
      </c>
      <c r="M15" s="32"/>
    </row>
    <row r="16" ht="27" customHeight="1" spans="1:13">
      <c r="A16" s="32"/>
      <c r="B16" s="32"/>
      <c r="C16" s="33"/>
      <c r="D16" s="32"/>
      <c r="E16" s="31"/>
      <c r="F16" s="32" t="s">
        <v>391</v>
      </c>
      <c r="G16" s="32" t="s">
        <v>392</v>
      </c>
      <c r="H16" s="32" t="s">
        <v>393</v>
      </c>
      <c r="I16" s="32" t="s">
        <v>281</v>
      </c>
      <c r="J16" s="32" t="s">
        <v>392</v>
      </c>
      <c r="K16" s="32" t="s">
        <v>372</v>
      </c>
      <c r="L16" s="32" t="s">
        <v>373</v>
      </c>
      <c r="M16" s="32"/>
    </row>
    <row r="17" ht="27" customHeight="1" spans="1:13">
      <c r="A17" s="32" t="s">
        <v>153</v>
      </c>
      <c r="B17" s="32" t="s">
        <v>394</v>
      </c>
      <c r="C17" s="33">
        <v>80</v>
      </c>
      <c r="D17" s="32" t="s">
        <v>395</v>
      </c>
      <c r="E17" s="31" t="s">
        <v>381</v>
      </c>
      <c r="F17" s="32" t="s">
        <v>383</v>
      </c>
      <c r="G17" s="32" t="s">
        <v>396</v>
      </c>
      <c r="H17" s="32" t="s">
        <v>370</v>
      </c>
      <c r="I17" s="32" t="s">
        <v>397</v>
      </c>
      <c r="J17" s="32" t="s">
        <v>396</v>
      </c>
      <c r="K17" s="32" t="s">
        <v>398</v>
      </c>
      <c r="L17" s="32" t="s">
        <v>399</v>
      </c>
      <c r="M17" s="32"/>
    </row>
    <row r="18" ht="27" customHeight="1" spans="1:13">
      <c r="A18" s="32"/>
      <c r="B18" s="32"/>
      <c r="C18" s="33"/>
      <c r="D18" s="32"/>
      <c r="E18" s="31"/>
      <c r="F18" s="32" t="s">
        <v>386</v>
      </c>
      <c r="G18" s="32" t="s">
        <v>400</v>
      </c>
      <c r="H18" s="32" t="s">
        <v>370</v>
      </c>
      <c r="I18" s="32" t="s">
        <v>401</v>
      </c>
      <c r="J18" s="32" t="s">
        <v>400</v>
      </c>
      <c r="K18" s="32" t="s">
        <v>398</v>
      </c>
      <c r="L18" s="32" t="s">
        <v>399</v>
      </c>
      <c r="M18" s="32"/>
    </row>
    <row r="19" ht="27" customHeight="1" spans="1:13">
      <c r="A19" s="32"/>
      <c r="B19" s="32"/>
      <c r="C19" s="33"/>
      <c r="D19" s="32"/>
      <c r="E19" s="31"/>
      <c r="F19" s="32" t="s">
        <v>391</v>
      </c>
      <c r="G19" s="32" t="s">
        <v>402</v>
      </c>
      <c r="H19" s="32" t="s">
        <v>393</v>
      </c>
      <c r="I19" s="32" t="s">
        <v>403</v>
      </c>
      <c r="J19" s="32" t="s">
        <v>402</v>
      </c>
      <c r="K19" s="32" t="s">
        <v>398</v>
      </c>
      <c r="L19" s="32" t="s">
        <v>399</v>
      </c>
      <c r="M19" s="32"/>
    </row>
    <row r="20" ht="27" customHeight="1" spans="1:13">
      <c r="A20" s="32"/>
      <c r="B20" s="32"/>
      <c r="C20" s="33"/>
      <c r="D20" s="32"/>
      <c r="E20" s="31"/>
      <c r="F20" s="32" t="s">
        <v>382</v>
      </c>
      <c r="G20" s="32" t="s">
        <v>395</v>
      </c>
      <c r="H20" s="32" t="s">
        <v>370</v>
      </c>
      <c r="I20" s="32" t="s">
        <v>370</v>
      </c>
      <c r="J20" s="32" t="s">
        <v>395</v>
      </c>
      <c r="K20" s="32" t="s">
        <v>398</v>
      </c>
      <c r="L20" s="32" t="s">
        <v>399</v>
      </c>
      <c r="M20" s="32"/>
    </row>
    <row r="21" ht="27" customHeight="1" spans="1:13">
      <c r="A21" s="32"/>
      <c r="B21" s="32"/>
      <c r="C21" s="33"/>
      <c r="D21" s="32"/>
      <c r="E21" s="31"/>
      <c r="F21" s="32" t="s">
        <v>388</v>
      </c>
      <c r="G21" s="32" t="s">
        <v>402</v>
      </c>
      <c r="H21" s="32" t="s">
        <v>404</v>
      </c>
      <c r="I21" s="32" t="s">
        <v>280</v>
      </c>
      <c r="J21" s="32" t="s">
        <v>402</v>
      </c>
      <c r="K21" s="32" t="s">
        <v>398</v>
      </c>
      <c r="L21" s="32" t="s">
        <v>399</v>
      </c>
      <c r="M21" s="32"/>
    </row>
    <row r="22" ht="27" customHeight="1" spans="1:13">
      <c r="A22" s="32"/>
      <c r="B22" s="32"/>
      <c r="C22" s="33"/>
      <c r="D22" s="32"/>
      <c r="E22" s="31"/>
      <c r="F22" s="32" t="s">
        <v>385</v>
      </c>
      <c r="G22" s="32" t="s">
        <v>405</v>
      </c>
      <c r="H22" s="32" t="s">
        <v>370</v>
      </c>
      <c r="I22" s="32" t="s">
        <v>370</v>
      </c>
      <c r="J22" s="32" t="s">
        <v>405</v>
      </c>
      <c r="K22" s="32" t="s">
        <v>398</v>
      </c>
      <c r="L22" s="32" t="s">
        <v>399</v>
      </c>
      <c r="M22" s="32"/>
    </row>
    <row r="23" ht="27" customHeight="1" spans="1:13">
      <c r="A23" s="32"/>
      <c r="B23" s="32"/>
      <c r="C23" s="33"/>
      <c r="D23" s="32"/>
      <c r="E23" s="31" t="s">
        <v>367</v>
      </c>
      <c r="F23" s="32" t="s">
        <v>374</v>
      </c>
      <c r="G23" s="32" t="s">
        <v>406</v>
      </c>
      <c r="H23" s="32" t="s">
        <v>370</v>
      </c>
      <c r="I23" s="32" t="s">
        <v>407</v>
      </c>
      <c r="J23" s="32" t="s">
        <v>406</v>
      </c>
      <c r="K23" s="32" t="s">
        <v>398</v>
      </c>
      <c r="L23" s="32" t="s">
        <v>399</v>
      </c>
      <c r="M23" s="32"/>
    </row>
    <row r="24" ht="27" customHeight="1" spans="1:13">
      <c r="A24" s="32"/>
      <c r="B24" s="32"/>
      <c r="C24" s="33"/>
      <c r="D24" s="32"/>
      <c r="E24" s="31"/>
      <c r="F24" s="32" t="s">
        <v>368</v>
      </c>
      <c r="G24" s="32" t="s">
        <v>377</v>
      </c>
      <c r="H24" s="32" t="s">
        <v>370</v>
      </c>
      <c r="I24" s="32" t="s">
        <v>408</v>
      </c>
      <c r="J24" s="32" t="s">
        <v>377</v>
      </c>
      <c r="K24" s="32" t="s">
        <v>398</v>
      </c>
      <c r="L24" s="32" t="s">
        <v>399</v>
      </c>
      <c r="M24" s="32"/>
    </row>
    <row r="25" ht="27" customHeight="1" spans="1:13">
      <c r="A25" s="32"/>
      <c r="B25" s="32"/>
      <c r="C25" s="33"/>
      <c r="D25" s="32"/>
      <c r="E25" s="31"/>
      <c r="F25" s="32" t="s">
        <v>376</v>
      </c>
      <c r="G25" s="32" t="s">
        <v>396</v>
      </c>
      <c r="H25" s="32" t="s">
        <v>370</v>
      </c>
      <c r="I25" s="32" t="s">
        <v>370</v>
      </c>
      <c r="J25" s="32" t="s">
        <v>396</v>
      </c>
      <c r="K25" s="32" t="s">
        <v>398</v>
      </c>
      <c r="L25" s="32" t="s">
        <v>399</v>
      </c>
      <c r="M25" s="32"/>
    </row>
    <row r="26" ht="27" customHeight="1" spans="1:13">
      <c r="A26" s="32"/>
      <c r="B26" s="32"/>
      <c r="C26" s="33"/>
      <c r="D26" s="32"/>
      <c r="E26" s="31" t="s">
        <v>378</v>
      </c>
      <c r="F26" s="32" t="s">
        <v>379</v>
      </c>
      <c r="G26" s="32" t="s">
        <v>409</v>
      </c>
      <c r="H26" s="32" t="s">
        <v>370</v>
      </c>
      <c r="I26" s="32" t="s">
        <v>370</v>
      </c>
      <c r="J26" s="32" t="s">
        <v>409</v>
      </c>
      <c r="K26" s="32" t="s">
        <v>398</v>
      </c>
      <c r="L26" s="32" t="s">
        <v>399</v>
      </c>
      <c r="M26" s="32"/>
    </row>
    <row r="27" ht="27" customHeight="1" spans="1:13">
      <c r="A27" s="32" t="s">
        <v>153</v>
      </c>
      <c r="B27" s="32" t="s">
        <v>410</v>
      </c>
      <c r="C27" s="33">
        <v>20</v>
      </c>
      <c r="D27" s="32" t="s">
        <v>411</v>
      </c>
      <c r="E27" s="31" t="s">
        <v>367</v>
      </c>
      <c r="F27" s="32" t="s">
        <v>376</v>
      </c>
      <c r="G27" s="32" t="s">
        <v>412</v>
      </c>
      <c r="H27" s="32" t="s">
        <v>370</v>
      </c>
      <c r="I27" s="32" t="s">
        <v>411</v>
      </c>
      <c r="J27" s="32" t="s">
        <v>412</v>
      </c>
      <c r="K27" s="32" t="s">
        <v>393</v>
      </c>
      <c r="L27" s="32" t="s">
        <v>373</v>
      </c>
      <c r="M27" s="32"/>
    </row>
    <row r="28" ht="27" customHeight="1" spans="1:13">
      <c r="A28" s="32"/>
      <c r="B28" s="32"/>
      <c r="C28" s="33"/>
      <c r="D28" s="32"/>
      <c r="E28" s="31"/>
      <c r="F28" s="32" t="s">
        <v>374</v>
      </c>
      <c r="G28" s="32" t="s">
        <v>412</v>
      </c>
      <c r="H28" s="32" t="s">
        <v>370</v>
      </c>
      <c r="I28" s="32" t="s">
        <v>411</v>
      </c>
      <c r="J28" s="32" t="s">
        <v>412</v>
      </c>
      <c r="K28" s="32" t="s">
        <v>393</v>
      </c>
      <c r="L28" s="32" t="s">
        <v>373</v>
      </c>
      <c r="M28" s="32"/>
    </row>
    <row r="29" ht="27" customHeight="1" spans="1:13">
      <c r="A29" s="32"/>
      <c r="B29" s="32"/>
      <c r="C29" s="33"/>
      <c r="D29" s="32"/>
      <c r="E29" s="31"/>
      <c r="F29" s="32" t="s">
        <v>368</v>
      </c>
      <c r="G29" s="32" t="s">
        <v>369</v>
      </c>
      <c r="H29" s="32" t="s">
        <v>370</v>
      </c>
      <c r="I29" s="32" t="s">
        <v>411</v>
      </c>
      <c r="J29" s="32" t="s">
        <v>369</v>
      </c>
      <c r="K29" s="32" t="s">
        <v>393</v>
      </c>
      <c r="L29" s="32" t="s">
        <v>373</v>
      </c>
      <c r="M29" s="32"/>
    </row>
    <row r="30" ht="27" customHeight="1" spans="1:13">
      <c r="A30" s="32"/>
      <c r="B30" s="32"/>
      <c r="C30" s="33"/>
      <c r="D30" s="32"/>
      <c r="E30" s="31" t="s">
        <v>381</v>
      </c>
      <c r="F30" s="32" t="s">
        <v>383</v>
      </c>
      <c r="G30" s="32" t="s">
        <v>413</v>
      </c>
      <c r="H30" s="32" t="s">
        <v>370</v>
      </c>
      <c r="I30" s="32" t="s">
        <v>411</v>
      </c>
      <c r="J30" s="32" t="s">
        <v>413</v>
      </c>
      <c r="K30" s="32" t="s">
        <v>393</v>
      </c>
      <c r="L30" s="32" t="s">
        <v>373</v>
      </c>
      <c r="M30" s="32"/>
    </row>
    <row r="31" ht="27" customHeight="1" spans="1:13">
      <c r="A31" s="32"/>
      <c r="B31" s="32"/>
      <c r="C31" s="33"/>
      <c r="D31" s="32"/>
      <c r="E31" s="31"/>
      <c r="F31" s="32" t="s">
        <v>385</v>
      </c>
      <c r="G31" s="32" t="s">
        <v>414</v>
      </c>
      <c r="H31" s="32" t="s">
        <v>370</v>
      </c>
      <c r="I31" s="32" t="s">
        <v>411</v>
      </c>
      <c r="J31" s="32" t="s">
        <v>414</v>
      </c>
      <c r="K31" s="32" t="s">
        <v>393</v>
      </c>
      <c r="L31" s="32" t="s">
        <v>373</v>
      </c>
      <c r="M31" s="32"/>
    </row>
    <row r="32" ht="27" customHeight="1" spans="1:13">
      <c r="A32" s="32"/>
      <c r="B32" s="32"/>
      <c r="C32" s="33"/>
      <c r="D32" s="32"/>
      <c r="E32" s="31"/>
      <c r="F32" s="32" t="s">
        <v>388</v>
      </c>
      <c r="G32" s="32" t="s">
        <v>415</v>
      </c>
      <c r="H32" s="32" t="s">
        <v>416</v>
      </c>
      <c r="I32" s="32" t="s">
        <v>411</v>
      </c>
      <c r="J32" s="32" t="s">
        <v>415</v>
      </c>
      <c r="K32" s="32" t="s">
        <v>393</v>
      </c>
      <c r="L32" s="32" t="s">
        <v>373</v>
      </c>
      <c r="M32" s="32"/>
    </row>
    <row r="33" ht="27" customHeight="1" spans="1:13">
      <c r="A33" s="32"/>
      <c r="B33" s="32"/>
      <c r="C33" s="33"/>
      <c r="D33" s="32"/>
      <c r="E33" s="31"/>
      <c r="F33" s="32" t="s">
        <v>382</v>
      </c>
      <c r="G33" s="32" t="s">
        <v>414</v>
      </c>
      <c r="H33" s="32" t="s">
        <v>370</v>
      </c>
      <c r="I33" s="32" t="s">
        <v>411</v>
      </c>
      <c r="J33" s="32" t="s">
        <v>414</v>
      </c>
      <c r="K33" s="32" t="s">
        <v>393</v>
      </c>
      <c r="L33" s="32" t="s">
        <v>373</v>
      </c>
      <c r="M33" s="32"/>
    </row>
    <row r="34" ht="27" customHeight="1" spans="1:13">
      <c r="A34" s="32"/>
      <c r="B34" s="32"/>
      <c r="C34" s="33"/>
      <c r="D34" s="32"/>
      <c r="E34" s="31"/>
      <c r="F34" s="32" t="s">
        <v>386</v>
      </c>
      <c r="G34" s="32" t="s">
        <v>417</v>
      </c>
      <c r="H34" s="32" t="s">
        <v>370</v>
      </c>
      <c r="I34" s="32" t="s">
        <v>411</v>
      </c>
      <c r="J34" s="32" t="s">
        <v>417</v>
      </c>
      <c r="K34" s="32" t="s">
        <v>393</v>
      </c>
      <c r="L34" s="32" t="s">
        <v>373</v>
      </c>
      <c r="M34" s="32"/>
    </row>
    <row r="35" ht="27" customHeight="1" spans="1:13">
      <c r="A35" s="32"/>
      <c r="B35" s="32"/>
      <c r="C35" s="33"/>
      <c r="D35" s="32"/>
      <c r="E35" s="31"/>
      <c r="F35" s="32" t="s">
        <v>391</v>
      </c>
      <c r="G35" s="32" t="s">
        <v>418</v>
      </c>
      <c r="H35" s="32" t="s">
        <v>419</v>
      </c>
      <c r="I35" s="32" t="s">
        <v>411</v>
      </c>
      <c r="J35" s="32" t="s">
        <v>418</v>
      </c>
      <c r="K35" s="32" t="s">
        <v>393</v>
      </c>
      <c r="L35" s="32" t="s">
        <v>373</v>
      </c>
      <c r="M35" s="32"/>
    </row>
    <row r="36" ht="27" customHeight="1" spans="1:13">
      <c r="A36" s="32"/>
      <c r="B36" s="32"/>
      <c r="C36" s="33"/>
      <c r="D36" s="32"/>
      <c r="E36" s="31" t="s">
        <v>378</v>
      </c>
      <c r="F36" s="32" t="s">
        <v>379</v>
      </c>
      <c r="G36" s="32" t="s">
        <v>420</v>
      </c>
      <c r="H36" s="32" t="s">
        <v>370</v>
      </c>
      <c r="I36" s="32" t="s">
        <v>411</v>
      </c>
      <c r="J36" s="32" t="s">
        <v>420</v>
      </c>
      <c r="K36" s="32" t="s">
        <v>393</v>
      </c>
      <c r="L36" s="32" t="s">
        <v>373</v>
      </c>
      <c r="M36" s="32"/>
    </row>
    <row r="37" ht="27" customHeight="1" spans="1:13">
      <c r="A37" s="32" t="s">
        <v>153</v>
      </c>
      <c r="B37" s="32" t="s">
        <v>421</v>
      </c>
      <c r="C37" s="33">
        <v>90</v>
      </c>
      <c r="D37" s="32" t="s">
        <v>422</v>
      </c>
      <c r="E37" s="31" t="s">
        <v>367</v>
      </c>
      <c r="F37" s="32" t="s">
        <v>374</v>
      </c>
      <c r="G37" s="32" t="s">
        <v>377</v>
      </c>
      <c r="H37" s="32" t="s">
        <v>370</v>
      </c>
      <c r="I37" s="32" t="s">
        <v>423</v>
      </c>
      <c r="J37" s="32" t="s">
        <v>377</v>
      </c>
      <c r="K37" s="32" t="s">
        <v>372</v>
      </c>
      <c r="L37" s="32" t="s">
        <v>373</v>
      </c>
      <c r="M37" s="32"/>
    </row>
    <row r="38" ht="27" customHeight="1" spans="1:13">
      <c r="A38" s="32"/>
      <c r="B38" s="32"/>
      <c r="C38" s="33"/>
      <c r="D38" s="32"/>
      <c r="E38" s="31"/>
      <c r="F38" s="32" t="s">
        <v>368</v>
      </c>
      <c r="G38" s="32" t="s">
        <v>424</v>
      </c>
      <c r="H38" s="32" t="s">
        <v>370</v>
      </c>
      <c r="I38" s="32" t="s">
        <v>425</v>
      </c>
      <c r="J38" s="32" t="s">
        <v>424</v>
      </c>
      <c r="K38" s="32" t="s">
        <v>372</v>
      </c>
      <c r="L38" s="32" t="s">
        <v>373</v>
      </c>
      <c r="M38" s="32"/>
    </row>
    <row r="39" ht="27" customHeight="1" spans="1:13">
      <c r="A39" s="32"/>
      <c r="B39" s="32"/>
      <c r="C39" s="33"/>
      <c r="D39" s="32"/>
      <c r="E39" s="31"/>
      <c r="F39" s="32" t="s">
        <v>376</v>
      </c>
      <c r="G39" s="32" t="s">
        <v>426</v>
      </c>
      <c r="H39" s="32" t="s">
        <v>370</v>
      </c>
      <c r="I39" s="32" t="s">
        <v>392</v>
      </c>
      <c r="J39" s="32" t="s">
        <v>426</v>
      </c>
      <c r="K39" s="32" t="s">
        <v>372</v>
      </c>
      <c r="L39" s="32" t="s">
        <v>373</v>
      </c>
      <c r="M39" s="32"/>
    </row>
    <row r="40" ht="27" customHeight="1" spans="1:13">
      <c r="A40" s="32"/>
      <c r="B40" s="32"/>
      <c r="C40" s="33"/>
      <c r="D40" s="32"/>
      <c r="E40" s="31" t="s">
        <v>381</v>
      </c>
      <c r="F40" s="32" t="s">
        <v>391</v>
      </c>
      <c r="G40" s="32" t="s">
        <v>427</v>
      </c>
      <c r="H40" s="32" t="s">
        <v>428</v>
      </c>
      <c r="I40" s="32" t="s">
        <v>429</v>
      </c>
      <c r="J40" s="32" t="s">
        <v>427</v>
      </c>
      <c r="K40" s="32" t="s">
        <v>372</v>
      </c>
      <c r="L40" s="32" t="s">
        <v>373</v>
      </c>
      <c r="M40" s="32"/>
    </row>
    <row r="41" ht="27" customHeight="1" spans="1:13">
      <c r="A41" s="32"/>
      <c r="B41" s="32"/>
      <c r="C41" s="33"/>
      <c r="D41" s="32"/>
      <c r="E41" s="31"/>
      <c r="F41" s="32" t="s">
        <v>385</v>
      </c>
      <c r="G41" s="32" t="s">
        <v>372</v>
      </c>
      <c r="H41" s="32" t="s">
        <v>372</v>
      </c>
      <c r="I41" s="32" t="s">
        <v>372</v>
      </c>
      <c r="J41" s="32" t="s">
        <v>372</v>
      </c>
      <c r="K41" s="32" t="s">
        <v>372</v>
      </c>
      <c r="L41" s="32" t="s">
        <v>373</v>
      </c>
      <c r="M41" s="32"/>
    </row>
    <row r="42" ht="27" customHeight="1" spans="1:13">
      <c r="A42" s="32"/>
      <c r="B42" s="32"/>
      <c r="C42" s="33"/>
      <c r="D42" s="32"/>
      <c r="E42" s="31"/>
      <c r="F42" s="32" t="s">
        <v>388</v>
      </c>
      <c r="G42" s="32" t="s">
        <v>430</v>
      </c>
      <c r="H42" s="32" t="s">
        <v>370</v>
      </c>
      <c r="I42" s="32" t="s">
        <v>431</v>
      </c>
      <c r="J42" s="32" t="s">
        <v>430</v>
      </c>
      <c r="K42" s="32" t="s">
        <v>372</v>
      </c>
      <c r="L42" s="32" t="s">
        <v>373</v>
      </c>
      <c r="M42" s="32"/>
    </row>
    <row r="43" ht="27" customHeight="1" spans="1:13">
      <c r="A43" s="32"/>
      <c r="B43" s="32"/>
      <c r="C43" s="33"/>
      <c r="D43" s="32"/>
      <c r="E43" s="31"/>
      <c r="F43" s="32" t="s">
        <v>386</v>
      </c>
      <c r="G43" s="32" t="s">
        <v>417</v>
      </c>
      <c r="H43" s="32" t="s">
        <v>370</v>
      </c>
      <c r="I43" s="32" t="s">
        <v>401</v>
      </c>
      <c r="J43" s="32" t="s">
        <v>417</v>
      </c>
      <c r="K43" s="32" t="s">
        <v>432</v>
      </c>
      <c r="L43" s="32" t="s">
        <v>373</v>
      </c>
      <c r="M43" s="32"/>
    </row>
    <row r="44" ht="27" customHeight="1" spans="1:13">
      <c r="A44" s="32"/>
      <c r="B44" s="32"/>
      <c r="C44" s="33"/>
      <c r="D44" s="32"/>
      <c r="E44" s="31"/>
      <c r="F44" s="32" t="s">
        <v>383</v>
      </c>
      <c r="G44" s="32" t="s">
        <v>433</v>
      </c>
      <c r="H44" s="32" t="s">
        <v>370</v>
      </c>
      <c r="I44" s="32" t="s">
        <v>434</v>
      </c>
      <c r="J44" s="32" t="s">
        <v>433</v>
      </c>
      <c r="K44" s="32" t="s">
        <v>372</v>
      </c>
      <c r="L44" s="32" t="s">
        <v>373</v>
      </c>
      <c r="M44" s="32"/>
    </row>
    <row r="45" ht="27" customHeight="1" spans="1:13">
      <c r="A45" s="32"/>
      <c r="B45" s="32"/>
      <c r="C45" s="33"/>
      <c r="D45" s="32"/>
      <c r="E45" s="31"/>
      <c r="F45" s="32" t="s">
        <v>382</v>
      </c>
      <c r="G45" s="32" t="s">
        <v>372</v>
      </c>
      <c r="H45" s="32" t="s">
        <v>372</v>
      </c>
      <c r="I45" s="32" t="s">
        <v>372</v>
      </c>
      <c r="J45" s="32" t="s">
        <v>372</v>
      </c>
      <c r="K45" s="32" t="s">
        <v>372</v>
      </c>
      <c r="L45" s="32" t="s">
        <v>373</v>
      </c>
      <c r="M45" s="32"/>
    </row>
    <row r="46" ht="27" customHeight="1" spans="1:13">
      <c r="A46" s="32"/>
      <c r="B46" s="32"/>
      <c r="C46" s="33"/>
      <c r="D46" s="32"/>
      <c r="E46" s="31" t="s">
        <v>378</v>
      </c>
      <c r="F46" s="32" t="s">
        <v>379</v>
      </c>
      <c r="G46" s="32" t="s">
        <v>380</v>
      </c>
      <c r="H46" s="32" t="s">
        <v>370</v>
      </c>
      <c r="I46" s="32" t="s">
        <v>435</v>
      </c>
      <c r="J46" s="32" t="s">
        <v>380</v>
      </c>
      <c r="K46" s="32" t="s">
        <v>372</v>
      </c>
      <c r="L46" s="32" t="s">
        <v>373</v>
      </c>
      <c r="M46" s="32"/>
    </row>
  </sheetData>
  <mergeCells count="32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B4:B5"/>
    <mergeCell ref="B7:B16"/>
    <mergeCell ref="B17:B26"/>
    <mergeCell ref="B27:B36"/>
    <mergeCell ref="B37:B46"/>
    <mergeCell ref="C4:C5"/>
    <mergeCell ref="C7:C16"/>
    <mergeCell ref="C17:C26"/>
    <mergeCell ref="C27:C36"/>
    <mergeCell ref="C37:C46"/>
    <mergeCell ref="D4:D5"/>
    <mergeCell ref="D7:D16"/>
    <mergeCell ref="D17:D26"/>
    <mergeCell ref="D27:D36"/>
    <mergeCell ref="D37:D46"/>
    <mergeCell ref="E7:E9"/>
    <mergeCell ref="E11:E16"/>
    <mergeCell ref="E17:E22"/>
    <mergeCell ref="E23:E25"/>
    <mergeCell ref="E27:E29"/>
    <mergeCell ref="E30:E35"/>
    <mergeCell ref="E37:E39"/>
    <mergeCell ref="E40:E45"/>
  </mergeCells>
  <printOptions horizontalCentered="1"/>
  <pageMargins left="0.0780000016093254" right="0.0780000016093254" top="0.0780000016093254" bottom="0.0780000016093254" header="0" footer="0"/>
  <pageSetup paperSize="9" scale="9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L12" sqref="L12"/>
    </sheetView>
  </sheetViews>
  <sheetFormatPr defaultColWidth="10" defaultRowHeight="13.5"/>
  <cols>
    <col min="1" max="1" width="6.24166666666667" customWidth="1"/>
    <col min="2" max="2" width="13.4333333333333" customWidth="1"/>
    <col min="3" max="4" width="7.38333333333333" customWidth="1"/>
    <col min="5" max="5" width="8" customWidth="1"/>
    <col min="6" max="6" width="7.88333333333333" customWidth="1"/>
    <col min="7" max="7" width="6.75" customWidth="1"/>
    <col min="8" max="9" width="8.275" customWidth="1"/>
    <col min="10" max="10" width="5.13333333333333" customWidth="1"/>
    <col min="11" max="11" width="7.05833333333333" customWidth="1"/>
    <col min="12" max="17" width="7.25" customWidth="1"/>
    <col min="18" max="18" width="14.25" customWidth="1"/>
    <col min="19" max="19" width="9.76666666666667" customWidth="1"/>
  </cols>
  <sheetData>
    <row r="1" ht="42.25" customHeight="1" spans="1:18">
      <c r="A1" s="21" t="s">
        <v>436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6" t="s">
        <v>31</v>
      </c>
      <c r="R2" s="26"/>
    </row>
    <row r="3" ht="21.55" customHeight="1" spans="1:18">
      <c r="A3" s="23" t="s">
        <v>317</v>
      </c>
      <c r="B3" s="23" t="s">
        <v>318</v>
      </c>
      <c r="C3" s="23" t="s">
        <v>438</v>
      </c>
      <c r="D3" s="23"/>
      <c r="E3" s="23"/>
      <c r="F3" s="23"/>
      <c r="G3" s="23"/>
      <c r="H3" s="23"/>
      <c r="I3" s="23"/>
      <c r="J3" s="23" t="s">
        <v>439</v>
      </c>
      <c r="K3" s="23" t="s">
        <v>440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353</v>
      </c>
      <c r="D4" s="23" t="s">
        <v>441</v>
      </c>
      <c r="E4" s="23"/>
      <c r="F4" s="23"/>
      <c r="G4" s="23"/>
      <c r="H4" s="23" t="s">
        <v>442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43" customHeight="1" spans="1:18">
      <c r="A5" s="23"/>
      <c r="B5" s="23"/>
      <c r="C5" s="23"/>
      <c r="D5" s="23" t="s">
        <v>137</v>
      </c>
      <c r="E5" s="23" t="s">
        <v>443</v>
      </c>
      <c r="F5" s="23" t="s">
        <v>141</v>
      </c>
      <c r="G5" s="23" t="s">
        <v>444</v>
      </c>
      <c r="H5" s="23" t="s">
        <v>158</v>
      </c>
      <c r="I5" s="23" t="s">
        <v>159</v>
      </c>
      <c r="J5" s="23"/>
      <c r="K5" s="23" t="s">
        <v>356</v>
      </c>
      <c r="L5" s="23" t="s">
        <v>357</v>
      </c>
      <c r="M5" s="23" t="s">
        <v>358</v>
      </c>
      <c r="N5" s="23" t="s">
        <v>363</v>
      </c>
      <c r="O5" s="23" t="s">
        <v>359</v>
      </c>
      <c r="P5" s="23" t="s">
        <v>445</v>
      </c>
      <c r="Q5" s="23" t="s">
        <v>446</v>
      </c>
      <c r="R5" s="23" t="s">
        <v>364</v>
      </c>
    </row>
    <row r="6" ht="34" customHeight="1" spans="1:18">
      <c r="A6" s="24" t="s">
        <v>2</v>
      </c>
      <c r="B6" s="24" t="s">
        <v>4</v>
      </c>
      <c r="C6" s="25">
        <v>905.262104</v>
      </c>
      <c r="D6" s="25">
        <v>905.262104</v>
      </c>
      <c r="E6" s="25"/>
      <c r="F6" s="25"/>
      <c r="G6" s="25"/>
      <c r="H6" s="25">
        <v>695.262104</v>
      </c>
      <c r="I6" s="25">
        <v>210</v>
      </c>
      <c r="J6" s="24" t="s">
        <v>447</v>
      </c>
      <c r="K6" s="24" t="s">
        <v>381</v>
      </c>
      <c r="L6" s="24" t="s">
        <v>448</v>
      </c>
      <c r="M6" s="24" t="s">
        <v>449</v>
      </c>
      <c r="N6" s="24" t="s">
        <v>450</v>
      </c>
      <c r="O6" s="24">
        <v>100</v>
      </c>
      <c r="P6" s="24" t="s">
        <v>451</v>
      </c>
      <c r="Q6" s="24" t="s">
        <v>452</v>
      </c>
      <c r="R6" s="24"/>
    </row>
    <row r="7" ht="3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4"/>
      <c r="L7" s="24" t="s">
        <v>453</v>
      </c>
      <c r="M7" s="24" t="s">
        <v>454</v>
      </c>
      <c r="N7" s="24" t="s">
        <v>455</v>
      </c>
      <c r="O7" s="24">
        <v>100</v>
      </c>
      <c r="P7" s="24" t="s">
        <v>451</v>
      </c>
      <c r="Q7" s="24" t="s">
        <v>456</v>
      </c>
      <c r="R7" s="24"/>
    </row>
    <row r="8" ht="34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4" t="s">
        <v>367</v>
      </c>
      <c r="L8" s="24" t="s">
        <v>457</v>
      </c>
      <c r="M8" s="24" t="s">
        <v>458</v>
      </c>
      <c r="N8" s="24" t="s">
        <v>459</v>
      </c>
      <c r="O8" s="24">
        <v>100</v>
      </c>
      <c r="P8" s="24" t="s">
        <v>451</v>
      </c>
      <c r="Q8" s="24" t="s">
        <v>460</v>
      </c>
      <c r="R8" s="24"/>
    </row>
    <row r="9" ht="34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4"/>
      <c r="L9" s="24" t="s">
        <v>461</v>
      </c>
      <c r="M9" s="24" t="s">
        <v>409</v>
      </c>
      <c r="N9" s="24" t="s">
        <v>409</v>
      </c>
      <c r="O9" s="24">
        <v>100</v>
      </c>
      <c r="P9" s="24" t="s">
        <v>451</v>
      </c>
      <c r="Q9" s="24" t="s">
        <v>462</v>
      </c>
      <c r="R9" s="24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629861111111111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D14" sqref="D14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单位：103001-政协醴陵市委员会办公室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463</v>
      </c>
      <c r="B3" s="9"/>
      <c r="C3" s="8" t="s">
        <v>464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233</v>
      </c>
      <c r="E4" s="12" t="s">
        <v>234</v>
      </c>
    </row>
    <row r="5" spans="1:5">
      <c r="A5" s="13">
        <v>301</v>
      </c>
      <c r="B5" s="14" t="s">
        <v>214</v>
      </c>
      <c r="C5" s="15">
        <f t="shared" ref="C5:C68" si="0">D5+E5</f>
        <v>458.551904</v>
      </c>
      <c r="D5" s="15">
        <f>SUM(D6:D18)</f>
        <v>458.551904</v>
      </c>
      <c r="E5" s="15">
        <f>SUM(E6:E18)</f>
        <v>0</v>
      </c>
    </row>
    <row r="6" spans="1:5">
      <c r="A6" s="16">
        <v>30101</v>
      </c>
      <c r="B6" s="17" t="s">
        <v>465</v>
      </c>
      <c r="C6" s="15">
        <f t="shared" si="0"/>
        <v>191.6016</v>
      </c>
      <c r="D6" s="15">
        <f>'9工资福利'!H6</f>
        <v>191.6016</v>
      </c>
      <c r="E6" s="15"/>
    </row>
    <row r="7" spans="1:5">
      <c r="A7" s="16">
        <v>30102</v>
      </c>
      <c r="B7" s="17" t="s">
        <v>466</v>
      </c>
      <c r="C7" s="15">
        <f t="shared" si="0"/>
        <v>90.036</v>
      </c>
      <c r="D7" s="15">
        <f>'9工资福利'!I6</f>
        <v>90.036</v>
      </c>
      <c r="E7" s="15"/>
    </row>
    <row r="8" spans="1:5">
      <c r="A8" s="16">
        <v>30103</v>
      </c>
      <c r="B8" s="17" t="s">
        <v>467</v>
      </c>
      <c r="C8" s="15">
        <f t="shared" si="0"/>
        <v>15.9668</v>
      </c>
      <c r="D8" s="15">
        <f>'9工资福利'!J6</f>
        <v>15.9668</v>
      </c>
      <c r="E8" s="15"/>
    </row>
    <row r="9" spans="1:5">
      <c r="A9" s="16">
        <v>30106</v>
      </c>
      <c r="B9" s="17" t="s">
        <v>468</v>
      </c>
      <c r="C9" s="15">
        <f t="shared" si="0"/>
        <v>25</v>
      </c>
      <c r="D9" s="15">
        <f>'9工资福利'!T6</f>
        <v>25</v>
      </c>
      <c r="E9" s="15"/>
    </row>
    <row r="10" spans="1:5">
      <c r="A10" s="16">
        <v>30107</v>
      </c>
      <c r="B10" s="17" t="s">
        <v>469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470</v>
      </c>
      <c r="C11" s="15">
        <f t="shared" si="0"/>
        <v>47.6167</v>
      </c>
      <c r="D11" s="15">
        <f>'9工资福利'!M6</f>
        <v>47.6167</v>
      </c>
      <c r="E11" s="15"/>
    </row>
    <row r="12" spans="1:5">
      <c r="A12" s="16">
        <v>30109</v>
      </c>
      <c r="B12" s="17" t="s">
        <v>471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472</v>
      </c>
      <c r="C13" s="15">
        <f t="shared" si="0"/>
        <v>14.618304</v>
      </c>
      <c r="D13" s="15">
        <f>'9工资福利'!O6</f>
        <v>14.618304</v>
      </c>
      <c r="E13" s="15"/>
    </row>
    <row r="14" spans="1:5">
      <c r="A14" s="16">
        <v>30111</v>
      </c>
      <c r="B14" s="17" t="s">
        <v>473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474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475</v>
      </c>
      <c r="C16" s="15">
        <f t="shared" si="0"/>
        <v>61.7125</v>
      </c>
      <c r="D16" s="15">
        <f>'9工资福利'!R6</f>
        <v>61.7125</v>
      </c>
      <c r="E16" s="15"/>
    </row>
    <row r="17" spans="1:5">
      <c r="A17" s="16">
        <v>30114</v>
      </c>
      <c r="B17" s="17" t="s">
        <v>476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477</v>
      </c>
      <c r="C18" s="15">
        <f t="shared" si="0"/>
        <v>12</v>
      </c>
      <c r="D18" s="15">
        <f>'9工资福利'!V6</f>
        <v>12</v>
      </c>
      <c r="E18" s="15"/>
    </row>
    <row r="19" spans="1:5">
      <c r="A19" s="13">
        <v>302</v>
      </c>
      <c r="B19" s="14" t="s">
        <v>289</v>
      </c>
      <c r="C19" s="15">
        <f t="shared" si="0"/>
        <v>226.7102</v>
      </c>
      <c r="D19" s="15">
        <f>SUM(D20:D46)</f>
        <v>0</v>
      </c>
      <c r="E19" s="15">
        <f>SUM(E20:E46)</f>
        <v>226.7102</v>
      </c>
    </row>
    <row r="20" spans="1:5">
      <c r="A20" s="16">
        <v>30201</v>
      </c>
      <c r="B20" s="17" t="s">
        <v>478</v>
      </c>
      <c r="C20" s="15">
        <f t="shared" si="0"/>
        <v>40.5</v>
      </c>
      <c r="D20" s="15"/>
      <c r="E20" s="15">
        <f>'13商品服务'!G6</f>
        <v>40.5</v>
      </c>
    </row>
    <row r="21" spans="1:5">
      <c r="A21" s="16">
        <v>30202</v>
      </c>
      <c r="B21" s="17" t="s">
        <v>479</v>
      </c>
      <c r="C21" s="15">
        <f t="shared" si="0"/>
        <v>0</v>
      </c>
      <c r="D21" s="15"/>
      <c r="E21" s="15">
        <f>'13商品服务'!H6</f>
        <v>0</v>
      </c>
    </row>
    <row r="22" spans="1:5">
      <c r="A22" s="16">
        <v>30203</v>
      </c>
      <c r="B22" s="17" t="s">
        <v>480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481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482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483</v>
      </c>
      <c r="C25" s="15">
        <f t="shared" si="0"/>
        <v>3.6</v>
      </c>
      <c r="D25" s="15"/>
      <c r="E25" s="15">
        <f>'13商品服务'!L6</f>
        <v>3.6</v>
      </c>
    </row>
    <row r="26" spans="1:5">
      <c r="A26" s="16">
        <v>30207</v>
      </c>
      <c r="B26" s="17" t="s">
        <v>484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485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486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487</v>
      </c>
      <c r="C29" s="15">
        <f t="shared" si="0"/>
        <v>0</v>
      </c>
      <c r="D29" s="15"/>
      <c r="E29" s="15">
        <f>'13商品服务'!P6</f>
        <v>0</v>
      </c>
    </row>
    <row r="30" spans="1:5">
      <c r="A30" s="16">
        <v>30212</v>
      </c>
      <c r="B30" s="17" t="s">
        <v>488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489</v>
      </c>
      <c r="C31" s="15">
        <f t="shared" si="0"/>
        <v>0</v>
      </c>
      <c r="D31" s="15"/>
      <c r="E31" s="15">
        <f>'13商品服务'!R6</f>
        <v>0</v>
      </c>
    </row>
    <row r="32" spans="1:5">
      <c r="A32" s="16">
        <v>30214</v>
      </c>
      <c r="B32" s="17" t="s">
        <v>490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491</v>
      </c>
      <c r="C33" s="15">
        <f t="shared" si="0"/>
        <v>0</v>
      </c>
      <c r="D33" s="15"/>
      <c r="E33" s="15">
        <f>'13商品服务'!T6</f>
        <v>0</v>
      </c>
    </row>
    <row r="34" spans="1:5">
      <c r="A34" s="16">
        <v>30216</v>
      </c>
      <c r="B34" s="17" t="s">
        <v>492</v>
      </c>
      <c r="C34" s="15">
        <f t="shared" si="0"/>
        <v>0</v>
      </c>
      <c r="D34" s="15"/>
      <c r="E34" s="15">
        <f>'13商品服务'!U6</f>
        <v>0</v>
      </c>
    </row>
    <row r="35" spans="1:5">
      <c r="A35" s="16">
        <v>30217</v>
      </c>
      <c r="B35" s="17" t="s">
        <v>493</v>
      </c>
      <c r="C35" s="15">
        <f t="shared" si="0"/>
        <v>3.5</v>
      </c>
      <c r="D35" s="15"/>
      <c r="E35" s="15">
        <f>'13商品服务'!V6</f>
        <v>3.5</v>
      </c>
    </row>
    <row r="36" spans="1:5">
      <c r="A36" s="16">
        <v>30218</v>
      </c>
      <c r="B36" s="17" t="s">
        <v>494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495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496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497</v>
      </c>
      <c r="C39" s="15">
        <f t="shared" si="0"/>
        <v>0</v>
      </c>
      <c r="D39" s="15"/>
      <c r="E39" s="15">
        <f>'13商品服务'!Z6</f>
        <v>0</v>
      </c>
    </row>
    <row r="40" spans="1:5">
      <c r="A40" s="16">
        <v>30227</v>
      </c>
      <c r="B40" s="17" t="s">
        <v>498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499</v>
      </c>
      <c r="C41" s="15">
        <f t="shared" si="0"/>
        <v>13.0841</v>
      </c>
      <c r="D41" s="15"/>
      <c r="E41" s="15">
        <f>'13商品服务'!AB6</f>
        <v>13.0841</v>
      </c>
    </row>
    <row r="42" spans="1:5">
      <c r="A42" s="16">
        <v>30229</v>
      </c>
      <c r="B42" s="17" t="s">
        <v>500</v>
      </c>
      <c r="C42" s="15">
        <f t="shared" si="0"/>
        <v>18.1261</v>
      </c>
      <c r="D42" s="15"/>
      <c r="E42" s="15">
        <f>'13商品服务'!AC6</f>
        <v>18.1261</v>
      </c>
    </row>
    <row r="43" spans="1:5">
      <c r="A43" s="16">
        <v>30231</v>
      </c>
      <c r="B43" s="17" t="s">
        <v>501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502</v>
      </c>
      <c r="C44" s="15">
        <f t="shared" si="0"/>
        <v>6</v>
      </c>
      <c r="D44" s="15"/>
      <c r="E44" s="15">
        <f>'13商品服务'!AE6</f>
        <v>6</v>
      </c>
    </row>
    <row r="45" spans="1:5">
      <c r="A45" s="16">
        <v>30240</v>
      </c>
      <c r="B45" s="17" t="s">
        <v>503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504</v>
      </c>
      <c r="C46" s="15">
        <f t="shared" si="0"/>
        <v>141.9</v>
      </c>
      <c r="D46" s="15"/>
      <c r="E46" s="15">
        <f>'13商品服务'!AG6</f>
        <v>141.9</v>
      </c>
    </row>
    <row r="47" spans="1:5">
      <c r="A47" s="13">
        <v>303</v>
      </c>
      <c r="B47" s="14" t="s">
        <v>206</v>
      </c>
      <c r="C47" s="15">
        <f t="shared" si="0"/>
        <v>10</v>
      </c>
      <c r="D47" s="15">
        <f>SUM(D48:D59)</f>
        <v>10</v>
      </c>
      <c r="E47" s="15">
        <f>SUM(E48:E59)</f>
        <v>0</v>
      </c>
    </row>
    <row r="48" spans="1:5">
      <c r="A48" s="16">
        <v>30301</v>
      </c>
      <c r="B48" s="17" t="s">
        <v>505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506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507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508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509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510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511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512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513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514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515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516</v>
      </c>
      <c r="C59" s="15">
        <f t="shared" si="0"/>
        <v>10</v>
      </c>
      <c r="D59" s="15">
        <f>'11个人家庭'!R6</f>
        <v>10</v>
      </c>
      <c r="E59" s="15"/>
    </row>
    <row r="60" spans="1:5">
      <c r="A60" s="13">
        <v>307</v>
      </c>
      <c r="B60" s="14" t="s">
        <v>208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517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518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220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519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520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521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522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523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524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525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526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527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528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529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530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531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532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533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534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211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535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536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537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538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695.262104</v>
      </c>
      <c r="D85" s="20">
        <f>D80+D63+D60+D47+D19+D5</f>
        <v>468.551904</v>
      </c>
      <c r="E85" s="20">
        <f>E80+E63+E60+E47+E19+E5</f>
        <v>226.7102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18" sqref="K18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7"/>
      <c r="H1" s="70"/>
    </row>
    <row r="2" ht="17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4" customHeight="1" spans="1:8">
      <c r="A3" s="22" t="s">
        <v>30</v>
      </c>
      <c r="B3" s="22"/>
      <c r="C3" s="22"/>
      <c r="D3" s="22"/>
      <c r="E3" s="22"/>
      <c r="F3" s="22"/>
      <c r="G3" s="26" t="s">
        <v>31</v>
      </c>
      <c r="H3" s="26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1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5" customHeight="1" spans="1:8">
      <c r="A6" s="31" t="s">
        <v>39</v>
      </c>
      <c r="B6" s="33">
        <v>905.262104</v>
      </c>
      <c r="C6" s="32" t="s">
        <v>40</v>
      </c>
      <c r="D6" s="42">
        <v>807.3146</v>
      </c>
      <c r="E6" s="31" t="s">
        <v>41</v>
      </c>
      <c r="F6" s="30">
        <v>695.262104</v>
      </c>
      <c r="G6" s="32" t="s">
        <v>42</v>
      </c>
      <c r="H6" s="33">
        <v>458.551904</v>
      </c>
    </row>
    <row r="7" ht="15" customHeight="1" spans="1:8">
      <c r="A7" s="32" t="s">
        <v>43</v>
      </c>
      <c r="B7" s="33">
        <v>905.262104</v>
      </c>
      <c r="C7" s="32" t="s">
        <v>44</v>
      </c>
      <c r="D7" s="42"/>
      <c r="E7" s="32" t="s">
        <v>45</v>
      </c>
      <c r="F7" s="33">
        <v>458.551904</v>
      </c>
      <c r="G7" s="32" t="s">
        <v>46</v>
      </c>
      <c r="H7" s="33">
        <v>436.7102</v>
      </c>
    </row>
    <row r="8" ht="15" customHeight="1" spans="1:8">
      <c r="A8" s="31" t="s">
        <v>47</v>
      </c>
      <c r="B8" s="33"/>
      <c r="C8" s="32" t="s">
        <v>48</v>
      </c>
      <c r="D8" s="42"/>
      <c r="E8" s="32" t="s">
        <v>49</v>
      </c>
      <c r="F8" s="33">
        <v>226.7102</v>
      </c>
      <c r="G8" s="32" t="s">
        <v>50</v>
      </c>
      <c r="H8" s="33"/>
    </row>
    <row r="9" ht="15" customHeight="1" spans="1:8">
      <c r="A9" s="32" t="s">
        <v>51</v>
      </c>
      <c r="B9" s="33"/>
      <c r="C9" s="32" t="s">
        <v>52</v>
      </c>
      <c r="D9" s="42"/>
      <c r="E9" s="32" t="s">
        <v>53</v>
      </c>
      <c r="F9" s="33">
        <v>10</v>
      </c>
      <c r="G9" s="32" t="s">
        <v>54</v>
      </c>
      <c r="H9" s="33"/>
    </row>
    <row r="10" ht="15" customHeight="1" spans="1:8">
      <c r="A10" s="32" t="s">
        <v>55</v>
      </c>
      <c r="B10" s="33"/>
      <c r="C10" s="32" t="s">
        <v>56</v>
      </c>
      <c r="D10" s="42"/>
      <c r="E10" s="31" t="s">
        <v>57</v>
      </c>
      <c r="F10" s="30">
        <v>210</v>
      </c>
      <c r="G10" s="32" t="s">
        <v>58</v>
      </c>
      <c r="H10" s="33"/>
    </row>
    <row r="11" ht="15" customHeight="1" spans="1:8">
      <c r="A11" s="32" t="s">
        <v>59</v>
      </c>
      <c r="B11" s="33"/>
      <c r="C11" s="32" t="s">
        <v>60</v>
      </c>
      <c r="D11" s="42"/>
      <c r="E11" s="32" t="s">
        <v>61</v>
      </c>
      <c r="F11" s="33"/>
      <c r="G11" s="32" t="s">
        <v>62</v>
      </c>
      <c r="H11" s="33"/>
    </row>
    <row r="12" ht="15" customHeight="1" spans="1:8">
      <c r="A12" s="32" t="s">
        <v>63</v>
      </c>
      <c r="B12" s="33"/>
      <c r="C12" s="32" t="s">
        <v>64</v>
      </c>
      <c r="D12" s="42"/>
      <c r="E12" s="32" t="s">
        <v>65</v>
      </c>
      <c r="F12" s="33">
        <v>210</v>
      </c>
      <c r="G12" s="32" t="s">
        <v>66</v>
      </c>
      <c r="H12" s="33"/>
    </row>
    <row r="13" ht="15" customHeight="1" spans="1:8">
      <c r="A13" s="32" t="s">
        <v>67</v>
      </c>
      <c r="B13" s="33"/>
      <c r="C13" s="32" t="s">
        <v>68</v>
      </c>
      <c r="D13" s="42">
        <v>47.6167</v>
      </c>
      <c r="E13" s="32" t="s">
        <v>69</v>
      </c>
      <c r="F13" s="33"/>
      <c r="G13" s="32" t="s">
        <v>70</v>
      </c>
      <c r="H13" s="33"/>
    </row>
    <row r="14" ht="15" customHeight="1" spans="1:8">
      <c r="A14" s="32" t="s">
        <v>71</v>
      </c>
      <c r="B14" s="33"/>
      <c r="C14" s="32" t="s">
        <v>72</v>
      </c>
      <c r="D14" s="42"/>
      <c r="E14" s="32" t="s">
        <v>73</v>
      </c>
      <c r="F14" s="33"/>
      <c r="G14" s="32" t="s">
        <v>74</v>
      </c>
      <c r="H14" s="33">
        <v>10</v>
      </c>
    </row>
    <row r="15" ht="15" customHeight="1" spans="1:8">
      <c r="A15" s="32" t="s">
        <v>75</v>
      </c>
      <c r="B15" s="33"/>
      <c r="C15" s="32" t="s">
        <v>76</v>
      </c>
      <c r="D15" s="42">
        <v>14.618304</v>
      </c>
      <c r="E15" s="32" t="s">
        <v>77</v>
      </c>
      <c r="F15" s="33"/>
      <c r="G15" s="32" t="s">
        <v>78</v>
      </c>
      <c r="H15" s="33"/>
    </row>
    <row r="16" ht="15" customHeight="1" spans="1:8">
      <c r="A16" s="32" t="s">
        <v>79</v>
      </c>
      <c r="B16" s="33"/>
      <c r="C16" s="32" t="s">
        <v>80</v>
      </c>
      <c r="D16" s="42"/>
      <c r="E16" s="32" t="s">
        <v>81</v>
      </c>
      <c r="F16" s="33"/>
      <c r="G16" s="32" t="s">
        <v>82</v>
      </c>
      <c r="H16" s="33"/>
    </row>
    <row r="17" ht="15" customHeight="1" spans="1:8">
      <c r="A17" s="32" t="s">
        <v>83</v>
      </c>
      <c r="B17" s="33"/>
      <c r="C17" s="32" t="s">
        <v>84</v>
      </c>
      <c r="D17" s="42"/>
      <c r="E17" s="32" t="s">
        <v>85</v>
      </c>
      <c r="F17" s="33"/>
      <c r="G17" s="32" t="s">
        <v>86</v>
      </c>
      <c r="H17" s="33"/>
    </row>
    <row r="18" ht="15" customHeight="1" spans="1:8">
      <c r="A18" s="32" t="s">
        <v>87</v>
      </c>
      <c r="B18" s="33"/>
      <c r="C18" s="32" t="s">
        <v>88</v>
      </c>
      <c r="D18" s="42"/>
      <c r="E18" s="32" t="s">
        <v>89</v>
      </c>
      <c r="F18" s="33"/>
      <c r="G18" s="32" t="s">
        <v>90</v>
      </c>
      <c r="H18" s="33"/>
    </row>
    <row r="19" ht="15" customHeight="1" spans="1:8">
      <c r="A19" s="32" t="s">
        <v>91</v>
      </c>
      <c r="B19" s="33"/>
      <c r="C19" s="32" t="s">
        <v>92</v>
      </c>
      <c r="D19" s="42"/>
      <c r="E19" s="32" t="s">
        <v>93</v>
      </c>
      <c r="F19" s="33"/>
      <c r="G19" s="32" t="s">
        <v>94</v>
      </c>
      <c r="H19" s="33"/>
    </row>
    <row r="20" ht="15" customHeight="1" spans="1:8">
      <c r="A20" s="31" t="s">
        <v>95</v>
      </c>
      <c r="B20" s="30"/>
      <c r="C20" s="32" t="s">
        <v>96</v>
      </c>
      <c r="D20" s="42"/>
      <c r="E20" s="32" t="s">
        <v>97</v>
      </c>
      <c r="F20" s="33"/>
      <c r="G20" s="32"/>
      <c r="H20" s="33"/>
    </row>
    <row r="21" ht="15" customHeight="1" spans="1:8">
      <c r="A21" s="31" t="s">
        <v>98</v>
      </c>
      <c r="B21" s="30"/>
      <c r="C21" s="32" t="s">
        <v>99</v>
      </c>
      <c r="D21" s="42"/>
      <c r="E21" s="31" t="s">
        <v>100</v>
      </c>
      <c r="F21" s="30"/>
      <c r="G21" s="32"/>
      <c r="H21" s="33"/>
    </row>
    <row r="22" ht="15" customHeight="1" spans="1:8">
      <c r="A22" s="31" t="s">
        <v>101</v>
      </c>
      <c r="B22" s="30"/>
      <c r="C22" s="32" t="s">
        <v>102</v>
      </c>
      <c r="D22" s="42"/>
      <c r="E22" s="32"/>
      <c r="F22" s="32"/>
      <c r="G22" s="32"/>
      <c r="H22" s="33"/>
    </row>
    <row r="23" ht="15" customHeight="1" spans="1:8">
      <c r="A23" s="31" t="s">
        <v>103</v>
      </c>
      <c r="B23" s="30"/>
      <c r="C23" s="32" t="s">
        <v>104</v>
      </c>
      <c r="D23" s="42"/>
      <c r="E23" s="32"/>
      <c r="F23" s="32"/>
      <c r="G23" s="32"/>
      <c r="H23" s="33"/>
    </row>
    <row r="24" ht="15" customHeight="1" spans="1:8">
      <c r="A24" s="31" t="s">
        <v>105</v>
      </c>
      <c r="B24" s="30"/>
      <c r="C24" s="32" t="s">
        <v>106</v>
      </c>
      <c r="D24" s="42"/>
      <c r="E24" s="32"/>
      <c r="F24" s="32"/>
      <c r="G24" s="32"/>
      <c r="H24" s="33"/>
    </row>
    <row r="25" ht="15" customHeight="1" spans="1:8">
      <c r="A25" s="32" t="s">
        <v>107</v>
      </c>
      <c r="B25" s="33"/>
      <c r="C25" s="32" t="s">
        <v>108</v>
      </c>
      <c r="D25" s="42">
        <v>35.7125</v>
      </c>
      <c r="E25" s="32"/>
      <c r="F25" s="32"/>
      <c r="G25" s="32"/>
      <c r="H25" s="33"/>
    </row>
    <row r="26" ht="15" customHeight="1" spans="1:8">
      <c r="A26" s="32" t="s">
        <v>109</v>
      </c>
      <c r="B26" s="33"/>
      <c r="C26" s="32" t="s">
        <v>110</v>
      </c>
      <c r="D26" s="42"/>
      <c r="E26" s="32"/>
      <c r="F26" s="32"/>
      <c r="G26" s="32"/>
      <c r="H26" s="33"/>
    </row>
    <row r="27" ht="15" customHeight="1" spans="1:8">
      <c r="A27" s="32" t="s">
        <v>111</v>
      </c>
      <c r="B27" s="33"/>
      <c r="C27" s="32" t="s">
        <v>112</v>
      </c>
      <c r="D27" s="42"/>
      <c r="E27" s="32"/>
      <c r="F27" s="32"/>
      <c r="G27" s="32"/>
      <c r="H27" s="33"/>
    </row>
    <row r="28" ht="15" customHeight="1" spans="1:8">
      <c r="A28" s="31" t="s">
        <v>113</v>
      </c>
      <c r="B28" s="30"/>
      <c r="C28" s="32" t="s">
        <v>114</v>
      </c>
      <c r="D28" s="42"/>
      <c r="E28" s="32"/>
      <c r="F28" s="32"/>
      <c r="G28" s="32"/>
      <c r="H28" s="33"/>
    </row>
    <row r="29" ht="15" customHeight="1" spans="1:8">
      <c r="A29" s="31" t="s">
        <v>115</v>
      </c>
      <c r="B29" s="30"/>
      <c r="C29" s="32" t="s">
        <v>116</v>
      </c>
      <c r="D29" s="42"/>
      <c r="E29" s="32"/>
      <c r="F29" s="32"/>
      <c r="G29" s="32"/>
      <c r="H29" s="33"/>
    </row>
    <row r="30" ht="15" customHeight="1" spans="1:8">
      <c r="A30" s="31" t="s">
        <v>117</v>
      </c>
      <c r="B30" s="30"/>
      <c r="C30" s="32" t="s">
        <v>118</v>
      </c>
      <c r="D30" s="42"/>
      <c r="E30" s="32"/>
      <c r="F30" s="32"/>
      <c r="G30" s="32"/>
      <c r="H30" s="33"/>
    </row>
    <row r="31" ht="15" customHeight="1" spans="1:8">
      <c r="A31" s="31" t="s">
        <v>119</v>
      </c>
      <c r="B31" s="30"/>
      <c r="C31" s="32" t="s">
        <v>120</v>
      </c>
      <c r="D31" s="42"/>
      <c r="E31" s="32"/>
      <c r="F31" s="32"/>
      <c r="G31" s="32"/>
      <c r="H31" s="33"/>
    </row>
    <row r="32" ht="15" customHeight="1" spans="1:8">
      <c r="A32" s="31" t="s">
        <v>121</v>
      </c>
      <c r="B32" s="30"/>
      <c r="C32" s="32" t="s">
        <v>122</v>
      </c>
      <c r="D32" s="42"/>
      <c r="E32" s="32"/>
      <c r="F32" s="32"/>
      <c r="G32" s="32"/>
      <c r="H32" s="33"/>
    </row>
    <row r="33" ht="15" customHeight="1" spans="1:8">
      <c r="A33" s="32"/>
      <c r="B33" s="32"/>
      <c r="C33" s="32" t="s">
        <v>123</v>
      </c>
      <c r="D33" s="42"/>
      <c r="E33" s="32"/>
      <c r="F33" s="32"/>
      <c r="G33" s="32"/>
      <c r="H33" s="32"/>
    </row>
    <row r="34" ht="15" customHeight="1" spans="1:8">
      <c r="A34" s="32"/>
      <c r="B34" s="32"/>
      <c r="C34" s="32" t="s">
        <v>124</v>
      </c>
      <c r="D34" s="42"/>
      <c r="E34" s="32"/>
      <c r="F34" s="32"/>
      <c r="G34" s="32"/>
      <c r="H34" s="32"/>
    </row>
    <row r="35" ht="15" customHeight="1" spans="1:8">
      <c r="A35" s="32"/>
      <c r="B35" s="32"/>
      <c r="C35" s="32" t="s">
        <v>125</v>
      </c>
      <c r="D35" s="42"/>
      <c r="E35" s="32"/>
      <c r="F35" s="32"/>
      <c r="G35" s="32"/>
      <c r="H35" s="32"/>
    </row>
    <row r="36" ht="15" customHeight="1" spans="1:8">
      <c r="A36" s="32"/>
      <c r="B36" s="32"/>
      <c r="C36" s="32"/>
      <c r="D36" s="32"/>
      <c r="E36" s="32"/>
      <c r="F36" s="32"/>
      <c r="G36" s="32"/>
      <c r="H36" s="32"/>
    </row>
    <row r="37" ht="15" customHeight="1" spans="1:8">
      <c r="A37" s="31" t="s">
        <v>126</v>
      </c>
      <c r="B37" s="30">
        <v>905.262104</v>
      </c>
      <c r="C37" s="31" t="s">
        <v>127</v>
      </c>
      <c r="D37" s="30">
        <v>905.262104</v>
      </c>
      <c r="E37" s="31" t="s">
        <v>127</v>
      </c>
      <c r="F37" s="30">
        <v>905.262104</v>
      </c>
      <c r="G37" s="31" t="s">
        <v>127</v>
      </c>
      <c r="H37" s="30">
        <v>905.262104</v>
      </c>
    </row>
    <row r="38" ht="15" customHeight="1" spans="1:8">
      <c r="A38" s="31" t="s">
        <v>128</v>
      </c>
      <c r="B38" s="30"/>
      <c r="C38" s="31" t="s">
        <v>129</v>
      </c>
      <c r="D38" s="30"/>
      <c r="E38" s="31" t="s">
        <v>129</v>
      </c>
      <c r="F38" s="30"/>
      <c r="G38" s="31" t="s">
        <v>129</v>
      </c>
      <c r="H38" s="30"/>
    </row>
    <row r="39" ht="15" customHeight="1" spans="1:8">
      <c r="A39" s="32"/>
      <c r="B39" s="33"/>
      <c r="C39" s="32"/>
      <c r="D39" s="33"/>
      <c r="E39" s="31"/>
      <c r="F39" s="30"/>
      <c r="G39" s="31"/>
      <c r="H39" s="30"/>
    </row>
    <row r="40" ht="15" customHeight="1" spans="1:8">
      <c r="A40" s="31" t="s">
        <v>130</v>
      </c>
      <c r="B40" s="30">
        <v>905.262104</v>
      </c>
      <c r="C40" s="31" t="s">
        <v>131</v>
      </c>
      <c r="D40" s="30">
        <v>905.262104</v>
      </c>
      <c r="E40" s="31" t="s">
        <v>131</v>
      </c>
      <c r="F40" s="30">
        <v>905.262104</v>
      </c>
      <c r="G40" s="31" t="s">
        <v>131</v>
      </c>
      <c r="H40" s="30">
        <v>905.262104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472222222222222" bottom="0.0388888888888889" header="0" footer="0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2" sqref="G12"/>
    </sheetView>
  </sheetViews>
  <sheetFormatPr defaultColWidth="10" defaultRowHeight="13.5"/>
  <cols>
    <col min="1" max="1" width="5" customWidth="1"/>
    <col min="2" max="2" width="12.1666666666667" customWidth="1"/>
    <col min="3" max="3" width="8.275" customWidth="1"/>
    <col min="4" max="5" width="7.69166666666667" customWidth="1"/>
    <col min="6" max="9" width="4.99166666666667" customWidth="1"/>
    <col min="10" max="13" width="6.41666666666667" customWidth="1"/>
    <col min="14" max="25" width="5.1" customWidth="1"/>
    <col min="26" max="26" width="9.76666666666667" customWidth="1"/>
  </cols>
  <sheetData>
    <row r="1" ht="16.35" customHeight="1" spans="1:1">
      <c r="A1" s="27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30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6" t="s">
        <v>31</v>
      </c>
      <c r="Y3" s="26"/>
    </row>
    <row r="4" s="49" customFormat="1" ht="28" customHeight="1" spans="1:25">
      <c r="A4" s="36" t="s">
        <v>132</v>
      </c>
      <c r="B4" s="36" t="s">
        <v>133</v>
      </c>
      <c r="C4" s="36" t="s">
        <v>134</v>
      </c>
      <c r="D4" s="36" t="s">
        <v>135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s="49" customFormat="1" ht="31" customHeight="1" spans="1:25">
      <c r="A5" s="36"/>
      <c r="B5" s="36"/>
      <c r="C5" s="36"/>
      <c r="D5" s="36" t="s">
        <v>136</v>
      </c>
      <c r="E5" s="36" t="s">
        <v>137</v>
      </c>
      <c r="F5" s="36" t="s">
        <v>138</v>
      </c>
      <c r="G5" s="36" t="s">
        <v>139</v>
      </c>
      <c r="H5" s="36" t="s">
        <v>140</v>
      </c>
      <c r="I5" s="36" t="s">
        <v>141</v>
      </c>
      <c r="J5" s="36" t="s">
        <v>142</v>
      </c>
      <c r="K5" s="36"/>
      <c r="L5" s="36"/>
      <c r="M5" s="36"/>
      <c r="N5" s="36" t="s">
        <v>143</v>
      </c>
      <c r="O5" s="36" t="s">
        <v>144</v>
      </c>
      <c r="P5" s="36" t="s">
        <v>145</v>
      </c>
      <c r="Q5" s="36" t="s">
        <v>146</v>
      </c>
      <c r="R5" s="36" t="s">
        <v>147</v>
      </c>
      <c r="S5" s="36" t="s">
        <v>136</v>
      </c>
      <c r="T5" s="36" t="s">
        <v>137</v>
      </c>
      <c r="U5" s="36" t="s">
        <v>138</v>
      </c>
      <c r="V5" s="36" t="s">
        <v>139</v>
      </c>
      <c r="W5" s="36" t="s">
        <v>140</v>
      </c>
      <c r="X5" s="36" t="s">
        <v>141</v>
      </c>
      <c r="Y5" s="36" t="s">
        <v>148</v>
      </c>
    </row>
    <row r="6" s="49" customFormat="1" ht="37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149</v>
      </c>
      <c r="K6" s="36" t="s">
        <v>150</v>
      </c>
      <c r="L6" s="36" t="s">
        <v>151</v>
      </c>
      <c r="M6" s="36" t="s">
        <v>140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s="49" customFormat="1" ht="32" customHeight="1" spans="1:25">
      <c r="A7" s="36"/>
      <c r="B7" s="36" t="s">
        <v>134</v>
      </c>
      <c r="C7" s="38">
        <v>905.262104</v>
      </c>
      <c r="D7" s="38">
        <v>905.262104</v>
      </c>
      <c r="E7" s="38">
        <v>905.262104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s="49" customFormat="1" ht="32" customHeight="1" spans="1:25">
      <c r="A8" s="36" t="s">
        <v>152</v>
      </c>
      <c r="B8" s="36" t="s">
        <v>4</v>
      </c>
      <c r="C8" s="38">
        <v>905.262104</v>
      </c>
      <c r="D8" s="38">
        <v>905.262104</v>
      </c>
      <c r="E8" s="38">
        <v>905.262104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</row>
    <row r="9" s="49" customFormat="1" ht="32" customHeight="1" spans="1:25">
      <c r="A9" s="24" t="s">
        <v>153</v>
      </c>
      <c r="B9" s="24" t="s">
        <v>154</v>
      </c>
      <c r="C9" s="25">
        <v>905.262104</v>
      </c>
      <c r="D9" s="25">
        <v>905.262104</v>
      </c>
      <c r="E9" s="25">
        <v>905.262104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55069444444444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4" workbookViewId="0">
      <selection activeCell="A20" sqref="A20:F2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7"/>
      <c r="D1" s="57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8" t="s">
        <v>30</v>
      </c>
      <c r="B3" s="58"/>
      <c r="C3" s="58"/>
      <c r="D3" s="58"/>
      <c r="E3" s="58"/>
      <c r="F3" s="58"/>
      <c r="G3" s="58"/>
      <c r="H3" s="58"/>
      <c r="I3" s="58"/>
      <c r="J3" s="58"/>
      <c r="K3" s="26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9"/>
      <c r="B6" s="59"/>
      <c r="C6" s="59"/>
      <c r="D6" s="60" t="s">
        <v>134</v>
      </c>
      <c r="E6" s="60"/>
      <c r="F6" s="61">
        <v>905.262104</v>
      </c>
      <c r="G6" s="61">
        <v>695.262104</v>
      </c>
      <c r="H6" s="61">
        <v>210</v>
      </c>
      <c r="I6" s="61"/>
      <c r="J6" s="60"/>
      <c r="K6" s="60"/>
    </row>
    <row r="7" ht="22.8" customHeight="1" spans="1:11">
      <c r="A7" s="62"/>
      <c r="B7" s="62"/>
      <c r="C7" s="62"/>
      <c r="D7" s="63" t="s">
        <v>152</v>
      </c>
      <c r="E7" s="63" t="s">
        <v>4</v>
      </c>
      <c r="F7" s="64">
        <v>905.262104</v>
      </c>
      <c r="G7" s="64">
        <v>695.262104</v>
      </c>
      <c r="H7" s="64">
        <v>210</v>
      </c>
      <c r="I7" s="64"/>
      <c r="J7" s="69"/>
      <c r="K7" s="69"/>
    </row>
    <row r="8" ht="22.8" customHeight="1" spans="1:11">
      <c r="A8" s="62"/>
      <c r="B8" s="62"/>
      <c r="C8" s="62"/>
      <c r="D8" s="63" t="s">
        <v>153</v>
      </c>
      <c r="E8" s="63" t="s">
        <v>154</v>
      </c>
      <c r="F8" s="64">
        <v>905.262104</v>
      </c>
      <c r="G8" s="64">
        <v>695.262104</v>
      </c>
      <c r="H8" s="64">
        <v>210</v>
      </c>
      <c r="I8" s="64"/>
      <c r="J8" s="69"/>
      <c r="K8" s="69"/>
    </row>
    <row r="9" s="50" customFormat="1" ht="22.8" customHeight="1" spans="1:11">
      <c r="A9" s="65" t="s">
        <v>166</v>
      </c>
      <c r="B9" s="65"/>
      <c r="C9" s="65"/>
      <c r="D9" s="66">
        <v>201</v>
      </c>
      <c r="E9" s="67" t="s">
        <v>167</v>
      </c>
      <c r="F9" s="68">
        <f>F10</f>
        <v>807.3146</v>
      </c>
      <c r="G9" s="68">
        <f>G10</f>
        <v>597.3146</v>
      </c>
      <c r="H9" s="68">
        <f>H10</f>
        <v>210</v>
      </c>
      <c r="I9" s="68"/>
      <c r="J9" s="67"/>
      <c r="K9" s="67"/>
    </row>
    <row r="10" s="50" customFormat="1" ht="22.8" customHeight="1" spans="1:11">
      <c r="A10" s="65" t="s">
        <v>166</v>
      </c>
      <c r="B10" s="65" t="s">
        <v>168</v>
      </c>
      <c r="C10" s="65"/>
      <c r="D10" s="66">
        <v>20102</v>
      </c>
      <c r="E10" s="67" t="s">
        <v>169</v>
      </c>
      <c r="F10" s="68">
        <f>F11+F12+F13</f>
        <v>807.3146</v>
      </c>
      <c r="G10" s="68">
        <f>G11+G12+G13</f>
        <v>597.3146</v>
      </c>
      <c r="H10" s="68">
        <f>H11+H12+H13</f>
        <v>210</v>
      </c>
      <c r="I10" s="68"/>
      <c r="J10" s="67"/>
      <c r="K10" s="67"/>
    </row>
    <row r="11" s="50" customFormat="1" ht="22.8" customHeight="1" spans="1:11">
      <c r="A11" s="65" t="s">
        <v>166</v>
      </c>
      <c r="B11" s="65" t="s">
        <v>168</v>
      </c>
      <c r="C11" s="65" t="s">
        <v>170</v>
      </c>
      <c r="D11" s="66" t="s">
        <v>171</v>
      </c>
      <c r="E11" s="67" t="s">
        <v>172</v>
      </c>
      <c r="F11" s="68">
        <f>565.3146+32</f>
        <v>597.3146</v>
      </c>
      <c r="G11" s="68">
        <f>565.3146+32</f>
        <v>597.3146</v>
      </c>
      <c r="H11" s="68"/>
      <c r="I11" s="68"/>
      <c r="J11" s="67"/>
      <c r="K11" s="67"/>
    </row>
    <row r="12" s="50" customFormat="1" ht="22.8" customHeight="1" spans="1:11">
      <c r="A12" s="65" t="s">
        <v>166</v>
      </c>
      <c r="B12" s="65" t="s">
        <v>168</v>
      </c>
      <c r="C12" s="65" t="s">
        <v>168</v>
      </c>
      <c r="D12" s="66" t="s">
        <v>173</v>
      </c>
      <c r="E12" s="67" t="s">
        <v>174</v>
      </c>
      <c r="F12" s="68">
        <v>130</v>
      </c>
      <c r="G12" s="68"/>
      <c r="H12" s="68">
        <v>130</v>
      </c>
      <c r="I12" s="68"/>
      <c r="J12" s="67"/>
      <c r="K12" s="67"/>
    </row>
    <row r="13" s="50" customFormat="1" ht="22.8" customHeight="1" spans="1:11">
      <c r="A13" s="65" t="s">
        <v>166</v>
      </c>
      <c r="B13" s="65" t="s">
        <v>168</v>
      </c>
      <c r="C13" s="65" t="s">
        <v>175</v>
      </c>
      <c r="D13" s="66" t="s">
        <v>176</v>
      </c>
      <c r="E13" s="67" t="s">
        <v>177</v>
      </c>
      <c r="F13" s="68">
        <v>80</v>
      </c>
      <c r="G13" s="68"/>
      <c r="H13" s="68">
        <v>80</v>
      </c>
      <c r="I13" s="68"/>
      <c r="J13" s="67"/>
      <c r="K13" s="67"/>
    </row>
    <row r="14" s="50" customFormat="1" ht="22.8" customHeight="1" spans="1:11">
      <c r="A14" s="65" t="s">
        <v>178</v>
      </c>
      <c r="B14" s="65"/>
      <c r="C14" s="65"/>
      <c r="D14" s="66">
        <v>208</v>
      </c>
      <c r="E14" s="67" t="s">
        <v>179</v>
      </c>
      <c r="F14" s="68">
        <f t="shared" ref="F14:F18" si="0">+F15</f>
        <v>47.6167</v>
      </c>
      <c r="G14" s="68">
        <f>+G15</f>
        <v>47.6167</v>
      </c>
      <c r="H14" s="68"/>
      <c r="I14" s="68"/>
      <c r="J14" s="67"/>
      <c r="K14" s="67"/>
    </row>
    <row r="15" s="50" customFormat="1" ht="22.8" customHeight="1" spans="1:11">
      <c r="A15" s="65" t="s">
        <v>178</v>
      </c>
      <c r="B15" s="65" t="s">
        <v>180</v>
      </c>
      <c r="C15" s="65"/>
      <c r="D15" s="66">
        <v>20805</v>
      </c>
      <c r="E15" s="67" t="s">
        <v>181</v>
      </c>
      <c r="F15" s="68">
        <f t="shared" si="0"/>
        <v>47.6167</v>
      </c>
      <c r="G15" s="68">
        <f>+G16</f>
        <v>47.6167</v>
      </c>
      <c r="H15" s="68"/>
      <c r="I15" s="68"/>
      <c r="J15" s="67"/>
      <c r="K15" s="67"/>
    </row>
    <row r="16" s="50" customFormat="1" ht="22.8" customHeight="1" spans="1:11">
      <c r="A16" s="65" t="s">
        <v>178</v>
      </c>
      <c r="B16" s="65" t="s">
        <v>180</v>
      </c>
      <c r="C16" s="65" t="s">
        <v>180</v>
      </c>
      <c r="D16" s="66" t="s">
        <v>182</v>
      </c>
      <c r="E16" s="67" t="s">
        <v>183</v>
      </c>
      <c r="F16" s="68">
        <v>47.6167</v>
      </c>
      <c r="G16" s="68">
        <v>47.6167</v>
      </c>
      <c r="H16" s="68"/>
      <c r="I16" s="68"/>
      <c r="J16" s="67"/>
      <c r="K16" s="67"/>
    </row>
    <row r="17" s="50" customFormat="1" ht="22.8" customHeight="1" spans="1:11">
      <c r="A17" s="65" t="s">
        <v>184</v>
      </c>
      <c r="B17" s="65"/>
      <c r="C17" s="65"/>
      <c r="D17" s="66">
        <v>210</v>
      </c>
      <c r="E17" s="67" t="s">
        <v>185</v>
      </c>
      <c r="F17" s="68">
        <f t="shared" si="0"/>
        <v>14.618304</v>
      </c>
      <c r="G17" s="68">
        <f>+G18</f>
        <v>14.618304</v>
      </c>
      <c r="H17" s="68"/>
      <c r="I17" s="68"/>
      <c r="J17" s="67"/>
      <c r="K17" s="67"/>
    </row>
    <row r="18" s="50" customFormat="1" ht="22.8" customHeight="1" spans="1:11">
      <c r="A18" s="65" t="s">
        <v>184</v>
      </c>
      <c r="B18" s="65" t="s">
        <v>186</v>
      </c>
      <c r="C18" s="65"/>
      <c r="D18" s="66">
        <v>21011</v>
      </c>
      <c r="E18" s="67" t="s">
        <v>187</v>
      </c>
      <c r="F18" s="68">
        <f t="shared" si="0"/>
        <v>14.618304</v>
      </c>
      <c r="G18" s="68">
        <f>+G19</f>
        <v>14.618304</v>
      </c>
      <c r="H18" s="68"/>
      <c r="I18" s="68"/>
      <c r="J18" s="67"/>
      <c r="K18" s="67"/>
    </row>
    <row r="19" s="50" customFormat="1" ht="22.8" customHeight="1" spans="1:11">
      <c r="A19" s="65" t="s">
        <v>184</v>
      </c>
      <c r="B19" s="65" t="s">
        <v>186</v>
      </c>
      <c r="C19" s="65" t="s">
        <v>170</v>
      </c>
      <c r="D19" s="66" t="s">
        <v>188</v>
      </c>
      <c r="E19" s="67" t="s">
        <v>189</v>
      </c>
      <c r="F19" s="68">
        <v>14.618304</v>
      </c>
      <c r="G19" s="68">
        <v>14.618304</v>
      </c>
      <c r="H19" s="68"/>
      <c r="I19" s="68"/>
      <c r="J19" s="67"/>
      <c r="K19" s="67"/>
    </row>
    <row r="20" s="50" customFormat="1" ht="22.8" customHeight="1" spans="1:11">
      <c r="A20" s="65" t="s">
        <v>190</v>
      </c>
      <c r="B20" s="65"/>
      <c r="C20" s="65"/>
      <c r="D20" s="66">
        <v>221</v>
      </c>
      <c r="E20" s="67" t="s">
        <v>191</v>
      </c>
      <c r="F20" s="68">
        <f>+F21</f>
        <v>35.7125</v>
      </c>
      <c r="G20" s="68">
        <f>+G21</f>
        <v>35.7125</v>
      </c>
      <c r="H20" s="68"/>
      <c r="I20" s="68"/>
      <c r="J20" s="67"/>
      <c r="K20" s="67"/>
    </row>
    <row r="21" s="50" customFormat="1" ht="22.8" customHeight="1" spans="1:11">
      <c r="A21" s="65" t="s">
        <v>190</v>
      </c>
      <c r="B21" s="65" t="s">
        <v>168</v>
      </c>
      <c r="C21" s="65"/>
      <c r="D21" s="66">
        <v>22102</v>
      </c>
      <c r="E21" s="67" t="s">
        <v>192</v>
      </c>
      <c r="F21" s="68">
        <f>+F22</f>
        <v>35.7125</v>
      </c>
      <c r="G21" s="68">
        <f>+G22</f>
        <v>35.7125</v>
      </c>
      <c r="H21" s="68"/>
      <c r="I21" s="68"/>
      <c r="J21" s="67"/>
      <c r="K21" s="67"/>
    </row>
    <row r="22" s="50" customFormat="1" ht="22.8" customHeight="1" spans="1:11">
      <c r="A22" s="65" t="s">
        <v>190</v>
      </c>
      <c r="B22" s="65" t="s">
        <v>168</v>
      </c>
      <c r="C22" s="65" t="s">
        <v>170</v>
      </c>
      <c r="D22" s="66" t="s">
        <v>193</v>
      </c>
      <c r="E22" s="67" t="s">
        <v>194</v>
      </c>
      <c r="F22" s="68">
        <v>35.7125</v>
      </c>
      <c r="G22" s="68">
        <v>35.7125</v>
      </c>
      <c r="H22" s="68"/>
      <c r="I22" s="68"/>
      <c r="J22" s="67"/>
      <c r="K22" s="67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55069444444444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A5" workbookViewId="0">
      <selection activeCell="A20" sqref="A20:F2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18333333333333" customWidth="1"/>
    <col min="9" max="14" width="6.13333333333333" customWidth="1"/>
    <col min="15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7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6" t="s">
        <v>31</v>
      </c>
      <c r="T3" s="26"/>
    </row>
    <row r="4" ht="24" customHeight="1" spans="1:20">
      <c r="A4" s="36" t="s">
        <v>155</v>
      </c>
      <c r="B4" s="36"/>
      <c r="C4" s="36"/>
      <c r="D4" s="36" t="s">
        <v>195</v>
      </c>
      <c r="E4" s="36" t="s">
        <v>196</v>
      </c>
      <c r="F4" s="36" t="s">
        <v>197</v>
      </c>
      <c r="G4" s="36" t="s">
        <v>198</v>
      </c>
      <c r="H4" s="36" t="s">
        <v>199</v>
      </c>
      <c r="I4" s="36" t="s">
        <v>200</v>
      </c>
      <c r="J4" s="36" t="s">
        <v>201</v>
      </c>
      <c r="K4" s="36" t="s">
        <v>202</v>
      </c>
      <c r="L4" s="36" t="s">
        <v>203</v>
      </c>
      <c r="M4" s="36" t="s">
        <v>204</v>
      </c>
      <c r="N4" s="36" t="s">
        <v>205</v>
      </c>
      <c r="O4" s="36" t="s">
        <v>206</v>
      </c>
      <c r="P4" s="36" t="s">
        <v>207</v>
      </c>
      <c r="Q4" s="36" t="s">
        <v>208</v>
      </c>
      <c r="R4" s="36" t="s">
        <v>209</v>
      </c>
      <c r="S4" s="36" t="s">
        <v>210</v>
      </c>
      <c r="T4" s="36" t="s">
        <v>211</v>
      </c>
    </row>
    <row r="5" ht="32" customHeight="1" spans="1:20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36"/>
      <c r="B6" s="36"/>
      <c r="C6" s="36"/>
      <c r="D6" s="36"/>
      <c r="E6" s="36" t="s">
        <v>134</v>
      </c>
      <c r="F6" s="38">
        <v>905.262104</v>
      </c>
      <c r="G6" s="38">
        <v>458.551904</v>
      </c>
      <c r="H6" s="38">
        <v>436.7102</v>
      </c>
      <c r="I6" s="38"/>
      <c r="J6" s="38"/>
      <c r="K6" s="38"/>
      <c r="L6" s="38"/>
      <c r="M6" s="38"/>
      <c r="N6" s="38"/>
      <c r="O6" s="38">
        <v>10</v>
      </c>
      <c r="P6" s="38"/>
      <c r="Q6" s="38"/>
      <c r="R6" s="38"/>
      <c r="S6" s="38"/>
      <c r="T6" s="38"/>
    </row>
    <row r="7" ht="22.8" customHeight="1" spans="1:20">
      <c r="A7" s="36"/>
      <c r="B7" s="36"/>
      <c r="C7" s="36"/>
      <c r="D7" s="36" t="s">
        <v>152</v>
      </c>
      <c r="E7" s="36" t="s">
        <v>4</v>
      </c>
      <c r="F7" s="38">
        <v>905.262104</v>
      </c>
      <c r="G7" s="38">
        <v>458.551904</v>
      </c>
      <c r="H7" s="38">
        <v>436.7102</v>
      </c>
      <c r="I7" s="38"/>
      <c r="J7" s="38"/>
      <c r="K7" s="38"/>
      <c r="L7" s="38"/>
      <c r="M7" s="38"/>
      <c r="N7" s="38"/>
      <c r="O7" s="38">
        <v>10</v>
      </c>
      <c r="P7" s="38"/>
      <c r="Q7" s="38"/>
      <c r="R7" s="38"/>
      <c r="S7" s="38"/>
      <c r="T7" s="38"/>
    </row>
    <row r="8" ht="22.8" customHeight="1" spans="1:20">
      <c r="A8" s="47"/>
      <c r="B8" s="47"/>
      <c r="C8" s="47"/>
      <c r="D8" s="47" t="s">
        <v>153</v>
      </c>
      <c r="E8" s="47" t="s">
        <v>154</v>
      </c>
      <c r="F8" s="56">
        <v>905.262104</v>
      </c>
      <c r="G8" s="56">
        <v>458.551904</v>
      </c>
      <c r="H8" s="56">
        <v>436.7102</v>
      </c>
      <c r="I8" s="56"/>
      <c r="J8" s="56"/>
      <c r="K8" s="56"/>
      <c r="L8" s="56"/>
      <c r="M8" s="56"/>
      <c r="N8" s="56"/>
      <c r="O8" s="56">
        <v>10</v>
      </c>
      <c r="P8" s="56"/>
      <c r="Q8" s="56"/>
      <c r="R8" s="56"/>
      <c r="S8" s="56"/>
      <c r="T8" s="56"/>
    </row>
    <row r="9" s="50" customFormat="1" ht="22.8" customHeight="1" spans="1:20">
      <c r="A9" s="39" t="s">
        <v>166</v>
      </c>
      <c r="B9" s="39"/>
      <c r="C9" s="39"/>
      <c r="D9" s="39" t="s">
        <v>212</v>
      </c>
      <c r="E9" s="39" t="s">
        <v>167</v>
      </c>
      <c r="F9" s="48">
        <f>F10</f>
        <v>807.3146</v>
      </c>
      <c r="G9" s="48">
        <f t="shared" ref="G9:O9" si="0">G10</f>
        <v>360.6044</v>
      </c>
      <c r="H9" s="48">
        <f t="shared" si="0"/>
        <v>436.7102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8">
        <f t="shared" si="0"/>
        <v>0</v>
      </c>
      <c r="M9" s="48">
        <f t="shared" si="0"/>
        <v>0</v>
      </c>
      <c r="N9" s="48">
        <f t="shared" si="0"/>
        <v>0</v>
      </c>
      <c r="O9" s="48">
        <f t="shared" si="0"/>
        <v>10</v>
      </c>
      <c r="P9" s="48"/>
      <c r="Q9" s="48"/>
      <c r="R9" s="48"/>
      <c r="S9" s="48"/>
      <c r="T9" s="48"/>
    </row>
    <row r="10" s="50" customFormat="1" ht="22.8" customHeight="1" spans="1:20">
      <c r="A10" s="39" t="s">
        <v>166</v>
      </c>
      <c r="B10" s="39" t="s">
        <v>168</v>
      </c>
      <c r="C10" s="39"/>
      <c r="D10" s="39" t="s">
        <v>212</v>
      </c>
      <c r="E10" s="39" t="s">
        <v>169</v>
      </c>
      <c r="F10" s="48">
        <f>F11+F12+F13</f>
        <v>807.3146</v>
      </c>
      <c r="G10" s="48">
        <f t="shared" ref="G10:O10" si="1">G11+G12+G13</f>
        <v>360.6044</v>
      </c>
      <c r="H10" s="48">
        <f t="shared" si="1"/>
        <v>436.7102</v>
      </c>
      <c r="I10" s="48">
        <f t="shared" si="1"/>
        <v>0</v>
      </c>
      <c r="J10" s="48">
        <f t="shared" si="1"/>
        <v>0</v>
      </c>
      <c r="K10" s="48">
        <f t="shared" si="1"/>
        <v>0</v>
      </c>
      <c r="L10" s="48">
        <f t="shared" si="1"/>
        <v>0</v>
      </c>
      <c r="M10" s="48">
        <f t="shared" si="1"/>
        <v>0</v>
      </c>
      <c r="N10" s="48">
        <f t="shared" si="1"/>
        <v>0</v>
      </c>
      <c r="O10" s="48">
        <f t="shared" si="1"/>
        <v>10</v>
      </c>
      <c r="P10" s="48"/>
      <c r="Q10" s="48"/>
      <c r="R10" s="48"/>
      <c r="S10" s="48"/>
      <c r="T10" s="48"/>
    </row>
    <row r="11" s="50" customFormat="1" ht="22.8" customHeight="1" spans="1:20">
      <c r="A11" s="39" t="s">
        <v>166</v>
      </c>
      <c r="B11" s="39" t="s">
        <v>168</v>
      </c>
      <c r="C11" s="39" t="s">
        <v>170</v>
      </c>
      <c r="D11" s="39" t="s">
        <v>212</v>
      </c>
      <c r="E11" s="39" t="s">
        <v>172</v>
      </c>
      <c r="F11" s="48">
        <f>565.3146+32</f>
        <v>597.3146</v>
      </c>
      <c r="G11" s="48">
        <v>360.6044</v>
      </c>
      <c r="H11" s="48">
        <f>194.7102+32</f>
        <v>226.7102</v>
      </c>
      <c r="I11" s="48"/>
      <c r="J11" s="48"/>
      <c r="K11" s="48"/>
      <c r="L11" s="48"/>
      <c r="M11" s="48"/>
      <c r="N11" s="48"/>
      <c r="O11" s="48">
        <v>10</v>
      </c>
      <c r="P11" s="48"/>
      <c r="Q11" s="48"/>
      <c r="R11" s="48"/>
      <c r="S11" s="48"/>
      <c r="T11" s="48"/>
    </row>
    <row r="12" s="50" customFormat="1" ht="22.8" customHeight="1" spans="1:20">
      <c r="A12" s="39" t="s">
        <v>166</v>
      </c>
      <c r="B12" s="39" t="s">
        <v>168</v>
      </c>
      <c r="C12" s="39" t="s">
        <v>168</v>
      </c>
      <c r="D12" s="39" t="s">
        <v>212</v>
      </c>
      <c r="E12" s="39" t="s">
        <v>174</v>
      </c>
      <c r="F12" s="48">
        <v>130</v>
      </c>
      <c r="G12" s="48"/>
      <c r="H12" s="48">
        <v>130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="50" customFormat="1" ht="22.8" customHeight="1" spans="1:20">
      <c r="A13" s="39" t="s">
        <v>166</v>
      </c>
      <c r="B13" s="39" t="s">
        <v>168</v>
      </c>
      <c r="C13" s="39" t="s">
        <v>175</v>
      </c>
      <c r="D13" s="39" t="s">
        <v>212</v>
      </c>
      <c r="E13" s="39" t="s">
        <v>177</v>
      </c>
      <c r="F13" s="48">
        <v>80</v>
      </c>
      <c r="G13" s="48"/>
      <c r="H13" s="48">
        <v>80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="50" customFormat="1" ht="22.8" customHeight="1" spans="1:20">
      <c r="A14" s="39" t="s">
        <v>178</v>
      </c>
      <c r="B14" s="39"/>
      <c r="C14" s="39"/>
      <c r="D14" s="39" t="s">
        <v>212</v>
      </c>
      <c r="E14" s="39" t="s">
        <v>179</v>
      </c>
      <c r="F14" s="48">
        <f t="shared" ref="F14:F18" si="2">+F15</f>
        <v>47.6167</v>
      </c>
      <c r="G14" s="48">
        <f>+G15</f>
        <v>47.6167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="50" customFormat="1" ht="22.8" customHeight="1" spans="1:20">
      <c r="A15" s="39" t="s">
        <v>178</v>
      </c>
      <c r="B15" s="39" t="s">
        <v>180</v>
      </c>
      <c r="C15" s="39"/>
      <c r="D15" s="39" t="s">
        <v>212</v>
      </c>
      <c r="E15" s="39" t="s">
        <v>181</v>
      </c>
      <c r="F15" s="48">
        <f t="shared" si="2"/>
        <v>47.6167</v>
      </c>
      <c r="G15" s="48">
        <f>+G16</f>
        <v>47.6167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="50" customFormat="1" ht="22.8" customHeight="1" spans="1:20">
      <c r="A16" s="39" t="s">
        <v>178</v>
      </c>
      <c r="B16" s="39" t="s">
        <v>180</v>
      </c>
      <c r="C16" s="39" t="s">
        <v>180</v>
      </c>
      <c r="D16" s="39" t="s">
        <v>212</v>
      </c>
      <c r="E16" s="39" t="s">
        <v>183</v>
      </c>
      <c r="F16" s="48">
        <v>47.6167</v>
      </c>
      <c r="G16" s="48">
        <v>47.6167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s="50" customFormat="1" ht="22.8" customHeight="1" spans="1:20">
      <c r="A17" s="39" t="s">
        <v>184</v>
      </c>
      <c r="B17" s="39"/>
      <c r="C17" s="39"/>
      <c r="D17" s="39" t="s">
        <v>212</v>
      </c>
      <c r="E17" s="39" t="s">
        <v>185</v>
      </c>
      <c r="F17" s="48">
        <f t="shared" si="2"/>
        <v>14.618304</v>
      </c>
      <c r="G17" s="48">
        <f>+G18</f>
        <v>14.618304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="50" customFormat="1" ht="22.8" customHeight="1" spans="1:20">
      <c r="A18" s="39" t="s">
        <v>184</v>
      </c>
      <c r="B18" s="39" t="s">
        <v>186</v>
      </c>
      <c r="C18" s="39"/>
      <c r="D18" s="39" t="s">
        <v>212</v>
      </c>
      <c r="E18" s="39" t="s">
        <v>187</v>
      </c>
      <c r="F18" s="48">
        <f t="shared" si="2"/>
        <v>14.618304</v>
      </c>
      <c r="G18" s="48">
        <f>+G19</f>
        <v>14.618304</v>
      </c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  <row r="19" s="50" customFormat="1" ht="22.8" customHeight="1" spans="1:20">
      <c r="A19" s="39" t="s">
        <v>184</v>
      </c>
      <c r="B19" s="39" t="s">
        <v>186</v>
      </c>
      <c r="C19" s="39" t="s">
        <v>170</v>
      </c>
      <c r="D19" s="39" t="s">
        <v>212</v>
      </c>
      <c r="E19" s="39" t="s">
        <v>189</v>
      </c>
      <c r="F19" s="48">
        <v>14.618304</v>
      </c>
      <c r="G19" s="48">
        <v>14.618304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="50" customFormat="1" ht="22.8" customHeight="1" spans="1:20">
      <c r="A20" s="39" t="s">
        <v>190</v>
      </c>
      <c r="B20" s="39"/>
      <c r="C20" s="39"/>
      <c r="D20" s="39" t="s">
        <v>212</v>
      </c>
      <c r="E20" s="39" t="s">
        <v>191</v>
      </c>
      <c r="F20" s="48">
        <f>+F21</f>
        <v>35.7125</v>
      </c>
      <c r="G20" s="48">
        <f>+G21</f>
        <v>35.7125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="50" customFormat="1" ht="22.8" customHeight="1" spans="1:20">
      <c r="A21" s="39" t="s">
        <v>190</v>
      </c>
      <c r="B21" s="39" t="s">
        <v>168</v>
      </c>
      <c r="C21" s="39"/>
      <c r="D21" s="39" t="s">
        <v>212</v>
      </c>
      <c r="E21" s="39" t="s">
        <v>192</v>
      </c>
      <c r="F21" s="48">
        <f>+F22</f>
        <v>35.7125</v>
      </c>
      <c r="G21" s="48">
        <f>+G22</f>
        <v>35.7125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</row>
    <row r="22" s="50" customFormat="1" ht="22.8" customHeight="1" spans="1:20">
      <c r="A22" s="39" t="s">
        <v>190</v>
      </c>
      <c r="B22" s="39" t="s">
        <v>168</v>
      </c>
      <c r="C22" s="39" t="s">
        <v>170</v>
      </c>
      <c r="D22" s="39" t="s">
        <v>212</v>
      </c>
      <c r="E22" s="39" t="s">
        <v>194</v>
      </c>
      <c r="F22" s="48">
        <v>35.7125</v>
      </c>
      <c r="G22" s="48">
        <v>35.7125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354166666666667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opLeftCell="A6" workbookViewId="0">
      <selection activeCell="A20" sqref="A20:F21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3" width="7.18333333333333" customWidth="1"/>
    <col min="14" max="21" width="6.5" customWidth="1"/>
    <col min="22" max="23" width="9.76666666666667" customWidth="1"/>
  </cols>
  <sheetData>
    <row r="1" ht="16.35" customHeight="1" spans="1:1">
      <c r="A1" s="27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6" t="s">
        <v>31</v>
      </c>
      <c r="U3" s="26"/>
    </row>
    <row r="4" ht="28" customHeight="1" spans="1:21">
      <c r="A4" s="36" t="s">
        <v>155</v>
      </c>
      <c r="B4" s="36"/>
      <c r="C4" s="36"/>
      <c r="D4" s="36" t="s">
        <v>195</v>
      </c>
      <c r="E4" s="36" t="s">
        <v>196</v>
      </c>
      <c r="F4" s="36" t="s">
        <v>213</v>
      </c>
      <c r="G4" s="36" t="s">
        <v>158</v>
      </c>
      <c r="H4" s="36"/>
      <c r="I4" s="36"/>
      <c r="J4" s="36"/>
      <c r="K4" s="36" t="s">
        <v>159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51" customHeight="1" spans="1:21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 t="s">
        <v>134</v>
      </c>
      <c r="H5" s="36" t="s">
        <v>214</v>
      </c>
      <c r="I5" s="36" t="s">
        <v>215</v>
      </c>
      <c r="J5" s="36" t="s">
        <v>206</v>
      </c>
      <c r="K5" s="36" t="s">
        <v>134</v>
      </c>
      <c r="L5" s="36" t="s">
        <v>216</v>
      </c>
      <c r="M5" s="36" t="s">
        <v>217</v>
      </c>
      <c r="N5" s="36" t="s">
        <v>218</v>
      </c>
      <c r="O5" s="36" t="s">
        <v>208</v>
      </c>
      <c r="P5" s="36" t="s">
        <v>219</v>
      </c>
      <c r="Q5" s="36" t="s">
        <v>220</v>
      </c>
      <c r="R5" s="36" t="s">
        <v>221</v>
      </c>
      <c r="S5" s="36" t="s">
        <v>204</v>
      </c>
      <c r="T5" s="36" t="s">
        <v>207</v>
      </c>
      <c r="U5" s="36" t="s">
        <v>211</v>
      </c>
    </row>
    <row r="6" ht="22.8" customHeight="1" spans="1:21">
      <c r="A6" s="36"/>
      <c r="B6" s="36"/>
      <c r="C6" s="36"/>
      <c r="D6" s="36"/>
      <c r="E6" s="36" t="s">
        <v>134</v>
      </c>
      <c r="F6" s="38">
        <v>905.262104</v>
      </c>
      <c r="G6" s="38">
        <v>695.262104</v>
      </c>
      <c r="H6" s="38">
        <v>458.551904</v>
      </c>
      <c r="I6" s="38">
        <v>226.7102</v>
      </c>
      <c r="J6" s="38">
        <v>10</v>
      </c>
      <c r="K6" s="38">
        <v>210</v>
      </c>
      <c r="L6" s="38"/>
      <c r="M6" s="38">
        <v>210</v>
      </c>
      <c r="N6" s="38"/>
      <c r="O6" s="38"/>
      <c r="P6" s="38"/>
      <c r="Q6" s="38"/>
      <c r="R6" s="38"/>
      <c r="S6" s="38"/>
      <c r="T6" s="38"/>
      <c r="U6" s="38"/>
    </row>
    <row r="7" ht="22.8" customHeight="1" spans="1:21">
      <c r="A7" s="36"/>
      <c r="B7" s="36"/>
      <c r="C7" s="36"/>
      <c r="D7" s="36" t="s">
        <v>152</v>
      </c>
      <c r="E7" s="36" t="s">
        <v>4</v>
      </c>
      <c r="F7" s="38">
        <v>905.262104</v>
      </c>
      <c r="G7" s="38">
        <v>695.262104</v>
      </c>
      <c r="H7" s="38">
        <v>458.551904</v>
      </c>
      <c r="I7" s="38">
        <v>226.7102</v>
      </c>
      <c r="J7" s="38">
        <v>10</v>
      </c>
      <c r="K7" s="38">
        <v>210</v>
      </c>
      <c r="L7" s="38">
        <v>0</v>
      </c>
      <c r="M7" s="38">
        <v>210</v>
      </c>
      <c r="N7" s="38"/>
      <c r="O7" s="38"/>
      <c r="P7" s="38"/>
      <c r="Q7" s="38"/>
      <c r="R7" s="38"/>
      <c r="S7" s="38"/>
      <c r="T7" s="38"/>
      <c r="U7" s="38"/>
    </row>
    <row r="8" ht="22.8" customHeight="1" spans="1:21">
      <c r="A8" s="47"/>
      <c r="B8" s="47"/>
      <c r="C8" s="47"/>
      <c r="D8" s="47" t="s">
        <v>153</v>
      </c>
      <c r="E8" s="47" t="s">
        <v>154</v>
      </c>
      <c r="F8" s="38">
        <v>905.262104</v>
      </c>
      <c r="G8" s="38">
        <v>695.262104</v>
      </c>
      <c r="H8" s="38">
        <v>458.551904</v>
      </c>
      <c r="I8" s="38">
        <v>226.7102</v>
      </c>
      <c r="J8" s="38">
        <v>10</v>
      </c>
      <c r="K8" s="38">
        <v>210</v>
      </c>
      <c r="L8" s="38">
        <v>0</v>
      </c>
      <c r="M8" s="38">
        <v>210</v>
      </c>
      <c r="N8" s="38"/>
      <c r="O8" s="38"/>
      <c r="P8" s="38"/>
      <c r="Q8" s="38"/>
      <c r="R8" s="38"/>
      <c r="S8" s="38"/>
      <c r="T8" s="38"/>
      <c r="U8" s="38"/>
    </row>
    <row r="9" ht="22.8" customHeight="1" spans="1:21">
      <c r="A9" s="39" t="s">
        <v>166</v>
      </c>
      <c r="B9" s="39"/>
      <c r="C9" s="39"/>
      <c r="D9" s="39" t="s">
        <v>212</v>
      </c>
      <c r="E9" s="39" t="s">
        <v>167</v>
      </c>
      <c r="F9" s="48">
        <f t="shared" ref="F9:M9" si="0">F10</f>
        <v>807.3146</v>
      </c>
      <c r="G9" s="48">
        <f t="shared" si="0"/>
        <v>597.3146</v>
      </c>
      <c r="H9" s="48">
        <f t="shared" si="0"/>
        <v>360.6044</v>
      </c>
      <c r="I9" s="48">
        <f t="shared" si="0"/>
        <v>226.7102</v>
      </c>
      <c r="J9" s="48">
        <f t="shared" si="0"/>
        <v>10</v>
      </c>
      <c r="K9" s="48">
        <f t="shared" si="0"/>
        <v>210</v>
      </c>
      <c r="L9" s="48">
        <f t="shared" si="0"/>
        <v>0</v>
      </c>
      <c r="M9" s="48">
        <f t="shared" si="0"/>
        <v>210</v>
      </c>
      <c r="N9" s="38"/>
      <c r="O9" s="38"/>
      <c r="P9" s="38"/>
      <c r="Q9" s="38"/>
      <c r="R9" s="38"/>
      <c r="S9" s="38"/>
      <c r="T9" s="38"/>
      <c r="U9" s="38"/>
    </row>
    <row r="10" ht="22.8" customHeight="1" spans="1:21">
      <c r="A10" s="39" t="s">
        <v>166</v>
      </c>
      <c r="B10" s="39" t="s">
        <v>168</v>
      </c>
      <c r="C10" s="39"/>
      <c r="D10" s="39" t="s">
        <v>212</v>
      </c>
      <c r="E10" s="39" t="s">
        <v>169</v>
      </c>
      <c r="F10" s="48">
        <f t="shared" ref="F10:M10" si="1">F11+F12+F13</f>
        <v>807.3146</v>
      </c>
      <c r="G10" s="48">
        <f t="shared" si="1"/>
        <v>597.3146</v>
      </c>
      <c r="H10" s="48">
        <f t="shared" si="1"/>
        <v>360.6044</v>
      </c>
      <c r="I10" s="48">
        <f t="shared" si="1"/>
        <v>226.7102</v>
      </c>
      <c r="J10" s="48">
        <f t="shared" si="1"/>
        <v>10</v>
      </c>
      <c r="K10" s="48">
        <f t="shared" si="1"/>
        <v>210</v>
      </c>
      <c r="L10" s="48">
        <f t="shared" si="1"/>
        <v>0</v>
      </c>
      <c r="M10" s="48">
        <f t="shared" si="1"/>
        <v>210</v>
      </c>
      <c r="N10" s="38"/>
      <c r="O10" s="38"/>
      <c r="P10" s="38"/>
      <c r="Q10" s="38"/>
      <c r="R10" s="38"/>
      <c r="S10" s="38"/>
      <c r="T10" s="38"/>
      <c r="U10" s="38"/>
    </row>
    <row r="11" ht="22.8" customHeight="1" spans="1:21">
      <c r="A11" s="39" t="s">
        <v>166</v>
      </c>
      <c r="B11" s="39" t="s">
        <v>168</v>
      </c>
      <c r="C11" s="39" t="s">
        <v>170</v>
      </c>
      <c r="D11" s="39" t="s">
        <v>212</v>
      </c>
      <c r="E11" s="39" t="s">
        <v>172</v>
      </c>
      <c r="F11" s="25">
        <v>597.3146</v>
      </c>
      <c r="G11" s="25">
        <v>597.3146</v>
      </c>
      <c r="H11" s="25">
        <v>360.6044</v>
      </c>
      <c r="I11" s="25">
        <v>226.7102</v>
      </c>
      <c r="J11" s="25">
        <v>10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39" t="s">
        <v>166</v>
      </c>
      <c r="B12" s="39" t="s">
        <v>168</v>
      </c>
      <c r="C12" s="39" t="s">
        <v>168</v>
      </c>
      <c r="D12" s="39" t="s">
        <v>212</v>
      </c>
      <c r="E12" s="39" t="s">
        <v>174</v>
      </c>
      <c r="F12" s="25">
        <v>130</v>
      </c>
      <c r="G12" s="25"/>
      <c r="H12" s="25"/>
      <c r="I12" s="25"/>
      <c r="J12" s="25"/>
      <c r="K12" s="25">
        <v>130</v>
      </c>
      <c r="L12" s="25"/>
      <c r="M12" s="25">
        <v>130</v>
      </c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39" t="s">
        <v>166</v>
      </c>
      <c r="B13" s="39" t="s">
        <v>168</v>
      </c>
      <c r="C13" s="39" t="s">
        <v>175</v>
      </c>
      <c r="D13" s="39" t="s">
        <v>212</v>
      </c>
      <c r="E13" s="39" t="s">
        <v>177</v>
      </c>
      <c r="F13" s="25">
        <v>80</v>
      </c>
      <c r="G13" s="25"/>
      <c r="H13" s="25"/>
      <c r="I13" s="25"/>
      <c r="J13" s="25"/>
      <c r="K13" s="25">
        <v>80</v>
      </c>
      <c r="L13" s="25"/>
      <c r="M13" s="25">
        <v>80</v>
      </c>
      <c r="N13" s="25"/>
      <c r="O13" s="25"/>
      <c r="P13" s="25"/>
      <c r="Q13" s="25"/>
      <c r="R13" s="25"/>
      <c r="S13" s="25"/>
      <c r="T13" s="25"/>
      <c r="U13" s="25"/>
    </row>
    <row r="14" ht="22.8" customHeight="1" spans="1:21">
      <c r="A14" s="39" t="s">
        <v>178</v>
      </c>
      <c r="B14" s="39"/>
      <c r="C14" s="39"/>
      <c r="D14" s="39" t="s">
        <v>212</v>
      </c>
      <c r="E14" s="39" t="s">
        <v>179</v>
      </c>
      <c r="F14" s="48">
        <f t="shared" ref="F14:F18" si="2">+F15</f>
        <v>47.6167</v>
      </c>
      <c r="G14" s="48">
        <f>+G15</f>
        <v>47.6167</v>
      </c>
      <c r="H14" s="48">
        <f>+H15</f>
        <v>47.6167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8" customHeight="1" spans="1:21">
      <c r="A15" s="39" t="s">
        <v>178</v>
      </c>
      <c r="B15" s="39" t="s">
        <v>180</v>
      </c>
      <c r="C15" s="39"/>
      <c r="D15" s="39" t="s">
        <v>212</v>
      </c>
      <c r="E15" s="39" t="s">
        <v>181</v>
      </c>
      <c r="F15" s="48">
        <f t="shared" si="2"/>
        <v>47.6167</v>
      </c>
      <c r="G15" s="48">
        <f>+G16</f>
        <v>47.6167</v>
      </c>
      <c r="H15" s="48">
        <f>+H16</f>
        <v>47.6167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  <row r="16" ht="22.8" customHeight="1" spans="1:21">
      <c r="A16" s="39" t="s">
        <v>178</v>
      </c>
      <c r="B16" s="39" t="s">
        <v>180</v>
      </c>
      <c r="C16" s="39" t="s">
        <v>180</v>
      </c>
      <c r="D16" s="39" t="s">
        <v>212</v>
      </c>
      <c r="E16" s="39" t="s">
        <v>183</v>
      </c>
      <c r="F16" s="25">
        <v>47.6167</v>
      </c>
      <c r="G16" s="25">
        <v>47.6167</v>
      </c>
      <c r="H16" s="25">
        <v>47.6167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</row>
    <row r="17" ht="22.8" customHeight="1" spans="1:21">
      <c r="A17" s="39" t="s">
        <v>184</v>
      </c>
      <c r="B17" s="39"/>
      <c r="C17" s="39"/>
      <c r="D17" s="39" t="s">
        <v>212</v>
      </c>
      <c r="E17" s="39" t="s">
        <v>185</v>
      </c>
      <c r="F17" s="48">
        <f t="shared" si="2"/>
        <v>14.618304</v>
      </c>
      <c r="G17" s="48">
        <f>+G18</f>
        <v>14.618304</v>
      </c>
      <c r="H17" s="48">
        <f>+H18</f>
        <v>14.618304</v>
      </c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</row>
    <row r="18" ht="22.8" customHeight="1" spans="1:21">
      <c r="A18" s="39" t="s">
        <v>184</v>
      </c>
      <c r="B18" s="39" t="s">
        <v>186</v>
      </c>
      <c r="C18" s="39"/>
      <c r="D18" s="39" t="s">
        <v>212</v>
      </c>
      <c r="E18" s="39" t="s">
        <v>187</v>
      </c>
      <c r="F18" s="48">
        <f t="shared" si="2"/>
        <v>14.618304</v>
      </c>
      <c r="G18" s="48">
        <f>+G19</f>
        <v>14.618304</v>
      </c>
      <c r="H18" s="48">
        <f>+H19</f>
        <v>14.618304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ht="22.8" customHeight="1" spans="1:21">
      <c r="A19" s="39" t="s">
        <v>184</v>
      </c>
      <c r="B19" s="39" t="s">
        <v>186</v>
      </c>
      <c r="C19" s="39" t="s">
        <v>170</v>
      </c>
      <c r="D19" s="39" t="s">
        <v>212</v>
      </c>
      <c r="E19" s="39" t="s">
        <v>189</v>
      </c>
      <c r="F19" s="25">
        <v>14.618304</v>
      </c>
      <c r="G19" s="25">
        <v>14.618304</v>
      </c>
      <c r="H19" s="25">
        <v>14.618304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</row>
    <row r="20" ht="22.8" customHeight="1" spans="1:21">
      <c r="A20" s="39" t="s">
        <v>190</v>
      </c>
      <c r="B20" s="39"/>
      <c r="C20" s="39"/>
      <c r="D20" s="39" t="s">
        <v>212</v>
      </c>
      <c r="E20" s="39" t="s">
        <v>191</v>
      </c>
      <c r="F20" s="48">
        <f>+F21</f>
        <v>35.7125</v>
      </c>
      <c r="G20" s="48">
        <f>+G21</f>
        <v>35.7125</v>
      </c>
      <c r="H20" s="48">
        <f>+H21</f>
        <v>35.7125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  <row r="21" ht="22.8" customHeight="1" spans="1:21">
      <c r="A21" s="39" t="s">
        <v>190</v>
      </c>
      <c r="B21" s="39" t="s">
        <v>168</v>
      </c>
      <c r="C21" s="39"/>
      <c r="D21" s="39" t="s">
        <v>212</v>
      </c>
      <c r="E21" s="39" t="s">
        <v>192</v>
      </c>
      <c r="F21" s="48">
        <f>+F22</f>
        <v>35.7125</v>
      </c>
      <c r="G21" s="48">
        <f>+G22</f>
        <v>35.7125</v>
      </c>
      <c r="H21" s="48">
        <f>+H22</f>
        <v>35.7125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</row>
    <row r="22" ht="22.8" customHeight="1" spans="1:21">
      <c r="A22" s="39" t="s">
        <v>190</v>
      </c>
      <c r="B22" s="39" t="s">
        <v>168</v>
      </c>
      <c r="C22" s="39" t="s">
        <v>170</v>
      </c>
      <c r="D22" s="39" t="s">
        <v>212</v>
      </c>
      <c r="E22" s="39" t="s">
        <v>194</v>
      </c>
      <c r="F22" s="25">
        <v>35.7125</v>
      </c>
      <c r="G22" s="25">
        <v>35.7125</v>
      </c>
      <c r="H22" s="25">
        <v>35.7125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393055555555556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16" workbookViewId="0">
      <selection activeCell="N39" sqref="N3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7"/>
    </row>
    <row r="2" ht="24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6" t="s">
        <v>31</v>
      </c>
      <c r="E3" s="27"/>
    </row>
    <row r="4" ht="20.2" customHeight="1" spans="1:5">
      <c r="A4" s="23" t="s">
        <v>32</v>
      </c>
      <c r="B4" s="23"/>
      <c r="C4" s="23" t="s">
        <v>33</v>
      </c>
      <c r="D4" s="23"/>
      <c r="E4" s="35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5"/>
    </row>
    <row r="6" ht="20.2" customHeight="1" spans="1:5">
      <c r="A6" s="31" t="s">
        <v>222</v>
      </c>
      <c r="B6" s="30">
        <v>905.262104</v>
      </c>
      <c r="C6" s="31" t="s">
        <v>223</v>
      </c>
      <c r="D6" s="53">
        <v>905.262104</v>
      </c>
      <c r="E6" s="54"/>
    </row>
    <row r="7" ht="20.2" customHeight="1" spans="1:5">
      <c r="A7" s="32" t="s">
        <v>224</v>
      </c>
      <c r="B7" s="33">
        <v>905.262104</v>
      </c>
      <c r="C7" s="32" t="s">
        <v>40</v>
      </c>
      <c r="D7" s="42">
        <v>807.3146</v>
      </c>
      <c r="E7" s="54"/>
    </row>
    <row r="8" ht="20.2" customHeight="1" spans="1:5">
      <c r="A8" s="32" t="s">
        <v>225</v>
      </c>
      <c r="B8" s="33">
        <v>905.262104</v>
      </c>
      <c r="C8" s="32" t="s">
        <v>44</v>
      </c>
      <c r="D8" s="42"/>
      <c r="E8" s="54"/>
    </row>
    <row r="9" ht="31.05" customHeight="1" spans="1:5">
      <c r="A9" s="32" t="s">
        <v>47</v>
      </c>
      <c r="B9" s="33"/>
      <c r="C9" s="32" t="s">
        <v>48</v>
      </c>
      <c r="D9" s="42"/>
      <c r="E9" s="54"/>
    </row>
    <row r="10" ht="20.2" customHeight="1" spans="1:5">
      <c r="A10" s="32" t="s">
        <v>226</v>
      </c>
      <c r="B10" s="33"/>
      <c r="C10" s="32" t="s">
        <v>52</v>
      </c>
      <c r="D10" s="42"/>
      <c r="E10" s="54"/>
    </row>
    <row r="11" ht="20.2" customHeight="1" spans="1:5">
      <c r="A11" s="32" t="s">
        <v>227</v>
      </c>
      <c r="B11" s="33"/>
      <c r="C11" s="32" t="s">
        <v>56</v>
      </c>
      <c r="D11" s="42"/>
      <c r="E11" s="54"/>
    </row>
    <row r="12" ht="20.2" customHeight="1" spans="1:5">
      <c r="A12" s="32" t="s">
        <v>228</v>
      </c>
      <c r="B12" s="33"/>
      <c r="C12" s="32" t="s">
        <v>60</v>
      </c>
      <c r="D12" s="42"/>
      <c r="E12" s="54"/>
    </row>
    <row r="13" ht="20.2" customHeight="1" spans="1:5">
      <c r="A13" s="31" t="s">
        <v>229</v>
      </c>
      <c r="B13" s="30"/>
      <c r="C13" s="32" t="s">
        <v>64</v>
      </c>
      <c r="D13" s="42"/>
      <c r="E13" s="54"/>
    </row>
    <row r="14" ht="20.2" customHeight="1" spans="1:5">
      <c r="A14" s="32" t="s">
        <v>224</v>
      </c>
      <c r="B14" s="33"/>
      <c r="C14" s="32" t="s">
        <v>68</v>
      </c>
      <c r="D14" s="42">
        <v>47.6167</v>
      </c>
      <c r="E14" s="54"/>
    </row>
    <row r="15" ht="20.2" customHeight="1" spans="1:5">
      <c r="A15" s="32" t="s">
        <v>226</v>
      </c>
      <c r="B15" s="33"/>
      <c r="C15" s="32" t="s">
        <v>72</v>
      </c>
      <c r="D15" s="42"/>
      <c r="E15" s="54"/>
    </row>
    <row r="16" ht="20.2" customHeight="1" spans="1:5">
      <c r="A16" s="32" t="s">
        <v>227</v>
      </c>
      <c r="B16" s="33"/>
      <c r="C16" s="32" t="s">
        <v>76</v>
      </c>
      <c r="D16" s="42">
        <v>14.618304</v>
      </c>
      <c r="E16" s="54"/>
    </row>
    <row r="17" ht="20.2" customHeight="1" spans="1:5">
      <c r="A17" s="32" t="s">
        <v>228</v>
      </c>
      <c r="B17" s="33"/>
      <c r="C17" s="32" t="s">
        <v>80</v>
      </c>
      <c r="D17" s="42"/>
      <c r="E17" s="54"/>
    </row>
    <row r="18" ht="20.2" customHeight="1" spans="1:5">
      <c r="A18" s="32"/>
      <c r="B18" s="33"/>
      <c r="C18" s="32" t="s">
        <v>84</v>
      </c>
      <c r="D18" s="42"/>
      <c r="E18" s="54"/>
    </row>
    <row r="19" ht="20.2" customHeight="1" spans="1:5">
      <c r="A19" s="32"/>
      <c r="B19" s="32"/>
      <c r="C19" s="32" t="s">
        <v>88</v>
      </c>
      <c r="D19" s="42"/>
      <c r="E19" s="54"/>
    </row>
    <row r="20" ht="20.2" customHeight="1" spans="1:5">
      <c r="A20" s="32"/>
      <c r="B20" s="32"/>
      <c r="C20" s="32" t="s">
        <v>92</v>
      </c>
      <c r="D20" s="42"/>
      <c r="E20" s="54"/>
    </row>
    <row r="21" ht="20.2" customHeight="1" spans="1:5">
      <c r="A21" s="32"/>
      <c r="B21" s="32"/>
      <c r="C21" s="32" t="s">
        <v>96</v>
      </c>
      <c r="D21" s="42"/>
      <c r="E21" s="54"/>
    </row>
    <row r="22" ht="20.2" customHeight="1" spans="1:5">
      <c r="A22" s="32"/>
      <c r="B22" s="32"/>
      <c r="C22" s="32" t="s">
        <v>99</v>
      </c>
      <c r="D22" s="42"/>
      <c r="E22" s="54"/>
    </row>
    <row r="23" ht="20.2" customHeight="1" spans="1:5">
      <c r="A23" s="32"/>
      <c r="B23" s="32"/>
      <c r="C23" s="32" t="s">
        <v>102</v>
      </c>
      <c r="D23" s="42"/>
      <c r="E23" s="54"/>
    </row>
    <row r="24" ht="20.2" customHeight="1" spans="1:5">
      <c r="A24" s="32"/>
      <c r="B24" s="32"/>
      <c r="C24" s="32" t="s">
        <v>104</v>
      </c>
      <c r="D24" s="42"/>
      <c r="E24" s="54"/>
    </row>
    <row r="25" ht="20.2" customHeight="1" spans="1:5">
      <c r="A25" s="32"/>
      <c r="B25" s="32"/>
      <c r="C25" s="32" t="s">
        <v>106</v>
      </c>
      <c r="D25" s="42"/>
      <c r="E25" s="54"/>
    </row>
    <row r="26" ht="20.2" customHeight="1" spans="1:5">
      <c r="A26" s="32"/>
      <c r="B26" s="32"/>
      <c r="C26" s="32" t="s">
        <v>108</v>
      </c>
      <c r="D26" s="42">
        <v>35.7125</v>
      </c>
      <c r="E26" s="54"/>
    </row>
    <row r="27" ht="20.2" customHeight="1" spans="1:5">
      <c r="A27" s="32"/>
      <c r="B27" s="32"/>
      <c r="C27" s="32" t="s">
        <v>110</v>
      </c>
      <c r="D27" s="42"/>
      <c r="E27" s="54"/>
    </row>
    <row r="28" ht="20.2" customHeight="1" spans="1:5">
      <c r="A28" s="32"/>
      <c r="B28" s="32"/>
      <c r="C28" s="32" t="s">
        <v>112</v>
      </c>
      <c r="D28" s="42"/>
      <c r="E28" s="54"/>
    </row>
    <row r="29" ht="20.2" customHeight="1" spans="1:5">
      <c r="A29" s="32"/>
      <c r="B29" s="32"/>
      <c r="C29" s="32" t="s">
        <v>114</v>
      </c>
      <c r="D29" s="42"/>
      <c r="E29" s="54"/>
    </row>
    <row r="30" ht="20.2" customHeight="1" spans="1:5">
      <c r="A30" s="32"/>
      <c r="B30" s="32"/>
      <c r="C30" s="32" t="s">
        <v>116</v>
      </c>
      <c r="D30" s="42"/>
      <c r="E30" s="54"/>
    </row>
    <row r="31" ht="20.2" customHeight="1" spans="1:5">
      <c r="A31" s="32"/>
      <c r="B31" s="32"/>
      <c r="C31" s="32" t="s">
        <v>118</v>
      </c>
      <c r="D31" s="42"/>
      <c r="E31" s="54"/>
    </row>
    <row r="32" ht="20.2" customHeight="1" spans="1:5">
      <c r="A32" s="32"/>
      <c r="B32" s="32"/>
      <c r="C32" s="32" t="s">
        <v>120</v>
      </c>
      <c r="D32" s="42"/>
      <c r="E32" s="54"/>
    </row>
    <row r="33" ht="20.2" customHeight="1" spans="1:5">
      <c r="A33" s="32"/>
      <c r="B33" s="32"/>
      <c r="C33" s="32" t="s">
        <v>122</v>
      </c>
      <c r="D33" s="42"/>
      <c r="E33" s="54"/>
    </row>
    <row r="34" ht="20.2" customHeight="1" spans="1:5">
      <c r="A34" s="32"/>
      <c r="B34" s="32"/>
      <c r="C34" s="32" t="s">
        <v>123</v>
      </c>
      <c r="D34" s="42"/>
      <c r="E34" s="54"/>
    </row>
    <row r="35" ht="20.2" customHeight="1" spans="1:5">
      <c r="A35" s="32"/>
      <c r="B35" s="32"/>
      <c r="C35" s="32" t="s">
        <v>124</v>
      </c>
      <c r="D35" s="42"/>
      <c r="E35" s="54"/>
    </row>
    <row r="36" ht="20.2" customHeight="1" spans="1:5">
      <c r="A36" s="32"/>
      <c r="B36" s="32"/>
      <c r="C36" s="32" t="s">
        <v>125</v>
      </c>
      <c r="D36" s="42"/>
      <c r="E36" s="54"/>
    </row>
    <row r="37" ht="20.2" customHeight="1" spans="1:5">
      <c r="A37" s="32"/>
      <c r="B37" s="32"/>
      <c r="C37" s="32"/>
      <c r="D37" s="32"/>
      <c r="E37" s="54"/>
    </row>
    <row r="38" ht="20.2" customHeight="1" spans="1:5">
      <c r="A38" s="31"/>
      <c r="B38" s="31"/>
      <c r="C38" s="31" t="s">
        <v>230</v>
      </c>
      <c r="D38" s="30"/>
      <c r="E38" s="55"/>
    </row>
    <row r="39" ht="20.2" customHeight="1" spans="1:5">
      <c r="A39" s="36" t="s">
        <v>231</v>
      </c>
      <c r="B39" s="30">
        <v>905.262104</v>
      </c>
      <c r="C39" s="36" t="s">
        <v>232</v>
      </c>
      <c r="D39" s="53">
        <v>905.262104</v>
      </c>
      <c r="E39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O19" sqref="O19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9916666666667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7"/>
      <c r="D1" s="27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6" t="s">
        <v>31</v>
      </c>
      <c r="K3" s="26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233</v>
      </c>
      <c r="I5" s="23"/>
      <c r="J5" s="23" t="s">
        <v>234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214</v>
      </c>
      <c r="I6" s="23" t="s">
        <v>206</v>
      </c>
      <c r="J6" s="23"/>
      <c r="K6" s="23"/>
    </row>
    <row r="7" ht="22.8" customHeight="1" spans="1:11">
      <c r="A7" s="24"/>
      <c r="B7" s="24"/>
      <c r="C7" s="24"/>
      <c r="D7" s="36"/>
      <c r="E7" s="36" t="s">
        <v>134</v>
      </c>
      <c r="F7" s="38">
        <f t="shared" ref="F7:F10" si="0">F8</f>
        <v>905.262104</v>
      </c>
      <c r="G7" s="38">
        <f>G8</f>
        <v>891.157112</v>
      </c>
      <c r="H7" s="38">
        <f t="shared" ref="F7:H7" si="1">H8</f>
        <v>654.446912</v>
      </c>
      <c r="I7" s="38">
        <v>10</v>
      </c>
      <c r="J7" s="38">
        <v>226.7102</v>
      </c>
      <c r="K7" s="38">
        <v>210</v>
      </c>
    </row>
    <row r="8" ht="22.8" customHeight="1" spans="1:11">
      <c r="A8" s="24"/>
      <c r="B8" s="24"/>
      <c r="C8" s="24"/>
      <c r="D8" s="36" t="s">
        <v>152</v>
      </c>
      <c r="E8" s="36" t="s">
        <v>4</v>
      </c>
      <c r="F8" s="38">
        <f t="shared" si="0"/>
        <v>905.262104</v>
      </c>
      <c r="G8" s="38">
        <f>G9</f>
        <v>891.157112</v>
      </c>
      <c r="H8" s="38">
        <f t="shared" ref="F8:H8" si="2">H9</f>
        <v>654.446912</v>
      </c>
      <c r="I8" s="38">
        <v>10</v>
      </c>
      <c r="J8" s="38">
        <v>226.7102</v>
      </c>
      <c r="K8" s="38">
        <v>210</v>
      </c>
    </row>
    <row r="9" ht="22.8" customHeight="1" spans="1:11">
      <c r="A9" s="24"/>
      <c r="B9" s="24"/>
      <c r="C9" s="24"/>
      <c r="D9" s="47" t="s">
        <v>153</v>
      </c>
      <c r="E9" s="47" t="s">
        <v>154</v>
      </c>
      <c r="F9" s="38">
        <v>905.262104</v>
      </c>
      <c r="G9" s="38">
        <f>SUM(G12:G23)</f>
        <v>891.157112</v>
      </c>
      <c r="H9" s="38">
        <f>SUM(H12:H23)</f>
        <v>654.446912</v>
      </c>
      <c r="I9" s="38">
        <f>SUM(I12:I23)</f>
        <v>10</v>
      </c>
      <c r="J9" s="38">
        <f>SUM(J12:J23)</f>
        <v>226.7102</v>
      </c>
      <c r="K9" s="38">
        <f>SUM(K12:K23)</f>
        <v>210</v>
      </c>
    </row>
    <row r="10" s="50" customFormat="1" ht="22.8" customHeight="1" spans="1:11">
      <c r="A10" s="39" t="s">
        <v>166</v>
      </c>
      <c r="B10" s="39"/>
      <c r="C10" s="39"/>
      <c r="D10" s="39">
        <v>201</v>
      </c>
      <c r="E10" s="51" t="s">
        <v>167</v>
      </c>
      <c r="F10" s="52">
        <f t="shared" si="0"/>
        <v>807.3146</v>
      </c>
      <c r="G10" s="52">
        <f>G11</f>
        <v>597.3146</v>
      </c>
      <c r="H10" s="52">
        <f>H11</f>
        <v>360.6044</v>
      </c>
      <c r="I10" s="52">
        <f>I11</f>
        <v>10</v>
      </c>
      <c r="J10" s="52">
        <f>J11</f>
        <v>226.7102</v>
      </c>
      <c r="K10" s="52">
        <f>K11</f>
        <v>210</v>
      </c>
    </row>
    <row r="11" s="50" customFormat="1" ht="22.8" customHeight="1" spans="1:11">
      <c r="A11" s="39" t="s">
        <v>166</v>
      </c>
      <c r="B11" s="39" t="s">
        <v>168</v>
      </c>
      <c r="C11" s="39"/>
      <c r="D11" s="39">
        <v>20102</v>
      </c>
      <c r="E11" s="51" t="s">
        <v>169</v>
      </c>
      <c r="F11" s="52">
        <f t="shared" ref="F11:K11" si="3">F12+F13+F14</f>
        <v>807.3146</v>
      </c>
      <c r="G11" s="52">
        <f t="shared" si="3"/>
        <v>597.3146</v>
      </c>
      <c r="H11" s="52">
        <f t="shared" si="3"/>
        <v>360.6044</v>
      </c>
      <c r="I11" s="52">
        <f t="shared" si="3"/>
        <v>10</v>
      </c>
      <c r="J11" s="52">
        <f t="shared" si="3"/>
        <v>226.7102</v>
      </c>
      <c r="K11" s="52">
        <f t="shared" si="3"/>
        <v>210</v>
      </c>
    </row>
    <row r="12" s="50" customFormat="1" ht="22.8" customHeight="1" spans="1:11">
      <c r="A12" s="39" t="s">
        <v>166</v>
      </c>
      <c r="B12" s="39" t="s">
        <v>168</v>
      </c>
      <c r="C12" s="39" t="s">
        <v>170</v>
      </c>
      <c r="D12" s="39" t="s">
        <v>235</v>
      </c>
      <c r="E12" s="51" t="s">
        <v>172</v>
      </c>
      <c r="F12" s="52">
        <f>+G12+K12</f>
        <v>597.3146</v>
      </c>
      <c r="G12" s="52">
        <f>+H12+I12+J12</f>
        <v>597.3146</v>
      </c>
      <c r="H12" s="52">
        <f>297.6044+63</f>
        <v>360.6044</v>
      </c>
      <c r="I12" s="52">
        <v>10</v>
      </c>
      <c r="J12" s="52">
        <v>226.7102</v>
      </c>
      <c r="K12" s="52"/>
    </row>
    <row r="13" s="50" customFormat="1" ht="22.8" customHeight="1" spans="1:11">
      <c r="A13" s="39" t="s">
        <v>166</v>
      </c>
      <c r="B13" s="39" t="s">
        <v>168</v>
      </c>
      <c r="C13" s="39" t="s">
        <v>168</v>
      </c>
      <c r="D13" s="39" t="s">
        <v>236</v>
      </c>
      <c r="E13" s="51" t="s">
        <v>174</v>
      </c>
      <c r="F13" s="52">
        <v>130</v>
      </c>
      <c r="G13" s="52"/>
      <c r="H13" s="52"/>
      <c r="I13" s="52"/>
      <c r="J13" s="52"/>
      <c r="K13" s="52">
        <v>130</v>
      </c>
    </row>
    <row r="14" s="50" customFormat="1" ht="22.8" customHeight="1" spans="1:11">
      <c r="A14" s="39" t="s">
        <v>166</v>
      </c>
      <c r="B14" s="39" t="s">
        <v>168</v>
      </c>
      <c r="C14" s="39" t="s">
        <v>175</v>
      </c>
      <c r="D14" s="39" t="s">
        <v>237</v>
      </c>
      <c r="E14" s="51" t="s">
        <v>177</v>
      </c>
      <c r="F14" s="52">
        <v>80</v>
      </c>
      <c r="G14" s="52"/>
      <c r="H14" s="52"/>
      <c r="I14" s="52"/>
      <c r="J14" s="52"/>
      <c r="K14" s="52">
        <v>80</v>
      </c>
    </row>
    <row r="15" s="50" customFormat="1" ht="22.8" customHeight="1" spans="1:11">
      <c r="A15" s="39" t="s">
        <v>178</v>
      </c>
      <c r="B15" s="39"/>
      <c r="C15" s="39"/>
      <c r="D15" s="39">
        <v>208</v>
      </c>
      <c r="E15" s="51" t="s">
        <v>179</v>
      </c>
      <c r="F15" s="52">
        <f t="shared" ref="F15:F19" si="4">+F16</f>
        <v>47.6167</v>
      </c>
      <c r="G15" s="52">
        <f>+G16</f>
        <v>47.6167</v>
      </c>
      <c r="H15" s="52">
        <f>+H16</f>
        <v>47.6167</v>
      </c>
      <c r="I15" s="52"/>
      <c r="J15" s="52"/>
      <c r="K15" s="52"/>
    </row>
    <row r="16" s="50" customFormat="1" ht="22.8" customHeight="1" spans="1:11">
      <c r="A16" s="39" t="s">
        <v>178</v>
      </c>
      <c r="B16" s="39" t="s">
        <v>180</v>
      </c>
      <c r="C16" s="39"/>
      <c r="D16" s="39">
        <v>20805</v>
      </c>
      <c r="E16" s="51" t="s">
        <v>181</v>
      </c>
      <c r="F16" s="52">
        <f t="shared" si="4"/>
        <v>47.6167</v>
      </c>
      <c r="G16" s="52">
        <f>+G17</f>
        <v>47.6167</v>
      </c>
      <c r="H16" s="52">
        <f>+H17</f>
        <v>47.6167</v>
      </c>
      <c r="I16" s="52"/>
      <c r="J16" s="52"/>
      <c r="K16" s="52"/>
    </row>
    <row r="17" s="50" customFormat="1" ht="22.8" customHeight="1" spans="1:11">
      <c r="A17" s="39" t="s">
        <v>178</v>
      </c>
      <c r="B17" s="39" t="s">
        <v>180</v>
      </c>
      <c r="C17" s="39" t="s">
        <v>180</v>
      </c>
      <c r="D17" s="39" t="s">
        <v>238</v>
      </c>
      <c r="E17" s="51" t="s">
        <v>183</v>
      </c>
      <c r="F17" s="52">
        <v>47.6167</v>
      </c>
      <c r="G17" s="52">
        <f>+H17+I17+J17</f>
        <v>47.6167</v>
      </c>
      <c r="H17" s="52">
        <v>47.6167</v>
      </c>
      <c r="I17" s="52"/>
      <c r="J17" s="52"/>
      <c r="K17" s="52"/>
    </row>
    <row r="18" s="50" customFormat="1" ht="22.8" customHeight="1" spans="1:11">
      <c r="A18" s="39" t="s">
        <v>184</v>
      </c>
      <c r="B18" s="39"/>
      <c r="C18" s="39"/>
      <c r="D18" s="39">
        <v>210</v>
      </c>
      <c r="E18" s="51" t="s">
        <v>185</v>
      </c>
      <c r="F18" s="52">
        <f t="shared" si="4"/>
        <v>14.618304</v>
      </c>
      <c r="G18" s="52">
        <f>+G19</f>
        <v>14.618304</v>
      </c>
      <c r="H18" s="52">
        <f>+H19</f>
        <v>14.618304</v>
      </c>
      <c r="I18" s="52"/>
      <c r="J18" s="52"/>
      <c r="K18" s="52"/>
    </row>
    <row r="19" s="50" customFormat="1" ht="22.8" customHeight="1" spans="1:11">
      <c r="A19" s="39" t="s">
        <v>184</v>
      </c>
      <c r="B19" s="39" t="s">
        <v>186</v>
      </c>
      <c r="C19" s="39"/>
      <c r="D19" s="39">
        <v>21011</v>
      </c>
      <c r="E19" s="51" t="s">
        <v>187</v>
      </c>
      <c r="F19" s="52">
        <f t="shared" si="4"/>
        <v>14.618304</v>
      </c>
      <c r="G19" s="52">
        <f>+G20</f>
        <v>14.618304</v>
      </c>
      <c r="H19" s="52">
        <f>+H20</f>
        <v>14.618304</v>
      </c>
      <c r="I19" s="52"/>
      <c r="J19" s="52"/>
      <c r="K19" s="52"/>
    </row>
    <row r="20" s="50" customFormat="1" ht="22.8" customHeight="1" spans="1:11">
      <c r="A20" s="39" t="s">
        <v>184</v>
      </c>
      <c r="B20" s="39" t="s">
        <v>186</v>
      </c>
      <c r="C20" s="39" t="s">
        <v>170</v>
      </c>
      <c r="D20" s="39" t="s">
        <v>239</v>
      </c>
      <c r="E20" s="51" t="s">
        <v>189</v>
      </c>
      <c r="F20" s="52">
        <v>14.618304</v>
      </c>
      <c r="G20" s="52">
        <f>+H20+I20+J20</f>
        <v>14.618304</v>
      </c>
      <c r="H20" s="52">
        <v>14.618304</v>
      </c>
      <c r="I20" s="52"/>
      <c r="J20" s="52"/>
      <c r="K20" s="52"/>
    </row>
    <row r="21" s="50" customFormat="1" ht="22.8" customHeight="1" spans="1:11">
      <c r="A21" s="39" t="s">
        <v>190</v>
      </c>
      <c r="B21" s="39"/>
      <c r="C21" s="39"/>
      <c r="D21" s="39">
        <v>221</v>
      </c>
      <c r="E21" s="51" t="s">
        <v>191</v>
      </c>
      <c r="F21" s="52">
        <f>+F22</f>
        <v>35.7125</v>
      </c>
      <c r="G21" s="52">
        <f>+G22</f>
        <v>35.7125</v>
      </c>
      <c r="H21" s="52">
        <f>+H22</f>
        <v>35.7125</v>
      </c>
      <c r="I21" s="52"/>
      <c r="J21" s="52"/>
      <c r="K21" s="52"/>
    </row>
    <row r="22" s="50" customFormat="1" ht="22.8" customHeight="1" spans="1:11">
      <c r="A22" s="39" t="s">
        <v>190</v>
      </c>
      <c r="B22" s="39" t="s">
        <v>168</v>
      </c>
      <c r="C22" s="39"/>
      <c r="D22" s="39">
        <v>22102</v>
      </c>
      <c r="E22" s="51" t="s">
        <v>192</v>
      </c>
      <c r="F22" s="52">
        <f>+F23</f>
        <v>35.7125</v>
      </c>
      <c r="G22" s="52">
        <f>+G23</f>
        <v>35.7125</v>
      </c>
      <c r="H22" s="52">
        <f>+H23</f>
        <v>35.7125</v>
      </c>
      <c r="I22" s="52"/>
      <c r="J22" s="52"/>
      <c r="K22" s="52"/>
    </row>
    <row r="23" s="50" customFormat="1" ht="22.8" customHeight="1" spans="1:11">
      <c r="A23" s="39" t="s">
        <v>190</v>
      </c>
      <c r="B23" s="39" t="s">
        <v>168</v>
      </c>
      <c r="C23" s="39" t="s">
        <v>170</v>
      </c>
      <c r="D23" s="39" t="s">
        <v>240</v>
      </c>
      <c r="E23" s="51" t="s">
        <v>194</v>
      </c>
      <c r="F23" s="52">
        <v>35.7125</v>
      </c>
      <c r="G23" s="52">
        <f>+H23+I23+J23</f>
        <v>35.7125</v>
      </c>
      <c r="H23" s="52">
        <v>35.7125</v>
      </c>
      <c r="I23" s="52"/>
      <c r="J23" s="52"/>
      <c r="K23" s="5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2022-03-17T14:53:00Z</dcterms:created>
  <dcterms:modified xsi:type="dcterms:W3CDTF">2023-09-25T03:03:15Z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45485BDB48444E258AEE479843D6F921</vt:lpwstr>
  </property>
  <property fmtid="{D5CDD505-2E9C-101B-9397-08002B2CF9AE}" pid="3" name="KSOProductBuildVer">
    <vt:lpwstr>2052-11.1.0.10009</vt:lpwstr>
  </property>
  <property fmtid="{D5CDD505-2E9C-101B-9397-08002B2CF9AE}" pid="4" name="KSOReadingLayout">
    <vt:bool>true</vt:bool>
  </property>
</Properties>
</file>