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904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<sst xmlns="http://schemas.openxmlformats.org/spreadsheetml/2006/main" count="1571" uniqueCount="533">
  <si>
    <t>2022年部门预算公开表</t>
  </si>
  <si>
    <t>单位编码：</t>
  </si>
  <si>
    <t>117001</t>
  </si>
  <si>
    <t>单位名称：</t>
  </si>
  <si>
    <t>中国共产主义青年团醴陵市委员会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</si>
  <si>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</si>
  <si>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</si>
  <si>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</si>
  <si>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</si>
  <si>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</si>
  <si>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</si>
  <si>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</si>
  <si>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</si>
  <si>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</si>
  <si>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</si>
  <si>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</si>
  <si>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</si>
  <si>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</si>
  <si>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</si>
  <si>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</si>
  <si>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</si>
  <si>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</si>
  <si>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</si>
  <si>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</si>
  <si>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</si>
  <si>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</si>
  <si>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</si>
  <si>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</si>
  <si>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</si>
  <si>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</si>
  <si>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单位：117001-共青团醴陵市委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</si>
  <si>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</si>
  <si>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</si>
  <si>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</si>
  <si>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</si>
  <si>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</si>
  <si>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</si>
  <si>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</si>
  <si>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</si>
  <si>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</si>
  <si>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</si>
  <si>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</si>
  <si>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</si>
  <si>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</si>
  <si>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</si>
  <si>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</si>
  <si>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</si>
  <si>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</si>
  <si>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</si>
  <si>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</si>
  <si>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</si>
  <si>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</si>
  <si>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</si>
  <si>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</si>
  <si>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</si>
  <si>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</si>
  <si>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</si>
  <si>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</si>
  <si>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</si>
  <si>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</si>
  <si>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</si>
  <si>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</si>
  <si>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</si>
  <si>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</si>
  <si>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</si>
  <si>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</si>
  <si>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</si>
  <si>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</si>
  <si>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</si>
  <si>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</si>
  <si>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</si>
  <si>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</si>
  <si>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</si>
  <si>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</si>
  <si>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</si>
  <si>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</si>
  <si>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</si>
  <si>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</si>
  <si>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</si>
  <si>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</si>
  <si>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</si>
  <si>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</si>
  <si>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</si>
  <si>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</si>
  <si>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</si>
  <si>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</si>
  <si>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</si>
  <si>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</si>
  <si>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</si>
  <si>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</si>
  <si>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</si>
  <si>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</si>
  <si>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</si>
  <si>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</si>
  <si>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</si>
  <si>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</si>
  <si>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</si>
  <si>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</si>
  <si>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</si>
  <si>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</si>
  <si>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</si>
  <si>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</si>
  <si>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</si>
  <si>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</si>
  <si>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</si>
  <si>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</si>
  <si>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</si>
  <si>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</si>
  <si>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</si>
  <si>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</si>
  <si>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</si>
  <si>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</si>
  <si>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</si>
  <si>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</si>
  <si>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</si>
  <si>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</si>
  <si>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</si>
  <si>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</si>
  <si>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</si>
  <si>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</si>
  <si>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</si>
  <si>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</si>
  <si>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</si>
  <si>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</si>
  <si>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</si>
  <si>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</si>
  <si>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</si>
  <si>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</si>
  <si>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</si>
  <si>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</si>
  <si>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</si>
  <si>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</si>
  <si>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</si>
  <si>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</si>
  <si>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</si>
  <si>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</si>
  <si>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</si>
  <si>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</si>
  <si>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</si>
  <si>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</si>
  <si>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</si>
  <si>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</si>
  <si>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</si>
  <si>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</si>
  <si>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</si>
  <si>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</si>
  <si>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</si>
  <si>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</si>
  <si>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</si>
  <si>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</si>
  <si>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</si>
  <si>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</si>
  <si>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117</t>
  </si>
  <si>
    <t>共青团醴陵市委</t>
  </si>
  <si>
    <t xml:space="preserve">  117001</t>
  </si>
  <si>
    <t xml:space="preserve">  共青团醴陵市委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</si>
  <si>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</si>
  <si>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</si>
  <si>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</si>
  <si>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</si>
  <si>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</si>
  <si>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</si>
  <si>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</si>
  <si>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</si>
  <si>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</si>
  <si>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</si>
  <si>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</si>
  <si>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</si>
  <si>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</si>
  <si>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</si>
  <si>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</si>
  <si>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</si>
  <si>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</si>
  <si>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</si>
  <si>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09</t>
  </si>
  <si>
    <t>海关事务</t>
  </si>
  <si>
    <t xml:space="preserve">    2010901</t>
  </si>
  <si>
    <t>29</t>
  </si>
  <si>
    <t>群众团体事务</t>
  </si>
  <si>
    <t xml:space="preserve">    2012901</t>
  </si>
  <si>
    <t>02</t>
  </si>
  <si>
    <t xml:space="preserve">    2012902</t>
  </si>
  <si>
    <t xml:space="preserve">    一般行政管理事务</t>
  </si>
  <si>
    <t>99</t>
  </si>
  <si>
    <t xml:space="preserve">    2012999</t>
  </si>
  <si>
    <t xml:space="preserve">    其他群众团体事务支出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</si>
  <si>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</si>
  <si>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</si>
  <si>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</si>
  <si>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</si>
  <si>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</si>
  <si>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</si>
  <si>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</si>
  <si>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</si>
  <si>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</si>
  <si>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</si>
  <si>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</si>
  <si>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</si>
  <si>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</si>
  <si>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</si>
  <si>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</si>
  <si>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</si>
  <si>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</si>
  <si>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</si>
  <si>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</si>
  <si>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</si>
  <si>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</si>
  <si>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</si>
  <si>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</si>
  <si>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</si>
  <si>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</si>
  <si>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</si>
  <si>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</si>
  <si>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</si>
  <si>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</si>
  <si>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</si>
  <si>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</si>
  <si>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</si>
  <si>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</si>
  <si>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</si>
  <si>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</si>
  <si>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</si>
  <si>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</si>
  <si>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</si>
  <si>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</si>
  <si>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</si>
  <si>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</si>
  <si>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</si>
  <si>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</si>
  <si>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</si>
  <si>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</si>
  <si>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</si>
  <si>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</si>
  <si>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</si>
  <si>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</si>
  <si>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</si>
  <si>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</si>
  <si>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</si>
  <si>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</si>
  <si>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</si>
  <si>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</si>
  <si>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</si>
  <si>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</si>
  <si>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2010301</t>
  </si>
  <si>
    <t xml:space="preserve">     2010901</t>
  </si>
  <si>
    <t xml:space="preserve">     2012901</t>
  </si>
  <si>
    <t xml:space="preserve">     2012902</t>
  </si>
  <si>
    <t xml:space="preserve">     2012999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</si>
  <si>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</si>
  <si>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</si>
  <si>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</si>
  <si>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</si>
  <si>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</si>
  <si>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</si>
  <si>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</si>
  <si>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</si>
  <si>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</si>
  <si>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</si>
  <si>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</si>
  <si>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</si>
  <si>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</si>
  <si>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</si>
  <si>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</si>
  <si>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</si>
  <si>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</si>
  <si>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</si>
  <si>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</si>
  <si>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</si>
  <si>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</si>
  <si>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</si>
  <si>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</si>
  <si>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</si>
  <si>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</si>
  <si>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</si>
  <si>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</si>
  <si>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</si>
  <si>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</si>
  <si>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</si>
  <si>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</si>
  <si>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</si>
  <si>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</si>
  <si>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</si>
  <si>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</si>
  <si>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</si>
  <si>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</si>
  <si>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</si>
  <si>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</si>
  <si>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</si>
  <si>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</si>
  <si>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</si>
  <si>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</si>
  <si>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</si>
  <si>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</si>
  <si>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</si>
  <si>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</si>
  <si>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</si>
  <si>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</si>
  <si>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</si>
  <si>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</si>
  <si>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</si>
  <si>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</si>
  <si>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</si>
  <si>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</si>
  <si>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</si>
  <si>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</si>
  <si>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</si>
  <si>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</si>
  <si>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</si>
  <si>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</si>
  <si>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</si>
  <si>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</si>
  <si>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</si>
  <si>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</si>
  <si>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</si>
  <si>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</si>
  <si>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</si>
  <si>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</si>
  <si>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</si>
  <si>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</si>
  <si>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</si>
  <si>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</si>
  <si>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</si>
  <si>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</si>
  <si>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</si>
  <si>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</si>
  <si>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</si>
  <si>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</si>
  <si>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</si>
  <si>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</si>
  <si>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</si>
  <si>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</si>
  <si>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</si>
  <si>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</si>
  <si>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</si>
  <si>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</si>
  <si>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</si>
  <si>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</si>
  <si>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</si>
  <si>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</si>
  <si>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</si>
  <si>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</si>
  <si>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117001</t>
  </si>
  <si>
    <t>特定目标类基层团组织建设项目</t>
  </si>
  <si>
    <t xml:space="preserve">   基层团组织建设项目</t>
  </si>
  <si>
    <t>特定目标类青年志愿者活动推广经费</t>
  </si>
  <si>
    <t xml:space="preserve">   青年志愿者活动推广经费</t>
  </si>
  <si>
    <t>特定目标类青少年发展资金</t>
  </si>
  <si>
    <t xml:space="preserve">   青少年发展资金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</si>
  <si>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</si>
  <si>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</si>
  <si>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</si>
  <si>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</si>
  <si>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</si>
  <si>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</si>
  <si>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</si>
  <si>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</si>
  <si>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</si>
  <si>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</si>
  <si>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</si>
  <si>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</si>
  <si>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</si>
  <si>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</si>
  <si>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基层团组织建设项目</t>
  </si>
  <si>
    <t>加强基层组织建设</t>
  </si>
  <si>
    <t>成本指标</t>
  </si>
  <si>
    <t>经济成本指标</t>
  </si>
  <si>
    <t>3.5</t>
  </si>
  <si>
    <t>万元</t>
  </si>
  <si>
    <t>定量</t>
  </si>
  <si>
    <t>0.5</t>
  </si>
  <si>
    <t>1</t>
  </si>
  <si>
    <t>效益指标</t>
  </si>
  <si>
    <t>生态效益指标</t>
  </si>
  <si>
    <t>开展环境美化活动</t>
  </si>
  <si>
    <t>活动</t>
  </si>
  <si>
    <t>无</t>
  </si>
  <si>
    <t>定性</t>
  </si>
  <si>
    <t>经济效益指标</t>
  </si>
  <si>
    <t>服务醴陵经济社会发展</t>
  </si>
  <si>
    <t>社会效益指标</t>
  </si>
  <si>
    <t>产出指标</t>
  </si>
  <si>
    <t>时效指标</t>
  </si>
  <si>
    <t>长期</t>
  </si>
  <si>
    <t>质量指标</t>
  </si>
  <si>
    <t>提升基层团建水平【</t>
  </si>
  <si>
    <t>基层团建</t>
  </si>
  <si>
    <t>数量指标</t>
  </si>
  <si>
    <t>团干培训2场以上</t>
  </si>
  <si>
    <t>2</t>
  </si>
  <si>
    <t>场</t>
  </si>
  <si>
    <t>满意度指标</t>
  </si>
  <si>
    <t>服务对象满意度指标</t>
  </si>
  <si>
    <t>基层团干和团员满意度</t>
  </si>
  <si>
    <t>95%</t>
  </si>
  <si>
    <t>满意度</t>
  </si>
  <si>
    <t xml:space="preserve">  青年志愿者活动推广经费</t>
  </si>
  <si>
    <t>为青年开展志愿服务搭建平台，助力中心工作，推动文明城市创建</t>
  </si>
  <si>
    <t>6</t>
  </si>
  <si>
    <t>时限</t>
  </si>
  <si>
    <t>开展志愿服务活动</t>
  </si>
  <si>
    <t>20</t>
  </si>
  <si>
    <t>打造3个以上志愿服务工作品牌</t>
  </si>
  <si>
    <t>3</t>
  </si>
  <si>
    <t>品牌</t>
  </si>
  <si>
    <t>助力瓷博会开展</t>
  </si>
  <si>
    <t>70</t>
  </si>
  <si>
    <t>岗位</t>
  </si>
  <si>
    <t>开展敬老爱老活动10场以上</t>
  </si>
  <si>
    <t>10</t>
  </si>
  <si>
    <t>开展保护母亲河活动5场以上</t>
  </si>
  <si>
    <t>5</t>
  </si>
  <si>
    <t>提升志愿者群体满意度</t>
  </si>
  <si>
    <t xml:space="preserve">  青少年发展基金</t>
  </si>
  <si>
    <t>营造青少年成长发展的良好环境，进一步完善维护青少年合法权益机制；服务社会发展大局，进一步满足青年各项需求，为青年成长成才提供平台。</t>
  </si>
  <si>
    <t>开展禁毒教育、安全自护讲座、权益保护等宣传等宣传活动10场以上</t>
  </si>
  <si>
    <t>次</t>
  </si>
  <si>
    <t>为青少年发展营造良好的发展环境</t>
  </si>
  <si>
    <t>营造良好环境</t>
  </si>
  <si>
    <t>其他交通费</t>
  </si>
  <si>
    <t>12</t>
  </si>
  <si>
    <t>提升青少年群体满意度</t>
  </si>
  <si>
    <t>助力青少年成长成才</t>
  </si>
  <si>
    <t>青少年成长成才</t>
  </si>
  <si>
    <t>为醴陵人才引进营造良好环境</t>
  </si>
  <si>
    <t>人才引进</t>
  </si>
  <si>
    <t xml:space="preserve">  青少年发展资金</t>
  </si>
  <si>
    <t>整体支出绩效目标表</t>
  </si>
  <si>
    <t>单位：共青团醴陵市委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</si>
  <si>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</si>
  <si>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</si>
  <si>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</si>
  <si>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</si>
  <si>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</si>
  <si>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</si>
  <si>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</si>
  <si>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</si>
  <si>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</si>
  <si>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以当好党的助手和后备军为宗旨，以引领青年、组织青年、服务青年为主责，打造一支党委能信赖、青年能依靠、富有战斗力的共青团组织。</t>
  </si>
  <si>
    <t>重点工作任务完成</t>
  </si>
  <si>
    <t xml:space="preserve"> 举办团干培训班2期以上、培训人次200人以上</t>
  </si>
  <si>
    <t>人</t>
  </si>
  <si>
    <t>培训人次200人以上</t>
  </si>
  <si>
    <t xml:space="preserve"> 开展维护青少年合法权益10场以上</t>
  </si>
  <si>
    <t>开展维护青少年合法权益10场以上</t>
  </si>
  <si>
    <t>开展文明创建志愿服务10场以上</t>
  </si>
  <si>
    <t>履职目标实现</t>
  </si>
  <si>
    <t xml:space="preserve"> 开展文明创建志愿服务10场以上</t>
  </si>
  <si>
    <t xml:space="preserve"> 举办团干培训班2场以上</t>
  </si>
  <si>
    <t>举办团干培训班2场以上</t>
  </si>
  <si>
    <t>履职效益</t>
  </si>
  <si>
    <t xml:space="preserve"> 进一步正确引领、凝聚青年、服务大局、为醴陵经济发展做贡献</t>
  </si>
  <si>
    <t>%</t>
  </si>
  <si>
    <t>正确引领、凝聚青年、服务大局、为醴陵经济发展做贡献</t>
  </si>
  <si>
    <t>提高青年满意度</t>
  </si>
  <si>
    <t>≥</t>
  </si>
  <si>
    <t>100</t>
  </si>
  <si>
    <t>青年满意度达100%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</si>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</sst>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28" borderId="14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1.8833333333333" customWidth="1"/>
    <col min="9" max="10" width="9.76666666666667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9"/>
      <c r="B4" s="80"/>
      <c r="C4" s="28"/>
      <c r="D4" s="79" t="s">
        <v>1</v>
      </c>
      <c r="E4" s="80" t="s">
        <v>2</v>
      </c>
      <c r="F4" s="80"/>
      <c r="G4" s="80"/>
      <c r="H4" s="80"/>
      <c r="I4" s="28"/>
    </row>
    <row r="5" ht="54.3" customHeight="1" spans="1:9">
      <c r="A5" s="79"/>
      <c r="B5" s="80"/>
      <c r="C5" s="28"/>
      <c r="D5" s="79" t="s">
        <v>3</v>
      </c>
      <c r="E5" s="80" t="s">
        <v>4</v>
      </c>
      <c r="F5" s="80"/>
      <c r="G5" s="80"/>
      <c r="H5" s="80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I23" sqref="I2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156</v>
      </c>
      <c r="B4" s="23"/>
      <c r="C4" s="23"/>
      <c r="D4" s="23" t="s">
        <v>203</v>
      </c>
      <c r="E4" s="23" t="s">
        <v>204</v>
      </c>
      <c r="F4" s="23" t="s">
        <v>221</v>
      </c>
      <c r="G4" s="23" t="s">
        <v>206</v>
      </c>
      <c r="H4" s="23"/>
      <c r="I4" s="23"/>
      <c r="J4" s="23"/>
      <c r="K4" s="23"/>
      <c r="L4" s="23" t="s">
        <v>210</v>
      </c>
      <c r="M4" s="23"/>
      <c r="N4" s="23"/>
    </row>
    <row r="5" ht="39.65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222</v>
      </c>
      <c r="N5" s="23" t="s">
        <v>255</v>
      </c>
    </row>
    <row r="6" ht="22.8" customHeight="1" spans="1:14">
      <c r="A6" s="32"/>
      <c r="B6" s="32"/>
      <c r="C6" s="32"/>
      <c r="D6" s="32"/>
      <c r="E6" s="32" t="s">
        <v>134</v>
      </c>
      <c r="F6" s="46">
        <v>34.861632</v>
      </c>
      <c r="G6" s="46">
        <v>34.861632</v>
      </c>
      <c r="H6" s="46">
        <v>25.8429</v>
      </c>
      <c r="I6" s="46">
        <v>5.917584</v>
      </c>
      <c r="J6" s="46">
        <v>3.101148</v>
      </c>
      <c r="K6" s="46"/>
      <c r="L6" s="46"/>
      <c r="M6" s="46"/>
      <c r="N6" s="46"/>
    </row>
    <row r="7" ht="22.8" customHeight="1" spans="1:14">
      <c r="A7" s="32"/>
      <c r="B7" s="32"/>
      <c r="C7" s="32"/>
      <c r="D7" s="30" t="s">
        <v>152</v>
      </c>
      <c r="E7" s="30" t="s">
        <v>153</v>
      </c>
      <c r="F7" s="46">
        <v>34.861632</v>
      </c>
      <c r="G7" s="46">
        <v>34.861632</v>
      </c>
      <c r="H7" s="46">
        <v>25.8429</v>
      </c>
      <c r="I7" s="46">
        <v>5.917584</v>
      </c>
      <c r="J7" s="46">
        <v>3.101148</v>
      </c>
      <c r="K7" s="46"/>
      <c r="L7" s="46"/>
      <c r="M7" s="46"/>
      <c r="N7" s="46"/>
    </row>
    <row r="8" ht="22.8" customHeight="1" spans="1:14">
      <c r="A8" s="32"/>
      <c r="B8" s="32"/>
      <c r="C8" s="32"/>
      <c r="D8" s="38" t="s">
        <v>154</v>
      </c>
      <c r="E8" s="38" t="s">
        <v>155</v>
      </c>
      <c r="F8" s="46">
        <v>34.861632</v>
      </c>
      <c r="G8" s="46">
        <v>34.861632</v>
      </c>
      <c r="H8" s="46">
        <v>25.8429</v>
      </c>
      <c r="I8" s="46">
        <v>5.917584</v>
      </c>
      <c r="J8" s="46">
        <v>3.101148</v>
      </c>
      <c r="K8" s="46"/>
      <c r="L8" s="46"/>
      <c r="M8" s="46"/>
      <c r="N8" s="46"/>
    </row>
    <row r="9" s="44" customFormat="1" ht="22.8" customHeight="1" spans="1:14">
      <c r="A9" s="41" t="s">
        <v>167</v>
      </c>
      <c r="B9" s="41"/>
      <c r="C9" s="41"/>
      <c r="D9" s="37" t="s">
        <v>220</v>
      </c>
      <c r="E9" s="47" t="s">
        <v>168</v>
      </c>
      <c r="F9" s="49">
        <f t="shared" ref="F9:F13" si="0">+F10</f>
        <v>25.8429</v>
      </c>
      <c r="G9" s="49">
        <f>+G10</f>
        <v>25.8429</v>
      </c>
      <c r="H9" s="48">
        <f>+H10</f>
        <v>25.8429</v>
      </c>
      <c r="I9" s="48">
        <f>+I10</f>
        <v>0</v>
      </c>
      <c r="J9" s="48">
        <f>+J10</f>
        <v>0</v>
      </c>
      <c r="K9" s="48"/>
      <c r="L9" s="49"/>
      <c r="M9" s="48"/>
      <c r="N9" s="48"/>
    </row>
    <row r="10" s="44" customFormat="1" ht="22.8" customHeight="1" spans="1:14">
      <c r="A10" s="41" t="s">
        <v>167</v>
      </c>
      <c r="B10" s="41" t="s">
        <v>169</v>
      </c>
      <c r="C10" s="41"/>
      <c r="D10" s="37" t="s">
        <v>220</v>
      </c>
      <c r="E10" s="47" t="s">
        <v>170</v>
      </c>
      <c r="F10" s="49">
        <f t="shared" si="0"/>
        <v>25.8429</v>
      </c>
      <c r="G10" s="49">
        <f>+G11</f>
        <v>25.8429</v>
      </c>
      <c r="H10" s="48">
        <f>+H11</f>
        <v>25.8429</v>
      </c>
      <c r="I10" s="48">
        <f>+I11</f>
        <v>0</v>
      </c>
      <c r="J10" s="48">
        <f>+J11</f>
        <v>0</v>
      </c>
      <c r="K10" s="48"/>
      <c r="L10" s="49"/>
      <c r="M10" s="48"/>
      <c r="N10" s="48"/>
    </row>
    <row r="11" s="44" customFormat="1" ht="22.8" customHeight="1" spans="1:14">
      <c r="A11" s="41" t="s">
        <v>167</v>
      </c>
      <c r="B11" s="41" t="s">
        <v>169</v>
      </c>
      <c r="C11" s="41" t="s">
        <v>171</v>
      </c>
      <c r="D11" s="37" t="s">
        <v>220</v>
      </c>
      <c r="E11" s="47" t="s">
        <v>173</v>
      </c>
      <c r="F11" s="49">
        <v>25.8429</v>
      </c>
      <c r="G11" s="49">
        <v>25.8429</v>
      </c>
      <c r="H11" s="48">
        <v>25.8429</v>
      </c>
      <c r="I11" s="48"/>
      <c r="J11" s="48"/>
      <c r="K11" s="48"/>
      <c r="L11" s="49"/>
      <c r="M11" s="48"/>
      <c r="N11" s="48"/>
    </row>
    <row r="12" s="44" customFormat="1" ht="22.8" customHeight="1" spans="1:14">
      <c r="A12" s="41" t="s">
        <v>186</v>
      </c>
      <c r="B12" s="41"/>
      <c r="C12" s="41"/>
      <c r="D12" s="37" t="s">
        <v>220</v>
      </c>
      <c r="E12" s="47" t="s">
        <v>187</v>
      </c>
      <c r="F12" s="49">
        <f t="shared" si="0"/>
        <v>4.134864</v>
      </c>
      <c r="G12" s="49">
        <f>+G13</f>
        <v>4.134864</v>
      </c>
      <c r="H12" s="48">
        <f>+H13</f>
        <v>0</v>
      </c>
      <c r="I12" s="48">
        <f>+I13</f>
        <v>4.134864</v>
      </c>
      <c r="J12" s="48">
        <f>+J13</f>
        <v>0</v>
      </c>
      <c r="K12" s="48"/>
      <c r="L12" s="49"/>
      <c r="M12" s="48"/>
      <c r="N12" s="48"/>
    </row>
    <row r="13" s="44" customFormat="1" ht="22.8" customHeight="1" spans="1:14">
      <c r="A13" s="41" t="s">
        <v>186</v>
      </c>
      <c r="B13" s="41" t="s">
        <v>188</v>
      </c>
      <c r="C13" s="41"/>
      <c r="D13" s="37" t="s">
        <v>220</v>
      </c>
      <c r="E13" s="47" t="s">
        <v>189</v>
      </c>
      <c r="F13" s="49">
        <f t="shared" si="0"/>
        <v>4.134864</v>
      </c>
      <c r="G13" s="49">
        <f>+G14</f>
        <v>4.134864</v>
      </c>
      <c r="H13" s="48">
        <f>+H14</f>
        <v>0</v>
      </c>
      <c r="I13" s="48">
        <f>+I14</f>
        <v>4.134864</v>
      </c>
      <c r="J13" s="48">
        <f>+J14</f>
        <v>0</v>
      </c>
      <c r="K13" s="48"/>
      <c r="L13" s="49"/>
      <c r="M13" s="48"/>
      <c r="N13" s="48"/>
    </row>
    <row r="14" s="44" customFormat="1" ht="22.8" customHeight="1" spans="1:14">
      <c r="A14" s="41" t="s">
        <v>186</v>
      </c>
      <c r="B14" s="41" t="s">
        <v>188</v>
      </c>
      <c r="C14" s="41" t="s">
        <v>188</v>
      </c>
      <c r="D14" s="37" t="s">
        <v>220</v>
      </c>
      <c r="E14" s="47" t="s">
        <v>191</v>
      </c>
      <c r="F14" s="49">
        <v>4.134864</v>
      </c>
      <c r="G14" s="49">
        <v>4.134864</v>
      </c>
      <c r="H14" s="48"/>
      <c r="I14" s="48">
        <v>4.134864</v>
      </c>
      <c r="J14" s="48"/>
      <c r="K14" s="48"/>
      <c r="L14" s="49"/>
      <c r="M14" s="48"/>
      <c r="N14" s="48"/>
    </row>
    <row r="15" s="44" customFormat="1" ht="22.8" customHeight="1" spans="1:14">
      <c r="A15" s="41" t="s">
        <v>192</v>
      </c>
      <c r="B15" s="41"/>
      <c r="C15" s="41"/>
      <c r="D15" s="37" t="s">
        <v>220</v>
      </c>
      <c r="E15" s="47" t="s">
        <v>193</v>
      </c>
      <c r="F15" s="49">
        <f t="shared" ref="F15:F19" si="1">+F16</f>
        <v>1.78272</v>
      </c>
      <c r="G15" s="49">
        <f>+G16</f>
        <v>1.78272</v>
      </c>
      <c r="H15" s="48">
        <f>+H16</f>
        <v>0</v>
      </c>
      <c r="I15" s="48">
        <f>+I16</f>
        <v>1.78272</v>
      </c>
      <c r="J15" s="48"/>
      <c r="K15" s="48"/>
      <c r="L15" s="49"/>
      <c r="M15" s="48"/>
      <c r="N15" s="48"/>
    </row>
    <row r="16" s="44" customFormat="1" ht="22.8" customHeight="1" spans="1:14">
      <c r="A16" s="41" t="s">
        <v>192</v>
      </c>
      <c r="B16" s="41" t="s">
        <v>194</v>
      </c>
      <c r="C16" s="41"/>
      <c r="D16" s="37" t="s">
        <v>220</v>
      </c>
      <c r="E16" s="47" t="s">
        <v>195</v>
      </c>
      <c r="F16" s="49">
        <f t="shared" si="1"/>
        <v>1.78272</v>
      </c>
      <c r="G16" s="49">
        <f>+G17</f>
        <v>1.78272</v>
      </c>
      <c r="H16" s="48">
        <f>+H17</f>
        <v>0</v>
      </c>
      <c r="I16" s="48">
        <f>+I17</f>
        <v>1.78272</v>
      </c>
      <c r="J16" s="48"/>
      <c r="K16" s="48"/>
      <c r="L16" s="49"/>
      <c r="M16" s="48"/>
      <c r="N16" s="48"/>
    </row>
    <row r="17" s="44" customFormat="1" ht="22.8" customHeight="1" spans="1:14">
      <c r="A17" s="41" t="s">
        <v>192</v>
      </c>
      <c r="B17" s="41" t="s">
        <v>194</v>
      </c>
      <c r="C17" s="41" t="s">
        <v>171</v>
      </c>
      <c r="D17" s="37" t="s">
        <v>220</v>
      </c>
      <c r="E17" s="47" t="s">
        <v>197</v>
      </c>
      <c r="F17" s="49">
        <v>1.78272</v>
      </c>
      <c r="G17" s="49">
        <v>1.78272</v>
      </c>
      <c r="H17" s="48"/>
      <c r="I17" s="48">
        <v>1.78272</v>
      </c>
      <c r="J17" s="48"/>
      <c r="K17" s="48"/>
      <c r="L17" s="49"/>
      <c r="M17" s="48"/>
      <c r="N17" s="48"/>
    </row>
    <row r="18" s="44" customFormat="1" ht="22.8" customHeight="1" spans="1:14">
      <c r="A18" s="41" t="s">
        <v>198</v>
      </c>
      <c r="B18" s="41"/>
      <c r="C18" s="41"/>
      <c r="D18" s="37" t="s">
        <v>220</v>
      </c>
      <c r="E18" s="47" t="s">
        <v>199</v>
      </c>
      <c r="F18" s="49">
        <f t="shared" si="1"/>
        <v>3.101148</v>
      </c>
      <c r="G18" s="49">
        <f>+G19</f>
        <v>3.101148</v>
      </c>
      <c r="H18" s="48">
        <f>+H19</f>
        <v>0</v>
      </c>
      <c r="I18" s="48">
        <f>+I19</f>
        <v>0</v>
      </c>
      <c r="J18" s="48">
        <f>+J19</f>
        <v>3.101148</v>
      </c>
      <c r="K18" s="48"/>
      <c r="L18" s="49"/>
      <c r="M18" s="48"/>
      <c r="N18" s="48"/>
    </row>
    <row r="19" s="44" customFormat="1" ht="22.8" customHeight="1" spans="1:14">
      <c r="A19" s="41" t="s">
        <v>198</v>
      </c>
      <c r="B19" s="41" t="s">
        <v>180</v>
      </c>
      <c r="C19" s="41"/>
      <c r="D19" s="37" t="s">
        <v>220</v>
      </c>
      <c r="E19" s="47" t="s">
        <v>200</v>
      </c>
      <c r="F19" s="49">
        <f t="shared" si="1"/>
        <v>3.101148</v>
      </c>
      <c r="G19" s="49">
        <f>+G20</f>
        <v>3.101148</v>
      </c>
      <c r="H19" s="48">
        <f>+H20</f>
        <v>0</v>
      </c>
      <c r="I19" s="48">
        <f>+I20</f>
        <v>0</v>
      </c>
      <c r="J19" s="48">
        <f>+J20</f>
        <v>3.101148</v>
      </c>
      <c r="K19" s="48"/>
      <c r="L19" s="49"/>
      <c r="M19" s="48"/>
      <c r="N19" s="48"/>
    </row>
    <row r="20" s="44" customFormat="1" ht="22.8" customHeight="1" spans="1:14">
      <c r="A20" s="41" t="s">
        <v>198</v>
      </c>
      <c r="B20" s="41" t="s">
        <v>180</v>
      </c>
      <c r="C20" s="41" t="s">
        <v>171</v>
      </c>
      <c r="D20" s="37" t="s">
        <v>220</v>
      </c>
      <c r="E20" s="47" t="s">
        <v>202</v>
      </c>
      <c r="F20" s="49">
        <v>3.101148</v>
      </c>
      <c r="G20" s="49">
        <v>3.101148</v>
      </c>
      <c r="H20" s="48"/>
      <c r="I20" s="48"/>
      <c r="J20" s="48">
        <v>3.101148</v>
      </c>
      <c r="K20" s="48"/>
      <c r="L20" s="49"/>
      <c r="M20" s="48"/>
      <c r="N20" s="4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U14" sqref="U1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7" customHeight="1" spans="1:22">
      <c r="A4" s="23" t="s">
        <v>156</v>
      </c>
      <c r="B4" s="23"/>
      <c r="C4" s="23"/>
      <c r="D4" s="23" t="s">
        <v>203</v>
      </c>
      <c r="E4" s="23" t="s">
        <v>204</v>
      </c>
      <c r="F4" s="23" t="s">
        <v>221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05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8" customHeight="1" spans="1:22">
      <c r="A6" s="32"/>
      <c r="B6" s="32"/>
      <c r="C6" s="32"/>
      <c r="D6" s="32"/>
      <c r="E6" s="32" t="s">
        <v>134</v>
      </c>
      <c r="F6" s="31">
        <v>34.861632</v>
      </c>
      <c r="G6" s="31">
        <v>25.8429</v>
      </c>
      <c r="H6" s="31">
        <v>13.7196</v>
      </c>
      <c r="I6" s="31">
        <v>10.98</v>
      </c>
      <c r="J6" s="31">
        <v>1.1433</v>
      </c>
      <c r="K6" s="31"/>
      <c r="L6" s="31">
        <v>5.917584</v>
      </c>
      <c r="M6" s="31">
        <v>4.134864</v>
      </c>
      <c r="N6" s="31"/>
      <c r="O6" s="31">
        <v>1.78272</v>
      </c>
      <c r="P6" s="31"/>
      <c r="Q6" s="31"/>
      <c r="R6" s="31">
        <v>3.101148</v>
      </c>
      <c r="S6" s="31"/>
      <c r="T6" s="31"/>
      <c r="U6" s="31"/>
      <c r="V6" s="31"/>
    </row>
    <row r="7" ht="22.8" customHeight="1" spans="1:22">
      <c r="A7" s="32"/>
      <c r="B7" s="32"/>
      <c r="C7" s="32"/>
      <c r="D7" s="30" t="s">
        <v>152</v>
      </c>
      <c r="E7" s="30" t="s">
        <v>153</v>
      </c>
      <c r="F7" s="31">
        <v>34.861632</v>
      </c>
      <c r="G7" s="31">
        <v>25.8429</v>
      </c>
      <c r="H7" s="31">
        <v>13.7196</v>
      </c>
      <c r="I7" s="31">
        <v>10.98</v>
      </c>
      <c r="J7" s="31">
        <v>1.1433</v>
      </c>
      <c r="K7" s="31"/>
      <c r="L7" s="31">
        <v>5.917584</v>
      </c>
      <c r="M7" s="31">
        <v>4.134864</v>
      </c>
      <c r="N7" s="31"/>
      <c r="O7" s="31">
        <v>1.78272</v>
      </c>
      <c r="P7" s="31"/>
      <c r="Q7" s="31"/>
      <c r="R7" s="31">
        <v>3.101148</v>
      </c>
      <c r="S7" s="31"/>
      <c r="T7" s="31"/>
      <c r="U7" s="31"/>
      <c r="V7" s="31"/>
    </row>
    <row r="8" ht="22.8" customHeight="1" spans="1:22">
      <c r="A8" s="32"/>
      <c r="B8" s="32"/>
      <c r="C8" s="32"/>
      <c r="D8" s="38" t="s">
        <v>154</v>
      </c>
      <c r="E8" s="38" t="s">
        <v>155</v>
      </c>
      <c r="F8" s="31">
        <v>34.861632</v>
      </c>
      <c r="G8" s="31">
        <v>25.8429</v>
      </c>
      <c r="H8" s="31">
        <v>13.7196</v>
      </c>
      <c r="I8" s="31">
        <v>10.98</v>
      </c>
      <c r="J8" s="31">
        <v>1.1433</v>
      </c>
      <c r="K8" s="31"/>
      <c r="L8" s="31">
        <v>5.917584</v>
      </c>
      <c r="M8" s="31">
        <v>4.134864</v>
      </c>
      <c r="N8" s="31"/>
      <c r="O8" s="31">
        <v>1.78272</v>
      </c>
      <c r="P8" s="31"/>
      <c r="Q8" s="31"/>
      <c r="R8" s="31">
        <v>3.101148</v>
      </c>
      <c r="S8" s="31"/>
      <c r="T8" s="31"/>
      <c r="U8" s="31"/>
      <c r="V8" s="31"/>
    </row>
    <row r="9" s="44" customFormat="1" ht="22.8" customHeight="1" spans="1:22">
      <c r="A9" s="41" t="s">
        <v>167</v>
      </c>
      <c r="B9" s="41"/>
      <c r="C9" s="41"/>
      <c r="D9" s="37" t="s">
        <v>220</v>
      </c>
      <c r="E9" s="47" t="s">
        <v>168</v>
      </c>
      <c r="F9" s="49">
        <f t="shared" ref="F9:F13" si="0">+F10</f>
        <v>25.8429</v>
      </c>
      <c r="G9" s="48">
        <f t="shared" ref="G9:R9" si="1">+G10</f>
        <v>25.8429</v>
      </c>
      <c r="H9" s="48">
        <f t="shared" si="1"/>
        <v>13.7196</v>
      </c>
      <c r="I9" s="48">
        <f t="shared" si="1"/>
        <v>10.98</v>
      </c>
      <c r="J9" s="48">
        <f t="shared" si="1"/>
        <v>1.1433</v>
      </c>
      <c r="K9" s="48">
        <f t="shared" si="1"/>
        <v>0</v>
      </c>
      <c r="L9" s="49">
        <f t="shared" si="1"/>
        <v>0</v>
      </c>
      <c r="M9" s="48">
        <f t="shared" si="1"/>
        <v>0</v>
      </c>
      <c r="N9" s="48">
        <f t="shared" si="1"/>
        <v>0</v>
      </c>
      <c r="O9" s="48">
        <f t="shared" si="1"/>
        <v>0</v>
      </c>
      <c r="P9" s="48">
        <f t="shared" si="1"/>
        <v>0</v>
      </c>
      <c r="Q9" s="48">
        <f t="shared" si="1"/>
        <v>0</v>
      </c>
      <c r="R9" s="48">
        <f t="shared" si="1"/>
        <v>0</v>
      </c>
      <c r="S9" s="49"/>
      <c r="T9" s="48"/>
      <c r="U9" s="48"/>
      <c r="V9" s="48"/>
    </row>
    <row r="10" s="44" customFormat="1" ht="22.8" customHeight="1" spans="1:22">
      <c r="A10" s="41" t="s">
        <v>167</v>
      </c>
      <c r="B10" s="41" t="s">
        <v>169</v>
      </c>
      <c r="C10" s="41"/>
      <c r="D10" s="37" t="s">
        <v>220</v>
      </c>
      <c r="E10" s="47" t="s">
        <v>170</v>
      </c>
      <c r="F10" s="49">
        <f t="shared" si="0"/>
        <v>25.8429</v>
      </c>
      <c r="G10" s="48">
        <f t="shared" ref="G10:R10" si="2">+G11</f>
        <v>25.8429</v>
      </c>
      <c r="H10" s="48">
        <f t="shared" si="2"/>
        <v>13.7196</v>
      </c>
      <c r="I10" s="48">
        <f t="shared" si="2"/>
        <v>10.98</v>
      </c>
      <c r="J10" s="48">
        <f t="shared" si="2"/>
        <v>1.1433</v>
      </c>
      <c r="K10" s="48">
        <f t="shared" si="2"/>
        <v>0</v>
      </c>
      <c r="L10" s="49">
        <f t="shared" si="2"/>
        <v>0</v>
      </c>
      <c r="M10" s="48">
        <f t="shared" si="2"/>
        <v>0</v>
      </c>
      <c r="N10" s="48">
        <f t="shared" si="2"/>
        <v>0</v>
      </c>
      <c r="O10" s="48">
        <f t="shared" si="2"/>
        <v>0</v>
      </c>
      <c r="P10" s="48">
        <f t="shared" si="2"/>
        <v>0</v>
      </c>
      <c r="Q10" s="48">
        <f t="shared" si="2"/>
        <v>0</v>
      </c>
      <c r="R10" s="48">
        <f t="shared" si="2"/>
        <v>0</v>
      </c>
      <c r="S10" s="49"/>
      <c r="T10" s="48"/>
      <c r="U10" s="48"/>
      <c r="V10" s="48"/>
    </row>
    <row r="11" s="44" customFormat="1" ht="22.8" customHeight="1" spans="1:22">
      <c r="A11" s="41" t="s">
        <v>167</v>
      </c>
      <c r="B11" s="41" t="s">
        <v>169</v>
      </c>
      <c r="C11" s="41" t="s">
        <v>171</v>
      </c>
      <c r="D11" s="37" t="s">
        <v>220</v>
      </c>
      <c r="E11" s="47" t="s">
        <v>173</v>
      </c>
      <c r="F11" s="49">
        <v>25.8429</v>
      </c>
      <c r="G11" s="48">
        <v>25.8429</v>
      </c>
      <c r="H11" s="48">
        <v>13.7196</v>
      </c>
      <c r="I11" s="48">
        <v>10.98</v>
      </c>
      <c r="J11" s="48">
        <v>1.1433</v>
      </c>
      <c r="K11" s="48"/>
      <c r="L11" s="49"/>
      <c r="M11" s="48"/>
      <c r="N11" s="48"/>
      <c r="O11" s="48"/>
      <c r="P11" s="48"/>
      <c r="Q11" s="48"/>
      <c r="R11" s="48"/>
      <c r="S11" s="49"/>
      <c r="T11" s="48"/>
      <c r="U11" s="48"/>
      <c r="V11" s="48"/>
    </row>
    <row r="12" s="44" customFormat="1" ht="22.8" customHeight="1" spans="1:22">
      <c r="A12" s="41" t="s">
        <v>186</v>
      </c>
      <c r="B12" s="41"/>
      <c r="C12" s="41"/>
      <c r="D12" s="37" t="s">
        <v>220</v>
      </c>
      <c r="E12" s="47" t="s">
        <v>187</v>
      </c>
      <c r="F12" s="49">
        <f t="shared" si="0"/>
        <v>4.134864</v>
      </c>
      <c r="G12" s="48">
        <f t="shared" ref="G12:M12" si="3">+G13</f>
        <v>0</v>
      </c>
      <c r="H12" s="48">
        <f t="shared" si="3"/>
        <v>0</v>
      </c>
      <c r="I12" s="48">
        <f t="shared" si="3"/>
        <v>0</v>
      </c>
      <c r="J12" s="48">
        <f t="shared" si="3"/>
        <v>0</v>
      </c>
      <c r="K12" s="48">
        <f t="shared" si="3"/>
        <v>0</v>
      </c>
      <c r="L12" s="49">
        <f t="shared" si="3"/>
        <v>4.134864</v>
      </c>
      <c r="M12" s="48">
        <f t="shared" si="3"/>
        <v>4.134864</v>
      </c>
      <c r="N12" s="48"/>
      <c r="O12" s="48"/>
      <c r="P12" s="48"/>
      <c r="Q12" s="48"/>
      <c r="R12" s="48"/>
      <c r="S12" s="49"/>
      <c r="T12" s="48"/>
      <c r="U12" s="48"/>
      <c r="V12" s="48"/>
    </row>
    <row r="13" s="44" customFormat="1" ht="22.8" customHeight="1" spans="1:22">
      <c r="A13" s="41" t="s">
        <v>186</v>
      </c>
      <c r="B13" s="41" t="s">
        <v>188</v>
      </c>
      <c r="C13" s="41"/>
      <c r="D13" s="37" t="s">
        <v>220</v>
      </c>
      <c r="E13" s="47" t="s">
        <v>189</v>
      </c>
      <c r="F13" s="49">
        <f t="shared" si="0"/>
        <v>4.134864</v>
      </c>
      <c r="G13" s="48">
        <f t="shared" ref="G13:M13" si="4">+G14</f>
        <v>0</v>
      </c>
      <c r="H13" s="48">
        <f t="shared" si="4"/>
        <v>0</v>
      </c>
      <c r="I13" s="48">
        <f t="shared" si="4"/>
        <v>0</v>
      </c>
      <c r="J13" s="48">
        <f t="shared" si="4"/>
        <v>0</v>
      </c>
      <c r="K13" s="48">
        <f t="shared" si="4"/>
        <v>0</v>
      </c>
      <c r="L13" s="49">
        <f t="shared" si="4"/>
        <v>4.134864</v>
      </c>
      <c r="M13" s="48">
        <f t="shared" si="4"/>
        <v>4.134864</v>
      </c>
      <c r="N13" s="48"/>
      <c r="O13" s="48"/>
      <c r="P13" s="48"/>
      <c r="Q13" s="48"/>
      <c r="R13" s="48"/>
      <c r="S13" s="49"/>
      <c r="T13" s="48"/>
      <c r="U13" s="48"/>
      <c r="V13" s="48"/>
    </row>
    <row r="14" s="44" customFormat="1" ht="22.8" customHeight="1" spans="1:22">
      <c r="A14" s="41" t="s">
        <v>186</v>
      </c>
      <c r="B14" s="41" t="s">
        <v>188</v>
      </c>
      <c r="C14" s="41" t="s">
        <v>188</v>
      </c>
      <c r="D14" s="37" t="s">
        <v>220</v>
      </c>
      <c r="E14" s="47" t="s">
        <v>191</v>
      </c>
      <c r="F14" s="49">
        <v>4.134864</v>
      </c>
      <c r="G14" s="48"/>
      <c r="H14" s="48"/>
      <c r="I14" s="48"/>
      <c r="J14" s="48"/>
      <c r="K14" s="48"/>
      <c r="L14" s="49">
        <v>4.134864</v>
      </c>
      <c r="M14" s="48">
        <v>4.134864</v>
      </c>
      <c r="N14" s="48"/>
      <c r="O14" s="48"/>
      <c r="P14" s="48"/>
      <c r="Q14" s="48"/>
      <c r="R14" s="48"/>
      <c r="S14" s="49"/>
      <c r="T14" s="48"/>
      <c r="U14" s="48"/>
      <c r="V14" s="48"/>
    </row>
    <row r="15" s="44" customFormat="1" ht="22.8" customHeight="1" spans="1:22">
      <c r="A15" s="41" t="s">
        <v>192</v>
      </c>
      <c r="B15" s="41"/>
      <c r="C15" s="41"/>
      <c r="D15" s="37" t="s">
        <v>220</v>
      </c>
      <c r="E15" s="47" t="s">
        <v>193</v>
      </c>
      <c r="F15" s="49">
        <f t="shared" ref="F15:F19" si="5">+F16</f>
        <v>1.78272</v>
      </c>
      <c r="G15" s="48">
        <f t="shared" ref="G15:O15" si="6">+G16</f>
        <v>0</v>
      </c>
      <c r="H15" s="48">
        <f t="shared" si="6"/>
        <v>0</v>
      </c>
      <c r="I15" s="48">
        <f t="shared" si="6"/>
        <v>0</v>
      </c>
      <c r="J15" s="48">
        <f t="shared" si="6"/>
        <v>0</v>
      </c>
      <c r="K15" s="48">
        <f t="shared" si="6"/>
        <v>0</v>
      </c>
      <c r="L15" s="49">
        <f t="shared" si="6"/>
        <v>1.78272</v>
      </c>
      <c r="M15" s="48">
        <f t="shared" si="6"/>
        <v>0</v>
      </c>
      <c r="N15" s="48">
        <f t="shared" si="6"/>
        <v>0</v>
      </c>
      <c r="O15" s="48">
        <f t="shared" si="6"/>
        <v>1.78272</v>
      </c>
      <c r="P15" s="48"/>
      <c r="Q15" s="48"/>
      <c r="R15" s="48"/>
      <c r="S15" s="49"/>
      <c r="T15" s="48"/>
      <c r="U15" s="48"/>
      <c r="V15" s="48"/>
    </row>
    <row r="16" s="44" customFormat="1" ht="22.8" customHeight="1" spans="1:22">
      <c r="A16" s="41" t="s">
        <v>192</v>
      </c>
      <c r="B16" s="41" t="s">
        <v>194</v>
      </c>
      <c r="C16" s="41"/>
      <c r="D16" s="37" t="s">
        <v>220</v>
      </c>
      <c r="E16" s="47" t="s">
        <v>195</v>
      </c>
      <c r="F16" s="49">
        <f t="shared" si="5"/>
        <v>1.78272</v>
      </c>
      <c r="G16" s="48">
        <f t="shared" ref="G16:O16" si="7">+G17</f>
        <v>0</v>
      </c>
      <c r="H16" s="48">
        <f t="shared" si="7"/>
        <v>0</v>
      </c>
      <c r="I16" s="48">
        <f t="shared" si="7"/>
        <v>0</v>
      </c>
      <c r="J16" s="48">
        <f t="shared" si="7"/>
        <v>0</v>
      </c>
      <c r="K16" s="48">
        <f t="shared" si="7"/>
        <v>0</v>
      </c>
      <c r="L16" s="49">
        <f t="shared" si="7"/>
        <v>1.78272</v>
      </c>
      <c r="M16" s="48">
        <f t="shared" si="7"/>
        <v>0</v>
      </c>
      <c r="N16" s="48">
        <f t="shared" si="7"/>
        <v>0</v>
      </c>
      <c r="O16" s="48">
        <f t="shared" si="7"/>
        <v>1.78272</v>
      </c>
      <c r="P16" s="48"/>
      <c r="Q16" s="48"/>
      <c r="R16" s="48"/>
      <c r="S16" s="49"/>
      <c r="T16" s="48"/>
      <c r="U16" s="48"/>
      <c r="V16" s="48"/>
    </row>
    <row r="17" s="44" customFormat="1" ht="22.8" customHeight="1" spans="1:22">
      <c r="A17" s="41" t="s">
        <v>192</v>
      </c>
      <c r="B17" s="41" t="s">
        <v>194</v>
      </c>
      <c r="C17" s="41" t="s">
        <v>171</v>
      </c>
      <c r="D17" s="37" t="s">
        <v>220</v>
      </c>
      <c r="E17" s="47" t="s">
        <v>197</v>
      </c>
      <c r="F17" s="49">
        <v>1.78272</v>
      </c>
      <c r="G17" s="48"/>
      <c r="H17" s="48"/>
      <c r="I17" s="48"/>
      <c r="J17" s="48"/>
      <c r="K17" s="48"/>
      <c r="L17" s="49">
        <v>1.78272</v>
      </c>
      <c r="M17" s="48"/>
      <c r="N17" s="48"/>
      <c r="O17" s="48">
        <v>1.78272</v>
      </c>
      <c r="P17" s="48"/>
      <c r="Q17" s="48"/>
      <c r="R17" s="48"/>
      <c r="S17" s="49"/>
      <c r="T17" s="48"/>
      <c r="U17" s="48"/>
      <c r="V17" s="48"/>
    </row>
    <row r="18" s="44" customFormat="1" ht="22.8" customHeight="1" spans="1:22">
      <c r="A18" s="41" t="s">
        <v>198</v>
      </c>
      <c r="B18" s="41"/>
      <c r="C18" s="41"/>
      <c r="D18" s="37" t="s">
        <v>220</v>
      </c>
      <c r="E18" s="47" t="s">
        <v>199</v>
      </c>
      <c r="F18" s="49">
        <f t="shared" si="5"/>
        <v>3.101148</v>
      </c>
      <c r="G18" s="48">
        <f t="shared" ref="G18:R18" si="8">+G19</f>
        <v>0</v>
      </c>
      <c r="H18" s="48">
        <f t="shared" si="8"/>
        <v>0</v>
      </c>
      <c r="I18" s="48">
        <f t="shared" si="8"/>
        <v>0</v>
      </c>
      <c r="J18" s="48">
        <f t="shared" si="8"/>
        <v>0</v>
      </c>
      <c r="K18" s="48">
        <f t="shared" si="8"/>
        <v>0</v>
      </c>
      <c r="L18" s="49">
        <f t="shared" si="8"/>
        <v>0</v>
      </c>
      <c r="M18" s="48">
        <f t="shared" si="8"/>
        <v>0</v>
      </c>
      <c r="N18" s="48">
        <f t="shared" si="8"/>
        <v>0</v>
      </c>
      <c r="O18" s="48">
        <f t="shared" si="8"/>
        <v>0</v>
      </c>
      <c r="P18" s="48">
        <f t="shared" si="8"/>
        <v>0</v>
      </c>
      <c r="Q18" s="48">
        <f t="shared" si="8"/>
        <v>0</v>
      </c>
      <c r="R18" s="48">
        <f t="shared" si="8"/>
        <v>3.101148</v>
      </c>
      <c r="S18" s="49"/>
      <c r="T18" s="48"/>
      <c r="U18" s="48"/>
      <c r="V18" s="48"/>
    </row>
    <row r="19" s="44" customFormat="1" ht="22.8" customHeight="1" spans="1:22">
      <c r="A19" s="41" t="s">
        <v>198</v>
      </c>
      <c r="B19" s="41" t="s">
        <v>180</v>
      </c>
      <c r="C19" s="41"/>
      <c r="D19" s="37" t="s">
        <v>220</v>
      </c>
      <c r="E19" s="47" t="s">
        <v>200</v>
      </c>
      <c r="F19" s="49">
        <f t="shared" si="5"/>
        <v>3.101148</v>
      </c>
      <c r="G19" s="48">
        <f t="shared" ref="G19:R19" si="9">+G20</f>
        <v>0</v>
      </c>
      <c r="H19" s="48">
        <f t="shared" si="9"/>
        <v>0</v>
      </c>
      <c r="I19" s="48">
        <f t="shared" si="9"/>
        <v>0</v>
      </c>
      <c r="J19" s="48">
        <f t="shared" si="9"/>
        <v>0</v>
      </c>
      <c r="K19" s="48">
        <f t="shared" si="9"/>
        <v>0</v>
      </c>
      <c r="L19" s="49">
        <f t="shared" si="9"/>
        <v>0</v>
      </c>
      <c r="M19" s="48">
        <f t="shared" si="9"/>
        <v>0</v>
      </c>
      <c r="N19" s="48">
        <f t="shared" si="9"/>
        <v>0</v>
      </c>
      <c r="O19" s="48">
        <f t="shared" si="9"/>
        <v>0</v>
      </c>
      <c r="P19" s="48">
        <f t="shared" si="9"/>
        <v>0</v>
      </c>
      <c r="Q19" s="48">
        <f t="shared" si="9"/>
        <v>0</v>
      </c>
      <c r="R19" s="48">
        <f t="shared" si="9"/>
        <v>3.101148</v>
      </c>
      <c r="S19" s="49"/>
      <c r="T19" s="48"/>
      <c r="U19" s="48"/>
      <c r="V19" s="48"/>
    </row>
    <row r="20" s="44" customFormat="1" ht="22.8" customHeight="1" spans="1:22">
      <c r="A20" s="41" t="s">
        <v>198</v>
      </c>
      <c r="B20" s="41" t="s">
        <v>180</v>
      </c>
      <c r="C20" s="41" t="s">
        <v>171</v>
      </c>
      <c r="D20" s="37" t="s">
        <v>220</v>
      </c>
      <c r="E20" s="47" t="s">
        <v>202</v>
      </c>
      <c r="F20" s="49">
        <v>3.101148</v>
      </c>
      <c r="G20" s="48"/>
      <c r="H20" s="48"/>
      <c r="I20" s="48"/>
      <c r="J20" s="48"/>
      <c r="K20" s="48"/>
      <c r="L20" s="49"/>
      <c r="M20" s="48"/>
      <c r="N20" s="48"/>
      <c r="O20" s="48"/>
      <c r="P20" s="48"/>
      <c r="Q20" s="48"/>
      <c r="R20" s="48">
        <v>3.101148</v>
      </c>
      <c r="S20" s="49"/>
      <c r="T20" s="48"/>
      <c r="U20" s="48"/>
      <c r="V20" s="4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33" sqref="K3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156</v>
      </c>
      <c r="B4" s="23"/>
      <c r="C4" s="23"/>
      <c r="D4" s="23" t="s">
        <v>203</v>
      </c>
      <c r="E4" s="23" t="s">
        <v>204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</row>
    <row r="9" ht="22.8" customHeight="1" spans="1:11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156</v>
      </c>
      <c r="B4" s="23"/>
      <c r="C4" s="23"/>
      <c r="D4" s="23" t="s">
        <v>203</v>
      </c>
      <c r="E4" s="23" t="s">
        <v>204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55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21" sqref="H2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156</v>
      </c>
      <c r="B4" s="23"/>
      <c r="C4" s="23"/>
      <c r="D4" s="23" t="s">
        <v>203</v>
      </c>
      <c r="E4" s="23" t="s">
        <v>204</v>
      </c>
      <c r="F4" s="23" t="s">
        <v>270</v>
      </c>
      <c r="G4" s="23" t="s">
        <v>207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210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8" customHeight="1" spans="1:20">
      <c r="A6" s="32"/>
      <c r="B6" s="32"/>
      <c r="C6" s="32"/>
      <c r="D6" s="32"/>
      <c r="E6" s="32" t="s">
        <v>134</v>
      </c>
      <c r="F6" s="46">
        <v>33.442145</v>
      </c>
      <c r="G6" s="46">
        <v>33.442145</v>
      </c>
      <c r="H6" s="46">
        <v>4.142145</v>
      </c>
      <c r="I6" s="46">
        <v>0.5</v>
      </c>
      <c r="J6" s="46">
        <v>0.1</v>
      </c>
      <c r="K6" s="46">
        <v>0.2</v>
      </c>
      <c r="L6" s="46"/>
      <c r="M6" s="46">
        <v>0.6</v>
      </c>
      <c r="N6" s="46"/>
      <c r="O6" s="46"/>
      <c r="P6" s="46"/>
      <c r="Q6" s="46">
        <v>27.9</v>
      </c>
      <c r="R6" s="46"/>
      <c r="S6" s="46"/>
      <c r="T6" s="46"/>
    </row>
    <row r="7" ht="22.8" customHeight="1" spans="1:20">
      <c r="A7" s="32"/>
      <c r="B7" s="32"/>
      <c r="C7" s="32"/>
      <c r="D7" s="30" t="s">
        <v>152</v>
      </c>
      <c r="E7" s="30" t="s">
        <v>153</v>
      </c>
      <c r="F7" s="46">
        <v>33.442145</v>
      </c>
      <c r="G7" s="46">
        <v>33.442145</v>
      </c>
      <c r="H7" s="46">
        <v>4.142145</v>
      </c>
      <c r="I7" s="46">
        <v>0.5</v>
      </c>
      <c r="J7" s="46">
        <v>0.1</v>
      </c>
      <c r="K7" s="46">
        <v>0.2</v>
      </c>
      <c r="L7" s="46"/>
      <c r="M7" s="46">
        <v>0.6</v>
      </c>
      <c r="N7" s="46"/>
      <c r="O7" s="46"/>
      <c r="P7" s="46"/>
      <c r="Q7" s="46">
        <v>27.9</v>
      </c>
      <c r="R7" s="46"/>
      <c r="S7" s="46"/>
      <c r="T7" s="46"/>
    </row>
    <row r="8" ht="22.8" customHeight="1" spans="1:20">
      <c r="A8" s="32"/>
      <c r="B8" s="32"/>
      <c r="C8" s="32"/>
      <c r="D8" s="38" t="s">
        <v>154</v>
      </c>
      <c r="E8" s="38" t="s">
        <v>155</v>
      </c>
      <c r="F8" s="46">
        <v>33.442145</v>
      </c>
      <c r="G8" s="46">
        <v>33.442145</v>
      </c>
      <c r="H8" s="46">
        <v>4.142145</v>
      </c>
      <c r="I8" s="46">
        <v>0.5</v>
      </c>
      <c r="J8" s="46">
        <v>0.1</v>
      </c>
      <c r="K8" s="46">
        <v>0.2</v>
      </c>
      <c r="L8" s="46"/>
      <c r="M8" s="46">
        <v>0.6</v>
      </c>
      <c r="N8" s="46"/>
      <c r="O8" s="46"/>
      <c r="P8" s="46"/>
      <c r="Q8" s="46">
        <v>27.9</v>
      </c>
      <c r="R8" s="46"/>
      <c r="S8" s="46"/>
      <c r="T8" s="46"/>
    </row>
    <row r="9" s="44" customFormat="1" ht="22.8" customHeight="1" spans="1:20">
      <c r="A9" s="41" t="s">
        <v>167</v>
      </c>
      <c r="B9" s="41"/>
      <c r="C9" s="41"/>
      <c r="D9" s="37" t="s">
        <v>220</v>
      </c>
      <c r="E9" s="47" t="s">
        <v>168</v>
      </c>
      <c r="F9" s="49">
        <f>+F10+F12</f>
        <v>33.442145</v>
      </c>
      <c r="G9" s="48">
        <f t="shared" ref="G9:Q9" si="0">+G10+G12</f>
        <v>33.442145</v>
      </c>
      <c r="H9" s="48">
        <f t="shared" si="0"/>
        <v>4.142145</v>
      </c>
      <c r="I9" s="48">
        <f t="shared" si="0"/>
        <v>0.5</v>
      </c>
      <c r="J9" s="48">
        <f t="shared" si="0"/>
        <v>0.1</v>
      </c>
      <c r="K9" s="48">
        <f t="shared" si="0"/>
        <v>0.2</v>
      </c>
      <c r="L9" s="48">
        <f t="shared" si="0"/>
        <v>0</v>
      </c>
      <c r="M9" s="48">
        <f t="shared" si="0"/>
        <v>0.6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27.9</v>
      </c>
      <c r="R9" s="48"/>
      <c r="S9" s="48"/>
      <c r="T9" s="48"/>
    </row>
    <row r="10" s="44" customFormat="1" ht="22.8" hidden="1" customHeight="1" spans="1:20">
      <c r="A10" s="41" t="s">
        <v>167</v>
      </c>
      <c r="B10" s="41" t="s">
        <v>174</v>
      </c>
      <c r="C10" s="41"/>
      <c r="D10" s="37" t="s">
        <v>220</v>
      </c>
      <c r="E10" s="47" t="s">
        <v>175</v>
      </c>
      <c r="F10" s="49">
        <f>+F11</f>
        <v>0</v>
      </c>
      <c r="G10" s="48">
        <f t="shared" ref="G10:Q10" si="1">+G11</f>
        <v>0</v>
      </c>
      <c r="H10" s="48">
        <f t="shared" si="1"/>
        <v>0</v>
      </c>
      <c r="I10" s="48">
        <f t="shared" si="1"/>
        <v>0</v>
      </c>
      <c r="J10" s="48">
        <f t="shared" si="1"/>
        <v>0</v>
      </c>
      <c r="K10" s="48">
        <f t="shared" si="1"/>
        <v>0</v>
      </c>
      <c r="L10" s="48">
        <f t="shared" si="1"/>
        <v>0</v>
      </c>
      <c r="M10" s="48">
        <f t="shared" si="1"/>
        <v>0</v>
      </c>
      <c r="N10" s="48">
        <f t="shared" si="1"/>
        <v>0</v>
      </c>
      <c r="O10" s="48">
        <f t="shared" si="1"/>
        <v>0</v>
      </c>
      <c r="P10" s="48">
        <f t="shared" si="1"/>
        <v>0</v>
      </c>
      <c r="Q10" s="48">
        <f t="shared" si="1"/>
        <v>0</v>
      </c>
      <c r="R10" s="48"/>
      <c r="S10" s="48"/>
      <c r="T10" s="48"/>
    </row>
    <row r="11" s="44" customFormat="1" ht="22.8" hidden="1" customHeight="1" spans="1:20">
      <c r="A11" s="41" t="s">
        <v>167</v>
      </c>
      <c r="B11" s="41" t="s">
        <v>174</v>
      </c>
      <c r="C11" s="41" t="s">
        <v>171</v>
      </c>
      <c r="D11" s="37" t="s">
        <v>220</v>
      </c>
      <c r="E11" s="47" t="s">
        <v>173</v>
      </c>
      <c r="F11" s="49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="44" customFormat="1" ht="22.8" customHeight="1" spans="1:20">
      <c r="A12" s="41" t="s">
        <v>167</v>
      </c>
      <c r="B12" s="41" t="s">
        <v>177</v>
      </c>
      <c r="C12" s="41"/>
      <c r="D12" s="37" t="s">
        <v>220</v>
      </c>
      <c r="E12" s="47" t="s">
        <v>178</v>
      </c>
      <c r="F12" s="49">
        <f>+F13</f>
        <v>33.442145</v>
      </c>
      <c r="G12" s="48">
        <f t="shared" ref="G12:Q12" si="2">+G13</f>
        <v>33.442145</v>
      </c>
      <c r="H12" s="48">
        <f t="shared" si="2"/>
        <v>4.142145</v>
      </c>
      <c r="I12" s="48">
        <f t="shared" si="2"/>
        <v>0.5</v>
      </c>
      <c r="J12" s="48">
        <f t="shared" si="2"/>
        <v>0.1</v>
      </c>
      <c r="K12" s="48">
        <f t="shared" si="2"/>
        <v>0.2</v>
      </c>
      <c r="L12" s="48">
        <f t="shared" si="2"/>
        <v>0</v>
      </c>
      <c r="M12" s="48">
        <f t="shared" si="2"/>
        <v>0.6</v>
      </c>
      <c r="N12" s="48">
        <f t="shared" si="2"/>
        <v>0</v>
      </c>
      <c r="O12" s="48">
        <f t="shared" si="2"/>
        <v>0</v>
      </c>
      <c r="P12" s="48">
        <f t="shared" si="2"/>
        <v>0</v>
      </c>
      <c r="Q12" s="48">
        <f t="shared" si="2"/>
        <v>27.9</v>
      </c>
      <c r="R12" s="48"/>
      <c r="S12" s="48"/>
      <c r="T12" s="48"/>
    </row>
    <row r="13" s="44" customFormat="1" ht="22.8" customHeight="1" spans="1:20">
      <c r="A13" s="41" t="s">
        <v>167</v>
      </c>
      <c r="B13" s="41" t="s">
        <v>177</v>
      </c>
      <c r="C13" s="41" t="s">
        <v>171</v>
      </c>
      <c r="D13" s="37" t="s">
        <v>220</v>
      </c>
      <c r="E13" s="47" t="s">
        <v>173</v>
      </c>
      <c r="F13" s="49">
        <f>1.5+31.942145</f>
        <v>33.442145</v>
      </c>
      <c r="G13" s="48">
        <f>1.5+31.942145</f>
        <v>33.442145</v>
      </c>
      <c r="H13" s="48">
        <f>1.5+2.642145</f>
        <v>4.142145</v>
      </c>
      <c r="I13" s="48">
        <v>0.5</v>
      </c>
      <c r="J13" s="48">
        <v>0.1</v>
      </c>
      <c r="K13" s="48">
        <v>0.2</v>
      </c>
      <c r="L13" s="48"/>
      <c r="M13" s="48">
        <v>0.6</v>
      </c>
      <c r="N13" s="48"/>
      <c r="O13" s="48"/>
      <c r="P13" s="48"/>
      <c r="Q13" s="48">
        <v>27.9</v>
      </c>
      <c r="R13" s="48"/>
      <c r="S13" s="48"/>
      <c r="T13" s="4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P21" sqref="P2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156</v>
      </c>
      <c r="B4" s="23"/>
      <c r="C4" s="23"/>
      <c r="D4" s="23" t="s">
        <v>203</v>
      </c>
      <c r="E4" s="23" t="s">
        <v>204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55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6"/>
      <c r="B6" s="45"/>
      <c r="C6" s="45"/>
      <c r="D6" s="24"/>
      <c r="E6" s="24" t="s">
        <v>134</v>
      </c>
      <c r="F6" s="46">
        <v>33.442145</v>
      </c>
      <c r="G6" s="46">
        <v>1.5</v>
      </c>
      <c r="H6" s="46"/>
      <c r="I6" s="46"/>
      <c r="J6" s="46"/>
      <c r="K6" s="46"/>
      <c r="L6" s="46"/>
      <c r="M6" s="46"/>
      <c r="N6" s="46"/>
      <c r="O6" s="46"/>
      <c r="P6" s="46">
        <v>0.2</v>
      </c>
      <c r="Q6" s="46"/>
      <c r="R6" s="46"/>
      <c r="S6" s="46"/>
      <c r="T6" s="46">
        <v>0.5</v>
      </c>
      <c r="U6" s="46">
        <v>0.1</v>
      </c>
      <c r="V6" s="46">
        <v>0.6</v>
      </c>
      <c r="W6" s="46">
        <v>0.2</v>
      </c>
      <c r="X6" s="46"/>
      <c r="Y6" s="46"/>
      <c r="Z6" s="46"/>
      <c r="AA6" s="46"/>
      <c r="AB6" s="46">
        <v>0.776858</v>
      </c>
      <c r="AC6" s="46">
        <v>1.165287</v>
      </c>
      <c r="AD6" s="46"/>
      <c r="AE6" s="46">
        <v>0.5</v>
      </c>
      <c r="AF6" s="46"/>
      <c r="AG6" s="46">
        <v>27.9</v>
      </c>
    </row>
    <row r="7" ht="22.8" customHeight="1" spans="1:33">
      <c r="A7" s="32"/>
      <c r="B7" s="32"/>
      <c r="C7" s="32"/>
      <c r="D7" s="30" t="s">
        <v>152</v>
      </c>
      <c r="E7" s="30" t="s">
        <v>153</v>
      </c>
      <c r="F7" s="46">
        <v>33.442145</v>
      </c>
      <c r="G7" s="46">
        <v>1.5</v>
      </c>
      <c r="H7" s="46"/>
      <c r="I7" s="46"/>
      <c r="J7" s="46"/>
      <c r="K7" s="46"/>
      <c r="L7" s="46"/>
      <c r="M7" s="46"/>
      <c r="N7" s="46"/>
      <c r="O7" s="46"/>
      <c r="P7" s="46">
        <v>0.2</v>
      </c>
      <c r="Q7" s="46"/>
      <c r="R7" s="46"/>
      <c r="S7" s="46"/>
      <c r="T7" s="46">
        <v>0.5</v>
      </c>
      <c r="U7" s="46">
        <v>0.1</v>
      </c>
      <c r="V7" s="46">
        <v>0.6</v>
      </c>
      <c r="W7" s="46">
        <v>0.2</v>
      </c>
      <c r="X7" s="46"/>
      <c r="Y7" s="46"/>
      <c r="Z7" s="46"/>
      <c r="AA7" s="46"/>
      <c r="AB7" s="46">
        <v>0.776858</v>
      </c>
      <c r="AC7" s="46">
        <v>1.165287</v>
      </c>
      <c r="AD7" s="46"/>
      <c r="AE7" s="46">
        <v>0.5</v>
      </c>
      <c r="AF7" s="46"/>
      <c r="AG7" s="46">
        <v>27.9</v>
      </c>
    </row>
    <row r="8" ht="22.8" customHeight="1" spans="1:33">
      <c r="A8" s="32"/>
      <c r="B8" s="32"/>
      <c r="C8" s="32"/>
      <c r="D8" s="38" t="s">
        <v>154</v>
      </c>
      <c r="E8" s="38" t="s">
        <v>155</v>
      </c>
      <c r="F8" s="46">
        <v>33.442145</v>
      </c>
      <c r="G8" s="46">
        <v>1.5</v>
      </c>
      <c r="H8" s="46"/>
      <c r="I8" s="46"/>
      <c r="J8" s="46"/>
      <c r="K8" s="46"/>
      <c r="L8" s="46"/>
      <c r="M8" s="46"/>
      <c r="N8" s="46"/>
      <c r="O8" s="46"/>
      <c r="P8" s="46">
        <v>0.2</v>
      </c>
      <c r="Q8" s="46"/>
      <c r="R8" s="46"/>
      <c r="S8" s="46"/>
      <c r="T8" s="46">
        <v>0.5</v>
      </c>
      <c r="U8" s="46">
        <v>0.1</v>
      </c>
      <c r="V8" s="46">
        <v>0.6</v>
      </c>
      <c r="W8" s="46">
        <v>0.2</v>
      </c>
      <c r="X8" s="46"/>
      <c r="Y8" s="46"/>
      <c r="Z8" s="46"/>
      <c r="AA8" s="46"/>
      <c r="AB8" s="46">
        <v>0.776858</v>
      </c>
      <c r="AC8" s="46">
        <v>1.165287</v>
      </c>
      <c r="AD8" s="46"/>
      <c r="AE8" s="46">
        <v>0.5</v>
      </c>
      <c r="AF8" s="46"/>
      <c r="AG8" s="46">
        <v>27.9</v>
      </c>
    </row>
    <row r="9" s="44" customFormat="1" ht="22.8" customHeight="1" spans="1:33">
      <c r="A9" s="41" t="s">
        <v>167</v>
      </c>
      <c r="B9" s="41"/>
      <c r="C9" s="41"/>
      <c r="D9" s="37" t="s">
        <v>220</v>
      </c>
      <c r="E9" s="47" t="s">
        <v>168</v>
      </c>
      <c r="F9" s="48">
        <f>+F10+F12</f>
        <v>33.442145</v>
      </c>
      <c r="G9" s="48">
        <f t="shared" ref="G9:AG9" si="0">+G10+G12</f>
        <v>1.5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48">
        <f t="shared" si="0"/>
        <v>0.2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0.5</v>
      </c>
      <c r="U9" s="48">
        <f t="shared" si="0"/>
        <v>0.1</v>
      </c>
      <c r="V9" s="48">
        <f t="shared" si="0"/>
        <v>0.6</v>
      </c>
      <c r="W9" s="48">
        <f t="shared" si="0"/>
        <v>0.2</v>
      </c>
      <c r="X9" s="48">
        <f t="shared" si="0"/>
        <v>0</v>
      </c>
      <c r="Y9" s="48">
        <f t="shared" si="0"/>
        <v>0</v>
      </c>
      <c r="Z9" s="48">
        <f t="shared" si="0"/>
        <v>0</v>
      </c>
      <c r="AA9" s="48">
        <f t="shared" si="0"/>
        <v>0</v>
      </c>
      <c r="AB9" s="48">
        <f t="shared" si="0"/>
        <v>0.776858</v>
      </c>
      <c r="AC9" s="48">
        <f t="shared" si="0"/>
        <v>1.165287</v>
      </c>
      <c r="AD9" s="48">
        <f t="shared" si="0"/>
        <v>0</v>
      </c>
      <c r="AE9" s="48">
        <f t="shared" si="0"/>
        <v>0.5</v>
      </c>
      <c r="AF9" s="48">
        <f t="shared" si="0"/>
        <v>0</v>
      </c>
      <c r="AG9" s="48">
        <f t="shared" si="0"/>
        <v>27.9</v>
      </c>
    </row>
    <row r="10" s="44" customFormat="1" ht="22.8" hidden="1" customHeight="1" spans="1:33">
      <c r="A10" s="41" t="s">
        <v>167</v>
      </c>
      <c r="B10" s="41" t="s">
        <v>174</v>
      </c>
      <c r="C10" s="41"/>
      <c r="D10" s="37" t="s">
        <v>220</v>
      </c>
      <c r="E10" s="47" t="s">
        <v>175</v>
      </c>
      <c r="F10" s="48">
        <f>+F11</f>
        <v>0</v>
      </c>
      <c r="G10" s="48">
        <f t="shared" ref="G10:AG10" si="1">+G11</f>
        <v>0</v>
      </c>
      <c r="H10" s="48">
        <f t="shared" si="1"/>
        <v>0</v>
      </c>
      <c r="I10" s="48">
        <f t="shared" si="1"/>
        <v>0</v>
      </c>
      <c r="J10" s="48">
        <f t="shared" si="1"/>
        <v>0</v>
      </c>
      <c r="K10" s="48">
        <f t="shared" si="1"/>
        <v>0</v>
      </c>
      <c r="L10" s="48">
        <f t="shared" si="1"/>
        <v>0</v>
      </c>
      <c r="M10" s="48">
        <f t="shared" si="1"/>
        <v>0</v>
      </c>
      <c r="N10" s="48">
        <f t="shared" si="1"/>
        <v>0</v>
      </c>
      <c r="O10" s="48">
        <f t="shared" si="1"/>
        <v>0</v>
      </c>
      <c r="P10" s="48">
        <f t="shared" si="1"/>
        <v>0</v>
      </c>
      <c r="Q10" s="48">
        <f t="shared" si="1"/>
        <v>0</v>
      </c>
      <c r="R10" s="48">
        <f t="shared" si="1"/>
        <v>0</v>
      </c>
      <c r="S10" s="48">
        <f t="shared" si="1"/>
        <v>0</v>
      </c>
      <c r="T10" s="48">
        <f t="shared" si="1"/>
        <v>0</v>
      </c>
      <c r="U10" s="48">
        <f t="shared" si="1"/>
        <v>0</v>
      </c>
      <c r="V10" s="48">
        <f t="shared" si="1"/>
        <v>0</v>
      </c>
      <c r="W10" s="48">
        <f t="shared" si="1"/>
        <v>0</v>
      </c>
      <c r="X10" s="48">
        <f t="shared" si="1"/>
        <v>0</v>
      </c>
      <c r="Y10" s="48">
        <f t="shared" si="1"/>
        <v>0</v>
      </c>
      <c r="Z10" s="48">
        <f t="shared" si="1"/>
        <v>0</v>
      </c>
      <c r="AA10" s="48">
        <f t="shared" si="1"/>
        <v>0</v>
      </c>
      <c r="AB10" s="48">
        <f t="shared" si="1"/>
        <v>0</v>
      </c>
      <c r="AC10" s="48">
        <f t="shared" si="1"/>
        <v>0</v>
      </c>
      <c r="AD10" s="48">
        <f t="shared" si="1"/>
        <v>0</v>
      </c>
      <c r="AE10" s="48">
        <f t="shared" si="1"/>
        <v>0</v>
      </c>
      <c r="AF10" s="48">
        <f t="shared" si="1"/>
        <v>0</v>
      </c>
      <c r="AG10" s="48">
        <f t="shared" si="1"/>
        <v>0</v>
      </c>
    </row>
    <row r="11" s="44" customFormat="1" ht="22.8" hidden="1" customHeight="1" spans="1:33">
      <c r="A11" s="41" t="s">
        <v>167</v>
      </c>
      <c r="B11" s="41" t="s">
        <v>174</v>
      </c>
      <c r="C11" s="41" t="s">
        <v>171</v>
      </c>
      <c r="D11" s="37" t="s">
        <v>220</v>
      </c>
      <c r="E11" s="47" t="s">
        <v>173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</row>
    <row r="12" s="44" customFormat="1" ht="22.8" customHeight="1" spans="1:33">
      <c r="A12" s="41" t="s">
        <v>167</v>
      </c>
      <c r="B12" s="41" t="s">
        <v>177</v>
      </c>
      <c r="C12" s="41"/>
      <c r="D12" s="37" t="s">
        <v>220</v>
      </c>
      <c r="E12" s="47" t="s">
        <v>178</v>
      </c>
      <c r="F12" s="48">
        <f>+F13</f>
        <v>33.442145</v>
      </c>
      <c r="G12" s="48">
        <f t="shared" ref="G12:AG12" si="2">+G13</f>
        <v>1.5</v>
      </c>
      <c r="H12" s="48">
        <f t="shared" si="2"/>
        <v>0</v>
      </c>
      <c r="I12" s="48">
        <f t="shared" si="2"/>
        <v>0</v>
      </c>
      <c r="J12" s="48">
        <f t="shared" si="2"/>
        <v>0</v>
      </c>
      <c r="K12" s="48">
        <f t="shared" si="2"/>
        <v>0</v>
      </c>
      <c r="L12" s="48">
        <f t="shared" si="2"/>
        <v>0</v>
      </c>
      <c r="M12" s="48">
        <f t="shared" si="2"/>
        <v>0</v>
      </c>
      <c r="N12" s="48">
        <f t="shared" si="2"/>
        <v>0</v>
      </c>
      <c r="O12" s="48">
        <f t="shared" si="2"/>
        <v>0</v>
      </c>
      <c r="P12" s="48">
        <f t="shared" si="2"/>
        <v>0.2</v>
      </c>
      <c r="Q12" s="48">
        <f t="shared" si="2"/>
        <v>0</v>
      </c>
      <c r="R12" s="48">
        <f t="shared" si="2"/>
        <v>0</v>
      </c>
      <c r="S12" s="48">
        <f t="shared" si="2"/>
        <v>0</v>
      </c>
      <c r="T12" s="48">
        <f t="shared" si="2"/>
        <v>0.5</v>
      </c>
      <c r="U12" s="48">
        <f t="shared" si="2"/>
        <v>0.1</v>
      </c>
      <c r="V12" s="48">
        <f t="shared" si="2"/>
        <v>0.6</v>
      </c>
      <c r="W12" s="48">
        <f t="shared" si="2"/>
        <v>0.2</v>
      </c>
      <c r="X12" s="48">
        <f t="shared" si="2"/>
        <v>0</v>
      </c>
      <c r="Y12" s="48">
        <f t="shared" si="2"/>
        <v>0</v>
      </c>
      <c r="Z12" s="48">
        <f t="shared" si="2"/>
        <v>0</v>
      </c>
      <c r="AA12" s="48">
        <f t="shared" si="2"/>
        <v>0</v>
      </c>
      <c r="AB12" s="48">
        <f t="shared" si="2"/>
        <v>0.776858</v>
      </c>
      <c r="AC12" s="48">
        <f t="shared" si="2"/>
        <v>1.165287</v>
      </c>
      <c r="AD12" s="48">
        <f t="shared" si="2"/>
        <v>0</v>
      </c>
      <c r="AE12" s="48">
        <f t="shared" si="2"/>
        <v>0.5</v>
      </c>
      <c r="AF12" s="48">
        <f t="shared" si="2"/>
        <v>0</v>
      </c>
      <c r="AG12" s="48">
        <f t="shared" si="2"/>
        <v>27.9</v>
      </c>
    </row>
    <row r="13" s="44" customFormat="1" ht="22.8" customHeight="1" spans="1:33">
      <c r="A13" s="41" t="s">
        <v>167</v>
      </c>
      <c r="B13" s="41" t="s">
        <v>177</v>
      </c>
      <c r="C13" s="41" t="s">
        <v>171</v>
      </c>
      <c r="D13" s="37" t="s">
        <v>220</v>
      </c>
      <c r="E13" s="47" t="s">
        <v>173</v>
      </c>
      <c r="F13" s="48">
        <f>1.5+31.942145</f>
        <v>33.442145</v>
      </c>
      <c r="G13" s="48">
        <v>1.5</v>
      </c>
      <c r="H13" s="48"/>
      <c r="I13" s="48"/>
      <c r="J13" s="48"/>
      <c r="K13" s="48"/>
      <c r="L13" s="48"/>
      <c r="M13" s="48"/>
      <c r="N13" s="48"/>
      <c r="O13" s="48"/>
      <c r="P13" s="48">
        <v>0.2</v>
      </c>
      <c r="Q13" s="48"/>
      <c r="R13" s="48"/>
      <c r="S13" s="48"/>
      <c r="T13" s="48">
        <v>0.5</v>
      </c>
      <c r="U13" s="48">
        <v>0.1</v>
      </c>
      <c r="V13" s="48">
        <v>0.6</v>
      </c>
      <c r="W13" s="48">
        <v>0.2</v>
      </c>
      <c r="X13" s="48"/>
      <c r="Y13" s="48"/>
      <c r="Z13" s="48"/>
      <c r="AA13" s="48"/>
      <c r="AB13" s="48">
        <v>0.776858</v>
      </c>
      <c r="AC13" s="48">
        <v>1.165287</v>
      </c>
      <c r="AD13" s="48"/>
      <c r="AE13" s="48">
        <v>0.5</v>
      </c>
      <c r="AF13" s="48"/>
      <c r="AG13" s="48">
        <v>27.9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4" sqref="D4:D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8" customHeight="1" spans="1:8">
      <c r="A6" s="32"/>
      <c r="B6" s="32" t="s">
        <v>134</v>
      </c>
      <c r="C6" s="31">
        <v>0.6</v>
      </c>
      <c r="D6" s="31"/>
      <c r="E6" s="31"/>
      <c r="F6" s="31"/>
      <c r="G6" s="31"/>
      <c r="H6" s="31">
        <v>0.6</v>
      </c>
    </row>
    <row r="7" ht="22.8" customHeight="1" spans="1:8">
      <c r="A7" s="30" t="s">
        <v>152</v>
      </c>
      <c r="B7" s="30" t="s">
        <v>153</v>
      </c>
      <c r="C7" s="31">
        <v>0.6</v>
      </c>
      <c r="D7" s="31"/>
      <c r="E7" s="31"/>
      <c r="F7" s="31"/>
      <c r="G7" s="31"/>
      <c r="H7" s="31">
        <v>0.6</v>
      </c>
    </row>
    <row r="8" ht="22.8" customHeight="1" spans="1:8">
      <c r="A8" s="37" t="s">
        <v>154</v>
      </c>
      <c r="B8" s="37" t="s">
        <v>155</v>
      </c>
      <c r="C8" s="39">
        <v>0.6</v>
      </c>
      <c r="D8" s="39"/>
      <c r="E8" s="25"/>
      <c r="F8" s="39"/>
      <c r="G8" s="39"/>
      <c r="H8" s="39">
        <v>0.6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324</v>
      </c>
      <c r="E4" s="23"/>
      <c r="F4" s="23"/>
      <c r="G4" s="23"/>
      <c r="H4" s="23" t="s">
        <v>160</v>
      </c>
    </row>
    <row r="5" ht="19.8" customHeight="1" spans="1:8">
      <c r="A5" s="23"/>
      <c r="B5" s="23"/>
      <c r="C5" s="23"/>
      <c r="D5" s="23" t="s">
        <v>136</v>
      </c>
      <c r="E5" s="23" t="s">
        <v>241</v>
      </c>
      <c r="F5" s="23"/>
      <c r="G5" s="23" t="s">
        <v>242</v>
      </c>
      <c r="H5" s="23"/>
    </row>
    <row r="6" ht="27.6" customHeight="1" spans="1:8">
      <c r="A6" s="23"/>
      <c r="B6" s="23"/>
      <c r="C6" s="23"/>
      <c r="D6" s="23"/>
      <c r="E6" s="23" t="s">
        <v>222</v>
      </c>
      <c r="F6" s="23" t="s">
        <v>214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156</v>
      </c>
      <c r="B4" s="23"/>
      <c r="C4" s="23"/>
      <c r="D4" s="23" t="s">
        <v>203</v>
      </c>
      <c r="E4" s="23" t="s">
        <v>204</v>
      </c>
      <c r="F4" s="23" t="s">
        <v>205</v>
      </c>
      <c r="G4" s="23" t="s">
        <v>206</v>
      </c>
      <c r="H4" s="23" t="s">
        <v>207</v>
      </c>
      <c r="I4" s="23" t="s">
        <v>208</v>
      </c>
      <c r="J4" s="23" t="s">
        <v>209</v>
      </c>
      <c r="K4" s="23" t="s">
        <v>210</v>
      </c>
      <c r="L4" s="23" t="s">
        <v>211</v>
      </c>
      <c r="M4" s="23" t="s">
        <v>212</v>
      </c>
      <c r="N4" s="23" t="s">
        <v>213</v>
      </c>
      <c r="O4" s="23" t="s">
        <v>214</v>
      </c>
      <c r="P4" s="23" t="s">
        <v>215</v>
      </c>
      <c r="Q4" s="23" t="s">
        <v>216</v>
      </c>
      <c r="R4" s="23" t="s">
        <v>217</v>
      </c>
      <c r="S4" s="23" t="s">
        <v>218</v>
      </c>
      <c r="T4" s="23" t="s">
        <v>219</v>
      </c>
    </row>
    <row r="5" ht="19.8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156</v>
      </c>
      <c r="B4" s="23"/>
      <c r="C4" s="23"/>
      <c r="D4" s="23" t="s">
        <v>203</v>
      </c>
      <c r="E4" s="23" t="s">
        <v>204</v>
      </c>
      <c r="F4" s="23" t="s">
        <v>221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222</v>
      </c>
      <c r="I5" s="23" t="s">
        <v>223</v>
      </c>
      <c r="J5" s="23" t="s">
        <v>214</v>
      </c>
      <c r="K5" s="23" t="s">
        <v>134</v>
      </c>
      <c r="L5" s="23" t="s">
        <v>225</v>
      </c>
      <c r="M5" s="23" t="s">
        <v>226</v>
      </c>
      <c r="N5" s="23" t="s">
        <v>216</v>
      </c>
      <c r="O5" s="23" t="s">
        <v>227</v>
      </c>
      <c r="P5" s="23" t="s">
        <v>228</v>
      </c>
      <c r="Q5" s="23" t="s">
        <v>229</v>
      </c>
      <c r="R5" s="23" t="s">
        <v>212</v>
      </c>
      <c r="S5" s="23" t="s">
        <v>215</v>
      </c>
      <c r="T5" s="23" t="s">
        <v>219</v>
      </c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29" sqref="C29"/>
    </sheetView>
  </sheetViews>
  <sheetFormatPr defaultColWidth="10" defaultRowHeight="13.5" outlineLevelCol="2"/>
  <cols>
    <col min="1" max="1" width="6.38333333333333" style="69" customWidth="1"/>
    <col min="2" max="2" width="9.88333333333333" style="69" customWidth="1"/>
    <col min="3" max="3" width="52.3833333333333" style="69" customWidth="1"/>
    <col min="4" max="4" width="9.75" style="69" customWidth="1"/>
    <col min="5" max="16384" width="10" style="69"/>
  </cols>
  <sheetData>
    <row r="1" ht="32.85" customHeight="1" spans="1:3">
      <c r="A1" s="28"/>
      <c r="B1" s="29" t="s">
        <v>5</v>
      </c>
      <c r="C1" s="29"/>
    </row>
    <row r="2" ht="24.95" customHeight="1" spans="2:3">
      <c r="B2" s="29"/>
      <c r="C2" s="29"/>
    </row>
    <row r="3" ht="31.15" customHeight="1" spans="2:3">
      <c r="B3" s="70" t="s">
        <v>6</v>
      </c>
      <c r="C3" s="70"/>
    </row>
    <row r="4" ht="32.65" customHeight="1" spans="2:3">
      <c r="B4" s="71">
        <v>1</v>
      </c>
      <c r="C4" s="72" t="s">
        <v>7</v>
      </c>
    </row>
    <row r="5" ht="32.65" customHeight="1" spans="2:3">
      <c r="B5" s="71">
        <v>2</v>
      </c>
      <c r="C5" s="73" t="s">
        <v>8</v>
      </c>
    </row>
    <row r="6" ht="32.65" customHeight="1" spans="2:3">
      <c r="B6" s="71">
        <v>3</v>
      </c>
      <c r="C6" s="72" t="s">
        <v>9</v>
      </c>
    </row>
    <row r="7" ht="32.65" customHeight="1" spans="2:3">
      <c r="B7" s="71">
        <v>4</v>
      </c>
      <c r="C7" s="72" t="s">
        <v>10</v>
      </c>
    </row>
    <row r="8" ht="32.65" customHeight="1" spans="2:3">
      <c r="B8" s="71">
        <v>5</v>
      </c>
      <c r="C8" s="72" t="s">
        <v>11</v>
      </c>
    </row>
    <row r="9" ht="32.65" customHeight="1" spans="2:3">
      <c r="B9" s="71">
        <v>6</v>
      </c>
      <c r="C9" s="72" t="s">
        <v>12</v>
      </c>
    </row>
    <row r="10" ht="32.65" customHeight="1" spans="2:3">
      <c r="B10" s="71">
        <v>7</v>
      </c>
      <c r="C10" s="72" t="s">
        <v>13</v>
      </c>
    </row>
    <row r="11" ht="32.65" customHeight="1" spans="2:3">
      <c r="B11" s="71">
        <v>8</v>
      </c>
      <c r="C11" s="72" t="s">
        <v>14</v>
      </c>
    </row>
    <row r="12" ht="32.65" customHeight="1" spans="2:3">
      <c r="B12" s="71">
        <v>9</v>
      </c>
      <c r="C12" s="72" t="s">
        <v>15</v>
      </c>
    </row>
    <row r="13" ht="32.65" customHeight="1" spans="2:3">
      <c r="B13" s="71">
        <v>10</v>
      </c>
      <c r="C13" s="72" t="s">
        <v>16</v>
      </c>
    </row>
    <row r="14" ht="32.65" customHeight="1" spans="2:3">
      <c r="B14" s="71">
        <v>11</v>
      </c>
      <c r="C14" s="72" t="s">
        <v>17</v>
      </c>
    </row>
    <row r="15" ht="32.65" customHeight="1" spans="2:3">
      <c r="B15" s="71">
        <v>12</v>
      </c>
      <c r="C15" s="72" t="s">
        <v>18</v>
      </c>
    </row>
    <row r="16" ht="32.65" customHeight="1" spans="2:3">
      <c r="B16" s="71">
        <v>13</v>
      </c>
      <c r="C16" s="72" t="s">
        <v>19</v>
      </c>
    </row>
    <row r="17" ht="32.65" customHeight="1" spans="2:3">
      <c r="B17" s="71">
        <v>14</v>
      </c>
      <c r="C17" s="72" t="s">
        <v>20</v>
      </c>
    </row>
    <row r="18" ht="32.65" customHeight="1" spans="2:3">
      <c r="B18" s="71">
        <v>15</v>
      </c>
      <c r="C18" s="72" t="s">
        <v>21</v>
      </c>
    </row>
    <row r="19" ht="32.65" customHeight="1" spans="2:3">
      <c r="B19" s="71">
        <v>16</v>
      </c>
      <c r="C19" s="72" t="s">
        <v>22</v>
      </c>
    </row>
    <row r="20" ht="32.65" customHeight="1" spans="2:3">
      <c r="B20" s="71">
        <v>17</v>
      </c>
      <c r="C20" s="72" t="s">
        <v>23</v>
      </c>
    </row>
    <row r="21" ht="32.65" customHeight="1" spans="2:3">
      <c r="B21" s="71">
        <v>18</v>
      </c>
      <c r="C21" s="72" t="s">
        <v>24</v>
      </c>
    </row>
    <row r="22" ht="32.65" customHeight="1" spans="2:3">
      <c r="B22" s="71">
        <v>19</v>
      </c>
      <c r="C22" s="72" t="s">
        <v>25</v>
      </c>
    </row>
    <row r="23" ht="32.65" customHeight="1" spans="2:3">
      <c r="B23" s="71">
        <v>20</v>
      </c>
      <c r="C23" s="72" t="s">
        <v>26</v>
      </c>
    </row>
    <row r="24" ht="32.65" customHeight="1" spans="2:3">
      <c r="B24" s="71">
        <v>21</v>
      </c>
      <c r="C24" s="72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157</v>
      </c>
      <c r="B4" s="23" t="s">
        <v>158</v>
      </c>
      <c r="C4" s="23" t="s">
        <v>134</v>
      </c>
      <c r="D4" s="23" t="s">
        <v>326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241</v>
      </c>
      <c r="F5" s="23"/>
      <c r="G5" s="23" t="s">
        <v>242</v>
      </c>
      <c r="H5" s="23"/>
    </row>
    <row r="6" ht="23.25" customHeight="1" spans="1:8">
      <c r="A6" s="23"/>
      <c r="B6" s="23"/>
      <c r="C6" s="23"/>
      <c r="D6" s="23"/>
      <c r="E6" s="23" t="s">
        <v>222</v>
      </c>
      <c r="F6" s="23" t="s">
        <v>214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157</v>
      </c>
      <c r="B4" s="23" t="s">
        <v>158</v>
      </c>
      <c r="C4" s="23" t="s">
        <v>134</v>
      </c>
      <c r="D4" s="23" t="s">
        <v>327</v>
      </c>
      <c r="E4" s="23"/>
      <c r="F4" s="23"/>
      <c r="G4" s="23"/>
      <c r="H4" s="23" t="s">
        <v>160</v>
      </c>
    </row>
    <row r="5" ht="25.85" customHeight="1" spans="1:8">
      <c r="A5" s="23"/>
      <c r="B5" s="23"/>
      <c r="C5" s="23"/>
      <c r="D5" s="23" t="s">
        <v>136</v>
      </c>
      <c r="E5" s="23" t="s">
        <v>241</v>
      </c>
      <c r="F5" s="23"/>
      <c r="G5" s="23" t="s">
        <v>242</v>
      </c>
      <c r="H5" s="23"/>
    </row>
    <row r="6" ht="35.35" customHeight="1" spans="1:8">
      <c r="A6" s="23"/>
      <c r="B6" s="23"/>
      <c r="C6" s="23"/>
      <c r="D6" s="23"/>
      <c r="E6" s="23" t="s">
        <v>222</v>
      </c>
      <c r="F6" s="23" t="s">
        <v>214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opLeftCell="A4"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05" customHeight="1" spans="1:15">
      <c r="A4" s="23" t="s">
        <v>203</v>
      </c>
      <c r="B4" s="34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4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4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8" customHeight="1" spans="1:15">
      <c r="A7" s="32"/>
      <c r="B7" s="35"/>
      <c r="C7" s="36" t="s">
        <v>134</v>
      </c>
      <c r="D7" s="31">
        <v>37</v>
      </c>
      <c r="E7" s="31">
        <v>37</v>
      </c>
      <c r="F7" s="31">
        <v>37</v>
      </c>
      <c r="G7" s="31"/>
      <c r="H7" s="31"/>
      <c r="I7" s="31"/>
      <c r="J7" s="31"/>
      <c r="K7" s="31"/>
      <c r="L7" s="31"/>
      <c r="M7" s="31"/>
      <c r="N7" s="31">
        <v>37</v>
      </c>
      <c r="O7" s="32"/>
    </row>
    <row r="8" ht="22.8" customHeight="1" spans="1:15">
      <c r="A8" s="30" t="s">
        <v>152</v>
      </c>
      <c r="B8" s="35"/>
      <c r="C8" s="30" t="s">
        <v>153</v>
      </c>
      <c r="D8" s="31">
        <v>37</v>
      </c>
      <c r="E8" s="31">
        <v>37</v>
      </c>
      <c r="F8" s="31">
        <v>37</v>
      </c>
      <c r="G8" s="31"/>
      <c r="H8" s="31"/>
      <c r="I8" s="31"/>
      <c r="J8" s="31"/>
      <c r="K8" s="31"/>
      <c r="L8" s="31"/>
      <c r="M8" s="31"/>
      <c r="N8" s="31">
        <v>37</v>
      </c>
      <c r="O8" s="32"/>
    </row>
    <row r="9" ht="22.8" customHeight="1" spans="1:15">
      <c r="A9" s="37" t="s">
        <v>341</v>
      </c>
      <c r="B9" s="35" t="s">
        <v>342</v>
      </c>
      <c r="C9" s="37" t="s">
        <v>343</v>
      </c>
      <c r="D9" s="25">
        <v>5</v>
      </c>
      <c r="E9" s="25">
        <v>5</v>
      </c>
      <c r="F9" s="25">
        <v>5</v>
      </c>
      <c r="G9" s="25"/>
      <c r="H9" s="25"/>
      <c r="I9" s="25"/>
      <c r="J9" s="25"/>
      <c r="K9" s="25"/>
      <c r="L9" s="25"/>
      <c r="M9" s="25"/>
      <c r="N9" s="25">
        <v>5</v>
      </c>
      <c r="O9" s="24"/>
    </row>
    <row r="10" ht="22.8" customHeight="1" spans="1:15">
      <c r="A10" s="37" t="s">
        <v>341</v>
      </c>
      <c r="B10" s="35" t="s">
        <v>344</v>
      </c>
      <c r="C10" s="37" t="s">
        <v>345</v>
      </c>
      <c r="D10" s="25">
        <v>12</v>
      </c>
      <c r="E10" s="25">
        <v>12</v>
      </c>
      <c r="F10" s="25">
        <v>12</v>
      </c>
      <c r="G10" s="25"/>
      <c r="H10" s="25"/>
      <c r="I10" s="25"/>
      <c r="J10" s="25"/>
      <c r="K10" s="25"/>
      <c r="L10" s="25"/>
      <c r="M10" s="25"/>
      <c r="N10" s="25">
        <v>12</v>
      </c>
      <c r="O10" s="24"/>
    </row>
    <row r="11" ht="22.8" customHeight="1" spans="1:15">
      <c r="A11" s="37" t="s">
        <v>341</v>
      </c>
      <c r="B11" s="35" t="s">
        <v>346</v>
      </c>
      <c r="C11" s="37" t="s">
        <v>347</v>
      </c>
      <c r="D11" s="25">
        <v>20</v>
      </c>
      <c r="E11" s="25">
        <v>20</v>
      </c>
      <c r="F11" s="25">
        <v>20</v>
      </c>
      <c r="G11" s="25"/>
      <c r="H11" s="25"/>
      <c r="I11" s="25"/>
      <c r="J11" s="25"/>
      <c r="K11" s="25"/>
      <c r="L11" s="25"/>
      <c r="M11" s="25"/>
      <c r="N11" s="25">
        <v>20</v>
      </c>
      <c r="O11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opLeftCell="A8"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348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203</v>
      </c>
      <c r="B4" s="23" t="s">
        <v>349</v>
      </c>
      <c r="C4" s="23" t="s">
        <v>350</v>
      </c>
      <c r="D4" s="23" t="s">
        <v>351</v>
      </c>
      <c r="E4" s="23" t="s">
        <v>352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353</v>
      </c>
      <c r="F5" s="23" t="s">
        <v>354</v>
      </c>
      <c r="G5" s="23" t="s">
        <v>355</v>
      </c>
      <c r="H5" s="23" t="s">
        <v>356</v>
      </c>
      <c r="I5" s="23" t="s">
        <v>357</v>
      </c>
      <c r="J5" s="23" t="s">
        <v>358</v>
      </c>
      <c r="K5" s="23" t="s">
        <v>359</v>
      </c>
      <c r="L5" s="23" t="s">
        <v>360</v>
      </c>
      <c r="M5" s="23" t="s">
        <v>361</v>
      </c>
    </row>
    <row r="6" ht="28.45" customHeight="1" spans="1:13">
      <c r="A6" s="30" t="s">
        <v>2</v>
      </c>
      <c r="B6" s="30" t="s">
        <v>153</v>
      </c>
      <c r="C6" s="31">
        <v>37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" customHeight="1" spans="1:13">
      <c r="A7" s="24" t="s">
        <v>154</v>
      </c>
      <c r="B7" s="24" t="s">
        <v>362</v>
      </c>
      <c r="C7" s="25">
        <v>5</v>
      </c>
      <c r="D7" s="24" t="s">
        <v>363</v>
      </c>
      <c r="E7" s="32" t="s">
        <v>364</v>
      </c>
      <c r="F7" s="24" t="s">
        <v>365</v>
      </c>
      <c r="G7" s="24" t="s">
        <v>294</v>
      </c>
      <c r="H7" s="24" t="s">
        <v>366</v>
      </c>
      <c r="I7" s="24" t="s">
        <v>367</v>
      </c>
      <c r="J7" s="24" t="s">
        <v>294</v>
      </c>
      <c r="K7" s="24" t="s">
        <v>367</v>
      </c>
      <c r="L7" s="24" t="s">
        <v>368</v>
      </c>
      <c r="M7" s="24"/>
    </row>
    <row r="8" ht="43.1" customHeight="1" spans="1:13">
      <c r="A8" s="24"/>
      <c r="B8" s="24"/>
      <c r="C8" s="25"/>
      <c r="D8" s="24"/>
      <c r="E8" s="32"/>
      <c r="F8" s="24"/>
      <c r="G8" s="24" t="s">
        <v>287</v>
      </c>
      <c r="H8" s="24" t="s">
        <v>369</v>
      </c>
      <c r="I8" s="24" t="s">
        <v>367</v>
      </c>
      <c r="J8" s="24" t="s">
        <v>287</v>
      </c>
      <c r="K8" s="24" t="s">
        <v>367</v>
      </c>
      <c r="L8" s="24" t="s">
        <v>368</v>
      </c>
      <c r="M8" s="24"/>
    </row>
    <row r="9" ht="43.1" customHeight="1" spans="1:13">
      <c r="A9" s="24"/>
      <c r="B9" s="24"/>
      <c r="C9" s="25"/>
      <c r="D9" s="24"/>
      <c r="E9" s="32"/>
      <c r="F9" s="24"/>
      <c r="G9" s="24" t="s">
        <v>297</v>
      </c>
      <c r="H9" s="24" t="s">
        <v>370</v>
      </c>
      <c r="I9" s="24" t="s">
        <v>367</v>
      </c>
      <c r="J9" s="24" t="s">
        <v>297</v>
      </c>
      <c r="K9" s="24" t="s">
        <v>367</v>
      </c>
      <c r="L9" s="24" t="s">
        <v>368</v>
      </c>
      <c r="M9" s="24"/>
    </row>
    <row r="10" ht="43.1" customHeight="1" spans="1:13">
      <c r="A10" s="24"/>
      <c r="B10" s="24"/>
      <c r="C10" s="25"/>
      <c r="D10" s="24"/>
      <c r="E10" s="32" t="s">
        <v>371</v>
      </c>
      <c r="F10" s="24" t="s">
        <v>372</v>
      </c>
      <c r="G10" s="24" t="s">
        <v>373</v>
      </c>
      <c r="H10" s="24" t="s">
        <v>374</v>
      </c>
      <c r="I10" s="24" t="s">
        <v>374</v>
      </c>
      <c r="J10" s="24" t="s">
        <v>373</v>
      </c>
      <c r="K10" s="24" t="s">
        <v>375</v>
      </c>
      <c r="L10" s="24" t="s">
        <v>376</v>
      </c>
      <c r="M10" s="24"/>
    </row>
    <row r="11" ht="43.1" customHeight="1" spans="1:13">
      <c r="A11" s="24"/>
      <c r="B11" s="24"/>
      <c r="C11" s="25"/>
      <c r="D11" s="24"/>
      <c r="E11" s="32"/>
      <c r="F11" s="24" t="s">
        <v>377</v>
      </c>
      <c r="G11" s="24" t="s">
        <v>378</v>
      </c>
      <c r="H11" s="24" t="s">
        <v>378</v>
      </c>
      <c r="I11" s="24" t="s">
        <v>378</v>
      </c>
      <c r="J11" s="24" t="s">
        <v>378</v>
      </c>
      <c r="K11" s="24" t="s">
        <v>375</v>
      </c>
      <c r="L11" s="24" t="s">
        <v>376</v>
      </c>
      <c r="M11" s="24"/>
    </row>
    <row r="12" ht="43.1" customHeight="1" spans="1:13">
      <c r="A12" s="24"/>
      <c r="B12" s="24"/>
      <c r="C12" s="25"/>
      <c r="D12" s="24"/>
      <c r="E12" s="32"/>
      <c r="F12" s="24" t="s">
        <v>379</v>
      </c>
      <c r="G12" s="24" t="s">
        <v>378</v>
      </c>
      <c r="H12" s="24" t="s">
        <v>378</v>
      </c>
      <c r="I12" s="24" t="s">
        <v>378</v>
      </c>
      <c r="J12" s="24" t="s">
        <v>378</v>
      </c>
      <c r="K12" s="24" t="s">
        <v>375</v>
      </c>
      <c r="L12" s="24" t="s">
        <v>376</v>
      </c>
      <c r="M12" s="24"/>
    </row>
    <row r="13" ht="43.1" customHeight="1" spans="1:13">
      <c r="A13" s="24"/>
      <c r="B13" s="24"/>
      <c r="C13" s="25"/>
      <c r="D13" s="24"/>
      <c r="E13" s="32" t="s">
        <v>380</v>
      </c>
      <c r="F13" s="24" t="s">
        <v>381</v>
      </c>
      <c r="G13" s="24" t="s">
        <v>382</v>
      </c>
      <c r="H13" s="24" t="s">
        <v>382</v>
      </c>
      <c r="I13" s="24" t="s">
        <v>382</v>
      </c>
      <c r="J13" s="24" t="s">
        <v>382</v>
      </c>
      <c r="K13" s="24" t="s">
        <v>375</v>
      </c>
      <c r="L13" s="24" t="s">
        <v>376</v>
      </c>
      <c r="M13" s="24"/>
    </row>
    <row r="14" ht="43.1" customHeight="1" spans="1:13">
      <c r="A14" s="24"/>
      <c r="B14" s="24"/>
      <c r="C14" s="25"/>
      <c r="D14" s="24"/>
      <c r="E14" s="32"/>
      <c r="F14" s="24" t="s">
        <v>383</v>
      </c>
      <c r="G14" s="24" t="s">
        <v>384</v>
      </c>
      <c r="H14" s="24" t="s">
        <v>385</v>
      </c>
      <c r="I14" s="24" t="s">
        <v>385</v>
      </c>
      <c r="J14" s="24" t="s">
        <v>384</v>
      </c>
      <c r="K14" s="24" t="s">
        <v>375</v>
      </c>
      <c r="L14" s="24" t="s">
        <v>376</v>
      </c>
      <c r="M14" s="24"/>
    </row>
    <row r="15" ht="43.1" customHeight="1" spans="1:13">
      <c r="A15" s="24"/>
      <c r="B15" s="24"/>
      <c r="C15" s="25"/>
      <c r="D15" s="24"/>
      <c r="E15" s="32"/>
      <c r="F15" s="24" t="s">
        <v>386</v>
      </c>
      <c r="G15" s="24" t="s">
        <v>387</v>
      </c>
      <c r="H15" s="24" t="s">
        <v>388</v>
      </c>
      <c r="I15" s="24" t="s">
        <v>389</v>
      </c>
      <c r="J15" s="24" t="s">
        <v>387</v>
      </c>
      <c r="K15" s="24" t="s">
        <v>389</v>
      </c>
      <c r="L15" s="24" t="s">
        <v>368</v>
      </c>
      <c r="M15" s="24"/>
    </row>
    <row r="16" ht="43.1" customHeight="1" spans="1:13">
      <c r="A16" s="24"/>
      <c r="B16" s="24"/>
      <c r="C16" s="25"/>
      <c r="D16" s="24"/>
      <c r="E16" s="32" t="s">
        <v>390</v>
      </c>
      <c r="F16" s="24" t="s">
        <v>391</v>
      </c>
      <c r="G16" s="24" t="s">
        <v>392</v>
      </c>
      <c r="H16" s="24" t="s">
        <v>393</v>
      </c>
      <c r="I16" s="24" t="s">
        <v>394</v>
      </c>
      <c r="J16" s="24" t="s">
        <v>392</v>
      </c>
      <c r="K16" s="24" t="s">
        <v>375</v>
      </c>
      <c r="L16" s="24" t="s">
        <v>376</v>
      </c>
      <c r="M16" s="24"/>
    </row>
    <row r="17" ht="43.1" customHeight="1" spans="1:13">
      <c r="A17" s="24" t="s">
        <v>154</v>
      </c>
      <c r="B17" s="24" t="s">
        <v>395</v>
      </c>
      <c r="C17" s="25">
        <v>12</v>
      </c>
      <c r="D17" s="24" t="s">
        <v>396</v>
      </c>
      <c r="E17" s="32" t="s">
        <v>364</v>
      </c>
      <c r="F17" s="24" t="s">
        <v>365</v>
      </c>
      <c r="G17" s="24" t="s">
        <v>294</v>
      </c>
      <c r="H17" s="24" t="s">
        <v>397</v>
      </c>
      <c r="I17" s="24" t="s">
        <v>367</v>
      </c>
      <c r="J17" s="24" t="s">
        <v>294</v>
      </c>
      <c r="K17" s="24" t="s">
        <v>367</v>
      </c>
      <c r="L17" s="24" t="s">
        <v>368</v>
      </c>
      <c r="M17" s="24"/>
    </row>
    <row r="18" ht="43.1" customHeight="1" spans="1:13">
      <c r="A18" s="24"/>
      <c r="B18" s="24"/>
      <c r="C18" s="25"/>
      <c r="D18" s="24"/>
      <c r="E18" s="32"/>
      <c r="F18" s="24"/>
      <c r="G18" s="24" t="s">
        <v>308</v>
      </c>
      <c r="H18" s="24" t="s">
        <v>388</v>
      </c>
      <c r="I18" s="24" t="s">
        <v>367</v>
      </c>
      <c r="J18" s="24" t="s">
        <v>308</v>
      </c>
      <c r="K18" s="24" t="s">
        <v>367</v>
      </c>
      <c r="L18" s="24" t="s">
        <v>368</v>
      </c>
      <c r="M18" s="24"/>
    </row>
    <row r="19" ht="43.1" customHeight="1" spans="1:13">
      <c r="A19" s="24"/>
      <c r="B19" s="24"/>
      <c r="C19" s="25"/>
      <c r="D19" s="24"/>
      <c r="E19" s="32"/>
      <c r="F19" s="24"/>
      <c r="G19" s="24" t="s">
        <v>287</v>
      </c>
      <c r="H19" s="24" t="s">
        <v>388</v>
      </c>
      <c r="I19" s="24" t="s">
        <v>367</v>
      </c>
      <c r="J19" s="24" t="s">
        <v>287</v>
      </c>
      <c r="K19" s="24" t="s">
        <v>367</v>
      </c>
      <c r="L19" s="24" t="s">
        <v>368</v>
      </c>
      <c r="M19" s="24"/>
    </row>
    <row r="20" ht="43.1" customHeight="1" spans="1:13">
      <c r="A20" s="24"/>
      <c r="B20" s="24"/>
      <c r="C20" s="25"/>
      <c r="D20" s="24"/>
      <c r="E20" s="32"/>
      <c r="F20" s="24"/>
      <c r="G20" s="24" t="s">
        <v>297</v>
      </c>
      <c r="H20" s="24" t="s">
        <v>388</v>
      </c>
      <c r="I20" s="24" t="s">
        <v>367</v>
      </c>
      <c r="J20" s="24" t="s">
        <v>297</v>
      </c>
      <c r="K20" s="24" t="s">
        <v>367</v>
      </c>
      <c r="L20" s="24" t="s">
        <v>368</v>
      </c>
      <c r="M20" s="24"/>
    </row>
    <row r="21" ht="43.1" customHeight="1" spans="1:13">
      <c r="A21" s="24"/>
      <c r="B21" s="24"/>
      <c r="C21" s="25"/>
      <c r="D21" s="24"/>
      <c r="E21" s="32" t="s">
        <v>380</v>
      </c>
      <c r="F21" s="24" t="s">
        <v>381</v>
      </c>
      <c r="G21" s="24" t="s">
        <v>382</v>
      </c>
      <c r="H21" s="24" t="s">
        <v>382</v>
      </c>
      <c r="I21" s="24" t="s">
        <v>398</v>
      </c>
      <c r="J21" s="24" t="s">
        <v>382</v>
      </c>
      <c r="K21" s="24" t="s">
        <v>375</v>
      </c>
      <c r="L21" s="24" t="s">
        <v>376</v>
      </c>
      <c r="M21" s="24"/>
    </row>
    <row r="22" ht="43.1" customHeight="1" spans="1:13">
      <c r="A22" s="24"/>
      <c r="B22" s="24"/>
      <c r="C22" s="25"/>
      <c r="D22" s="24"/>
      <c r="E22" s="32"/>
      <c r="F22" s="24" t="s">
        <v>386</v>
      </c>
      <c r="G22" s="24" t="s">
        <v>399</v>
      </c>
      <c r="H22" s="24" t="s">
        <v>400</v>
      </c>
      <c r="I22" s="24" t="s">
        <v>389</v>
      </c>
      <c r="J22" s="24" t="s">
        <v>399</v>
      </c>
      <c r="K22" s="24" t="s">
        <v>389</v>
      </c>
      <c r="L22" s="24" t="s">
        <v>368</v>
      </c>
      <c r="M22" s="24"/>
    </row>
    <row r="23" ht="43.1" customHeight="1" spans="1:13">
      <c r="A23" s="24"/>
      <c r="B23" s="24"/>
      <c r="C23" s="25"/>
      <c r="D23" s="24"/>
      <c r="E23" s="32"/>
      <c r="F23" s="24" t="s">
        <v>383</v>
      </c>
      <c r="G23" s="24" t="s">
        <v>401</v>
      </c>
      <c r="H23" s="24" t="s">
        <v>402</v>
      </c>
      <c r="I23" s="24" t="s">
        <v>403</v>
      </c>
      <c r="J23" s="24" t="s">
        <v>401</v>
      </c>
      <c r="K23" s="24" t="s">
        <v>375</v>
      </c>
      <c r="L23" s="24" t="s">
        <v>376</v>
      </c>
      <c r="M23" s="24"/>
    </row>
    <row r="24" ht="43.1" customHeight="1" spans="1:13">
      <c r="A24" s="24"/>
      <c r="B24" s="24"/>
      <c r="C24" s="25"/>
      <c r="D24" s="24"/>
      <c r="E24" s="32" t="s">
        <v>371</v>
      </c>
      <c r="F24" s="24" t="s">
        <v>377</v>
      </c>
      <c r="G24" s="24" t="s">
        <v>404</v>
      </c>
      <c r="H24" s="24" t="s">
        <v>405</v>
      </c>
      <c r="I24" s="24" t="s">
        <v>406</v>
      </c>
      <c r="J24" s="24" t="s">
        <v>404</v>
      </c>
      <c r="K24" s="24" t="s">
        <v>375</v>
      </c>
      <c r="L24" s="24" t="s">
        <v>376</v>
      </c>
      <c r="M24" s="24"/>
    </row>
    <row r="25" ht="43.1" customHeight="1" spans="1:13">
      <c r="A25" s="24"/>
      <c r="B25" s="24"/>
      <c r="C25" s="25"/>
      <c r="D25" s="24"/>
      <c r="E25" s="32"/>
      <c r="F25" s="24" t="s">
        <v>379</v>
      </c>
      <c r="G25" s="24" t="s">
        <v>407</v>
      </c>
      <c r="H25" s="24" t="s">
        <v>408</v>
      </c>
      <c r="I25" s="24" t="s">
        <v>374</v>
      </c>
      <c r="J25" s="24" t="s">
        <v>407</v>
      </c>
      <c r="K25" s="24" t="s">
        <v>375</v>
      </c>
      <c r="L25" s="24" t="s">
        <v>376</v>
      </c>
      <c r="M25" s="24"/>
    </row>
    <row r="26" ht="43.1" customHeight="1" spans="1:13">
      <c r="A26" s="24"/>
      <c r="B26" s="24"/>
      <c r="C26" s="25"/>
      <c r="D26" s="24"/>
      <c r="E26" s="32"/>
      <c r="F26" s="24" t="s">
        <v>372</v>
      </c>
      <c r="G26" s="24" t="s">
        <v>409</v>
      </c>
      <c r="H26" s="24" t="s">
        <v>410</v>
      </c>
      <c r="I26" s="24" t="s">
        <v>374</v>
      </c>
      <c r="J26" s="24" t="s">
        <v>409</v>
      </c>
      <c r="K26" s="24" t="s">
        <v>375</v>
      </c>
      <c r="L26" s="24" t="s">
        <v>376</v>
      </c>
      <c r="M26" s="24"/>
    </row>
    <row r="27" ht="43.1" customHeight="1" spans="1:13">
      <c r="A27" s="24"/>
      <c r="B27" s="24"/>
      <c r="C27" s="25"/>
      <c r="D27" s="24"/>
      <c r="E27" s="32" t="s">
        <v>390</v>
      </c>
      <c r="F27" s="24" t="s">
        <v>391</v>
      </c>
      <c r="G27" s="24" t="s">
        <v>411</v>
      </c>
      <c r="H27" s="24" t="s">
        <v>394</v>
      </c>
      <c r="I27" s="24" t="s">
        <v>394</v>
      </c>
      <c r="J27" s="24" t="s">
        <v>411</v>
      </c>
      <c r="K27" s="24" t="s">
        <v>375</v>
      </c>
      <c r="L27" s="24" t="s">
        <v>376</v>
      </c>
      <c r="M27" s="24"/>
    </row>
    <row r="28" ht="59.5" customHeight="1" spans="1:13">
      <c r="A28" s="24" t="s">
        <v>154</v>
      </c>
      <c r="B28" s="24" t="s">
        <v>412</v>
      </c>
      <c r="C28" s="25"/>
      <c r="D28" s="24" t="s">
        <v>413</v>
      </c>
      <c r="E28" s="32" t="s">
        <v>380</v>
      </c>
      <c r="F28" s="24" t="s">
        <v>386</v>
      </c>
      <c r="G28" s="24" t="s">
        <v>414</v>
      </c>
      <c r="H28" s="24" t="s">
        <v>408</v>
      </c>
      <c r="I28" s="24" t="s">
        <v>415</v>
      </c>
      <c r="J28" s="24" t="s">
        <v>414</v>
      </c>
      <c r="K28" s="24" t="s">
        <v>415</v>
      </c>
      <c r="L28" s="24" t="s">
        <v>376</v>
      </c>
      <c r="M28" s="24"/>
    </row>
    <row r="29" ht="43.1" customHeight="1" spans="1:13">
      <c r="A29" s="24"/>
      <c r="B29" s="24"/>
      <c r="C29" s="25"/>
      <c r="D29" s="24"/>
      <c r="E29" s="32"/>
      <c r="F29" s="24" t="s">
        <v>383</v>
      </c>
      <c r="G29" s="24" t="s">
        <v>416</v>
      </c>
      <c r="H29" s="24" t="s">
        <v>417</v>
      </c>
      <c r="I29" s="24" t="s">
        <v>417</v>
      </c>
      <c r="J29" s="24" t="s">
        <v>416</v>
      </c>
      <c r="K29" s="24" t="s">
        <v>375</v>
      </c>
      <c r="L29" s="24" t="s">
        <v>376</v>
      </c>
      <c r="M29" s="24"/>
    </row>
    <row r="30" ht="43.1" customHeight="1" spans="1:13">
      <c r="A30" s="24"/>
      <c r="B30" s="24"/>
      <c r="C30" s="25"/>
      <c r="D30" s="24"/>
      <c r="E30" s="32"/>
      <c r="F30" s="24" t="s">
        <v>381</v>
      </c>
      <c r="G30" s="24" t="s">
        <v>382</v>
      </c>
      <c r="H30" s="24" t="s">
        <v>382</v>
      </c>
      <c r="I30" s="24" t="s">
        <v>398</v>
      </c>
      <c r="J30" s="24" t="s">
        <v>382</v>
      </c>
      <c r="K30" s="24" t="s">
        <v>375</v>
      </c>
      <c r="L30" s="24" t="s">
        <v>376</v>
      </c>
      <c r="M30" s="24"/>
    </row>
    <row r="31" ht="43.1" customHeight="1" spans="1:13">
      <c r="A31" s="24"/>
      <c r="B31" s="24"/>
      <c r="C31" s="25"/>
      <c r="D31" s="24"/>
      <c r="E31" s="32" t="s">
        <v>364</v>
      </c>
      <c r="F31" s="24" t="s">
        <v>365</v>
      </c>
      <c r="G31" s="24" t="s">
        <v>287</v>
      </c>
      <c r="H31" s="24" t="s">
        <v>388</v>
      </c>
      <c r="I31" s="24" t="s">
        <v>367</v>
      </c>
      <c r="J31" s="24" t="s">
        <v>287</v>
      </c>
      <c r="K31" s="24" t="s">
        <v>367</v>
      </c>
      <c r="L31" s="24" t="s">
        <v>368</v>
      </c>
      <c r="M31" s="24"/>
    </row>
    <row r="32" ht="43.1" customHeight="1" spans="1:13">
      <c r="A32" s="24"/>
      <c r="B32" s="24"/>
      <c r="C32" s="25"/>
      <c r="D32" s="24"/>
      <c r="E32" s="32"/>
      <c r="F32" s="24"/>
      <c r="G32" s="24" t="s">
        <v>297</v>
      </c>
      <c r="H32" s="24" t="s">
        <v>388</v>
      </c>
      <c r="I32" s="24" t="s">
        <v>367</v>
      </c>
      <c r="J32" s="24" t="s">
        <v>297</v>
      </c>
      <c r="K32" s="24" t="s">
        <v>367</v>
      </c>
      <c r="L32" s="24" t="s">
        <v>368</v>
      </c>
      <c r="M32" s="24"/>
    </row>
    <row r="33" ht="43.1" customHeight="1" spans="1:13">
      <c r="A33" s="24"/>
      <c r="B33" s="24"/>
      <c r="C33" s="25"/>
      <c r="D33" s="24"/>
      <c r="E33" s="32"/>
      <c r="F33" s="24"/>
      <c r="G33" s="24" t="s">
        <v>418</v>
      </c>
      <c r="H33" s="24" t="s">
        <v>388</v>
      </c>
      <c r="I33" s="24" t="s">
        <v>367</v>
      </c>
      <c r="J33" s="24" t="s">
        <v>418</v>
      </c>
      <c r="K33" s="24" t="s">
        <v>367</v>
      </c>
      <c r="L33" s="24" t="s">
        <v>368</v>
      </c>
      <c r="M33" s="24"/>
    </row>
    <row r="34" ht="43.1" customHeight="1" spans="1:13">
      <c r="A34" s="24"/>
      <c r="B34" s="24"/>
      <c r="C34" s="25"/>
      <c r="D34" s="24"/>
      <c r="E34" s="32"/>
      <c r="F34" s="24"/>
      <c r="G34" s="24" t="s">
        <v>294</v>
      </c>
      <c r="H34" s="24" t="s">
        <v>419</v>
      </c>
      <c r="I34" s="24" t="s">
        <v>367</v>
      </c>
      <c r="J34" s="24" t="s">
        <v>294</v>
      </c>
      <c r="K34" s="24" t="s">
        <v>367</v>
      </c>
      <c r="L34" s="24" t="s">
        <v>368</v>
      </c>
      <c r="M34" s="24"/>
    </row>
    <row r="35" ht="43.1" customHeight="1" spans="1:13">
      <c r="A35" s="24"/>
      <c r="B35" s="24"/>
      <c r="C35" s="25"/>
      <c r="D35" s="24"/>
      <c r="E35" s="32"/>
      <c r="F35" s="24"/>
      <c r="G35" s="24" t="s">
        <v>286</v>
      </c>
      <c r="H35" s="24" t="s">
        <v>388</v>
      </c>
      <c r="I35" s="24" t="s">
        <v>367</v>
      </c>
      <c r="J35" s="24" t="s">
        <v>286</v>
      </c>
      <c r="K35" s="24" t="s">
        <v>367</v>
      </c>
      <c r="L35" s="24" t="s">
        <v>368</v>
      </c>
      <c r="M35" s="24"/>
    </row>
    <row r="36" ht="43.1" customHeight="1" spans="1:13">
      <c r="A36" s="24"/>
      <c r="B36" s="24"/>
      <c r="C36" s="25"/>
      <c r="D36" s="24"/>
      <c r="E36" s="32" t="s">
        <v>390</v>
      </c>
      <c r="F36" s="24" t="s">
        <v>391</v>
      </c>
      <c r="G36" s="24" t="s">
        <v>420</v>
      </c>
      <c r="H36" s="24" t="s">
        <v>394</v>
      </c>
      <c r="I36" s="24" t="s">
        <v>394</v>
      </c>
      <c r="J36" s="24" t="s">
        <v>420</v>
      </c>
      <c r="K36" s="24" t="s">
        <v>375</v>
      </c>
      <c r="L36" s="24" t="s">
        <v>376</v>
      </c>
      <c r="M36" s="24"/>
    </row>
    <row r="37" ht="43.1" customHeight="1" spans="1:13">
      <c r="A37" s="24"/>
      <c r="B37" s="24"/>
      <c r="C37" s="25"/>
      <c r="D37" s="24"/>
      <c r="E37" s="32" t="s">
        <v>371</v>
      </c>
      <c r="F37" s="24" t="s">
        <v>379</v>
      </c>
      <c r="G37" s="24" t="s">
        <v>421</v>
      </c>
      <c r="H37" s="24" t="s">
        <v>422</v>
      </c>
      <c r="I37" s="24" t="s">
        <v>422</v>
      </c>
      <c r="J37" s="24" t="s">
        <v>421</v>
      </c>
      <c r="K37" s="24" t="s">
        <v>375</v>
      </c>
      <c r="L37" s="24" t="s">
        <v>376</v>
      </c>
      <c r="M37" s="24"/>
    </row>
    <row r="38" ht="43.1" customHeight="1" spans="1:13">
      <c r="A38" s="24"/>
      <c r="B38" s="24"/>
      <c r="C38" s="25"/>
      <c r="D38" s="24"/>
      <c r="E38" s="32"/>
      <c r="F38" s="24" t="s">
        <v>377</v>
      </c>
      <c r="G38" s="24" t="s">
        <v>423</v>
      </c>
      <c r="H38" s="24" t="s">
        <v>424</v>
      </c>
      <c r="I38" s="24" t="s">
        <v>424</v>
      </c>
      <c r="J38" s="24" t="s">
        <v>423</v>
      </c>
      <c r="K38" s="24" t="s">
        <v>375</v>
      </c>
      <c r="L38" s="24" t="s">
        <v>376</v>
      </c>
      <c r="M38" s="24"/>
    </row>
    <row r="39" ht="43.1" customHeight="1" spans="1:13">
      <c r="A39" s="24" t="s">
        <v>154</v>
      </c>
      <c r="B39" s="24" t="s">
        <v>425</v>
      </c>
      <c r="C39" s="25">
        <v>20</v>
      </c>
      <c r="D39" s="24" t="s">
        <v>413</v>
      </c>
      <c r="E39" s="32" t="s">
        <v>364</v>
      </c>
      <c r="F39" s="24" t="s">
        <v>365</v>
      </c>
      <c r="G39" s="24" t="s">
        <v>286</v>
      </c>
      <c r="H39" s="24" t="s">
        <v>388</v>
      </c>
      <c r="I39" s="24" t="s">
        <v>367</v>
      </c>
      <c r="J39" s="24" t="s">
        <v>286</v>
      </c>
      <c r="K39" s="24" t="s">
        <v>367</v>
      </c>
      <c r="L39" s="24" t="s">
        <v>368</v>
      </c>
      <c r="M39" s="24"/>
    </row>
    <row r="40" ht="43.1" customHeight="1" spans="1:13">
      <c r="A40" s="24"/>
      <c r="B40" s="24"/>
      <c r="C40" s="25"/>
      <c r="D40" s="24"/>
      <c r="E40" s="32"/>
      <c r="F40" s="24"/>
      <c r="G40" s="24" t="s">
        <v>287</v>
      </c>
      <c r="H40" s="24" t="s">
        <v>388</v>
      </c>
      <c r="I40" s="24" t="s">
        <v>367</v>
      </c>
      <c r="J40" s="24" t="s">
        <v>287</v>
      </c>
      <c r="K40" s="24" t="s">
        <v>367</v>
      </c>
      <c r="L40" s="24" t="s">
        <v>368</v>
      </c>
      <c r="M40" s="24"/>
    </row>
    <row r="41" ht="43.1" customHeight="1" spans="1:13">
      <c r="A41" s="24"/>
      <c r="B41" s="24"/>
      <c r="C41" s="25"/>
      <c r="D41" s="24"/>
      <c r="E41" s="32"/>
      <c r="F41" s="24"/>
      <c r="G41" s="24" t="s">
        <v>294</v>
      </c>
      <c r="H41" s="24" t="s">
        <v>419</v>
      </c>
      <c r="I41" s="24" t="s">
        <v>367</v>
      </c>
      <c r="J41" s="24" t="s">
        <v>294</v>
      </c>
      <c r="K41" s="24" t="s">
        <v>367</v>
      </c>
      <c r="L41" s="24" t="s">
        <v>368</v>
      </c>
      <c r="M41" s="24"/>
    </row>
    <row r="42" ht="43.1" customHeight="1" spans="1:13">
      <c r="A42" s="24"/>
      <c r="B42" s="24"/>
      <c r="C42" s="25"/>
      <c r="D42" s="24"/>
      <c r="E42" s="32"/>
      <c r="F42" s="24"/>
      <c r="G42" s="24" t="s">
        <v>297</v>
      </c>
      <c r="H42" s="24" t="s">
        <v>388</v>
      </c>
      <c r="I42" s="24" t="s">
        <v>367</v>
      </c>
      <c r="J42" s="24" t="s">
        <v>297</v>
      </c>
      <c r="K42" s="24" t="s">
        <v>367</v>
      </c>
      <c r="L42" s="24" t="s">
        <v>368</v>
      </c>
      <c r="M42" s="24"/>
    </row>
    <row r="43" ht="43.1" customHeight="1" spans="1:13">
      <c r="A43" s="24"/>
      <c r="B43" s="24"/>
      <c r="C43" s="25"/>
      <c r="D43" s="24"/>
      <c r="E43" s="32"/>
      <c r="F43" s="24"/>
      <c r="G43" s="24" t="s">
        <v>418</v>
      </c>
      <c r="H43" s="24" t="s">
        <v>388</v>
      </c>
      <c r="I43" s="24" t="s">
        <v>367</v>
      </c>
      <c r="J43" s="24" t="s">
        <v>418</v>
      </c>
      <c r="K43" s="24" t="s">
        <v>367</v>
      </c>
      <c r="L43" s="24" t="s">
        <v>368</v>
      </c>
      <c r="M43" s="24"/>
    </row>
    <row r="44" ht="43.1" customHeight="1" spans="1:13">
      <c r="A44" s="24"/>
      <c r="B44" s="24"/>
      <c r="C44" s="25"/>
      <c r="D44" s="24"/>
      <c r="E44" s="32" t="s">
        <v>371</v>
      </c>
      <c r="F44" s="24" t="s">
        <v>377</v>
      </c>
      <c r="G44" s="24" t="s">
        <v>423</v>
      </c>
      <c r="H44" s="24" t="s">
        <v>424</v>
      </c>
      <c r="I44" s="24" t="s">
        <v>424</v>
      </c>
      <c r="J44" s="24" t="s">
        <v>423</v>
      </c>
      <c r="K44" s="24" t="s">
        <v>375</v>
      </c>
      <c r="L44" s="24" t="s">
        <v>376</v>
      </c>
      <c r="M44" s="24"/>
    </row>
    <row r="45" ht="43.1" customHeight="1" spans="1:13">
      <c r="A45" s="24"/>
      <c r="B45" s="24"/>
      <c r="C45" s="25"/>
      <c r="D45" s="24"/>
      <c r="E45" s="32"/>
      <c r="F45" s="24" t="s">
        <v>379</v>
      </c>
      <c r="G45" s="24" t="s">
        <v>421</v>
      </c>
      <c r="H45" s="24" t="s">
        <v>422</v>
      </c>
      <c r="I45" s="24" t="s">
        <v>422</v>
      </c>
      <c r="J45" s="24" t="s">
        <v>421</v>
      </c>
      <c r="K45" s="24" t="s">
        <v>375</v>
      </c>
      <c r="L45" s="24" t="s">
        <v>376</v>
      </c>
      <c r="M45" s="24"/>
    </row>
    <row r="46" ht="43.1" customHeight="1" spans="1:13">
      <c r="A46" s="24"/>
      <c r="B46" s="24"/>
      <c r="C46" s="25"/>
      <c r="D46" s="24"/>
      <c r="E46" s="32" t="s">
        <v>390</v>
      </c>
      <c r="F46" s="24" t="s">
        <v>391</v>
      </c>
      <c r="G46" s="24" t="s">
        <v>420</v>
      </c>
      <c r="H46" s="24" t="s">
        <v>394</v>
      </c>
      <c r="I46" s="24" t="s">
        <v>394</v>
      </c>
      <c r="J46" s="24" t="s">
        <v>420</v>
      </c>
      <c r="K46" s="24" t="s">
        <v>375</v>
      </c>
      <c r="L46" s="24" t="s">
        <v>376</v>
      </c>
      <c r="M46" s="24"/>
    </row>
    <row r="47" ht="59.5" customHeight="1" spans="1:13">
      <c r="A47" s="24"/>
      <c r="B47" s="24"/>
      <c r="C47" s="25"/>
      <c r="D47" s="24"/>
      <c r="E47" s="32" t="s">
        <v>380</v>
      </c>
      <c r="F47" s="24" t="s">
        <v>386</v>
      </c>
      <c r="G47" s="24" t="s">
        <v>414</v>
      </c>
      <c r="H47" s="24" t="s">
        <v>408</v>
      </c>
      <c r="I47" s="24" t="s">
        <v>415</v>
      </c>
      <c r="J47" s="24" t="s">
        <v>414</v>
      </c>
      <c r="K47" s="24" t="s">
        <v>415</v>
      </c>
      <c r="L47" s="24" t="s">
        <v>376</v>
      </c>
      <c r="M47" s="24"/>
    </row>
    <row r="48" ht="43.1" customHeight="1" spans="1:13">
      <c r="A48" s="24"/>
      <c r="B48" s="24"/>
      <c r="C48" s="25"/>
      <c r="D48" s="24"/>
      <c r="E48" s="32"/>
      <c r="F48" s="24" t="s">
        <v>383</v>
      </c>
      <c r="G48" s="24" t="s">
        <v>416</v>
      </c>
      <c r="H48" s="24" t="s">
        <v>417</v>
      </c>
      <c r="I48" s="24" t="s">
        <v>417</v>
      </c>
      <c r="J48" s="24" t="s">
        <v>416</v>
      </c>
      <c r="K48" s="24" t="s">
        <v>375</v>
      </c>
      <c r="L48" s="24" t="s">
        <v>376</v>
      </c>
      <c r="M48" s="24"/>
    </row>
    <row r="49" ht="43.1" customHeight="1" spans="1:13">
      <c r="A49" s="24"/>
      <c r="B49" s="24"/>
      <c r="C49" s="25"/>
      <c r="D49" s="24"/>
      <c r="E49" s="32"/>
      <c r="F49" s="24" t="s">
        <v>381</v>
      </c>
      <c r="G49" s="24" t="s">
        <v>382</v>
      </c>
      <c r="H49" s="24" t="s">
        <v>382</v>
      </c>
      <c r="I49" s="24" t="s">
        <v>398</v>
      </c>
      <c r="J49" s="24" t="s">
        <v>382</v>
      </c>
      <c r="K49" s="24" t="s">
        <v>375</v>
      </c>
      <c r="L49" s="24" t="s">
        <v>376</v>
      </c>
      <c r="M49" s="24"/>
    </row>
  </sheetData>
  <mergeCells count="40">
    <mergeCell ref="C2:M2"/>
    <mergeCell ref="A3:K3"/>
    <mergeCell ref="L3:M3"/>
    <mergeCell ref="E4:M4"/>
    <mergeCell ref="A4:A5"/>
    <mergeCell ref="A7:A16"/>
    <mergeCell ref="A17:A27"/>
    <mergeCell ref="A28:A38"/>
    <mergeCell ref="A39:A49"/>
    <mergeCell ref="B4:B5"/>
    <mergeCell ref="B7:B16"/>
    <mergeCell ref="B17:B27"/>
    <mergeCell ref="B28:B38"/>
    <mergeCell ref="B39:B49"/>
    <mergeCell ref="C4:C5"/>
    <mergeCell ref="C7:C16"/>
    <mergeCell ref="C17:C27"/>
    <mergeCell ref="C28:C38"/>
    <mergeCell ref="C39:C49"/>
    <mergeCell ref="D4:D5"/>
    <mergeCell ref="D7:D16"/>
    <mergeCell ref="D17:D27"/>
    <mergeCell ref="D28:D38"/>
    <mergeCell ref="D39:D49"/>
    <mergeCell ref="E7:E9"/>
    <mergeCell ref="E10:E12"/>
    <mergeCell ref="E13:E15"/>
    <mergeCell ref="E17:E20"/>
    <mergeCell ref="E21:E23"/>
    <mergeCell ref="E24:E26"/>
    <mergeCell ref="E28:E30"/>
    <mergeCell ref="E31:E35"/>
    <mergeCell ref="E37:E38"/>
    <mergeCell ref="E39:E43"/>
    <mergeCell ref="E44:E45"/>
    <mergeCell ref="E47:E49"/>
    <mergeCell ref="F7:F9"/>
    <mergeCell ref="F17:F20"/>
    <mergeCell ref="F31:F35"/>
    <mergeCell ref="F39:F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L15" sqref="L1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426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316</v>
      </c>
      <c r="B3" s="23" t="s">
        <v>317</v>
      </c>
      <c r="C3" s="23" t="s">
        <v>428</v>
      </c>
      <c r="D3" s="23"/>
      <c r="E3" s="23"/>
      <c r="F3" s="23"/>
      <c r="G3" s="23"/>
      <c r="H3" s="23"/>
      <c r="I3" s="23"/>
      <c r="J3" s="23" t="s">
        <v>429</v>
      </c>
      <c r="K3" s="23" t="s">
        <v>430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350</v>
      </c>
      <c r="D4" s="23" t="s">
        <v>431</v>
      </c>
      <c r="E4" s="23"/>
      <c r="F4" s="23"/>
      <c r="G4" s="23"/>
      <c r="H4" s="23" t="s">
        <v>432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433</v>
      </c>
      <c r="F5" s="23" t="s">
        <v>141</v>
      </c>
      <c r="G5" s="23" t="s">
        <v>434</v>
      </c>
      <c r="H5" s="23" t="s">
        <v>159</v>
      </c>
      <c r="I5" s="23" t="s">
        <v>160</v>
      </c>
      <c r="J5" s="23"/>
      <c r="K5" s="23" t="s">
        <v>353</v>
      </c>
      <c r="L5" s="23" t="s">
        <v>354</v>
      </c>
      <c r="M5" s="23" t="s">
        <v>355</v>
      </c>
      <c r="N5" s="23" t="s">
        <v>360</v>
      </c>
      <c r="O5" s="23" t="s">
        <v>356</v>
      </c>
      <c r="P5" s="23" t="s">
        <v>435</v>
      </c>
      <c r="Q5" s="23" t="s">
        <v>436</v>
      </c>
      <c r="R5" s="23" t="s">
        <v>361</v>
      </c>
    </row>
    <row r="6" ht="39.65" customHeight="1" spans="1:18">
      <c r="A6" s="24" t="s">
        <v>2</v>
      </c>
      <c r="B6" s="24" t="s">
        <v>153</v>
      </c>
      <c r="C6" s="25">
        <v>105.303777</v>
      </c>
      <c r="D6" s="25">
        <v>105.303777</v>
      </c>
      <c r="E6" s="25"/>
      <c r="F6" s="25"/>
      <c r="G6" s="25"/>
      <c r="H6" s="25">
        <v>68.303777</v>
      </c>
      <c r="I6" s="25">
        <v>37</v>
      </c>
      <c r="J6" s="24" t="s">
        <v>437</v>
      </c>
      <c r="K6" s="26" t="s">
        <v>380</v>
      </c>
      <c r="L6" s="26" t="s">
        <v>438</v>
      </c>
      <c r="M6" s="26" t="s">
        <v>439</v>
      </c>
      <c r="N6" s="26" t="s">
        <v>376</v>
      </c>
      <c r="O6" s="26" t="s">
        <v>382</v>
      </c>
      <c r="P6" s="26" t="s">
        <v>440</v>
      </c>
      <c r="Q6" s="26" t="s">
        <v>441</v>
      </c>
      <c r="R6" s="26"/>
    </row>
    <row r="7" ht="29.3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/>
      <c r="M7" s="26" t="s">
        <v>442</v>
      </c>
      <c r="N7" s="26" t="s">
        <v>376</v>
      </c>
      <c r="O7" s="26" t="s">
        <v>382</v>
      </c>
      <c r="P7" s="26" t="s">
        <v>389</v>
      </c>
      <c r="Q7" s="26" t="s">
        <v>443</v>
      </c>
      <c r="R7" s="26"/>
    </row>
    <row r="8" ht="19.8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/>
      <c r="L8" s="26"/>
      <c r="M8" s="26" t="s">
        <v>444</v>
      </c>
      <c r="N8" s="26" t="s">
        <v>376</v>
      </c>
      <c r="O8" s="26" t="s">
        <v>382</v>
      </c>
      <c r="P8" s="26" t="s">
        <v>389</v>
      </c>
      <c r="Q8" s="26" t="s">
        <v>444</v>
      </c>
      <c r="R8" s="26"/>
    </row>
    <row r="9" ht="29.3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445</v>
      </c>
      <c r="M9" s="26" t="s">
        <v>446</v>
      </c>
      <c r="N9" s="26" t="s">
        <v>376</v>
      </c>
      <c r="O9" s="26" t="s">
        <v>382</v>
      </c>
      <c r="P9" s="26" t="s">
        <v>389</v>
      </c>
      <c r="Q9" s="26" t="s">
        <v>444</v>
      </c>
      <c r="R9" s="26"/>
    </row>
    <row r="10" ht="22.4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6"/>
      <c r="L10" s="26"/>
      <c r="M10" s="26" t="s">
        <v>447</v>
      </c>
      <c r="N10" s="26" t="s">
        <v>376</v>
      </c>
      <c r="O10" s="26" t="s">
        <v>382</v>
      </c>
      <c r="P10" s="26" t="s">
        <v>389</v>
      </c>
      <c r="Q10" s="26" t="s">
        <v>448</v>
      </c>
      <c r="R10" s="26"/>
    </row>
    <row r="11" ht="29.3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/>
      <c r="L11" s="26"/>
      <c r="M11" s="26" t="s">
        <v>442</v>
      </c>
      <c r="N11" s="26" t="s">
        <v>376</v>
      </c>
      <c r="O11" s="26" t="s">
        <v>382</v>
      </c>
      <c r="P11" s="26" t="s">
        <v>389</v>
      </c>
      <c r="Q11" s="26" t="s">
        <v>443</v>
      </c>
      <c r="R11" s="26"/>
    </row>
    <row r="12" ht="50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6" t="s">
        <v>371</v>
      </c>
      <c r="L12" s="26" t="s">
        <v>449</v>
      </c>
      <c r="M12" s="26" t="s">
        <v>450</v>
      </c>
      <c r="N12" s="26" t="s">
        <v>376</v>
      </c>
      <c r="O12" s="26" t="s">
        <v>382</v>
      </c>
      <c r="P12" s="26" t="s">
        <v>451</v>
      </c>
      <c r="Q12" s="26" t="s">
        <v>452</v>
      </c>
      <c r="R12" s="26"/>
    </row>
    <row r="13" ht="21.55" customHeight="1" spans="1:18">
      <c r="A13" s="24"/>
      <c r="B13" s="24"/>
      <c r="C13" s="25"/>
      <c r="D13" s="25"/>
      <c r="E13" s="25"/>
      <c r="F13" s="25"/>
      <c r="G13" s="25"/>
      <c r="H13" s="25"/>
      <c r="I13" s="25"/>
      <c r="J13" s="24"/>
      <c r="K13" s="26"/>
      <c r="L13" s="26" t="s">
        <v>394</v>
      </c>
      <c r="M13" s="26" t="s">
        <v>453</v>
      </c>
      <c r="N13" s="26" t="s">
        <v>454</v>
      </c>
      <c r="O13" s="26" t="s">
        <v>455</v>
      </c>
      <c r="P13" s="26" t="s">
        <v>451</v>
      </c>
      <c r="Q13" s="26" t="s">
        <v>456</v>
      </c>
      <c r="R13" s="2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13"/>
    <mergeCell ref="C4:C5"/>
    <mergeCell ref="C6:C13"/>
    <mergeCell ref="D6:D13"/>
    <mergeCell ref="E6:E13"/>
    <mergeCell ref="F6:F13"/>
    <mergeCell ref="G6:G13"/>
    <mergeCell ref="H6:H13"/>
    <mergeCell ref="I6:I13"/>
    <mergeCell ref="J3:J5"/>
    <mergeCell ref="J6:J13"/>
    <mergeCell ref="K6:K11"/>
    <mergeCell ref="K12:K13"/>
    <mergeCell ref="L6:L8"/>
    <mergeCell ref="L9:L11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7" sqref="G17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单位：117001-共青团醴陵市委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457</v>
      </c>
      <c r="B3" s="9"/>
      <c r="C3" s="8" t="s">
        <v>458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157</v>
      </c>
      <c r="B4" s="11" t="s">
        <v>158</v>
      </c>
      <c r="C4" s="12" t="s">
        <v>134</v>
      </c>
      <c r="D4" s="12" t="s">
        <v>241</v>
      </c>
      <c r="E4" s="12" t="s">
        <v>242</v>
      </c>
    </row>
    <row r="5" spans="1:5">
      <c r="A5" s="13">
        <v>301</v>
      </c>
      <c r="B5" s="14" t="s">
        <v>222</v>
      </c>
      <c r="C5" s="15">
        <f t="shared" ref="C5:C68" si="0">D5+E5</f>
        <v>34.861632</v>
      </c>
      <c r="D5" s="15">
        <f>SUM(D6:D18)</f>
        <v>34.861632</v>
      </c>
      <c r="E5" s="15">
        <f>SUM(E6:E18)</f>
        <v>0</v>
      </c>
    </row>
    <row r="6" spans="1:5">
      <c r="A6" s="16">
        <v>30101</v>
      </c>
      <c r="B6" s="17" t="s">
        <v>459</v>
      </c>
      <c r="C6" s="15">
        <f t="shared" si="0"/>
        <v>13.7196</v>
      </c>
      <c r="D6" s="15">
        <f>'9工资福利'!H6</f>
        <v>13.7196</v>
      </c>
      <c r="E6" s="15"/>
    </row>
    <row r="7" spans="1:5">
      <c r="A7" s="16">
        <v>30102</v>
      </c>
      <c r="B7" s="17" t="s">
        <v>460</v>
      </c>
      <c r="C7" s="15">
        <f t="shared" si="0"/>
        <v>10.98</v>
      </c>
      <c r="D7" s="15">
        <f>'9工资福利'!I6</f>
        <v>10.98</v>
      </c>
      <c r="E7" s="15"/>
    </row>
    <row r="8" spans="1:5">
      <c r="A8" s="16">
        <v>30103</v>
      </c>
      <c r="B8" s="17" t="s">
        <v>461</v>
      </c>
      <c r="C8" s="15">
        <f t="shared" si="0"/>
        <v>1.1433</v>
      </c>
      <c r="D8" s="15">
        <f>'9工资福利'!J6</f>
        <v>1.1433</v>
      </c>
      <c r="E8" s="15"/>
    </row>
    <row r="9" spans="1:5">
      <c r="A9" s="16">
        <v>30106</v>
      </c>
      <c r="B9" s="17" t="s">
        <v>462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463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464</v>
      </c>
      <c r="C11" s="15">
        <f t="shared" si="0"/>
        <v>4.134864</v>
      </c>
      <c r="D11" s="15">
        <f>'9工资福利'!M6</f>
        <v>4.134864</v>
      </c>
      <c r="E11" s="15"/>
    </row>
    <row r="12" spans="1:5">
      <c r="A12" s="16">
        <v>30109</v>
      </c>
      <c r="B12" s="17" t="s">
        <v>465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466</v>
      </c>
      <c r="C13" s="15">
        <f t="shared" si="0"/>
        <v>1.78272</v>
      </c>
      <c r="D13" s="15">
        <f>'9工资福利'!O6</f>
        <v>1.78272</v>
      </c>
      <c r="E13" s="15"/>
    </row>
    <row r="14" spans="1:5">
      <c r="A14" s="16">
        <v>30111</v>
      </c>
      <c r="B14" s="17" t="s">
        <v>467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468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469</v>
      </c>
      <c r="C16" s="15">
        <f t="shared" si="0"/>
        <v>3.101148</v>
      </c>
      <c r="D16" s="15">
        <f>'9工资福利'!R6</f>
        <v>3.101148</v>
      </c>
      <c r="E16" s="15"/>
    </row>
    <row r="17" spans="1:5">
      <c r="A17" s="16">
        <v>30114</v>
      </c>
      <c r="B17" s="17" t="s">
        <v>470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471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295</v>
      </c>
      <c r="C19" s="15">
        <f t="shared" si="0"/>
        <v>33.442145</v>
      </c>
      <c r="D19" s="15">
        <f>SUM(D20:D46)</f>
        <v>0</v>
      </c>
      <c r="E19" s="15">
        <f>SUM(E20:E46)</f>
        <v>33.442145</v>
      </c>
    </row>
    <row r="20" spans="1:5">
      <c r="A20" s="16">
        <v>30201</v>
      </c>
      <c r="B20" s="17" t="s">
        <v>472</v>
      </c>
      <c r="C20" s="15">
        <f t="shared" si="0"/>
        <v>1.5</v>
      </c>
      <c r="D20" s="15"/>
      <c r="E20" s="15">
        <f>'13商品服务'!G6</f>
        <v>1.5</v>
      </c>
    </row>
    <row r="21" spans="1:5">
      <c r="A21" s="16">
        <v>30202</v>
      </c>
      <c r="B21" s="17" t="s">
        <v>473</v>
      </c>
      <c r="C21" s="15">
        <f t="shared" si="0"/>
        <v>0</v>
      </c>
      <c r="D21" s="15"/>
      <c r="E21" s="15">
        <f>'13商品服务'!H6</f>
        <v>0</v>
      </c>
    </row>
    <row r="22" spans="1:5">
      <c r="A22" s="16">
        <v>30203</v>
      </c>
      <c r="B22" s="17" t="s">
        <v>474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475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476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477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478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479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480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481</v>
      </c>
      <c r="C29" s="15">
        <f t="shared" si="0"/>
        <v>0.2</v>
      </c>
      <c r="D29" s="15"/>
      <c r="E29" s="15">
        <f>'13商品服务'!P6</f>
        <v>0.2</v>
      </c>
    </row>
    <row r="30" spans="1:5">
      <c r="A30" s="16">
        <v>30212</v>
      </c>
      <c r="B30" s="17" t="s">
        <v>482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483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484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485</v>
      </c>
      <c r="C33" s="15">
        <f t="shared" si="0"/>
        <v>0.5</v>
      </c>
      <c r="D33" s="15"/>
      <c r="E33" s="15">
        <f>'13商品服务'!T6</f>
        <v>0.5</v>
      </c>
    </row>
    <row r="34" spans="1:5">
      <c r="A34" s="16">
        <v>30216</v>
      </c>
      <c r="B34" s="17" t="s">
        <v>486</v>
      </c>
      <c r="C34" s="15">
        <f t="shared" si="0"/>
        <v>0.1</v>
      </c>
      <c r="D34" s="15"/>
      <c r="E34" s="15">
        <f>'13商品服务'!U6</f>
        <v>0.1</v>
      </c>
    </row>
    <row r="35" spans="1:5">
      <c r="A35" s="16">
        <v>30217</v>
      </c>
      <c r="B35" s="17" t="s">
        <v>487</v>
      </c>
      <c r="C35" s="15">
        <f t="shared" si="0"/>
        <v>0.6</v>
      </c>
      <c r="D35" s="15"/>
      <c r="E35" s="15">
        <f>'13商品服务'!V6</f>
        <v>0.6</v>
      </c>
    </row>
    <row r="36" spans="1:5">
      <c r="A36" s="16">
        <v>30218</v>
      </c>
      <c r="B36" s="17" t="s">
        <v>488</v>
      </c>
      <c r="C36" s="15">
        <f t="shared" si="0"/>
        <v>0.2</v>
      </c>
      <c r="D36" s="15"/>
      <c r="E36" s="15">
        <f>'13商品服务'!W6</f>
        <v>0.2</v>
      </c>
    </row>
    <row r="37" spans="1:5">
      <c r="A37" s="16">
        <v>30224</v>
      </c>
      <c r="B37" s="17" t="s">
        <v>489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490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491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492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493</v>
      </c>
      <c r="C41" s="15">
        <f t="shared" si="0"/>
        <v>0.776858</v>
      </c>
      <c r="D41" s="15"/>
      <c r="E41" s="15">
        <f>'13商品服务'!AB6</f>
        <v>0.776858</v>
      </c>
    </row>
    <row r="42" spans="1:5">
      <c r="A42" s="16">
        <v>30229</v>
      </c>
      <c r="B42" s="17" t="s">
        <v>494</v>
      </c>
      <c r="C42" s="15">
        <f t="shared" si="0"/>
        <v>1.165287</v>
      </c>
      <c r="D42" s="15"/>
      <c r="E42" s="15">
        <f>'13商品服务'!AC6</f>
        <v>1.165287</v>
      </c>
    </row>
    <row r="43" spans="1:5">
      <c r="A43" s="16">
        <v>30231</v>
      </c>
      <c r="B43" s="17" t="s">
        <v>495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496</v>
      </c>
      <c r="C44" s="15">
        <f t="shared" si="0"/>
        <v>0.5</v>
      </c>
      <c r="D44" s="15"/>
      <c r="E44" s="15">
        <f>'13商品服务'!AE6</f>
        <v>0.5</v>
      </c>
    </row>
    <row r="45" spans="1:5">
      <c r="A45" s="16">
        <v>30240</v>
      </c>
      <c r="B45" s="17" t="s">
        <v>497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498</v>
      </c>
      <c r="C46" s="15">
        <f t="shared" si="0"/>
        <v>27.9</v>
      </c>
      <c r="D46" s="15"/>
      <c r="E46" s="15">
        <f>'13商品服务'!AG6</f>
        <v>27.9</v>
      </c>
    </row>
    <row r="47" spans="1:5">
      <c r="A47" s="13">
        <v>303</v>
      </c>
      <c r="B47" s="14" t="s">
        <v>214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499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500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501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502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503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504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505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506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507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508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509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510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216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511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512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513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514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515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516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517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518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519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520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521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522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523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524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525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526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527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528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529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530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531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532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68.303777</v>
      </c>
      <c r="D85" s="20">
        <f>D80+D63+D60+D47+D19+D5</f>
        <v>34.861632</v>
      </c>
      <c r="E85" s="20">
        <f>E80+E63+E60+E47+E19+E5</f>
        <v>33.442145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24" sqref="B24:B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8"/>
      <c r="H1" s="67"/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2" t="s">
        <v>39</v>
      </c>
      <c r="B6" s="25">
        <v>105.303777</v>
      </c>
      <c r="C6" s="24" t="s">
        <v>40</v>
      </c>
      <c r="D6" s="39">
        <v>96.285045</v>
      </c>
      <c r="E6" s="32" t="s">
        <v>41</v>
      </c>
      <c r="F6" s="31">
        <v>68.303777</v>
      </c>
      <c r="G6" s="24" t="s">
        <v>42</v>
      </c>
      <c r="H6" s="25">
        <v>34.861632</v>
      </c>
    </row>
    <row r="7" ht="16.25" customHeight="1" spans="1:8">
      <c r="A7" s="24" t="s">
        <v>43</v>
      </c>
      <c r="B7" s="25">
        <v>105.303777</v>
      </c>
      <c r="C7" s="24" t="s">
        <v>44</v>
      </c>
      <c r="D7" s="39"/>
      <c r="E7" s="24" t="s">
        <v>45</v>
      </c>
      <c r="F7" s="25">
        <v>34.861632</v>
      </c>
      <c r="G7" s="24" t="s">
        <v>46</v>
      </c>
      <c r="H7" s="25">
        <v>70.442145</v>
      </c>
    </row>
    <row r="8" ht="16.25" customHeight="1" spans="1:8">
      <c r="A8" s="32" t="s">
        <v>47</v>
      </c>
      <c r="B8" s="25"/>
      <c r="C8" s="24" t="s">
        <v>48</v>
      </c>
      <c r="D8" s="39"/>
      <c r="E8" s="24" t="s">
        <v>49</v>
      </c>
      <c r="F8" s="25">
        <v>33.442145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37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39"/>
      <c r="E12" s="24" t="s">
        <v>65</v>
      </c>
      <c r="F12" s="25">
        <v>37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39">
        <v>4.134864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39">
        <v>1.78272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2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/>
      <c r="G20" s="24"/>
      <c r="H20" s="25"/>
    </row>
    <row r="21" ht="16.2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2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2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2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39">
        <v>3.101148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2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2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2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2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2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2" t="s">
        <v>126</v>
      </c>
      <c r="B37" s="31">
        <v>105.303777</v>
      </c>
      <c r="C37" s="32" t="s">
        <v>127</v>
      </c>
      <c r="D37" s="31">
        <v>105.303777</v>
      </c>
      <c r="E37" s="32" t="s">
        <v>127</v>
      </c>
      <c r="F37" s="31">
        <v>105.303777</v>
      </c>
      <c r="G37" s="32" t="s">
        <v>127</v>
      </c>
      <c r="H37" s="31">
        <v>105.303777</v>
      </c>
    </row>
    <row r="38" ht="16.2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25" customHeight="1" spans="1:8">
      <c r="A39" s="24"/>
      <c r="B39" s="25"/>
      <c r="C39" s="24"/>
      <c r="D39" s="25"/>
      <c r="E39" s="32"/>
      <c r="F39" s="31"/>
      <c r="G39" s="32"/>
      <c r="H39" s="31"/>
    </row>
    <row r="40" ht="16.25" customHeight="1" spans="1:8">
      <c r="A40" s="32" t="s">
        <v>130</v>
      </c>
      <c r="B40" s="31">
        <v>105.303777</v>
      </c>
      <c r="C40" s="32" t="s">
        <v>131</v>
      </c>
      <c r="D40" s="31">
        <v>105.303777</v>
      </c>
      <c r="E40" s="32" t="s">
        <v>131</v>
      </c>
      <c r="F40" s="31">
        <v>105.303777</v>
      </c>
      <c r="G40" s="32" t="s">
        <v>131</v>
      </c>
      <c r="H40" s="31">
        <v>105.303777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8" sqref="G1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4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134</v>
      </c>
      <c r="C7" s="46">
        <v>105.303777</v>
      </c>
      <c r="D7" s="46">
        <v>105.303777</v>
      </c>
      <c r="E7" s="46">
        <v>105.303777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0" t="s">
        <v>152</v>
      </c>
      <c r="B8" s="30" t="s">
        <v>153</v>
      </c>
      <c r="C8" s="46">
        <v>105.303777</v>
      </c>
      <c r="D8" s="46">
        <v>105.303777</v>
      </c>
      <c r="E8" s="46">
        <v>105.303777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66" t="s">
        <v>154</v>
      </c>
      <c r="B9" s="66" t="s">
        <v>155</v>
      </c>
      <c r="C9" s="39">
        <v>105.303777</v>
      </c>
      <c r="D9" s="39">
        <v>105.303777</v>
      </c>
      <c r="E9" s="25">
        <v>105.303777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6" workbookViewId="0">
      <selection activeCell="M19" sqref="M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8"/>
      <c r="D1" s="53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27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8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5" t="s">
        <v>134</v>
      </c>
      <c r="E6" s="55"/>
      <c r="F6" s="56">
        <v>105.303777</v>
      </c>
      <c r="G6" s="56">
        <v>68.303777</v>
      </c>
      <c r="H6" s="56">
        <v>37</v>
      </c>
      <c r="I6" s="56"/>
      <c r="J6" s="55"/>
      <c r="K6" s="55"/>
    </row>
    <row r="7" ht="22.8" customHeight="1" spans="1:11">
      <c r="A7" s="57"/>
      <c r="B7" s="57"/>
      <c r="C7" s="57"/>
      <c r="D7" s="58" t="s">
        <v>152</v>
      </c>
      <c r="E7" s="58" t="s">
        <v>153</v>
      </c>
      <c r="F7" s="59">
        <v>105.303777</v>
      </c>
      <c r="G7" s="59">
        <v>68.303777</v>
      </c>
      <c r="H7" s="59">
        <v>37</v>
      </c>
      <c r="I7" s="59"/>
      <c r="J7" s="65"/>
      <c r="K7" s="65"/>
    </row>
    <row r="8" ht="22.8" customHeight="1" spans="1:11">
      <c r="A8" s="57"/>
      <c r="B8" s="57"/>
      <c r="C8" s="57"/>
      <c r="D8" s="58" t="s">
        <v>154</v>
      </c>
      <c r="E8" s="58" t="s">
        <v>155</v>
      </c>
      <c r="F8" s="59">
        <v>105.303777</v>
      </c>
      <c r="G8" s="59">
        <v>68.303777</v>
      </c>
      <c r="H8" s="59">
        <v>37</v>
      </c>
      <c r="I8" s="59"/>
      <c r="J8" s="65"/>
      <c r="K8" s="65"/>
    </row>
    <row r="9" s="44" customFormat="1" ht="22.8" customHeight="1" spans="1:11">
      <c r="A9" s="60" t="s">
        <v>167</v>
      </c>
      <c r="B9" s="60"/>
      <c r="C9" s="60"/>
      <c r="D9" s="61">
        <v>201</v>
      </c>
      <c r="E9" s="62" t="s">
        <v>168</v>
      </c>
      <c r="F9" s="63">
        <f>+F10+F12+F14</f>
        <v>96.285045</v>
      </c>
      <c r="G9" s="63">
        <f>+G10+G12+G14</f>
        <v>59.285045</v>
      </c>
      <c r="H9" s="63">
        <f>+H10+H12+H14</f>
        <v>37</v>
      </c>
      <c r="I9" s="63"/>
      <c r="J9" s="62"/>
      <c r="K9" s="62"/>
    </row>
    <row r="10" s="44" customFormat="1" ht="22.8" hidden="1" customHeight="1" spans="1:11">
      <c r="A10" s="60" t="s">
        <v>167</v>
      </c>
      <c r="B10" s="60" t="s">
        <v>169</v>
      </c>
      <c r="C10" s="60"/>
      <c r="D10" s="61">
        <v>20103</v>
      </c>
      <c r="E10" s="62" t="s">
        <v>170</v>
      </c>
      <c r="F10" s="63">
        <f>+F11</f>
        <v>0</v>
      </c>
      <c r="G10" s="63">
        <f>+G11</f>
        <v>0</v>
      </c>
      <c r="H10" s="63">
        <f>+H11</f>
        <v>0</v>
      </c>
      <c r="I10" s="63"/>
      <c r="J10" s="62"/>
      <c r="K10" s="62"/>
    </row>
    <row r="11" s="44" customFormat="1" ht="22.8" hidden="1" customHeight="1" spans="1:11">
      <c r="A11" s="60" t="s">
        <v>167</v>
      </c>
      <c r="B11" s="60" t="s">
        <v>169</v>
      </c>
      <c r="C11" s="60" t="s">
        <v>171</v>
      </c>
      <c r="D11" s="61" t="s">
        <v>172</v>
      </c>
      <c r="E11" s="62" t="s">
        <v>173</v>
      </c>
      <c r="F11" s="63"/>
      <c r="G11" s="63"/>
      <c r="H11" s="63"/>
      <c r="I11" s="63"/>
      <c r="J11" s="62"/>
      <c r="K11" s="62"/>
    </row>
    <row r="12" s="44" customFormat="1" ht="22.8" hidden="1" customHeight="1" spans="1:11">
      <c r="A12" s="60" t="s">
        <v>167</v>
      </c>
      <c r="B12" s="60" t="s">
        <v>174</v>
      </c>
      <c r="C12" s="60"/>
      <c r="D12" s="61">
        <v>20109</v>
      </c>
      <c r="E12" s="64" t="s">
        <v>175</v>
      </c>
      <c r="F12" s="63">
        <f>+F13</f>
        <v>0</v>
      </c>
      <c r="G12" s="63">
        <f>+G13</f>
        <v>0</v>
      </c>
      <c r="H12" s="63">
        <f>+H13</f>
        <v>0</v>
      </c>
      <c r="I12" s="63"/>
      <c r="J12" s="62"/>
      <c r="K12" s="62"/>
    </row>
    <row r="13" s="44" customFormat="1" ht="22.8" hidden="1" customHeight="1" spans="1:11">
      <c r="A13" s="60" t="s">
        <v>167</v>
      </c>
      <c r="B13" s="60" t="s">
        <v>174</v>
      </c>
      <c r="C13" s="60" t="s">
        <v>171</v>
      </c>
      <c r="D13" s="61" t="s">
        <v>176</v>
      </c>
      <c r="E13" s="62" t="s">
        <v>173</v>
      </c>
      <c r="F13" s="63"/>
      <c r="G13" s="63"/>
      <c r="H13" s="63"/>
      <c r="I13" s="63"/>
      <c r="J13" s="62"/>
      <c r="K13" s="62"/>
    </row>
    <row r="14" s="44" customFormat="1" ht="22.8" customHeight="1" spans="1:11">
      <c r="A14" s="60" t="s">
        <v>167</v>
      </c>
      <c r="B14" s="60" t="s">
        <v>177</v>
      </c>
      <c r="C14" s="60"/>
      <c r="D14" s="61">
        <v>20129</v>
      </c>
      <c r="E14" s="62" t="s">
        <v>178</v>
      </c>
      <c r="F14" s="63">
        <f>+F15+F16+F17</f>
        <v>96.285045</v>
      </c>
      <c r="G14" s="63">
        <f>+G15+G16+G17</f>
        <v>59.285045</v>
      </c>
      <c r="H14" s="63">
        <f>+H15+H16+H17</f>
        <v>37</v>
      </c>
      <c r="I14" s="63"/>
      <c r="J14" s="62"/>
      <c r="K14" s="62"/>
    </row>
    <row r="15" s="44" customFormat="1" ht="22.8" customHeight="1" spans="1:11">
      <c r="A15" s="60" t="s">
        <v>167</v>
      </c>
      <c r="B15" s="60" t="s">
        <v>177</v>
      </c>
      <c r="C15" s="60" t="s">
        <v>171</v>
      </c>
      <c r="D15" s="61" t="s">
        <v>179</v>
      </c>
      <c r="E15" s="62" t="s">
        <v>173</v>
      </c>
      <c r="F15" s="63">
        <f>25.8429+1.5+31.942145</f>
        <v>59.285045</v>
      </c>
      <c r="G15" s="63">
        <f>25.8429+1.5+31.942145</f>
        <v>59.285045</v>
      </c>
      <c r="H15" s="63"/>
      <c r="I15" s="63"/>
      <c r="J15" s="62"/>
      <c r="K15" s="62"/>
    </row>
    <row r="16" s="44" customFormat="1" ht="22.8" customHeight="1" spans="1:11">
      <c r="A16" s="60" t="s">
        <v>167</v>
      </c>
      <c r="B16" s="60" t="s">
        <v>177</v>
      </c>
      <c r="C16" s="60" t="s">
        <v>180</v>
      </c>
      <c r="D16" s="61" t="s">
        <v>181</v>
      </c>
      <c r="E16" s="62" t="s">
        <v>182</v>
      </c>
      <c r="F16" s="63">
        <v>12</v>
      </c>
      <c r="G16" s="63"/>
      <c r="H16" s="63">
        <v>12</v>
      </c>
      <c r="I16" s="63"/>
      <c r="J16" s="62"/>
      <c r="K16" s="62"/>
    </row>
    <row r="17" s="44" customFormat="1" ht="22.8" customHeight="1" spans="1:11">
      <c r="A17" s="60" t="s">
        <v>167</v>
      </c>
      <c r="B17" s="60" t="s">
        <v>177</v>
      </c>
      <c r="C17" s="60" t="s">
        <v>183</v>
      </c>
      <c r="D17" s="61" t="s">
        <v>184</v>
      </c>
      <c r="E17" s="62" t="s">
        <v>185</v>
      </c>
      <c r="F17" s="63">
        <v>25</v>
      </c>
      <c r="G17" s="63"/>
      <c r="H17" s="63">
        <v>25</v>
      </c>
      <c r="I17" s="63"/>
      <c r="J17" s="62"/>
      <c r="K17" s="62"/>
    </row>
    <row r="18" s="44" customFormat="1" ht="22.8" customHeight="1" spans="1:11">
      <c r="A18" s="60" t="s">
        <v>186</v>
      </c>
      <c r="B18" s="60"/>
      <c r="C18" s="60"/>
      <c r="D18" s="61">
        <v>208</v>
      </c>
      <c r="E18" s="62" t="s">
        <v>187</v>
      </c>
      <c r="F18" s="63">
        <f t="shared" ref="F18:F22" si="0">+F19</f>
        <v>4.134864</v>
      </c>
      <c r="G18" s="63">
        <f>+G19</f>
        <v>4.134864</v>
      </c>
      <c r="H18" s="63"/>
      <c r="I18" s="63"/>
      <c r="J18" s="62"/>
      <c r="K18" s="62"/>
    </row>
    <row r="19" s="44" customFormat="1" ht="22.8" customHeight="1" spans="1:11">
      <c r="A19" s="60" t="s">
        <v>186</v>
      </c>
      <c r="B19" s="60" t="s">
        <v>188</v>
      </c>
      <c r="C19" s="60"/>
      <c r="D19" s="61">
        <v>20805</v>
      </c>
      <c r="E19" s="62" t="s">
        <v>189</v>
      </c>
      <c r="F19" s="63">
        <f t="shared" si="0"/>
        <v>4.134864</v>
      </c>
      <c r="G19" s="63">
        <f>+G20</f>
        <v>4.134864</v>
      </c>
      <c r="H19" s="63"/>
      <c r="I19" s="63"/>
      <c r="J19" s="62"/>
      <c r="K19" s="62"/>
    </row>
    <row r="20" s="44" customFormat="1" ht="22.8" customHeight="1" spans="1:11">
      <c r="A20" s="60" t="s">
        <v>186</v>
      </c>
      <c r="B20" s="60" t="s">
        <v>188</v>
      </c>
      <c r="C20" s="60" t="s">
        <v>188</v>
      </c>
      <c r="D20" s="61" t="s">
        <v>190</v>
      </c>
      <c r="E20" s="62" t="s">
        <v>191</v>
      </c>
      <c r="F20" s="63">
        <v>4.134864</v>
      </c>
      <c r="G20" s="63">
        <v>4.134864</v>
      </c>
      <c r="H20" s="63"/>
      <c r="I20" s="63"/>
      <c r="J20" s="62"/>
      <c r="K20" s="62"/>
    </row>
    <row r="21" s="44" customFormat="1" ht="22.8" customHeight="1" spans="1:11">
      <c r="A21" s="60" t="s">
        <v>192</v>
      </c>
      <c r="B21" s="60"/>
      <c r="C21" s="60"/>
      <c r="D21" s="61">
        <v>210</v>
      </c>
      <c r="E21" s="62" t="s">
        <v>193</v>
      </c>
      <c r="F21" s="63">
        <f t="shared" si="0"/>
        <v>1.78272</v>
      </c>
      <c r="G21" s="63">
        <f>+G22</f>
        <v>1.78272</v>
      </c>
      <c r="H21" s="63"/>
      <c r="I21" s="63"/>
      <c r="J21" s="62"/>
      <c r="K21" s="62"/>
    </row>
    <row r="22" s="44" customFormat="1" ht="22.8" customHeight="1" spans="1:11">
      <c r="A22" s="60" t="s">
        <v>192</v>
      </c>
      <c r="B22" s="60" t="s">
        <v>194</v>
      </c>
      <c r="C22" s="60"/>
      <c r="D22" s="61">
        <v>21011</v>
      </c>
      <c r="E22" s="62" t="s">
        <v>195</v>
      </c>
      <c r="F22" s="63">
        <f t="shared" si="0"/>
        <v>1.78272</v>
      </c>
      <c r="G22" s="63">
        <f>+G23</f>
        <v>1.78272</v>
      </c>
      <c r="H22" s="63"/>
      <c r="I22" s="63"/>
      <c r="J22" s="62"/>
      <c r="K22" s="62"/>
    </row>
    <row r="23" s="44" customFormat="1" ht="22.8" customHeight="1" spans="1:11">
      <c r="A23" s="60" t="s">
        <v>192</v>
      </c>
      <c r="B23" s="60" t="s">
        <v>194</v>
      </c>
      <c r="C23" s="60" t="s">
        <v>171</v>
      </c>
      <c r="D23" s="61" t="s">
        <v>196</v>
      </c>
      <c r="E23" s="62" t="s">
        <v>197</v>
      </c>
      <c r="F23" s="63">
        <v>1.78272</v>
      </c>
      <c r="G23" s="63">
        <v>1.78272</v>
      </c>
      <c r="H23" s="63"/>
      <c r="I23" s="63"/>
      <c r="J23" s="62"/>
      <c r="K23" s="62"/>
    </row>
    <row r="24" s="44" customFormat="1" ht="22.8" customHeight="1" spans="1:11">
      <c r="A24" s="60" t="s">
        <v>198</v>
      </c>
      <c r="B24" s="60"/>
      <c r="C24" s="60"/>
      <c r="D24" s="61">
        <v>221</v>
      </c>
      <c r="E24" s="62" t="s">
        <v>199</v>
      </c>
      <c r="F24" s="63">
        <f>+F25</f>
        <v>3.101148</v>
      </c>
      <c r="G24" s="63">
        <f>+G25</f>
        <v>3.101148</v>
      </c>
      <c r="H24" s="63"/>
      <c r="I24" s="63"/>
      <c r="J24" s="62"/>
      <c r="K24" s="62"/>
    </row>
    <row r="25" s="44" customFormat="1" ht="22.8" customHeight="1" spans="1:11">
      <c r="A25" s="60" t="s">
        <v>198</v>
      </c>
      <c r="B25" s="60" t="s">
        <v>180</v>
      </c>
      <c r="C25" s="60"/>
      <c r="D25" s="61">
        <v>22102</v>
      </c>
      <c r="E25" s="62" t="s">
        <v>200</v>
      </c>
      <c r="F25" s="63">
        <f>+F26</f>
        <v>3.101148</v>
      </c>
      <c r="G25" s="63">
        <f>+G26</f>
        <v>3.101148</v>
      </c>
      <c r="H25" s="63"/>
      <c r="I25" s="63"/>
      <c r="J25" s="62"/>
      <c r="K25" s="62"/>
    </row>
    <row r="26" s="44" customFormat="1" ht="22.8" customHeight="1" spans="1:11">
      <c r="A26" s="60" t="s">
        <v>198</v>
      </c>
      <c r="B26" s="60" t="s">
        <v>180</v>
      </c>
      <c r="C26" s="60" t="s">
        <v>171</v>
      </c>
      <c r="D26" s="61" t="s">
        <v>201</v>
      </c>
      <c r="E26" s="62" t="s">
        <v>202</v>
      </c>
      <c r="F26" s="63">
        <v>3.101148</v>
      </c>
      <c r="G26" s="63">
        <v>3.101148</v>
      </c>
      <c r="H26" s="63"/>
      <c r="I26" s="63"/>
      <c r="J26" s="62"/>
      <c r="K26" s="62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4" workbookViewId="0">
      <selection activeCell="M22" sqref="M2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6" t="s">
        <v>156</v>
      </c>
      <c r="B4" s="36"/>
      <c r="C4" s="36"/>
      <c r="D4" s="36" t="s">
        <v>203</v>
      </c>
      <c r="E4" s="36" t="s">
        <v>204</v>
      </c>
      <c r="F4" s="36" t="s">
        <v>205</v>
      </c>
      <c r="G4" s="36" t="s">
        <v>206</v>
      </c>
      <c r="H4" s="36" t="s">
        <v>207</v>
      </c>
      <c r="I4" s="36" t="s">
        <v>208</v>
      </c>
      <c r="J4" s="36" t="s">
        <v>209</v>
      </c>
      <c r="K4" s="36" t="s">
        <v>210</v>
      </c>
      <c r="L4" s="36" t="s">
        <v>211</v>
      </c>
      <c r="M4" s="36" t="s">
        <v>212</v>
      </c>
      <c r="N4" s="36" t="s">
        <v>213</v>
      </c>
      <c r="O4" s="36" t="s">
        <v>214</v>
      </c>
      <c r="P4" s="36" t="s">
        <v>215</v>
      </c>
      <c r="Q4" s="36" t="s">
        <v>216</v>
      </c>
      <c r="R4" s="36" t="s">
        <v>217</v>
      </c>
      <c r="S4" s="36" t="s">
        <v>218</v>
      </c>
      <c r="T4" s="36" t="s">
        <v>219</v>
      </c>
    </row>
    <row r="5" ht="20.7" customHeight="1" spans="1:20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134</v>
      </c>
      <c r="F6" s="31">
        <v>105.303777</v>
      </c>
      <c r="G6" s="31">
        <v>34.861632</v>
      </c>
      <c r="H6" s="31">
        <v>70.442145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152</v>
      </c>
      <c r="E7" s="30" t="s">
        <v>153</v>
      </c>
      <c r="F7" s="31">
        <v>105.303777</v>
      </c>
      <c r="G7" s="31">
        <v>34.861632</v>
      </c>
      <c r="H7" s="31">
        <v>70.442145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 t="s">
        <v>154</v>
      </c>
      <c r="E8" s="38" t="s">
        <v>155</v>
      </c>
      <c r="F8" s="52">
        <v>105.303777</v>
      </c>
      <c r="G8" s="52">
        <v>34.861632</v>
      </c>
      <c r="H8" s="52">
        <v>70.442145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="44" customFormat="1" ht="22.8" customHeight="1" spans="1:20">
      <c r="A9" s="41" t="s">
        <v>167</v>
      </c>
      <c r="B9" s="41"/>
      <c r="C9" s="41"/>
      <c r="D9" s="37" t="s">
        <v>220</v>
      </c>
      <c r="E9" s="42" t="s">
        <v>168</v>
      </c>
      <c r="F9" s="43">
        <f>+F10+F12+F14</f>
        <v>96.285045</v>
      </c>
      <c r="G9" s="43">
        <f>+G10+G12+G14</f>
        <v>25.8429</v>
      </c>
      <c r="H9" s="43">
        <f>+H10+H12+H14</f>
        <v>70.442145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="44" customFormat="1" ht="22.8" hidden="1" customHeight="1" spans="1:20">
      <c r="A10" s="41" t="s">
        <v>167</v>
      </c>
      <c r="B10" s="41" t="s">
        <v>169</v>
      </c>
      <c r="C10" s="41"/>
      <c r="D10" s="37" t="s">
        <v>220</v>
      </c>
      <c r="E10" s="42" t="s">
        <v>170</v>
      </c>
      <c r="F10" s="43">
        <f>+F11</f>
        <v>0</v>
      </c>
      <c r="G10" s="43">
        <f>+G11</f>
        <v>0</v>
      </c>
      <c r="H10" s="43">
        <f>+H11</f>
        <v>0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="44" customFormat="1" ht="22.8" hidden="1" customHeight="1" spans="1:20">
      <c r="A11" s="41" t="s">
        <v>167</v>
      </c>
      <c r="B11" s="41" t="s">
        <v>169</v>
      </c>
      <c r="C11" s="41" t="s">
        <v>171</v>
      </c>
      <c r="D11" s="37" t="s">
        <v>220</v>
      </c>
      <c r="E11" s="42" t="s">
        <v>173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="44" customFormat="1" ht="22.8" hidden="1" customHeight="1" spans="1:20">
      <c r="A12" s="41" t="s">
        <v>167</v>
      </c>
      <c r="B12" s="41" t="s">
        <v>174</v>
      </c>
      <c r="C12" s="41"/>
      <c r="D12" s="37" t="s">
        <v>220</v>
      </c>
      <c r="E12" s="51" t="s">
        <v>175</v>
      </c>
      <c r="F12" s="43">
        <f>+F13</f>
        <v>0</v>
      </c>
      <c r="G12" s="43">
        <f>+G13</f>
        <v>0</v>
      </c>
      <c r="H12" s="43">
        <f>+H13</f>
        <v>0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="44" customFormat="1" ht="22.8" hidden="1" customHeight="1" spans="1:20">
      <c r="A13" s="41" t="s">
        <v>167</v>
      </c>
      <c r="B13" s="41" t="s">
        <v>174</v>
      </c>
      <c r="C13" s="41" t="s">
        <v>171</v>
      </c>
      <c r="D13" s="37" t="s">
        <v>220</v>
      </c>
      <c r="E13" s="42" t="s">
        <v>173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="44" customFormat="1" ht="22.8" customHeight="1" spans="1:20">
      <c r="A14" s="41" t="s">
        <v>167</v>
      </c>
      <c r="B14" s="41" t="s">
        <v>177</v>
      </c>
      <c r="C14" s="41"/>
      <c r="D14" s="37" t="s">
        <v>220</v>
      </c>
      <c r="E14" s="42" t="s">
        <v>178</v>
      </c>
      <c r="F14" s="43">
        <f>+F15+F16+F17</f>
        <v>96.285045</v>
      </c>
      <c r="G14" s="43">
        <f>+G15+G16+G17</f>
        <v>25.8429</v>
      </c>
      <c r="H14" s="43">
        <f>+H15+H16+H17</f>
        <v>70.442145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="44" customFormat="1" ht="22.8" customHeight="1" spans="1:20">
      <c r="A15" s="41" t="s">
        <v>167</v>
      </c>
      <c r="B15" s="41" t="s">
        <v>177</v>
      </c>
      <c r="C15" s="41" t="s">
        <v>171</v>
      </c>
      <c r="D15" s="37" t="s">
        <v>220</v>
      </c>
      <c r="E15" s="42" t="s">
        <v>173</v>
      </c>
      <c r="F15" s="43">
        <f>25.8429+1.5+31.942145</f>
        <v>59.285045</v>
      </c>
      <c r="G15" s="43">
        <v>25.8429</v>
      </c>
      <c r="H15" s="43">
        <f>1.5+31.942145</f>
        <v>33.442145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="44" customFormat="1" ht="22.8" customHeight="1" spans="1:20">
      <c r="A16" s="41" t="s">
        <v>167</v>
      </c>
      <c r="B16" s="41" t="s">
        <v>177</v>
      </c>
      <c r="C16" s="41" t="s">
        <v>180</v>
      </c>
      <c r="D16" s="37" t="s">
        <v>220</v>
      </c>
      <c r="E16" s="42" t="s">
        <v>182</v>
      </c>
      <c r="F16" s="43">
        <v>12</v>
      </c>
      <c r="G16" s="43"/>
      <c r="H16" s="43">
        <v>12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="44" customFormat="1" ht="22.8" customHeight="1" spans="1:20">
      <c r="A17" s="41" t="s">
        <v>167</v>
      </c>
      <c r="B17" s="41" t="s">
        <v>177</v>
      </c>
      <c r="C17" s="41" t="s">
        <v>183</v>
      </c>
      <c r="D17" s="37" t="s">
        <v>220</v>
      </c>
      <c r="E17" s="42" t="s">
        <v>185</v>
      </c>
      <c r="F17" s="43">
        <v>25</v>
      </c>
      <c r="G17" s="43"/>
      <c r="H17" s="43">
        <v>25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="44" customFormat="1" ht="22.8" customHeight="1" spans="1:20">
      <c r="A18" s="41" t="s">
        <v>186</v>
      </c>
      <c r="B18" s="41"/>
      <c r="C18" s="41"/>
      <c r="D18" s="37" t="s">
        <v>220</v>
      </c>
      <c r="E18" s="42" t="s">
        <v>187</v>
      </c>
      <c r="F18" s="43">
        <f t="shared" ref="F18:F22" si="0">+F19</f>
        <v>4.134864</v>
      </c>
      <c r="G18" s="43">
        <f>+G19</f>
        <v>4.134864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="44" customFormat="1" ht="22.8" customHeight="1" spans="1:20">
      <c r="A19" s="41" t="s">
        <v>186</v>
      </c>
      <c r="B19" s="41" t="s">
        <v>188</v>
      </c>
      <c r="C19" s="41"/>
      <c r="D19" s="37" t="s">
        <v>220</v>
      </c>
      <c r="E19" s="42" t="s">
        <v>189</v>
      </c>
      <c r="F19" s="43">
        <f t="shared" si="0"/>
        <v>4.134864</v>
      </c>
      <c r="G19" s="43">
        <f>+G20</f>
        <v>4.134864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="44" customFormat="1" ht="22.8" customHeight="1" spans="1:20">
      <c r="A20" s="41" t="s">
        <v>186</v>
      </c>
      <c r="B20" s="41" t="s">
        <v>188</v>
      </c>
      <c r="C20" s="41" t="s">
        <v>188</v>
      </c>
      <c r="D20" s="37" t="s">
        <v>220</v>
      </c>
      <c r="E20" s="42" t="s">
        <v>191</v>
      </c>
      <c r="F20" s="43">
        <v>4.134864</v>
      </c>
      <c r="G20" s="43">
        <v>4.134864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="44" customFormat="1" ht="22.8" customHeight="1" spans="1:20">
      <c r="A21" s="41" t="s">
        <v>192</v>
      </c>
      <c r="B21" s="41"/>
      <c r="C21" s="41"/>
      <c r="D21" s="37" t="s">
        <v>220</v>
      </c>
      <c r="E21" s="42" t="s">
        <v>193</v>
      </c>
      <c r="F21" s="43">
        <f t="shared" si="0"/>
        <v>1.78272</v>
      </c>
      <c r="G21" s="43">
        <f>+G22</f>
        <v>1.78272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="44" customFormat="1" ht="22.8" customHeight="1" spans="1:20">
      <c r="A22" s="41" t="s">
        <v>192</v>
      </c>
      <c r="B22" s="41" t="s">
        <v>194</v>
      </c>
      <c r="C22" s="41"/>
      <c r="D22" s="37" t="s">
        <v>220</v>
      </c>
      <c r="E22" s="42" t="s">
        <v>195</v>
      </c>
      <c r="F22" s="43">
        <f t="shared" si="0"/>
        <v>1.78272</v>
      </c>
      <c r="G22" s="43">
        <f>+G23</f>
        <v>1.78272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="44" customFormat="1" ht="22.8" customHeight="1" spans="1:20">
      <c r="A23" s="41" t="s">
        <v>192</v>
      </c>
      <c r="B23" s="41" t="s">
        <v>194</v>
      </c>
      <c r="C23" s="41" t="s">
        <v>171</v>
      </c>
      <c r="D23" s="37" t="s">
        <v>220</v>
      </c>
      <c r="E23" s="42" t="s">
        <v>197</v>
      </c>
      <c r="F23" s="43">
        <v>1.78272</v>
      </c>
      <c r="G23" s="43">
        <v>1.78272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="44" customFormat="1" ht="22.8" customHeight="1" spans="1:20">
      <c r="A24" s="41" t="s">
        <v>198</v>
      </c>
      <c r="B24" s="41"/>
      <c r="C24" s="41"/>
      <c r="D24" s="37" t="s">
        <v>220</v>
      </c>
      <c r="E24" s="42" t="s">
        <v>199</v>
      </c>
      <c r="F24" s="43">
        <f>+F25</f>
        <v>3.101148</v>
      </c>
      <c r="G24" s="43">
        <f>+G25</f>
        <v>3.101148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="44" customFormat="1" ht="22.8" customHeight="1" spans="1:20">
      <c r="A25" s="41" t="s">
        <v>198</v>
      </c>
      <c r="B25" s="41" t="s">
        <v>180</v>
      </c>
      <c r="C25" s="41"/>
      <c r="D25" s="37" t="s">
        <v>220</v>
      </c>
      <c r="E25" s="42" t="s">
        <v>200</v>
      </c>
      <c r="F25" s="43">
        <f>+F26</f>
        <v>3.101148</v>
      </c>
      <c r="G25" s="43">
        <f>+G26</f>
        <v>3.101148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="44" customFormat="1" ht="22.8" customHeight="1" spans="1:20">
      <c r="A26" s="41" t="s">
        <v>198</v>
      </c>
      <c r="B26" s="41" t="s">
        <v>180</v>
      </c>
      <c r="C26" s="41" t="s">
        <v>171</v>
      </c>
      <c r="D26" s="37" t="s">
        <v>220</v>
      </c>
      <c r="E26" s="42" t="s">
        <v>202</v>
      </c>
      <c r="F26" s="43">
        <v>3.101148</v>
      </c>
      <c r="G26" s="43">
        <v>3.101148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5" workbookViewId="0">
      <selection activeCell="T18" sqref="T18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6" t="s">
        <v>156</v>
      </c>
      <c r="B4" s="36"/>
      <c r="C4" s="36"/>
      <c r="D4" s="36" t="s">
        <v>203</v>
      </c>
      <c r="E4" s="36" t="s">
        <v>204</v>
      </c>
      <c r="F4" s="36" t="s">
        <v>221</v>
      </c>
      <c r="G4" s="36" t="s">
        <v>159</v>
      </c>
      <c r="H4" s="36"/>
      <c r="I4" s="36"/>
      <c r="J4" s="36"/>
      <c r="K4" s="36" t="s">
        <v>160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 t="s">
        <v>134</v>
      </c>
      <c r="H5" s="36" t="s">
        <v>222</v>
      </c>
      <c r="I5" s="36" t="s">
        <v>223</v>
      </c>
      <c r="J5" s="36" t="s">
        <v>214</v>
      </c>
      <c r="K5" s="36" t="s">
        <v>134</v>
      </c>
      <c r="L5" s="36" t="s">
        <v>224</v>
      </c>
      <c r="M5" s="36" t="s">
        <v>225</v>
      </c>
      <c r="N5" s="36" t="s">
        <v>226</v>
      </c>
      <c r="O5" s="36" t="s">
        <v>216</v>
      </c>
      <c r="P5" s="36" t="s">
        <v>227</v>
      </c>
      <c r="Q5" s="36" t="s">
        <v>228</v>
      </c>
      <c r="R5" s="36" t="s">
        <v>229</v>
      </c>
      <c r="S5" s="36" t="s">
        <v>212</v>
      </c>
      <c r="T5" s="36" t="s">
        <v>215</v>
      </c>
      <c r="U5" s="36" t="s">
        <v>219</v>
      </c>
    </row>
    <row r="6" ht="22.8" customHeight="1" spans="1:21">
      <c r="A6" s="32"/>
      <c r="B6" s="32"/>
      <c r="C6" s="32"/>
      <c r="D6" s="32"/>
      <c r="E6" s="32" t="s">
        <v>134</v>
      </c>
      <c r="F6" s="31">
        <v>105.303777</v>
      </c>
      <c r="G6" s="31">
        <v>68.303777</v>
      </c>
      <c r="H6" s="31">
        <v>34.861632</v>
      </c>
      <c r="I6" s="31">
        <v>33.442145</v>
      </c>
      <c r="J6" s="31">
        <v>0</v>
      </c>
      <c r="K6" s="31">
        <v>37</v>
      </c>
      <c r="L6" s="31"/>
      <c r="M6" s="31">
        <v>37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152</v>
      </c>
      <c r="E7" s="30" t="s">
        <v>153</v>
      </c>
      <c r="F7" s="46">
        <v>105.303777</v>
      </c>
      <c r="G7" s="31">
        <v>68.303777</v>
      </c>
      <c r="H7" s="31">
        <v>34.861632</v>
      </c>
      <c r="I7" s="31">
        <v>33.442145</v>
      </c>
      <c r="J7" s="31">
        <v>0</v>
      </c>
      <c r="K7" s="31">
        <v>37</v>
      </c>
      <c r="L7" s="31">
        <v>0</v>
      </c>
      <c r="M7" s="31">
        <v>37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0"/>
      <c r="B8" s="40"/>
      <c r="C8" s="40"/>
      <c r="D8" s="38" t="s">
        <v>154</v>
      </c>
      <c r="E8" s="38" t="s">
        <v>155</v>
      </c>
      <c r="F8" s="46">
        <v>105.303777</v>
      </c>
      <c r="G8" s="31">
        <v>68.303777</v>
      </c>
      <c r="H8" s="31">
        <v>34.861632</v>
      </c>
      <c r="I8" s="31">
        <v>33.442145</v>
      </c>
      <c r="J8" s="31">
        <v>0</v>
      </c>
      <c r="K8" s="31">
        <v>37</v>
      </c>
      <c r="L8" s="31">
        <v>0</v>
      </c>
      <c r="M8" s="31">
        <v>37</v>
      </c>
      <c r="N8" s="31"/>
      <c r="O8" s="31"/>
      <c r="P8" s="31"/>
      <c r="Q8" s="31"/>
      <c r="R8" s="31"/>
      <c r="S8" s="31"/>
      <c r="T8" s="31"/>
      <c r="U8" s="31"/>
    </row>
    <row r="9" s="44" customFormat="1" ht="22.8" customHeight="1" spans="1:21">
      <c r="A9" s="41" t="s">
        <v>167</v>
      </c>
      <c r="B9" s="41"/>
      <c r="C9" s="41"/>
      <c r="D9" s="37" t="s">
        <v>220</v>
      </c>
      <c r="E9" s="42" t="s">
        <v>168</v>
      </c>
      <c r="F9" s="48">
        <f>+F10+F12+F14</f>
        <v>96.285045</v>
      </c>
      <c r="G9" s="49">
        <f t="shared" ref="G9:M9" si="0">+G10+G12+G14</f>
        <v>59.285045</v>
      </c>
      <c r="H9" s="49">
        <f t="shared" si="0"/>
        <v>25.8429</v>
      </c>
      <c r="I9" s="49">
        <f t="shared" si="0"/>
        <v>33.442145</v>
      </c>
      <c r="J9" s="49">
        <f t="shared" si="0"/>
        <v>0</v>
      </c>
      <c r="K9" s="49">
        <f t="shared" si="0"/>
        <v>37</v>
      </c>
      <c r="L9" s="49">
        <f t="shared" si="0"/>
        <v>0</v>
      </c>
      <c r="M9" s="49">
        <f t="shared" si="0"/>
        <v>37</v>
      </c>
      <c r="N9" s="49"/>
      <c r="O9" s="49"/>
      <c r="P9" s="49"/>
      <c r="Q9" s="49"/>
      <c r="R9" s="49"/>
      <c r="S9" s="49"/>
      <c r="T9" s="49"/>
      <c r="U9" s="49"/>
    </row>
    <row r="10" s="44" customFormat="1" ht="22.8" hidden="1" customHeight="1" spans="1:21">
      <c r="A10" s="41" t="s">
        <v>167</v>
      </c>
      <c r="B10" s="41" t="s">
        <v>169</v>
      </c>
      <c r="C10" s="41"/>
      <c r="D10" s="37" t="s">
        <v>220</v>
      </c>
      <c r="E10" s="42" t="s">
        <v>170</v>
      </c>
      <c r="F10" s="48">
        <f>+F11</f>
        <v>0</v>
      </c>
      <c r="G10" s="49">
        <f t="shared" ref="G10:M10" si="1">+G11</f>
        <v>0</v>
      </c>
      <c r="H10" s="49">
        <f t="shared" si="1"/>
        <v>0</v>
      </c>
      <c r="I10" s="49">
        <f t="shared" si="1"/>
        <v>0</v>
      </c>
      <c r="J10" s="49">
        <f t="shared" si="1"/>
        <v>0</v>
      </c>
      <c r="K10" s="49">
        <f t="shared" si="1"/>
        <v>0</v>
      </c>
      <c r="L10" s="49">
        <f t="shared" si="1"/>
        <v>0</v>
      </c>
      <c r="M10" s="49">
        <f t="shared" si="1"/>
        <v>0</v>
      </c>
      <c r="N10" s="49"/>
      <c r="O10" s="49"/>
      <c r="P10" s="49"/>
      <c r="Q10" s="49"/>
      <c r="R10" s="49"/>
      <c r="S10" s="49"/>
      <c r="T10" s="49"/>
      <c r="U10" s="49"/>
    </row>
    <row r="11" s="44" customFormat="1" ht="22.8" hidden="1" customHeight="1" spans="1:21">
      <c r="A11" s="41" t="s">
        <v>167</v>
      </c>
      <c r="B11" s="41" t="s">
        <v>169</v>
      </c>
      <c r="C11" s="41" t="s">
        <v>171</v>
      </c>
      <c r="D11" s="37" t="s">
        <v>220</v>
      </c>
      <c r="E11" s="42" t="s">
        <v>173</v>
      </c>
      <c r="F11" s="48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="44" customFormat="1" ht="22.8" hidden="1" customHeight="1" spans="1:21">
      <c r="A12" s="41" t="s">
        <v>167</v>
      </c>
      <c r="B12" s="41" t="s">
        <v>174</v>
      </c>
      <c r="C12" s="41"/>
      <c r="D12" s="37" t="s">
        <v>220</v>
      </c>
      <c r="E12" s="51" t="s">
        <v>175</v>
      </c>
      <c r="F12" s="48">
        <f>+F13</f>
        <v>0</v>
      </c>
      <c r="G12" s="49">
        <f t="shared" ref="G12:M12" si="2">+G13</f>
        <v>0</v>
      </c>
      <c r="H12" s="49">
        <f t="shared" si="2"/>
        <v>0</v>
      </c>
      <c r="I12" s="49">
        <f t="shared" si="2"/>
        <v>0</v>
      </c>
      <c r="J12" s="49">
        <f t="shared" si="2"/>
        <v>0</v>
      </c>
      <c r="K12" s="49">
        <f t="shared" si="2"/>
        <v>0</v>
      </c>
      <c r="L12" s="49">
        <f t="shared" si="2"/>
        <v>0</v>
      </c>
      <c r="M12" s="49">
        <f t="shared" si="2"/>
        <v>0</v>
      </c>
      <c r="N12" s="49"/>
      <c r="O12" s="49"/>
      <c r="P12" s="49"/>
      <c r="Q12" s="49"/>
      <c r="R12" s="49"/>
      <c r="S12" s="49"/>
      <c r="T12" s="49"/>
      <c r="U12" s="49"/>
    </row>
    <row r="13" s="44" customFormat="1" ht="22.8" hidden="1" customHeight="1" spans="1:21">
      <c r="A13" s="41" t="s">
        <v>167</v>
      </c>
      <c r="B13" s="41" t="s">
        <v>174</v>
      </c>
      <c r="C13" s="41" t="s">
        <v>171</v>
      </c>
      <c r="D13" s="37" t="s">
        <v>220</v>
      </c>
      <c r="E13" s="42" t="s">
        <v>173</v>
      </c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="44" customFormat="1" ht="22.8" customHeight="1" spans="1:21">
      <c r="A14" s="41" t="s">
        <v>167</v>
      </c>
      <c r="B14" s="41" t="s">
        <v>177</v>
      </c>
      <c r="C14" s="41"/>
      <c r="D14" s="37" t="s">
        <v>220</v>
      </c>
      <c r="E14" s="42" t="s">
        <v>178</v>
      </c>
      <c r="F14" s="48">
        <f>+F15+F16+F17</f>
        <v>96.285045</v>
      </c>
      <c r="G14" s="49">
        <f t="shared" ref="G14:M14" si="3">+G15+G16+G17</f>
        <v>59.285045</v>
      </c>
      <c r="H14" s="49">
        <f t="shared" si="3"/>
        <v>25.8429</v>
      </c>
      <c r="I14" s="49">
        <f t="shared" si="3"/>
        <v>33.442145</v>
      </c>
      <c r="J14" s="49">
        <f t="shared" si="3"/>
        <v>0</v>
      </c>
      <c r="K14" s="49">
        <f t="shared" si="3"/>
        <v>37</v>
      </c>
      <c r="L14" s="49">
        <f t="shared" si="3"/>
        <v>0</v>
      </c>
      <c r="M14" s="49">
        <f t="shared" si="3"/>
        <v>37</v>
      </c>
      <c r="N14" s="49"/>
      <c r="O14" s="49"/>
      <c r="P14" s="49"/>
      <c r="Q14" s="49"/>
      <c r="R14" s="49"/>
      <c r="S14" s="49"/>
      <c r="T14" s="49"/>
      <c r="U14" s="49"/>
    </row>
    <row r="15" s="44" customFormat="1" ht="22.8" customHeight="1" spans="1:21">
      <c r="A15" s="41" t="s">
        <v>167</v>
      </c>
      <c r="B15" s="41" t="s">
        <v>177</v>
      </c>
      <c r="C15" s="41" t="s">
        <v>171</v>
      </c>
      <c r="D15" s="37" t="s">
        <v>220</v>
      </c>
      <c r="E15" s="42" t="s">
        <v>173</v>
      </c>
      <c r="F15" s="48">
        <f>25.8429+1.5+31.942145</f>
        <v>59.285045</v>
      </c>
      <c r="G15" s="49">
        <f>25.8429+1.5+31.942145</f>
        <v>59.285045</v>
      </c>
      <c r="H15" s="49">
        <v>25.8429</v>
      </c>
      <c r="I15" s="49">
        <f>1.5+31.942145</f>
        <v>33.442145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="44" customFormat="1" ht="22.8" customHeight="1" spans="1:21">
      <c r="A16" s="41" t="s">
        <v>167</v>
      </c>
      <c r="B16" s="41" t="s">
        <v>177</v>
      </c>
      <c r="C16" s="41" t="s">
        <v>180</v>
      </c>
      <c r="D16" s="37" t="s">
        <v>220</v>
      </c>
      <c r="E16" s="42" t="s">
        <v>182</v>
      </c>
      <c r="F16" s="48">
        <v>12</v>
      </c>
      <c r="G16" s="49"/>
      <c r="H16" s="49"/>
      <c r="I16" s="49"/>
      <c r="J16" s="49"/>
      <c r="K16" s="49">
        <v>12</v>
      </c>
      <c r="L16" s="49"/>
      <c r="M16" s="49">
        <v>12</v>
      </c>
      <c r="N16" s="49"/>
      <c r="O16" s="49"/>
      <c r="P16" s="49"/>
      <c r="Q16" s="49"/>
      <c r="R16" s="49"/>
      <c r="S16" s="49"/>
      <c r="T16" s="49"/>
      <c r="U16" s="49"/>
    </row>
    <row r="17" s="44" customFormat="1" ht="22.8" customHeight="1" spans="1:21">
      <c r="A17" s="41" t="s">
        <v>167</v>
      </c>
      <c r="B17" s="41" t="s">
        <v>177</v>
      </c>
      <c r="C17" s="41" t="s">
        <v>183</v>
      </c>
      <c r="D17" s="37" t="s">
        <v>220</v>
      </c>
      <c r="E17" s="42" t="s">
        <v>185</v>
      </c>
      <c r="F17" s="48">
        <v>25</v>
      </c>
      <c r="G17" s="49"/>
      <c r="H17" s="49"/>
      <c r="I17" s="49"/>
      <c r="J17" s="49"/>
      <c r="K17" s="49">
        <v>25</v>
      </c>
      <c r="L17" s="49"/>
      <c r="M17" s="49">
        <v>25</v>
      </c>
      <c r="N17" s="49"/>
      <c r="O17" s="49"/>
      <c r="P17" s="49"/>
      <c r="Q17" s="49"/>
      <c r="R17" s="49"/>
      <c r="S17" s="49"/>
      <c r="T17" s="49"/>
      <c r="U17" s="49"/>
    </row>
    <row r="18" s="44" customFormat="1" ht="22.8" customHeight="1" spans="1:21">
      <c r="A18" s="41" t="s">
        <v>186</v>
      </c>
      <c r="B18" s="41"/>
      <c r="C18" s="41"/>
      <c r="D18" s="37" t="s">
        <v>220</v>
      </c>
      <c r="E18" s="42" t="s">
        <v>187</v>
      </c>
      <c r="F18" s="48">
        <f t="shared" ref="F18:F22" si="4">+F19</f>
        <v>4.134864</v>
      </c>
      <c r="G18" s="49">
        <f>+G19</f>
        <v>4.134864</v>
      </c>
      <c r="H18" s="49">
        <f>+H19</f>
        <v>4.134864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="44" customFormat="1" ht="22.8" customHeight="1" spans="1:21">
      <c r="A19" s="41" t="s">
        <v>186</v>
      </c>
      <c r="B19" s="41" t="s">
        <v>188</v>
      </c>
      <c r="C19" s="41"/>
      <c r="D19" s="37" t="s">
        <v>220</v>
      </c>
      <c r="E19" s="42" t="s">
        <v>189</v>
      </c>
      <c r="F19" s="48">
        <f t="shared" si="4"/>
        <v>4.134864</v>
      </c>
      <c r="G19" s="49">
        <f>+G20</f>
        <v>4.134864</v>
      </c>
      <c r="H19" s="49">
        <f>+H20</f>
        <v>4.134864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="44" customFormat="1" ht="22.8" customHeight="1" spans="1:21">
      <c r="A20" s="41" t="s">
        <v>186</v>
      </c>
      <c r="B20" s="41" t="s">
        <v>188</v>
      </c>
      <c r="C20" s="41" t="s">
        <v>188</v>
      </c>
      <c r="D20" s="37" t="s">
        <v>220</v>
      </c>
      <c r="E20" s="42" t="s">
        <v>191</v>
      </c>
      <c r="F20" s="48">
        <v>4.134864</v>
      </c>
      <c r="G20" s="49">
        <v>4.134864</v>
      </c>
      <c r="H20" s="49">
        <v>4.134864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="44" customFormat="1" ht="22.8" customHeight="1" spans="1:21">
      <c r="A21" s="41" t="s">
        <v>192</v>
      </c>
      <c r="B21" s="41"/>
      <c r="C21" s="41"/>
      <c r="D21" s="37" t="s">
        <v>220</v>
      </c>
      <c r="E21" s="42" t="s">
        <v>193</v>
      </c>
      <c r="F21" s="48">
        <f t="shared" si="4"/>
        <v>1.78272</v>
      </c>
      <c r="G21" s="49">
        <f>+G22</f>
        <v>1.78272</v>
      </c>
      <c r="H21" s="49">
        <f>+H22</f>
        <v>1.78272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="44" customFormat="1" ht="22.8" customHeight="1" spans="1:21">
      <c r="A22" s="41" t="s">
        <v>192</v>
      </c>
      <c r="B22" s="41" t="s">
        <v>194</v>
      </c>
      <c r="C22" s="41"/>
      <c r="D22" s="37" t="s">
        <v>220</v>
      </c>
      <c r="E22" s="42" t="s">
        <v>195</v>
      </c>
      <c r="F22" s="48">
        <f t="shared" si="4"/>
        <v>1.78272</v>
      </c>
      <c r="G22" s="49">
        <f>+G23</f>
        <v>1.78272</v>
      </c>
      <c r="H22" s="49">
        <f>+H23</f>
        <v>1.78272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="44" customFormat="1" ht="22.8" customHeight="1" spans="1:21">
      <c r="A23" s="41" t="s">
        <v>192</v>
      </c>
      <c r="B23" s="41" t="s">
        <v>194</v>
      </c>
      <c r="C23" s="41" t="s">
        <v>171</v>
      </c>
      <c r="D23" s="37" t="s">
        <v>220</v>
      </c>
      <c r="E23" s="42" t="s">
        <v>197</v>
      </c>
      <c r="F23" s="48">
        <v>1.78272</v>
      </c>
      <c r="G23" s="49">
        <v>1.78272</v>
      </c>
      <c r="H23" s="49">
        <v>1.78272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="44" customFormat="1" ht="22.8" customHeight="1" spans="1:21">
      <c r="A24" s="41" t="s">
        <v>198</v>
      </c>
      <c r="B24" s="41"/>
      <c r="C24" s="41"/>
      <c r="D24" s="37" t="s">
        <v>220</v>
      </c>
      <c r="E24" s="42" t="s">
        <v>199</v>
      </c>
      <c r="F24" s="48">
        <f>+F25</f>
        <v>3.101148</v>
      </c>
      <c r="G24" s="49">
        <f>+G25</f>
        <v>3.101148</v>
      </c>
      <c r="H24" s="49">
        <f>+H25</f>
        <v>3.101148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="44" customFormat="1" ht="22.8" customHeight="1" spans="1:21">
      <c r="A25" s="41" t="s">
        <v>198</v>
      </c>
      <c r="B25" s="41" t="s">
        <v>180</v>
      </c>
      <c r="C25" s="41"/>
      <c r="D25" s="37" t="s">
        <v>220</v>
      </c>
      <c r="E25" s="42" t="s">
        <v>200</v>
      </c>
      <c r="F25" s="48">
        <f>+F26</f>
        <v>3.101148</v>
      </c>
      <c r="G25" s="49">
        <f>+G26</f>
        <v>3.101148</v>
      </c>
      <c r="H25" s="49">
        <f>+H26</f>
        <v>3.101148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="44" customFormat="1" ht="22.8" customHeight="1" spans="1:21">
      <c r="A26" s="41" t="s">
        <v>198</v>
      </c>
      <c r="B26" s="41" t="s">
        <v>180</v>
      </c>
      <c r="C26" s="41" t="s">
        <v>171</v>
      </c>
      <c r="D26" s="37" t="s">
        <v>220</v>
      </c>
      <c r="E26" s="42" t="s">
        <v>202</v>
      </c>
      <c r="F26" s="48">
        <v>3.101148</v>
      </c>
      <c r="G26" s="49">
        <v>3.101148</v>
      </c>
      <c r="H26" s="49">
        <v>3.101148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" customHeight="1" spans="1:5">
      <c r="A4" s="23" t="s">
        <v>32</v>
      </c>
      <c r="B4" s="23"/>
      <c r="C4" s="23" t="s">
        <v>33</v>
      </c>
      <c r="D4" s="23"/>
      <c r="E4" s="34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" customHeight="1" spans="1:5">
      <c r="A6" s="32" t="s">
        <v>230</v>
      </c>
      <c r="B6" s="31">
        <v>105.303777</v>
      </c>
      <c r="C6" s="32" t="s">
        <v>231</v>
      </c>
      <c r="D6" s="46">
        <v>105.303777</v>
      </c>
      <c r="E6" s="35"/>
    </row>
    <row r="7" ht="20.2" customHeight="1" spans="1:5">
      <c r="A7" s="24" t="s">
        <v>232</v>
      </c>
      <c r="B7" s="25">
        <v>105.303777</v>
      </c>
      <c r="C7" s="24" t="s">
        <v>40</v>
      </c>
      <c r="D7" s="39">
        <v>96.285045</v>
      </c>
      <c r="E7" s="35"/>
    </row>
    <row r="8" ht="20.2" customHeight="1" spans="1:5">
      <c r="A8" s="24" t="s">
        <v>233</v>
      </c>
      <c r="B8" s="25">
        <v>105.303777</v>
      </c>
      <c r="C8" s="24" t="s">
        <v>44</v>
      </c>
      <c r="D8" s="39"/>
      <c r="E8" s="35"/>
    </row>
    <row r="9" ht="31.05" customHeight="1" spans="1:5">
      <c r="A9" s="24" t="s">
        <v>47</v>
      </c>
      <c r="B9" s="25"/>
      <c r="C9" s="24" t="s">
        <v>48</v>
      </c>
      <c r="D9" s="39"/>
      <c r="E9" s="35"/>
    </row>
    <row r="10" ht="20.2" customHeight="1" spans="1:5">
      <c r="A10" s="24" t="s">
        <v>234</v>
      </c>
      <c r="B10" s="25"/>
      <c r="C10" s="24" t="s">
        <v>52</v>
      </c>
      <c r="D10" s="39"/>
      <c r="E10" s="35"/>
    </row>
    <row r="11" ht="20.2" customHeight="1" spans="1:5">
      <c r="A11" s="24" t="s">
        <v>235</v>
      </c>
      <c r="B11" s="25"/>
      <c r="C11" s="24" t="s">
        <v>56</v>
      </c>
      <c r="D11" s="39"/>
      <c r="E11" s="35"/>
    </row>
    <row r="12" ht="20.2" customHeight="1" spans="1:5">
      <c r="A12" s="24" t="s">
        <v>236</v>
      </c>
      <c r="B12" s="25"/>
      <c r="C12" s="24" t="s">
        <v>60</v>
      </c>
      <c r="D12" s="39"/>
      <c r="E12" s="35"/>
    </row>
    <row r="13" ht="20.2" customHeight="1" spans="1:5">
      <c r="A13" s="32" t="s">
        <v>237</v>
      </c>
      <c r="B13" s="31"/>
      <c r="C13" s="24" t="s">
        <v>64</v>
      </c>
      <c r="D13" s="39"/>
      <c r="E13" s="35"/>
    </row>
    <row r="14" ht="20.2" customHeight="1" spans="1:5">
      <c r="A14" s="24" t="s">
        <v>232</v>
      </c>
      <c r="B14" s="25"/>
      <c r="C14" s="24" t="s">
        <v>68</v>
      </c>
      <c r="D14" s="39">
        <v>4.134864</v>
      </c>
      <c r="E14" s="35"/>
    </row>
    <row r="15" ht="20.2" customHeight="1" spans="1:5">
      <c r="A15" s="24" t="s">
        <v>234</v>
      </c>
      <c r="B15" s="25"/>
      <c r="C15" s="24" t="s">
        <v>72</v>
      </c>
      <c r="D15" s="39"/>
      <c r="E15" s="35"/>
    </row>
    <row r="16" ht="20.2" customHeight="1" spans="1:5">
      <c r="A16" s="24" t="s">
        <v>235</v>
      </c>
      <c r="B16" s="25"/>
      <c r="C16" s="24" t="s">
        <v>76</v>
      </c>
      <c r="D16" s="39">
        <v>1.78272</v>
      </c>
      <c r="E16" s="35"/>
    </row>
    <row r="17" ht="20.2" customHeight="1" spans="1:5">
      <c r="A17" s="24" t="s">
        <v>236</v>
      </c>
      <c r="B17" s="25"/>
      <c r="C17" s="24" t="s">
        <v>80</v>
      </c>
      <c r="D17" s="39"/>
      <c r="E17" s="35"/>
    </row>
    <row r="18" ht="20.2" customHeight="1" spans="1:5">
      <c r="A18" s="24"/>
      <c r="B18" s="25"/>
      <c r="C18" s="24" t="s">
        <v>84</v>
      </c>
      <c r="D18" s="39"/>
      <c r="E18" s="35"/>
    </row>
    <row r="19" ht="20.2" customHeight="1" spans="1:5">
      <c r="A19" s="24"/>
      <c r="B19" s="24"/>
      <c r="C19" s="24" t="s">
        <v>88</v>
      </c>
      <c r="D19" s="39"/>
      <c r="E19" s="35"/>
    </row>
    <row r="20" ht="20.2" customHeight="1" spans="1:5">
      <c r="A20" s="24"/>
      <c r="B20" s="24"/>
      <c r="C20" s="24" t="s">
        <v>92</v>
      </c>
      <c r="D20" s="39"/>
      <c r="E20" s="35"/>
    </row>
    <row r="21" ht="20.2" customHeight="1" spans="1:5">
      <c r="A21" s="24"/>
      <c r="B21" s="24"/>
      <c r="C21" s="24" t="s">
        <v>96</v>
      </c>
      <c r="D21" s="39"/>
      <c r="E21" s="35"/>
    </row>
    <row r="22" ht="20.2" customHeight="1" spans="1:5">
      <c r="A22" s="24"/>
      <c r="B22" s="24"/>
      <c r="C22" s="24" t="s">
        <v>99</v>
      </c>
      <c r="D22" s="39"/>
      <c r="E22" s="35"/>
    </row>
    <row r="23" ht="20.2" customHeight="1" spans="1:5">
      <c r="A23" s="24"/>
      <c r="B23" s="24"/>
      <c r="C23" s="24" t="s">
        <v>102</v>
      </c>
      <c r="D23" s="39"/>
      <c r="E23" s="35"/>
    </row>
    <row r="24" ht="20.2" customHeight="1" spans="1:5">
      <c r="A24" s="24"/>
      <c r="B24" s="24"/>
      <c r="C24" s="24" t="s">
        <v>104</v>
      </c>
      <c r="D24" s="39"/>
      <c r="E24" s="35"/>
    </row>
    <row r="25" ht="20.2" customHeight="1" spans="1:5">
      <c r="A25" s="24"/>
      <c r="B25" s="24"/>
      <c r="C25" s="24" t="s">
        <v>106</v>
      </c>
      <c r="D25" s="39"/>
      <c r="E25" s="35"/>
    </row>
    <row r="26" ht="20.2" customHeight="1" spans="1:5">
      <c r="A26" s="24"/>
      <c r="B26" s="24"/>
      <c r="C26" s="24" t="s">
        <v>108</v>
      </c>
      <c r="D26" s="39">
        <v>3.101148</v>
      </c>
      <c r="E26" s="35"/>
    </row>
    <row r="27" ht="20.2" customHeight="1" spans="1:5">
      <c r="A27" s="24"/>
      <c r="B27" s="24"/>
      <c r="C27" s="24" t="s">
        <v>110</v>
      </c>
      <c r="D27" s="39"/>
      <c r="E27" s="35"/>
    </row>
    <row r="28" ht="20.2" customHeight="1" spans="1:5">
      <c r="A28" s="24"/>
      <c r="B28" s="24"/>
      <c r="C28" s="24" t="s">
        <v>112</v>
      </c>
      <c r="D28" s="39"/>
      <c r="E28" s="35"/>
    </row>
    <row r="29" ht="20.2" customHeight="1" spans="1:5">
      <c r="A29" s="24"/>
      <c r="B29" s="24"/>
      <c r="C29" s="24" t="s">
        <v>114</v>
      </c>
      <c r="D29" s="39"/>
      <c r="E29" s="35"/>
    </row>
    <row r="30" ht="20.2" customHeight="1" spans="1:5">
      <c r="A30" s="24"/>
      <c r="B30" s="24"/>
      <c r="C30" s="24" t="s">
        <v>116</v>
      </c>
      <c r="D30" s="39"/>
      <c r="E30" s="35"/>
    </row>
    <row r="31" ht="20.2" customHeight="1" spans="1:5">
      <c r="A31" s="24"/>
      <c r="B31" s="24"/>
      <c r="C31" s="24" t="s">
        <v>118</v>
      </c>
      <c r="D31" s="39"/>
      <c r="E31" s="35"/>
    </row>
    <row r="32" ht="20.2" customHeight="1" spans="1:5">
      <c r="A32" s="24"/>
      <c r="B32" s="24"/>
      <c r="C32" s="24" t="s">
        <v>120</v>
      </c>
      <c r="D32" s="39"/>
      <c r="E32" s="35"/>
    </row>
    <row r="33" ht="20.2" customHeight="1" spans="1:5">
      <c r="A33" s="24"/>
      <c r="B33" s="24"/>
      <c r="C33" s="24" t="s">
        <v>122</v>
      </c>
      <c r="D33" s="39"/>
      <c r="E33" s="35"/>
    </row>
    <row r="34" ht="20.2" customHeight="1" spans="1:5">
      <c r="A34" s="24"/>
      <c r="B34" s="24"/>
      <c r="C34" s="24" t="s">
        <v>123</v>
      </c>
      <c r="D34" s="39"/>
      <c r="E34" s="35"/>
    </row>
    <row r="35" ht="20.2" customHeight="1" spans="1:5">
      <c r="A35" s="24"/>
      <c r="B35" s="24"/>
      <c r="C35" s="24" t="s">
        <v>124</v>
      </c>
      <c r="D35" s="39"/>
      <c r="E35" s="35"/>
    </row>
    <row r="36" ht="20.2" customHeight="1" spans="1:5">
      <c r="A36" s="24"/>
      <c r="B36" s="24"/>
      <c r="C36" s="24" t="s">
        <v>125</v>
      </c>
      <c r="D36" s="39"/>
      <c r="E36" s="35"/>
    </row>
    <row r="37" ht="20.2" customHeight="1" spans="1:5">
      <c r="A37" s="24"/>
      <c r="B37" s="24"/>
      <c r="C37" s="24"/>
      <c r="D37" s="24"/>
      <c r="E37" s="35"/>
    </row>
    <row r="38" ht="20.2" customHeight="1" spans="1:5">
      <c r="A38" s="32"/>
      <c r="B38" s="32"/>
      <c r="C38" s="32" t="s">
        <v>238</v>
      </c>
      <c r="D38" s="31"/>
      <c r="E38" s="50"/>
    </row>
    <row r="39" ht="20.2" customHeight="1" spans="1:5">
      <c r="A39" s="32"/>
      <c r="B39" s="32"/>
      <c r="C39" s="32"/>
      <c r="D39" s="32"/>
      <c r="E39" s="50"/>
    </row>
    <row r="40" ht="20.2" customHeight="1" spans="1:5">
      <c r="A40" s="36" t="s">
        <v>239</v>
      </c>
      <c r="B40" s="31">
        <v>105.303777</v>
      </c>
      <c r="C40" s="36" t="s">
        <v>240</v>
      </c>
      <c r="D40" s="46">
        <v>105.303777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20" sqref="N2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8"/>
      <c r="D1" s="28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241</v>
      </c>
      <c r="I5" s="23"/>
      <c r="J5" s="23" t="s">
        <v>242</v>
      </c>
      <c r="K5" s="23"/>
    </row>
    <row r="6" ht="28.4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222</v>
      </c>
      <c r="I6" s="23" t="s">
        <v>214</v>
      </c>
      <c r="J6" s="23"/>
      <c r="K6" s="23"/>
    </row>
    <row r="7" ht="22.8" customHeight="1" spans="1:11">
      <c r="A7" s="24"/>
      <c r="B7" s="24"/>
      <c r="C7" s="24"/>
      <c r="D7" s="32"/>
      <c r="E7" s="32" t="s">
        <v>134</v>
      </c>
      <c r="F7" s="31">
        <v>105.303777</v>
      </c>
      <c r="G7" s="31">
        <v>68.303777</v>
      </c>
      <c r="H7" s="31">
        <v>34.861632</v>
      </c>
      <c r="I7" s="31"/>
      <c r="J7" s="31">
        <v>33.442145</v>
      </c>
      <c r="K7" s="31">
        <v>37</v>
      </c>
    </row>
    <row r="8" ht="22.8" customHeight="1" spans="1:11">
      <c r="A8" s="24"/>
      <c r="B8" s="24"/>
      <c r="C8" s="24"/>
      <c r="D8" s="30" t="s">
        <v>152</v>
      </c>
      <c r="E8" s="30" t="s">
        <v>153</v>
      </c>
      <c r="F8" s="31">
        <v>105.303777</v>
      </c>
      <c r="G8" s="31">
        <v>68.303777</v>
      </c>
      <c r="H8" s="31">
        <v>34.861632</v>
      </c>
      <c r="I8" s="31"/>
      <c r="J8" s="31">
        <v>33.442145</v>
      </c>
      <c r="K8" s="31">
        <v>37</v>
      </c>
    </row>
    <row r="9" ht="22.8" customHeight="1" spans="1:11">
      <c r="A9" s="24"/>
      <c r="B9" s="24"/>
      <c r="C9" s="24"/>
      <c r="D9" s="38" t="s">
        <v>154</v>
      </c>
      <c r="E9" s="38" t="s">
        <v>155</v>
      </c>
      <c r="F9" s="31">
        <v>105.303777</v>
      </c>
      <c r="G9" s="31">
        <v>68.303777</v>
      </c>
      <c r="H9" s="31">
        <v>34.861632</v>
      </c>
      <c r="I9" s="31"/>
      <c r="J9" s="31">
        <v>33.442145</v>
      </c>
      <c r="K9" s="31">
        <v>37</v>
      </c>
    </row>
    <row r="10" s="44" customFormat="1" ht="22.8" customHeight="1" spans="1:11">
      <c r="A10" s="41" t="s">
        <v>167</v>
      </c>
      <c r="B10" s="41"/>
      <c r="C10" s="41"/>
      <c r="D10" s="37">
        <v>201</v>
      </c>
      <c r="E10" s="47" t="s">
        <v>168</v>
      </c>
      <c r="F10" s="49">
        <f t="shared" ref="F10:K10" si="0">+F11+F13+F15</f>
        <v>96.285045</v>
      </c>
      <c r="G10" s="49">
        <f t="shared" si="0"/>
        <v>59.285045</v>
      </c>
      <c r="H10" s="48">
        <f t="shared" si="0"/>
        <v>25.8429</v>
      </c>
      <c r="I10" s="48">
        <f t="shared" si="0"/>
        <v>0</v>
      </c>
      <c r="J10" s="48">
        <f t="shared" si="0"/>
        <v>33.442145</v>
      </c>
      <c r="K10" s="48">
        <f t="shared" si="0"/>
        <v>37</v>
      </c>
    </row>
    <row r="11" s="44" customFormat="1" ht="22.8" hidden="1" customHeight="1" spans="1:11">
      <c r="A11" s="41" t="s">
        <v>167</v>
      </c>
      <c r="B11" s="41" t="s">
        <v>169</v>
      </c>
      <c r="C11" s="41"/>
      <c r="D11" s="37">
        <v>20103</v>
      </c>
      <c r="E11" s="47" t="s">
        <v>170</v>
      </c>
      <c r="F11" s="49">
        <f t="shared" ref="F11:K11" si="1">+F12</f>
        <v>0</v>
      </c>
      <c r="G11" s="49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</row>
    <row r="12" s="44" customFormat="1" ht="22.8" hidden="1" customHeight="1" spans="1:11">
      <c r="A12" s="41" t="s">
        <v>167</v>
      </c>
      <c r="B12" s="41" t="s">
        <v>169</v>
      </c>
      <c r="C12" s="41" t="s">
        <v>171</v>
      </c>
      <c r="D12" s="37" t="s">
        <v>243</v>
      </c>
      <c r="E12" s="47" t="s">
        <v>173</v>
      </c>
      <c r="F12" s="49"/>
      <c r="G12" s="49"/>
      <c r="H12" s="48"/>
      <c r="I12" s="48"/>
      <c r="J12" s="48"/>
      <c r="K12" s="48"/>
    </row>
    <row r="13" s="44" customFormat="1" ht="22.8" hidden="1" customHeight="1" spans="1:11">
      <c r="A13" s="41" t="s">
        <v>167</v>
      </c>
      <c r="B13" s="41" t="s">
        <v>174</v>
      </c>
      <c r="C13" s="41"/>
      <c r="D13" s="37">
        <v>20109</v>
      </c>
      <c r="E13" s="47" t="s">
        <v>175</v>
      </c>
      <c r="F13" s="49">
        <f t="shared" ref="F13:K13" si="2">+F14</f>
        <v>0</v>
      </c>
      <c r="G13" s="49">
        <f t="shared" si="2"/>
        <v>0</v>
      </c>
      <c r="H13" s="48">
        <f t="shared" si="2"/>
        <v>0</v>
      </c>
      <c r="I13" s="48">
        <f t="shared" si="2"/>
        <v>0</v>
      </c>
      <c r="J13" s="48">
        <f t="shared" si="2"/>
        <v>0</v>
      </c>
      <c r="K13" s="48">
        <f t="shared" si="2"/>
        <v>0</v>
      </c>
    </row>
    <row r="14" s="44" customFormat="1" ht="22.8" hidden="1" customHeight="1" spans="1:11">
      <c r="A14" s="41" t="s">
        <v>167</v>
      </c>
      <c r="B14" s="41" t="s">
        <v>174</v>
      </c>
      <c r="C14" s="41" t="s">
        <v>171</v>
      </c>
      <c r="D14" s="37" t="s">
        <v>244</v>
      </c>
      <c r="E14" s="47" t="s">
        <v>173</v>
      </c>
      <c r="F14" s="49"/>
      <c r="G14" s="49"/>
      <c r="H14" s="48"/>
      <c r="I14" s="48"/>
      <c r="J14" s="48"/>
      <c r="K14" s="48"/>
    </row>
    <row r="15" s="44" customFormat="1" ht="22.8" customHeight="1" spans="1:11">
      <c r="A15" s="41" t="s">
        <v>167</v>
      </c>
      <c r="B15" s="41" t="s">
        <v>177</v>
      </c>
      <c r="C15" s="41"/>
      <c r="D15" s="37">
        <v>20129</v>
      </c>
      <c r="E15" s="47" t="s">
        <v>178</v>
      </c>
      <c r="F15" s="49">
        <f t="shared" ref="F15:K15" si="3">+F16+F17+F18</f>
        <v>96.285045</v>
      </c>
      <c r="G15" s="49">
        <f t="shared" si="3"/>
        <v>59.285045</v>
      </c>
      <c r="H15" s="48">
        <f t="shared" si="3"/>
        <v>25.8429</v>
      </c>
      <c r="I15" s="48">
        <f t="shared" si="3"/>
        <v>0</v>
      </c>
      <c r="J15" s="48">
        <f t="shared" si="3"/>
        <v>33.442145</v>
      </c>
      <c r="K15" s="48">
        <f t="shared" si="3"/>
        <v>37</v>
      </c>
    </row>
    <row r="16" s="44" customFormat="1" ht="22.8" customHeight="1" spans="1:11">
      <c r="A16" s="41" t="s">
        <v>167</v>
      </c>
      <c r="B16" s="41" t="s">
        <v>177</v>
      </c>
      <c r="C16" s="41" t="s">
        <v>171</v>
      </c>
      <c r="D16" s="37" t="s">
        <v>245</v>
      </c>
      <c r="E16" s="47" t="s">
        <v>173</v>
      </c>
      <c r="F16" s="49">
        <f>25.8429+1.5+31.942145</f>
        <v>59.285045</v>
      </c>
      <c r="G16" s="49">
        <f>25.8429+1.5+31.942145</f>
        <v>59.285045</v>
      </c>
      <c r="H16" s="48">
        <v>25.8429</v>
      </c>
      <c r="I16" s="48"/>
      <c r="J16" s="48">
        <f>1.5+31.942145</f>
        <v>33.442145</v>
      </c>
      <c r="K16" s="48"/>
    </row>
    <row r="17" s="44" customFormat="1" ht="22.8" customHeight="1" spans="1:11">
      <c r="A17" s="41" t="s">
        <v>167</v>
      </c>
      <c r="B17" s="41" t="s">
        <v>177</v>
      </c>
      <c r="C17" s="41" t="s">
        <v>180</v>
      </c>
      <c r="D17" s="37" t="s">
        <v>246</v>
      </c>
      <c r="E17" s="47" t="s">
        <v>182</v>
      </c>
      <c r="F17" s="49">
        <v>12</v>
      </c>
      <c r="G17" s="49"/>
      <c r="H17" s="48"/>
      <c r="I17" s="48"/>
      <c r="J17" s="48"/>
      <c r="K17" s="48">
        <v>12</v>
      </c>
    </row>
    <row r="18" s="44" customFormat="1" ht="22.8" customHeight="1" spans="1:11">
      <c r="A18" s="41" t="s">
        <v>167</v>
      </c>
      <c r="B18" s="41" t="s">
        <v>177</v>
      </c>
      <c r="C18" s="41" t="s">
        <v>183</v>
      </c>
      <c r="D18" s="37" t="s">
        <v>247</v>
      </c>
      <c r="E18" s="47" t="s">
        <v>185</v>
      </c>
      <c r="F18" s="49">
        <v>25</v>
      </c>
      <c r="G18" s="49"/>
      <c r="H18" s="48"/>
      <c r="I18" s="48"/>
      <c r="J18" s="48"/>
      <c r="K18" s="48">
        <v>25</v>
      </c>
    </row>
    <row r="19" s="44" customFormat="1" ht="22.8" customHeight="1" spans="1:11">
      <c r="A19" s="41" t="s">
        <v>186</v>
      </c>
      <c r="B19" s="41"/>
      <c r="C19" s="41"/>
      <c r="D19" s="37">
        <v>208</v>
      </c>
      <c r="E19" s="47" t="s">
        <v>187</v>
      </c>
      <c r="F19" s="49">
        <f t="shared" ref="F19:F23" si="4">+F20</f>
        <v>4.134864</v>
      </c>
      <c r="G19" s="49">
        <f>+G20</f>
        <v>4.134864</v>
      </c>
      <c r="H19" s="48">
        <f>+H20</f>
        <v>4.134864</v>
      </c>
      <c r="I19" s="48"/>
      <c r="J19" s="48"/>
      <c r="K19" s="48"/>
    </row>
    <row r="20" s="44" customFormat="1" ht="22.8" customHeight="1" spans="1:11">
      <c r="A20" s="41" t="s">
        <v>186</v>
      </c>
      <c r="B20" s="41" t="s">
        <v>188</v>
      </c>
      <c r="C20" s="41"/>
      <c r="D20" s="37">
        <v>20805</v>
      </c>
      <c r="E20" s="47" t="s">
        <v>189</v>
      </c>
      <c r="F20" s="49">
        <f t="shared" si="4"/>
        <v>4.134864</v>
      </c>
      <c r="G20" s="49">
        <f>+G21</f>
        <v>4.134864</v>
      </c>
      <c r="H20" s="48">
        <f>+H21</f>
        <v>4.134864</v>
      </c>
      <c r="I20" s="48"/>
      <c r="J20" s="48"/>
      <c r="K20" s="48"/>
    </row>
    <row r="21" s="44" customFormat="1" ht="22.8" customHeight="1" spans="1:11">
      <c r="A21" s="41" t="s">
        <v>186</v>
      </c>
      <c r="B21" s="41" t="s">
        <v>188</v>
      </c>
      <c r="C21" s="41" t="s">
        <v>188</v>
      </c>
      <c r="D21" s="37" t="s">
        <v>248</v>
      </c>
      <c r="E21" s="47" t="s">
        <v>191</v>
      </c>
      <c r="F21" s="49">
        <v>4.134864</v>
      </c>
      <c r="G21" s="49">
        <v>4.134864</v>
      </c>
      <c r="H21" s="48">
        <v>4.134864</v>
      </c>
      <c r="I21" s="48"/>
      <c r="J21" s="48"/>
      <c r="K21" s="48"/>
    </row>
    <row r="22" s="44" customFormat="1" ht="22.8" customHeight="1" spans="1:11">
      <c r="A22" s="41" t="s">
        <v>192</v>
      </c>
      <c r="B22" s="41"/>
      <c r="C22" s="41"/>
      <c r="D22" s="37">
        <v>210</v>
      </c>
      <c r="E22" s="47" t="s">
        <v>193</v>
      </c>
      <c r="F22" s="49">
        <f t="shared" si="4"/>
        <v>1.78272</v>
      </c>
      <c r="G22" s="49">
        <f>+G23</f>
        <v>1.78272</v>
      </c>
      <c r="H22" s="48">
        <f>+H23</f>
        <v>1.78272</v>
      </c>
      <c r="I22" s="48"/>
      <c r="J22" s="48"/>
      <c r="K22" s="48"/>
    </row>
    <row r="23" s="44" customFormat="1" ht="22.8" customHeight="1" spans="1:11">
      <c r="A23" s="41" t="s">
        <v>192</v>
      </c>
      <c r="B23" s="41" t="s">
        <v>194</v>
      </c>
      <c r="C23" s="41"/>
      <c r="D23" s="37">
        <v>21011</v>
      </c>
      <c r="E23" s="47" t="s">
        <v>195</v>
      </c>
      <c r="F23" s="49">
        <f t="shared" si="4"/>
        <v>1.78272</v>
      </c>
      <c r="G23" s="49">
        <f>+G24</f>
        <v>1.78272</v>
      </c>
      <c r="H23" s="48">
        <f>+H24</f>
        <v>1.78272</v>
      </c>
      <c r="I23" s="48"/>
      <c r="J23" s="48"/>
      <c r="K23" s="48"/>
    </row>
    <row r="24" s="44" customFormat="1" ht="22.8" customHeight="1" spans="1:11">
      <c r="A24" s="41" t="s">
        <v>192</v>
      </c>
      <c r="B24" s="41" t="s">
        <v>194</v>
      </c>
      <c r="C24" s="41" t="s">
        <v>171</v>
      </c>
      <c r="D24" s="37" t="s">
        <v>249</v>
      </c>
      <c r="E24" s="47" t="s">
        <v>197</v>
      </c>
      <c r="F24" s="49">
        <v>1.78272</v>
      </c>
      <c r="G24" s="49">
        <v>1.78272</v>
      </c>
      <c r="H24" s="48">
        <v>1.78272</v>
      </c>
      <c r="I24" s="48"/>
      <c r="J24" s="48"/>
      <c r="K24" s="48"/>
    </row>
    <row r="25" s="44" customFormat="1" ht="22.8" customHeight="1" spans="1:11">
      <c r="A25" s="41" t="s">
        <v>198</v>
      </c>
      <c r="B25" s="41"/>
      <c r="C25" s="41"/>
      <c r="D25" s="37">
        <v>221</v>
      </c>
      <c r="E25" s="47" t="s">
        <v>199</v>
      </c>
      <c r="F25" s="49">
        <f>+F26</f>
        <v>3.101148</v>
      </c>
      <c r="G25" s="49">
        <f>+G26</f>
        <v>3.101148</v>
      </c>
      <c r="H25" s="48">
        <f>+H26</f>
        <v>3.101148</v>
      </c>
      <c r="I25" s="48"/>
      <c r="J25" s="48"/>
      <c r="K25" s="48"/>
    </row>
    <row r="26" s="44" customFormat="1" ht="22.8" customHeight="1" spans="1:11">
      <c r="A26" s="41" t="s">
        <v>198</v>
      </c>
      <c r="B26" s="41" t="s">
        <v>180</v>
      </c>
      <c r="C26" s="41"/>
      <c r="D26" s="37">
        <v>22102</v>
      </c>
      <c r="E26" s="47" t="s">
        <v>200</v>
      </c>
      <c r="F26" s="49">
        <f>+F27</f>
        <v>3.101148</v>
      </c>
      <c r="G26" s="49">
        <f>+G27</f>
        <v>3.101148</v>
      </c>
      <c r="H26" s="48">
        <f>+H27</f>
        <v>3.101148</v>
      </c>
      <c r="I26" s="48"/>
      <c r="J26" s="48"/>
      <c r="K26" s="48"/>
    </row>
    <row r="27" s="44" customFormat="1" ht="22.8" customHeight="1" spans="1:11">
      <c r="A27" s="41" t="s">
        <v>198</v>
      </c>
      <c r="B27" s="41" t="s">
        <v>180</v>
      </c>
      <c r="C27" s="41" t="s">
        <v>171</v>
      </c>
      <c r="D27" s="37" t="s">
        <v>250</v>
      </c>
      <c r="E27" s="47" t="s">
        <v>202</v>
      </c>
      <c r="F27" s="49">
        <v>3.101148</v>
      </c>
      <c r="G27" s="49">
        <v>3.101148</v>
      </c>
      <c r="H27" s="48">
        <v>3.101148</v>
      </c>
      <c r="I27" s="48"/>
      <c r="J27" s="48"/>
      <c r="K27" s="4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2022-03-09T02:01:00Z</dcterms:created>
  <dcterms:modified xsi:type="dcterms:W3CDTF">2023-09-25T03:51:47Z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1B394990B9074A0180C1CD8CE6AA5F05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