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06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<sst xmlns="http://schemas.openxmlformats.org/spreadsheetml/2006/main" count="1049" uniqueCount="485">
  <si>
    <t>2022年部门预算公开表</t>
  </si>
  <si>
    <t>单位编码：</t>
  </si>
  <si>
    <t>902001</t>
  </si>
  <si>
    <t>单位名称：</t>
  </si>
  <si>
    <t>醴陵陶瓷国际会展服务中心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</si>
  <si>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</si>
  <si>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</si>
  <si>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</si>
  <si>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</si>
  <si>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</si>
  <si>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</si>
  <si>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</si>
  <si>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</si>
  <si>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</si>
  <si>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</si>
  <si>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</si>
  <si>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</si>
  <si>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</si>
  <si>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</si>
  <si>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</si>
  <si>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</si>
  <si>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</si>
  <si>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</si>
  <si>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</si>
  <si>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</si>
  <si>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</si>
  <si>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</si>
  <si>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</si>
  <si>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</si>
  <si>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</si>
  <si>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单位：902001-醴陵陶瓷国际会展服务中心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</si>
  <si>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</si>
  <si>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</si>
  <si>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</si>
  <si>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</si>
  <si>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</si>
  <si>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</si>
  <si>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</si>
  <si>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</si>
  <si>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</si>
  <si>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</si>
  <si>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</si>
  <si>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</si>
  <si>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</si>
  <si>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</si>
  <si>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</si>
  <si>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</si>
  <si>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</si>
  <si>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</si>
  <si>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</si>
  <si>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</si>
  <si>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</si>
  <si>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</si>
  <si>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</si>
  <si>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</si>
  <si>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</si>
  <si>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</si>
  <si>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</si>
  <si>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</si>
  <si>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</si>
  <si>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</si>
  <si>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</si>
  <si>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</si>
  <si>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</si>
  <si>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</si>
  <si>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</si>
  <si>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</si>
  <si>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</si>
  <si>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</si>
  <si>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</si>
  <si>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</si>
  <si>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</si>
  <si>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</si>
  <si>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</si>
  <si>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</si>
  <si>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</si>
  <si>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</si>
  <si>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</si>
  <si>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</si>
  <si>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</si>
  <si>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</si>
  <si>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</si>
  <si>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</si>
  <si>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</si>
  <si>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</si>
  <si>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</si>
  <si>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</si>
  <si>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</si>
  <si>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</si>
  <si>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</si>
  <si>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</si>
  <si>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</si>
  <si>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</si>
  <si>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</si>
  <si>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</si>
  <si>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</si>
  <si>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</si>
  <si>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</si>
  <si>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</si>
  <si>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</si>
  <si>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</si>
  <si>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</si>
  <si>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</si>
  <si>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</si>
  <si>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</si>
  <si>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</si>
  <si>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</si>
  <si>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</si>
  <si>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</si>
  <si>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</si>
  <si>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</si>
  <si>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</si>
  <si>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</si>
  <si>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</si>
  <si>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</si>
  <si>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</si>
  <si>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</si>
  <si>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</si>
  <si>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</si>
  <si>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</si>
  <si>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</si>
  <si>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</si>
  <si>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</si>
  <si>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</si>
  <si>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</si>
  <si>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</si>
  <si>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</si>
  <si>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</si>
  <si>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</si>
  <si>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</si>
  <si>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</si>
  <si>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</si>
  <si>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</si>
  <si>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</si>
  <si>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</si>
  <si>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</si>
  <si>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</si>
  <si>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</si>
  <si>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</si>
  <si>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</si>
  <si>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</si>
  <si>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</si>
  <si>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</si>
  <si>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</si>
  <si>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</si>
  <si>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</si>
  <si>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</si>
  <si>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</si>
  <si>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</si>
  <si>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</si>
  <si>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</si>
  <si>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</si>
  <si>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902</t>
  </si>
  <si>
    <t xml:space="preserve">  902001</t>
  </si>
  <si>
    <t xml:space="preserve">  醴陵陶瓷国际会展服务中心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</si>
  <si>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</si>
  <si>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</si>
  <si>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</si>
  <si>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</si>
  <si>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</si>
  <si>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</si>
  <si>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</si>
  <si>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</si>
  <si>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</si>
  <si>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</si>
  <si>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</si>
  <si>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</si>
  <si>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99</t>
  </si>
  <si>
    <t xml:space="preserve">    2019999</t>
  </si>
  <si>
    <t xml:space="preserve">    其他一般公共服务支出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</si>
  <si>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</si>
  <si>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</si>
  <si>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</si>
  <si>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</si>
  <si>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</si>
  <si>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</si>
  <si>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</si>
  <si>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</si>
  <si>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</si>
  <si>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212</t>
  </si>
  <si>
    <t>01</t>
  </si>
  <si>
    <t xml:space="preserve">    2120101</t>
  </si>
  <si>
    <t xml:space="preserve">    行政运行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</si>
  <si>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</si>
  <si>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</si>
  <si>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</si>
  <si>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</si>
  <si>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</si>
  <si>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</si>
  <si>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</si>
  <si>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</si>
  <si>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</si>
  <si>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</si>
  <si>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</si>
  <si>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</si>
  <si>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</si>
  <si>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</si>
  <si>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</si>
  <si>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</si>
  <si>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</si>
  <si>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</si>
  <si>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</si>
  <si>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</si>
  <si>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</si>
  <si>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</si>
  <si>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</si>
  <si>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</si>
  <si>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</si>
  <si>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</si>
  <si>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</si>
  <si>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</si>
  <si>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</si>
  <si>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</si>
  <si>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</si>
  <si>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</si>
  <si>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</si>
  <si>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</si>
  <si>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</si>
  <si>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</si>
  <si>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</si>
  <si>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</si>
  <si>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</si>
  <si>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</si>
  <si>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</si>
  <si>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</si>
  <si>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</si>
  <si>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</si>
  <si>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其他一般公共服务支出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</si>
  <si>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</si>
  <si>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</si>
  <si>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</si>
  <si>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</si>
  <si>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</si>
  <si>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</si>
  <si>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城乡社区支出</t>
  </si>
  <si>
    <t>城乡社区管理事务</t>
  </si>
  <si>
    <t>行政运行</t>
  </si>
  <si>
    <t>住房保障支出</t>
  </si>
  <si>
    <t>住房改革支出</t>
  </si>
  <si>
    <t>住房公积金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</si>
  <si>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</si>
  <si>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</si>
  <si>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</si>
  <si>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</si>
  <si>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</si>
  <si>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</si>
  <si>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</si>
  <si>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</si>
  <si>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</si>
  <si>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</si>
  <si>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</si>
  <si>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</si>
  <si>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</si>
  <si>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</si>
  <si>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</si>
  <si>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</si>
  <si>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</si>
  <si>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</si>
  <si>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</si>
  <si>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</si>
  <si>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</si>
  <si>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</si>
  <si>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</si>
  <si>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</si>
  <si>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</si>
  <si>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</si>
  <si>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</si>
  <si>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</si>
  <si>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</si>
  <si>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</si>
  <si>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</si>
  <si>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</si>
  <si>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</si>
  <si>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</si>
  <si>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</si>
  <si>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</si>
  <si>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</si>
  <si>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</si>
  <si>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</si>
  <si>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</si>
  <si>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</si>
  <si>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</si>
  <si>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</si>
  <si>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</si>
  <si>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</si>
  <si>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</si>
  <si>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</si>
  <si>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</si>
  <si>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</si>
  <si>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</si>
  <si>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</si>
  <si>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</si>
  <si>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</si>
  <si>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</si>
  <si>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</si>
  <si>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</si>
  <si>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</si>
  <si>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</si>
  <si>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</si>
  <si>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</si>
  <si>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</si>
  <si>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</si>
  <si>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</si>
  <si>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</si>
  <si>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</si>
  <si>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</si>
  <si>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</si>
  <si>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</si>
  <si>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</si>
  <si>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</si>
  <si>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</si>
  <si>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</si>
  <si>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</si>
  <si>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</si>
  <si>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</si>
  <si>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</si>
  <si>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</si>
  <si>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</si>
  <si>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</si>
  <si>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</si>
  <si>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</si>
  <si>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</si>
  <si>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</si>
  <si>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</si>
  <si>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</si>
  <si>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</si>
  <si>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</si>
  <si>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</si>
  <si>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</si>
  <si>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902001</t>
  </si>
  <si>
    <t>特定目标类组织会展及外出组展学习考察经费</t>
  </si>
  <si>
    <t xml:space="preserve">   组织会展及外出组展学习考察经费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</si>
  <si>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</si>
  <si>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</si>
  <si>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</si>
  <si>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</si>
  <si>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</si>
  <si>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</si>
  <si>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</si>
  <si>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</si>
  <si>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</si>
  <si>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</si>
  <si>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</si>
  <si>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</si>
  <si>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</si>
  <si>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</si>
  <si>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组织会展及外出组展学习考察经费</t>
  </si>
  <si>
    <t xml:space="preserve"> 在疫情可控的情况下，外出参展、组展、学习考察8次以上，总成本控制在70万元以内。通过外出组展招展，提高醴陵瓷博会知名度与外商参与度，积极学习其他地区先进办展经验，学习其他陶瓷主产区的瓷博会组展经验，为我市陶瓷、花炮等各产业转型升级助力，促进我市会展业的发展与壮大。</t>
  </si>
  <si>
    <t>产出指标</t>
  </si>
  <si>
    <t>数量指标</t>
  </si>
  <si>
    <t>全年外出招展、学习、考察8次以上。</t>
  </si>
  <si>
    <t>8</t>
  </si>
  <si>
    <t>次</t>
  </si>
  <si>
    <t>定量</t>
  </si>
  <si>
    <t>时效指标</t>
  </si>
  <si>
    <t>瓷博会招展工作预计10月份之前完成，根据瓷博会具体举办时间而定。其他学习、考察工作12月前完成。</t>
  </si>
  <si>
    <t>12</t>
  </si>
  <si>
    <t>月份</t>
  </si>
  <si>
    <t>定性</t>
  </si>
  <si>
    <t>质量指标</t>
  </si>
  <si>
    <t>积累办展经验、扩大醴陵瓷博会影响力。</t>
  </si>
  <si>
    <t>0</t>
  </si>
  <si>
    <t>无</t>
  </si>
  <si>
    <t>成本指标</t>
  </si>
  <si>
    <t>经济成本指标</t>
  </si>
  <si>
    <t>全年组织展会、招商招展、外出组展学习考察相关费用支出，主要包括外出组展差旅费、宣传费、其他交通费、印刷费等。</t>
  </si>
  <si>
    <t>400000</t>
  </si>
  <si>
    <t>总成本控制在40万元内</t>
  </si>
  <si>
    <t>元</t>
  </si>
  <si>
    <t>生态环境成本指标</t>
  </si>
  <si>
    <t>社会成本指标</t>
  </si>
  <si>
    <t>效益指标</t>
  </si>
  <si>
    <t>社会效益指标</t>
  </si>
  <si>
    <t>扩大醴陵瓷博会影响力，提升醴陵城市形象，丰富群众生产、生活体验。</t>
  </si>
  <si>
    <t>经济效益指标</t>
  </si>
  <si>
    <t>组织、吸引全国各地陶瓷产区企业来醴参展。提高瓷博会成交额，为企业创造经济效益。</t>
  </si>
  <si>
    <t>生态效益指标</t>
  </si>
  <si>
    <t>满意度指标</t>
  </si>
  <si>
    <t>服务对象满意度指标</t>
  </si>
  <si>
    <t>为企业提供商品交易和文化交流平台，提高企业满意度。</t>
  </si>
  <si>
    <t>整体支出绩效目标表</t>
  </si>
  <si>
    <t>单位：醴陵陶瓷国际会展服务中心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</si>
  <si>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</si>
  <si>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</si>
  <si>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</si>
  <si>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</si>
  <si>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</si>
  <si>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</si>
  <si>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</si>
  <si>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</si>
  <si>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</si>
  <si>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   积极落实“三高四新”战略部署，加强会展业发展研究，办好瓷博会等各类展会，促进陶瓷、花炮、服饰等传统产业转型升级，促进经济文化交流，提升瓷博会、烟博会等展会的品牌影响力，推动醴陵会展业快速发展，持续发挥瓷博会等大展大会作用，擦亮醴陵城市名片，为全市加快迈进“千亿时代”助力。</t>
  </si>
  <si>
    <t>重点工作任务完成</t>
  </si>
  <si>
    <t>办好2022瓷博会</t>
  </si>
  <si>
    <t>场</t>
  </si>
  <si>
    <t>组织筹办2022湖南（醴陵）国际陶瓷产业博览会，为企业搭建商贸合作及文化交流的平台，提升醴陵陶瓷品牌影响力。</t>
  </si>
  <si>
    <t>履职目标实现</t>
  </si>
  <si>
    <t>外出招展、参展</t>
  </si>
  <si>
    <t>通过外出招展、带领本地企业外出参展，加强合作交流，吸引国内外其他陶瓷企业来醴参展。</t>
  </si>
  <si>
    <t>履职效益</t>
  </si>
  <si>
    <t>社会效益、经济效益</t>
  </si>
  <si>
    <t>-</t>
  </si>
  <si>
    <t>社会效益：一是通过举办瓷博会等各类展会，为产业升级助力，促进醴陵会展业发展，提升醴陵瓷博会等展会在国内外的影响力，擦亮醴陵城市名片。二是通过外出学习、考察，加强会展业发展研究，探索适合我市会展经济发展模式，提升展会实力。
经济效益：在预算金额范围内，积极做好招商招展工作，加强学习考察成果转化，提升财政资金使用效益。</t>
  </si>
  <si>
    <t>满意度</t>
  </si>
  <si>
    <t>企业、参展商、采购商、群众满意程度</t>
  </si>
  <si>
    <t>百分比</t>
  </si>
  <si>
    <t>通过举办各类展会，为企业提供良好的交易平台，促进陶瓷、花炮、服饰等各产业的快速发展，使企业、参展商、采购商、群众都能有所收获，满足各方需求，促进商贸交流与合作。</t>
  </si>
  <si>
    <t>单位：</t>
  </si>
  <si>
    <t>902001-醴陵陶瓷国际会展服务中心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</si>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</sst>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2" fillId="13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9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34" fillId="8" borderId="12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5" xfId="0" applyNumberFormat="1" applyFont="1" applyBorder="1" applyAlignment="1">
      <alignment horizontal="left" vertical="center" wrapText="1"/>
    </xf>
    <xf numFmtId="0" fontId="11" fillId="2" borderId="5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5" sqref="F1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3"/>
      <c r="B4" s="74"/>
      <c r="C4" s="31"/>
      <c r="D4" s="73" t="s">
        <v>1</v>
      </c>
      <c r="E4" s="74" t="s">
        <v>2</v>
      </c>
      <c r="F4" s="74"/>
      <c r="G4" s="74"/>
      <c r="H4" s="74"/>
      <c r="I4" s="31"/>
    </row>
    <row r="5" ht="54.3" customHeight="1" spans="1:9">
      <c r="A5" s="73"/>
      <c r="B5" s="74"/>
      <c r="C5" s="31"/>
      <c r="D5" s="73" t="s">
        <v>3</v>
      </c>
      <c r="E5" s="74" t="s">
        <v>4</v>
      </c>
      <c r="F5" s="74"/>
      <c r="G5" s="74"/>
      <c r="H5" s="74"/>
      <c r="I5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F15" sqref="F1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1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9" t="s">
        <v>31</v>
      </c>
      <c r="N3" s="29"/>
    </row>
    <row r="4" ht="42.25" customHeight="1" spans="1:14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189</v>
      </c>
      <c r="H4" s="23"/>
      <c r="I4" s="23"/>
      <c r="J4" s="23"/>
      <c r="K4" s="23"/>
      <c r="L4" s="23" t="s">
        <v>193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240</v>
      </c>
      <c r="I5" s="23" t="s">
        <v>241</v>
      </c>
      <c r="J5" s="23" t="s">
        <v>239</v>
      </c>
      <c r="K5" s="23" t="s">
        <v>242</v>
      </c>
      <c r="L5" s="23" t="s">
        <v>134</v>
      </c>
      <c r="M5" s="23" t="s">
        <v>205</v>
      </c>
      <c r="N5" s="23" t="s">
        <v>243</v>
      </c>
    </row>
    <row r="6" ht="22.8" customHeight="1" spans="1:14">
      <c r="A6" s="35"/>
      <c r="B6" s="35"/>
      <c r="C6" s="35"/>
      <c r="D6" s="35"/>
      <c r="E6" s="35" t="s">
        <v>134</v>
      </c>
      <c r="F6" s="48">
        <v>44.799872</v>
      </c>
      <c r="G6" s="48"/>
      <c r="H6" s="48"/>
      <c r="I6" s="48"/>
      <c r="J6" s="48"/>
      <c r="K6" s="48"/>
      <c r="L6" s="48">
        <v>44.799872</v>
      </c>
      <c r="M6" s="48">
        <v>44.799872</v>
      </c>
      <c r="N6" s="48"/>
    </row>
    <row r="7" ht="22.8" customHeight="1" spans="1:14">
      <c r="A7" s="35"/>
      <c r="B7" s="35"/>
      <c r="C7" s="35"/>
      <c r="D7" s="33" t="s">
        <v>152</v>
      </c>
      <c r="E7" s="33" t="s">
        <v>4</v>
      </c>
      <c r="F7" s="48">
        <v>44.799872</v>
      </c>
      <c r="G7" s="48"/>
      <c r="H7" s="48"/>
      <c r="I7" s="48"/>
      <c r="J7" s="48"/>
      <c r="K7" s="48"/>
      <c r="L7" s="48">
        <v>44.799872</v>
      </c>
      <c r="M7" s="48">
        <v>44.799872</v>
      </c>
      <c r="N7" s="48"/>
    </row>
    <row r="8" ht="22.8" customHeight="1" spans="1:14">
      <c r="A8" s="35"/>
      <c r="B8" s="35"/>
      <c r="C8" s="35"/>
      <c r="D8" s="41" t="s">
        <v>153</v>
      </c>
      <c r="E8" s="41" t="s">
        <v>154</v>
      </c>
      <c r="F8" s="48">
        <v>44.799872</v>
      </c>
      <c r="G8" s="48"/>
      <c r="H8" s="48"/>
      <c r="I8" s="48"/>
      <c r="J8" s="48"/>
      <c r="K8" s="48"/>
      <c r="L8" s="48">
        <v>44.799872</v>
      </c>
      <c r="M8" s="48">
        <v>44.799872</v>
      </c>
      <c r="N8" s="48"/>
    </row>
    <row r="9" ht="22.8" customHeight="1" spans="1:14">
      <c r="A9" s="44" t="s">
        <v>170</v>
      </c>
      <c r="B9" s="44" t="s">
        <v>171</v>
      </c>
      <c r="C9" s="44" t="s">
        <v>171</v>
      </c>
      <c r="D9" s="40" t="s">
        <v>203</v>
      </c>
      <c r="E9" s="24" t="s">
        <v>173</v>
      </c>
      <c r="F9" s="25">
        <v>5.332576</v>
      </c>
      <c r="G9" s="25"/>
      <c r="H9" s="42"/>
      <c r="I9" s="42"/>
      <c r="J9" s="42"/>
      <c r="K9" s="42"/>
      <c r="L9" s="25">
        <v>5.332576</v>
      </c>
      <c r="M9" s="42">
        <v>5.332576</v>
      </c>
      <c r="N9" s="42"/>
    </row>
    <row r="10" ht="22.8" customHeight="1" spans="1:14">
      <c r="A10" s="44" t="s">
        <v>174</v>
      </c>
      <c r="B10" s="44" t="s">
        <v>175</v>
      </c>
      <c r="C10" s="44" t="s">
        <v>176</v>
      </c>
      <c r="D10" s="40" t="s">
        <v>203</v>
      </c>
      <c r="E10" s="24" t="s">
        <v>178</v>
      </c>
      <c r="F10" s="25">
        <v>2.139264</v>
      </c>
      <c r="G10" s="25"/>
      <c r="H10" s="42"/>
      <c r="I10" s="42"/>
      <c r="J10" s="42"/>
      <c r="K10" s="42"/>
      <c r="L10" s="25">
        <v>2.139264</v>
      </c>
      <c r="M10" s="42">
        <v>2.139264</v>
      </c>
      <c r="N10" s="42"/>
    </row>
    <row r="11" ht="22.8" customHeight="1" spans="1:14">
      <c r="A11" s="44" t="s">
        <v>179</v>
      </c>
      <c r="B11" s="44" t="s">
        <v>180</v>
      </c>
      <c r="C11" s="44" t="s">
        <v>180</v>
      </c>
      <c r="D11" s="40" t="s">
        <v>203</v>
      </c>
      <c r="E11" s="24" t="s">
        <v>182</v>
      </c>
      <c r="F11" s="25">
        <v>33.3286</v>
      </c>
      <c r="G11" s="25"/>
      <c r="H11" s="42"/>
      <c r="I11" s="42"/>
      <c r="J11" s="42"/>
      <c r="K11" s="42"/>
      <c r="L11" s="25">
        <v>33.3286</v>
      </c>
      <c r="M11" s="42">
        <v>33.3286</v>
      </c>
      <c r="N11" s="42"/>
    </row>
    <row r="12" ht="22.8" customHeight="1" spans="1:14">
      <c r="A12" s="44" t="s">
        <v>183</v>
      </c>
      <c r="B12" s="44" t="s">
        <v>176</v>
      </c>
      <c r="C12" s="44" t="s">
        <v>180</v>
      </c>
      <c r="D12" s="40" t="s">
        <v>203</v>
      </c>
      <c r="E12" s="24" t="s">
        <v>185</v>
      </c>
      <c r="F12" s="25">
        <v>3.999432</v>
      </c>
      <c r="G12" s="25"/>
      <c r="H12" s="42"/>
      <c r="I12" s="42"/>
      <c r="J12" s="42"/>
      <c r="K12" s="42"/>
      <c r="L12" s="25">
        <v>3.999432</v>
      </c>
      <c r="M12" s="42">
        <v>3.999432</v>
      </c>
      <c r="N12" s="4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30" zoomScaleNormal="130"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17" width="4.88333333333333" customWidth="1"/>
    <col min="18" max="22" width="6.95833333333333" customWidth="1"/>
    <col min="23" max="24" width="9.76666666666667" customWidth="1"/>
  </cols>
  <sheetData>
    <row r="1" ht="16.35" customHeight="1" spans="1:1">
      <c r="A1" s="31"/>
    </row>
    <row r="2" ht="50" customHeight="1" spans="1:2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15" customHeight="1" spans="1:2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9" t="s">
        <v>31</v>
      </c>
      <c r="V3" s="29"/>
    </row>
    <row r="4" ht="26.7" customHeight="1" spans="1:22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244</v>
      </c>
      <c r="H4" s="23"/>
      <c r="I4" s="23"/>
      <c r="J4" s="23"/>
      <c r="K4" s="23"/>
      <c r="L4" s="23" t="s">
        <v>245</v>
      </c>
      <c r="M4" s="23"/>
      <c r="N4" s="23"/>
      <c r="O4" s="23"/>
      <c r="P4" s="23"/>
      <c r="Q4" s="23"/>
      <c r="R4" s="23" t="s">
        <v>239</v>
      </c>
      <c r="S4" s="23" t="s">
        <v>246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247</v>
      </c>
      <c r="I5" s="23" t="s">
        <v>248</v>
      </c>
      <c r="J5" s="23" t="s">
        <v>249</v>
      </c>
      <c r="K5" s="23" t="s">
        <v>250</v>
      </c>
      <c r="L5" s="23" t="s">
        <v>134</v>
      </c>
      <c r="M5" s="23" t="s">
        <v>251</v>
      </c>
      <c r="N5" s="23" t="s">
        <v>252</v>
      </c>
      <c r="O5" s="23" t="s">
        <v>253</v>
      </c>
      <c r="P5" s="23" t="s">
        <v>254</v>
      </c>
      <c r="Q5" s="23" t="s">
        <v>255</v>
      </c>
      <c r="R5" s="23"/>
      <c r="S5" s="23" t="s">
        <v>134</v>
      </c>
      <c r="T5" s="23" t="s">
        <v>256</v>
      </c>
      <c r="U5" s="23" t="s">
        <v>257</v>
      </c>
      <c r="V5" s="23" t="s">
        <v>242</v>
      </c>
    </row>
    <row r="6" ht="22.8" customHeight="1" spans="1:22">
      <c r="A6" s="35"/>
      <c r="B6" s="35"/>
      <c r="C6" s="35"/>
      <c r="D6" s="35"/>
      <c r="E6" s="35" t="s">
        <v>134</v>
      </c>
      <c r="F6" s="34">
        <v>44.799872</v>
      </c>
      <c r="G6" s="34">
        <v>33.3286</v>
      </c>
      <c r="H6" s="34">
        <v>18.6024</v>
      </c>
      <c r="I6" s="34">
        <v>13.176</v>
      </c>
      <c r="J6" s="34">
        <v>1.5502</v>
      </c>
      <c r="K6" s="34"/>
      <c r="L6" s="34">
        <v>7.47184</v>
      </c>
      <c r="M6" s="34">
        <v>5.332576</v>
      </c>
      <c r="N6" s="34"/>
      <c r="O6" s="34">
        <v>2.139264</v>
      </c>
      <c r="P6" s="34"/>
      <c r="Q6" s="34"/>
      <c r="R6" s="34">
        <v>3.999432</v>
      </c>
      <c r="S6" s="34"/>
      <c r="T6" s="34"/>
      <c r="U6" s="34"/>
      <c r="V6" s="34"/>
    </row>
    <row r="7" ht="22.8" customHeight="1" spans="1:22">
      <c r="A7" s="35"/>
      <c r="B7" s="35"/>
      <c r="C7" s="35"/>
      <c r="D7" s="33" t="s">
        <v>152</v>
      </c>
      <c r="E7" s="33" t="s">
        <v>4</v>
      </c>
      <c r="F7" s="34">
        <v>44.799872</v>
      </c>
      <c r="G7" s="34">
        <v>33.3286</v>
      </c>
      <c r="H7" s="34">
        <v>18.6024</v>
      </c>
      <c r="I7" s="34">
        <v>13.176</v>
      </c>
      <c r="J7" s="34">
        <v>1.5502</v>
      </c>
      <c r="K7" s="34"/>
      <c r="L7" s="34">
        <v>7.47184</v>
      </c>
      <c r="M7" s="34">
        <v>5.332576</v>
      </c>
      <c r="N7" s="34"/>
      <c r="O7" s="34">
        <v>2.139264</v>
      </c>
      <c r="P7" s="34"/>
      <c r="Q7" s="34"/>
      <c r="R7" s="34">
        <v>3.999432</v>
      </c>
      <c r="S7" s="34"/>
      <c r="T7" s="34"/>
      <c r="U7" s="34"/>
      <c r="V7" s="34"/>
    </row>
    <row r="8" ht="22.8" customHeight="1" spans="1:22">
      <c r="A8" s="35"/>
      <c r="B8" s="35"/>
      <c r="C8" s="35"/>
      <c r="D8" s="41" t="s">
        <v>153</v>
      </c>
      <c r="E8" s="41" t="s">
        <v>154</v>
      </c>
      <c r="F8" s="34">
        <v>44.799872</v>
      </c>
      <c r="G8" s="34">
        <v>33.3286</v>
      </c>
      <c r="H8" s="34">
        <v>18.6024</v>
      </c>
      <c r="I8" s="34">
        <v>13.176</v>
      </c>
      <c r="J8" s="34">
        <v>1.5502</v>
      </c>
      <c r="K8" s="34"/>
      <c r="L8" s="34">
        <v>7.47184</v>
      </c>
      <c r="M8" s="34">
        <v>5.332576</v>
      </c>
      <c r="N8" s="34"/>
      <c r="O8" s="34">
        <v>2.139264</v>
      </c>
      <c r="P8" s="34"/>
      <c r="Q8" s="34"/>
      <c r="R8" s="34">
        <v>3.999432</v>
      </c>
      <c r="S8" s="34"/>
      <c r="T8" s="34"/>
      <c r="U8" s="34"/>
      <c r="V8" s="34"/>
    </row>
    <row r="9" ht="22.8" customHeight="1" spans="1:22">
      <c r="A9" s="44" t="s">
        <v>170</v>
      </c>
      <c r="B9" s="44" t="s">
        <v>171</v>
      </c>
      <c r="C9" s="44" t="s">
        <v>171</v>
      </c>
      <c r="D9" s="40" t="s">
        <v>203</v>
      </c>
      <c r="E9" s="24" t="s">
        <v>173</v>
      </c>
      <c r="F9" s="25">
        <v>5.332576</v>
      </c>
      <c r="G9" s="42"/>
      <c r="H9" s="42"/>
      <c r="I9" s="42"/>
      <c r="J9" s="42"/>
      <c r="K9" s="42"/>
      <c r="L9" s="25">
        <v>5.332576</v>
      </c>
      <c r="M9" s="42">
        <v>5.332576</v>
      </c>
      <c r="N9" s="42"/>
      <c r="O9" s="42"/>
      <c r="P9" s="42"/>
      <c r="Q9" s="42"/>
      <c r="R9" s="42"/>
      <c r="S9" s="25"/>
      <c r="T9" s="42"/>
      <c r="U9" s="42"/>
      <c r="V9" s="42"/>
    </row>
    <row r="10" ht="22.8" customHeight="1" spans="1:22">
      <c r="A10" s="44" t="s">
        <v>174</v>
      </c>
      <c r="B10" s="44" t="s">
        <v>175</v>
      </c>
      <c r="C10" s="44" t="s">
        <v>176</v>
      </c>
      <c r="D10" s="40" t="s">
        <v>203</v>
      </c>
      <c r="E10" s="24" t="s">
        <v>178</v>
      </c>
      <c r="F10" s="25">
        <v>2.139264</v>
      </c>
      <c r="G10" s="42"/>
      <c r="H10" s="42"/>
      <c r="I10" s="42"/>
      <c r="J10" s="42"/>
      <c r="K10" s="42"/>
      <c r="L10" s="25">
        <v>2.139264</v>
      </c>
      <c r="M10" s="42"/>
      <c r="N10" s="42"/>
      <c r="O10" s="42">
        <v>2.139264</v>
      </c>
      <c r="P10" s="42"/>
      <c r="Q10" s="42"/>
      <c r="R10" s="42"/>
      <c r="S10" s="25"/>
      <c r="T10" s="42"/>
      <c r="U10" s="42"/>
      <c r="V10" s="42"/>
    </row>
    <row r="11" ht="22.8" customHeight="1" spans="1:22">
      <c r="A11" s="44" t="s">
        <v>179</v>
      </c>
      <c r="B11" s="44" t="s">
        <v>180</v>
      </c>
      <c r="C11" s="44" t="s">
        <v>180</v>
      </c>
      <c r="D11" s="40" t="s">
        <v>203</v>
      </c>
      <c r="E11" s="24" t="s">
        <v>182</v>
      </c>
      <c r="F11" s="25">
        <v>33.3286</v>
      </c>
      <c r="G11" s="42">
        <v>33.3286</v>
      </c>
      <c r="H11" s="42">
        <v>18.6024</v>
      </c>
      <c r="I11" s="42">
        <v>13.176</v>
      </c>
      <c r="J11" s="42">
        <v>1.5502</v>
      </c>
      <c r="K11" s="42"/>
      <c r="L11" s="25"/>
      <c r="M11" s="42"/>
      <c r="N11" s="42"/>
      <c r="O11" s="42"/>
      <c r="P11" s="42"/>
      <c r="Q11" s="42"/>
      <c r="R11" s="42"/>
      <c r="S11" s="25"/>
      <c r="T11" s="42"/>
      <c r="U11" s="42"/>
      <c r="V11" s="42"/>
    </row>
    <row r="12" ht="22.8" customHeight="1" spans="1:22">
      <c r="A12" s="44" t="s">
        <v>183</v>
      </c>
      <c r="B12" s="44" t="s">
        <v>176</v>
      </c>
      <c r="C12" s="44" t="s">
        <v>180</v>
      </c>
      <c r="D12" s="40" t="s">
        <v>203</v>
      </c>
      <c r="E12" s="24" t="s">
        <v>185</v>
      </c>
      <c r="F12" s="25">
        <v>3.999432</v>
      </c>
      <c r="G12" s="42"/>
      <c r="H12" s="42"/>
      <c r="I12" s="42"/>
      <c r="J12" s="42"/>
      <c r="K12" s="42"/>
      <c r="L12" s="25"/>
      <c r="M12" s="42"/>
      <c r="N12" s="42"/>
      <c r="O12" s="42"/>
      <c r="P12" s="42"/>
      <c r="Q12" s="42"/>
      <c r="R12" s="42">
        <v>3.999432</v>
      </c>
      <c r="S12" s="25"/>
      <c r="T12" s="42"/>
      <c r="U12" s="42"/>
      <c r="V12" s="4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4" sqref="I4:I5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1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29" t="s">
        <v>31</v>
      </c>
      <c r="K3" s="29"/>
    </row>
    <row r="4" ht="23.25" customHeight="1" spans="1:11">
      <c r="A4" s="23" t="s">
        <v>155</v>
      </c>
      <c r="B4" s="23"/>
      <c r="C4" s="23"/>
      <c r="D4" s="23" t="s">
        <v>186</v>
      </c>
      <c r="E4" s="23" t="s">
        <v>187</v>
      </c>
      <c r="F4" s="23" t="s">
        <v>258</v>
      </c>
      <c r="G4" s="23" t="s">
        <v>259</v>
      </c>
      <c r="H4" s="23" t="s">
        <v>260</v>
      </c>
      <c r="I4" s="23" t="s">
        <v>261</v>
      </c>
      <c r="J4" s="23" t="s">
        <v>262</v>
      </c>
      <c r="K4" s="23" t="s">
        <v>263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</row>
    <row r="7" ht="22.8" customHeight="1" spans="1:11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</row>
    <row r="8" ht="22.8" customHeight="1" spans="1:11">
      <c r="A8" s="35"/>
      <c r="B8" s="35"/>
      <c r="C8" s="35"/>
      <c r="D8" s="41"/>
      <c r="E8" s="41"/>
      <c r="F8" s="34"/>
      <c r="G8" s="34"/>
      <c r="H8" s="34"/>
      <c r="I8" s="34"/>
      <c r="J8" s="34"/>
      <c r="K8" s="34"/>
    </row>
    <row r="9" ht="22.8" customHeight="1" spans="1:11">
      <c r="A9" s="44"/>
      <c r="B9" s="44"/>
      <c r="C9" s="44"/>
      <c r="D9" s="40"/>
      <c r="E9" s="24"/>
      <c r="F9" s="25"/>
      <c r="G9" s="42"/>
      <c r="H9" s="42"/>
      <c r="I9" s="42"/>
      <c r="J9" s="42"/>
      <c r="K9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1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9" t="s">
        <v>31</v>
      </c>
      <c r="R3" s="29"/>
    </row>
    <row r="4" ht="24.15" customHeight="1" spans="1:18">
      <c r="A4" s="23" t="s">
        <v>155</v>
      </c>
      <c r="B4" s="23"/>
      <c r="C4" s="23"/>
      <c r="D4" s="23" t="s">
        <v>186</v>
      </c>
      <c r="E4" s="23" t="s">
        <v>187</v>
      </c>
      <c r="F4" s="23" t="s">
        <v>258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268</v>
      </c>
      <c r="L4" s="23" t="s">
        <v>269</v>
      </c>
      <c r="M4" s="23" t="s">
        <v>270</v>
      </c>
      <c r="N4" s="23" t="s">
        <v>260</v>
      </c>
      <c r="O4" s="23" t="s">
        <v>271</v>
      </c>
      <c r="P4" s="23" t="s">
        <v>272</v>
      </c>
      <c r="Q4" s="23" t="s">
        <v>261</v>
      </c>
      <c r="R4" s="23" t="s">
        <v>263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ht="22.8" customHeight="1" spans="1:18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ht="22.8" customHeight="1" spans="1:18">
      <c r="A8" s="35"/>
      <c r="B8" s="35"/>
      <c r="C8" s="35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ht="22.8" customHeight="1" spans="1:18">
      <c r="A9" s="44"/>
      <c r="B9" s="44"/>
      <c r="C9" s="44"/>
      <c r="D9" s="40"/>
      <c r="E9" s="24"/>
      <c r="F9" s="25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36" sqref="R3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7.575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1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8.45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258</v>
      </c>
      <c r="G4" s="23" t="s">
        <v>190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193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273</v>
      </c>
      <c r="I5" s="23" t="s">
        <v>274</v>
      </c>
      <c r="J5" s="23" t="s">
        <v>275</v>
      </c>
      <c r="K5" s="23" t="s">
        <v>276</v>
      </c>
      <c r="L5" s="23" t="s">
        <v>277</v>
      </c>
      <c r="M5" s="23" t="s">
        <v>278</v>
      </c>
      <c r="N5" s="23" t="s">
        <v>279</v>
      </c>
      <c r="O5" s="23" t="s">
        <v>280</v>
      </c>
      <c r="P5" s="23" t="s">
        <v>281</v>
      </c>
      <c r="Q5" s="23" t="s">
        <v>282</v>
      </c>
      <c r="R5" s="23" t="s">
        <v>134</v>
      </c>
      <c r="S5" s="23" t="s">
        <v>283</v>
      </c>
      <c r="T5" s="23" t="s">
        <v>243</v>
      </c>
    </row>
    <row r="6" ht="22.8" customHeight="1" spans="1:20">
      <c r="A6" s="35"/>
      <c r="B6" s="35"/>
      <c r="C6" s="35"/>
      <c r="D6" s="35"/>
      <c r="E6" s="35" t="s">
        <v>134</v>
      </c>
      <c r="F6" s="48">
        <f>26.64643+17.6</f>
        <v>44.24643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>
        <f t="shared" ref="R6:R9" si="0">26.64643+17.6</f>
        <v>44.24643</v>
      </c>
      <c r="S6" s="48">
        <f>26.64643+17.6</f>
        <v>44.24643</v>
      </c>
      <c r="T6" s="48"/>
    </row>
    <row r="7" ht="22.8" customHeight="1" spans="1:20">
      <c r="A7" s="35"/>
      <c r="B7" s="35"/>
      <c r="C7" s="35"/>
      <c r="D7" s="33" t="s">
        <v>152</v>
      </c>
      <c r="E7" s="33" t="s">
        <v>4</v>
      </c>
      <c r="F7" s="48">
        <f>26.64643+17.6</f>
        <v>44.24643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>
        <f t="shared" si="0"/>
        <v>44.24643</v>
      </c>
      <c r="S7" s="48">
        <f>26.64643+17.6</f>
        <v>44.24643</v>
      </c>
      <c r="T7" s="48"/>
    </row>
    <row r="8" ht="22.8" customHeight="1" spans="1:20">
      <c r="A8" s="35"/>
      <c r="B8" s="35"/>
      <c r="C8" s="35"/>
      <c r="D8" s="41" t="s">
        <v>153</v>
      </c>
      <c r="E8" s="41" t="s">
        <v>154</v>
      </c>
      <c r="F8" s="48">
        <f>26.64643+17.6</f>
        <v>44.24643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f t="shared" si="0"/>
        <v>44.24643</v>
      </c>
      <c r="S8" s="48">
        <f>26.64643+17.6</f>
        <v>44.24643</v>
      </c>
      <c r="T8" s="48"/>
    </row>
    <row r="9" ht="22.8" customHeight="1" spans="1:20">
      <c r="A9" s="44" t="s">
        <v>179</v>
      </c>
      <c r="B9" s="44" t="s">
        <v>180</v>
      </c>
      <c r="C9" s="44" t="s">
        <v>180</v>
      </c>
      <c r="D9" s="40" t="s">
        <v>203</v>
      </c>
      <c r="E9" s="24" t="s">
        <v>182</v>
      </c>
      <c r="F9" s="25">
        <f>26.64643+17.6</f>
        <v>44.24643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>
        <f t="shared" si="0"/>
        <v>44.24643</v>
      </c>
      <c r="S9" s="42">
        <f>26.64643+17.6</f>
        <v>44.24643</v>
      </c>
      <c r="T9" s="4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388888888888889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U37" sqref="U37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6.7666666666667" customWidth="1"/>
    <col min="6" max="6" width="8.23333333333333" customWidth="1"/>
    <col min="7" max="7" width="7.18333333333333" customWidth="1"/>
    <col min="8" max="21" width="4.7" customWidth="1"/>
    <col min="22" max="33" width="5.58333333333333" customWidth="1"/>
    <col min="34" max="35" width="9.76666666666667" customWidth="1"/>
  </cols>
  <sheetData>
    <row r="1" ht="16.35" customHeight="1" spans="1:1">
      <c r="A1" s="31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9" t="s">
        <v>31</v>
      </c>
      <c r="AG3" s="29"/>
    </row>
    <row r="4" ht="25" customHeight="1" spans="1:33">
      <c r="A4" s="23" t="s">
        <v>155</v>
      </c>
      <c r="B4" s="23"/>
      <c r="C4" s="23"/>
      <c r="D4" s="23" t="s">
        <v>186</v>
      </c>
      <c r="E4" s="23" t="s">
        <v>187</v>
      </c>
      <c r="F4" s="23" t="s">
        <v>284</v>
      </c>
      <c r="G4" s="23" t="s">
        <v>285</v>
      </c>
      <c r="H4" s="23" t="s">
        <v>286</v>
      </c>
      <c r="I4" s="23" t="s">
        <v>287</v>
      </c>
      <c r="J4" s="23" t="s">
        <v>288</v>
      </c>
      <c r="K4" s="23" t="s">
        <v>289</v>
      </c>
      <c r="L4" s="23" t="s">
        <v>290</v>
      </c>
      <c r="M4" s="23" t="s">
        <v>291</v>
      </c>
      <c r="N4" s="23" t="s">
        <v>292</v>
      </c>
      <c r="O4" s="23" t="s">
        <v>293</v>
      </c>
      <c r="P4" s="23" t="s">
        <v>294</v>
      </c>
      <c r="Q4" s="23" t="s">
        <v>279</v>
      </c>
      <c r="R4" s="23" t="s">
        <v>281</v>
      </c>
      <c r="S4" s="23" t="s">
        <v>295</v>
      </c>
      <c r="T4" s="23" t="s">
        <v>274</v>
      </c>
      <c r="U4" s="23" t="s">
        <v>275</v>
      </c>
      <c r="V4" s="23" t="s">
        <v>278</v>
      </c>
      <c r="W4" s="23" t="s">
        <v>296</v>
      </c>
      <c r="X4" s="23" t="s">
        <v>297</v>
      </c>
      <c r="Y4" s="23" t="s">
        <v>298</v>
      </c>
      <c r="Z4" s="23" t="s">
        <v>299</v>
      </c>
      <c r="AA4" s="23" t="s">
        <v>277</v>
      </c>
      <c r="AB4" s="23" t="s">
        <v>300</v>
      </c>
      <c r="AC4" s="23" t="s">
        <v>301</v>
      </c>
      <c r="AD4" s="23" t="s">
        <v>280</v>
      </c>
      <c r="AE4" s="23" t="s">
        <v>302</v>
      </c>
      <c r="AF4" s="23" t="s">
        <v>303</v>
      </c>
      <c r="AG4" s="23" t="s">
        <v>282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9"/>
      <c r="B6" s="47"/>
      <c r="C6" s="47"/>
      <c r="D6" s="24"/>
      <c r="E6" s="24" t="s">
        <v>134</v>
      </c>
      <c r="F6" s="48">
        <f>26.64643+17.6</f>
        <v>44.24643</v>
      </c>
      <c r="G6" s="48">
        <v>2.8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>
        <v>1.5</v>
      </c>
      <c r="W6" s="48"/>
      <c r="X6" s="48"/>
      <c r="Y6" s="48"/>
      <c r="Z6" s="48"/>
      <c r="AA6" s="48"/>
      <c r="AB6" s="48">
        <v>0.978572</v>
      </c>
      <c r="AC6" s="48">
        <v>1.467858</v>
      </c>
      <c r="AD6" s="48"/>
      <c r="AE6" s="48">
        <v>6.5</v>
      </c>
      <c r="AF6" s="48"/>
      <c r="AG6" s="48">
        <f>13.4+17.6</f>
        <v>31</v>
      </c>
    </row>
    <row r="7" ht="22.8" customHeight="1" spans="1:33">
      <c r="A7" s="35"/>
      <c r="B7" s="35"/>
      <c r="C7" s="35"/>
      <c r="D7" s="33" t="s">
        <v>152</v>
      </c>
      <c r="E7" s="33" t="s">
        <v>4</v>
      </c>
      <c r="F7" s="48">
        <f>26.64643+17.6</f>
        <v>44.24643</v>
      </c>
      <c r="G7" s="48">
        <v>2.8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>
        <v>1.5</v>
      </c>
      <c r="W7" s="48"/>
      <c r="X7" s="48"/>
      <c r="Y7" s="48"/>
      <c r="Z7" s="48"/>
      <c r="AA7" s="48"/>
      <c r="AB7" s="48">
        <v>0.978572</v>
      </c>
      <c r="AC7" s="48">
        <v>1.467858</v>
      </c>
      <c r="AD7" s="48"/>
      <c r="AE7" s="48">
        <v>6.5</v>
      </c>
      <c r="AF7" s="48"/>
      <c r="AG7" s="48">
        <f>13.4+17.6</f>
        <v>31</v>
      </c>
    </row>
    <row r="8" ht="22.8" customHeight="1" spans="1:33">
      <c r="A8" s="35"/>
      <c r="B8" s="35"/>
      <c r="C8" s="35"/>
      <c r="D8" s="41" t="s">
        <v>153</v>
      </c>
      <c r="E8" s="41" t="s">
        <v>154</v>
      </c>
      <c r="F8" s="48">
        <f>26.64643+17.6</f>
        <v>44.24643</v>
      </c>
      <c r="G8" s="48">
        <v>2.8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>
        <v>1.5</v>
      </c>
      <c r="W8" s="48"/>
      <c r="X8" s="48"/>
      <c r="Y8" s="48"/>
      <c r="Z8" s="48"/>
      <c r="AA8" s="48"/>
      <c r="AB8" s="48">
        <v>0.978572</v>
      </c>
      <c r="AC8" s="48">
        <v>1.467858</v>
      </c>
      <c r="AD8" s="48"/>
      <c r="AE8" s="48">
        <v>6.5</v>
      </c>
      <c r="AF8" s="48"/>
      <c r="AG8" s="48">
        <f>13.4+17.6</f>
        <v>31</v>
      </c>
    </row>
    <row r="9" ht="22.8" customHeight="1" spans="1:33">
      <c r="A9" s="44" t="s">
        <v>179</v>
      </c>
      <c r="B9" s="44" t="s">
        <v>180</v>
      </c>
      <c r="C9" s="44" t="s">
        <v>180</v>
      </c>
      <c r="D9" s="40" t="s">
        <v>203</v>
      </c>
      <c r="E9" s="24" t="s">
        <v>182</v>
      </c>
      <c r="F9" s="42">
        <f>26.64643+17.6</f>
        <v>44.24643</v>
      </c>
      <c r="G9" s="42">
        <v>2.8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>
        <v>1.5</v>
      </c>
      <c r="W9" s="42"/>
      <c r="X9" s="42"/>
      <c r="Y9" s="42"/>
      <c r="Z9" s="42"/>
      <c r="AA9" s="42"/>
      <c r="AB9" s="42">
        <v>0.978572</v>
      </c>
      <c r="AC9" s="42">
        <v>1.467858</v>
      </c>
      <c r="AD9" s="42"/>
      <c r="AE9" s="42">
        <v>6.5</v>
      </c>
      <c r="AF9" s="42"/>
      <c r="AG9" s="42">
        <f>13.4+17.6</f>
        <v>31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590277777777778" bottom="0.0780000016093254" header="0" footer="0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topLeftCell="C1" workbookViewId="0">
      <selection activeCell="E26" sqref="E2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1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304</v>
      </c>
      <c r="B4" s="23" t="s">
        <v>305</v>
      </c>
      <c r="C4" s="23" t="s">
        <v>306</v>
      </c>
      <c r="D4" s="23" t="s">
        <v>307</v>
      </c>
      <c r="E4" s="23" t="s">
        <v>308</v>
      </c>
      <c r="F4" s="23"/>
      <c r="G4" s="23"/>
      <c r="H4" s="23" t="s">
        <v>309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310</v>
      </c>
      <c r="G5" s="23" t="s">
        <v>311</v>
      </c>
      <c r="H5" s="23"/>
    </row>
    <row r="6" ht="22.8" customHeight="1" spans="1:8">
      <c r="A6" s="35"/>
      <c r="B6" s="35" t="s">
        <v>134</v>
      </c>
      <c r="C6" s="34">
        <v>1.5</v>
      </c>
      <c r="D6" s="34"/>
      <c r="E6" s="34"/>
      <c r="F6" s="34"/>
      <c r="G6" s="34"/>
      <c r="H6" s="34">
        <v>1.5</v>
      </c>
    </row>
    <row r="7" ht="22.8" customHeight="1" spans="1:8">
      <c r="A7" s="33" t="s">
        <v>152</v>
      </c>
      <c r="B7" s="33" t="s">
        <v>4</v>
      </c>
      <c r="C7" s="34">
        <v>1.5</v>
      </c>
      <c r="D7" s="34"/>
      <c r="E7" s="34"/>
      <c r="F7" s="34"/>
      <c r="G7" s="34"/>
      <c r="H7" s="34">
        <v>1.5</v>
      </c>
    </row>
    <row r="8" ht="22.8" customHeight="1" spans="1:8">
      <c r="A8" s="40" t="s">
        <v>153</v>
      </c>
      <c r="B8" s="40" t="s">
        <v>154</v>
      </c>
      <c r="C8" s="42">
        <v>1.5</v>
      </c>
      <c r="D8" s="42"/>
      <c r="E8" s="25"/>
      <c r="F8" s="42"/>
      <c r="G8" s="42"/>
      <c r="H8" s="42">
        <v>1.5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1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312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27.6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1.9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1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7.6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188</v>
      </c>
      <c r="G4" s="23" t="s">
        <v>189</v>
      </c>
      <c r="H4" s="23" t="s">
        <v>190</v>
      </c>
      <c r="I4" s="23" t="s">
        <v>191</v>
      </c>
      <c r="J4" s="23" t="s">
        <v>192</v>
      </c>
      <c r="K4" s="23" t="s">
        <v>193</v>
      </c>
      <c r="L4" s="23" t="s">
        <v>194</v>
      </c>
      <c r="M4" s="23" t="s">
        <v>195</v>
      </c>
      <c r="N4" s="23" t="s">
        <v>196</v>
      </c>
      <c r="O4" s="23" t="s">
        <v>197</v>
      </c>
      <c r="P4" s="23" t="s">
        <v>198</v>
      </c>
      <c r="Q4" s="23" t="s">
        <v>199</v>
      </c>
      <c r="R4" s="23" t="s">
        <v>200</v>
      </c>
      <c r="S4" s="23" t="s">
        <v>201</v>
      </c>
      <c r="T4" s="23" t="s">
        <v>202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1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9" t="s">
        <v>31</v>
      </c>
      <c r="Q3" s="29"/>
      <c r="R3" s="29"/>
      <c r="S3" s="29"/>
      <c r="T3" s="29"/>
    </row>
    <row r="4" ht="29.3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205</v>
      </c>
      <c r="I5" s="23" t="s">
        <v>206</v>
      </c>
      <c r="J5" s="23" t="s">
        <v>197</v>
      </c>
      <c r="K5" s="23" t="s">
        <v>134</v>
      </c>
      <c r="L5" s="23" t="s">
        <v>208</v>
      </c>
      <c r="M5" s="23" t="s">
        <v>209</v>
      </c>
      <c r="N5" s="23" t="s">
        <v>199</v>
      </c>
      <c r="O5" s="23" t="s">
        <v>210</v>
      </c>
      <c r="P5" s="23" t="s">
        <v>211</v>
      </c>
      <c r="Q5" s="23" t="s">
        <v>212</v>
      </c>
      <c r="R5" s="23" t="s">
        <v>195</v>
      </c>
      <c r="S5" s="23" t="s">
        <v>198</v>
      </c>
      <c r="T5" s="23" t="s">
        <v>202</v>
      </c>
    </row>
    <row r="6" ht="22.8" customHeight="1" spans="1:20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4"/>
      <c r="B9" s="44"/>
      <c r="C9" s="44"/>
      <c r="D9" s="40"/>
      <c r="E9" s="45"/>
      <c r="F9" s="42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7" workbookViewId="0">
      <selection activeCell="C32" sqref="C32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1"/>
      <c r="B1" s="32" t="s">
        <v>5</v>
      </c>
      <c r="C1" s="32"/>
    </row>
    <row r="2" ht="25" customHeight="1" spans="2:3">
      <c r="B2" s="32"/>
      <c r="C2" s="32"/>
    </row>
    <row r="3" ht="31.05" customHeight="1" spans="2:3">
      <c r="B3" s="68" t="s">
        <v>6</v>
      </c>
      <c r="C3" s="68"/>
    </row>
    <row r="4" ht="32.55" customHeight="1" spans="2:3">
      <c r="B4" s="69">
        <v>1</v>
      </c>
      <c r="C4" s="70" t="s">
        <v>7</v>
      </c>
    </row>
    <row r="5" ht="32.55" customHeight="1" spans="2:3">
      <c r="B5" s="69">
        <v>2</v>
      </c>
      <c r="C5" s="71" t="s">
        <v>8</v>
      </c>
    </row>
    <row r="6" ht="32.55" customHeight="1" spans="2:3">
      <c r="B6" s="69">
        <v>3</v>
      </c>
      <c r="C6" s="70" t="s">
        <v>9</v>
      </c>
    </row>
    <row r="7" ht="32.55" customHeight="1" spans="2:3">
      <c r="B7" s="69">
        <v>4</v>
      </c>
      <c r="C7" s="70" t="s">
        <v>10</v>
      </c>
    </row>
    <row r="8" ht="32.55" customHeight="1" spans="2:3">
      <c r="B8" s="69">
        <v>5</v>
      </c>
      <c r="C8" s="70" t="s">
        <v>11</v>
      </c>
    </row>
    <row r="9" ht="32.55" customHeight="1" spans="2:3">
      <c r="B9" s="69">
        <v>6</v>
      </c>
      <c r="C9" s="70" t="s">
        <v>12</v>
      </c>
    </row>
    <row r="10" ht="32.55" customHeight="1" spans="2:3">
      <c r="B10" s="69">
        <v>7</v>
      </c>
      <c r="C10" s="70" t="s">
        <v>13</v>
      </c>
    </row>
    <row r="11" ht="32.55" customHeight="1" spans="2:3">
      <c r="B11" s="69">
        <v>8</v>
      </c>
      <c r="C11" s="70" t="s">
        <v>14</v>
      </c>
    </row>
    <row r="12" ht="32.55" customHeight="1" spans="2:3">
      <c r="B12" s="69">
        <v>9</v>
      </c>
      <c r="C12" s="70" t="s">
        <v>15</v>
      </c>
    </row>
    <row r="13" ht="32.55" customHeight="1" spans="2:3">
      <c r="B13" s="69">
        <v>10</v>
      </c>
      <c r="C13" s="70" t="s">
        <v>16</v>
      </c>
    </row>
    <row r="14" ht="32.55" customHeight="1" spans="2:3">
      <c r="B14" s="69">
        <v>11</v>
      </c>
      <c r="C14" s="70" t="s">
        <v>17</v>
      </c>
    </row>
    <row r="15" ht="32.55" customHeight="1" spans="2:3">
      <c r="B15" s="69">
        <v>12</v>
      </c>
      <c r="C15" s="70" t="s">
        <v>18</v>
      </c>
    </row>
    <row r="16" ht="32.55" customHeight="1" spans="2:3">
      <c r="B16" s="69">
        <v>13</v>
      </c>
      <c r="C16" s="70" t="s">
        <v>19</v>
      </c>
    </row>
    <row r="17" ht="32.55" customHeight="1" spans="2:3">
      <c r="B17" s="69">
        <v>14</v>
      </c>
      <c r="C17" s="70" t="s">
        <v>20</v>
      </c>
    </row>
    <row r="18" ht="32.55" customHeight="1" spans="2:3">
      <c r="B18" s="69">
        <v>15</v>
      </c>
      <c r="C18" s="70" t="s">
        <v>21</v>
      </c>
    </row>
    <row r="19" ht="32.55" customHeight="1" spans="2:3">
      <c r="B19" s="69">
        <v>16</v>
      </c>
      <c r="C19" s="70" t="s">
        <v>22</v>
      </c>
    </row>
    <row r="20" ht="32.55" customHeight="1" spans="2:3">
      <c r="B20" s="69">
        <v>17</v>
      </c>
      <c r="C20" s="70" t="s">
        <v>23</v>
      </c>
    </row>
    <row r="21" ht="32.55" customHeight="1" spans="2:3">
      <c r="B21" s="69">
        <v>18</v>
      </c>
      <c r="C21" s="70" t="s">
        <v>24</v>
      </c>
    </row>
    <row r="22" ht="32.55" customHeight="1" spans="2:3">
      <c r="B22" s="69">
        <v>19</v>
      </c>
      <c r="C22" s="70" t="s">
        <v>25</v>
      </c>
    </row>
    <row r="23" ht="32.55" customHeight="1" spans="2:3">
      <c r="B23" s="69">
        <v>20</v>
      </c>
      <c r="C23" s="70" t="s">
        <v>26</v>
      </c>
    </row>
    <row r="24" ht="32.55" customHeight="1" spans="2:3">
      <c r="B24" s="69">
        <v>21</v>
      </c>
      <c r="C24" s="70" t="s">
        <v>27</v>
      </c>
    </row>
    <row r="25" ht="32.55" customHeight="1" spans="2:3">
      <c r="B25" s="69">
        <v>22</v>
      </c>
      <c r="C25" s="70" t="s">
        <v>28</v>
      </c>
    </row>
    <row r="26" spans="2:3">
      <c r="B26" s="69">
        <v>23</v>
      </c>
      <c r="C26" s="7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1"/>
    </row>
    <row r="2" ht="38.8" customHeight="1" spans="1:8">
      <c r="A2" s="21" t="s">
        <v>313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314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23.25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2" sqref="H1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1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315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35.35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45" zoomScaleNormal="145"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31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9" t="s">
        <v>31</v>
      </c>
      <c r="O3" s="29"/>
    </row>
    <row r="4" ht="26.05" customHeight="1" spans="1:15">
      <c r="A4" s="23" t="s">
        <v>186</v>
      </c>
      <c r="B4" s="37"/>
      <c r="C4" s="23" t="s">
        <v>316</v>
      </c>
      <c r="D4" s="23" t="s">
        <v>317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318</v>
      </c>
      <c r="O4" s="23"/>
    </row>
    <row r="5" ht="31.9" customHeight="1" spans="1:15">
      <c r="A5" s="23"/>
      <c r="B5" s="37"/>
      <c r="C5" s="23"/>
      <c r="D5" s="23" t="s">
        <v>319</v>
      </c>
      <c r="E5" s="23" t="s">
        <v>137</v>
      </c>
      <c r="F5" s="23"/>
      <c r="G5" s="23"/>
      <c r="H5" s="23"/>
      <c r="I5" s="23"/>
      <c r="J5" s="23"/>
      <c r="K5" s="23" t="s">
        <v>320</v>
      </c>
      <c r="L5" s="23" t="s">
        <v>139</v>
      </c>
      <c r="M5" s="23" t="s">
        <v>140</v>
      </c>
      <c r="N5" s="23" t="s">
        <v>321</v>
      </c>
      <c r="O5" s="23" t="s">
        <v>322</v>
      </c>
    </row>
    <row r="6" ht="44.85" customHeight="1" spans="1:15">
      <c r="A6" s="23"/>
      <c r="B6" s="37"/>
      <c r="C6" s="23"/>
      <c r="D6" s="23"/>
      <c r="E6" s="23" t="s">
        <v>323</v>
      </c>
      <c r="F6" s="23" t="s">
        <v>324</v>
      </c>
      <c r="G6" s="23" t="s">
        <v>325</v>
      </c>
      <c r="H6" s="23" t="s">
        <v>326</v>
      </c>
      <c r="I6" s="23" t="s">
        <v>327</v>
      </c>
      <c r="J6" s="23" t="s">
        <v>328</v>
      </c>
      <c r="K6" s="23"/>
      <c r="L6" s="23"/>
      <c r="M6" s="23"/>
      <c r="N6" s="23"/>
      <c r="O6" s="23"/>
    </row>
    <row r="7" ht="22.8" customHeight="1" spans="1:15">
      <c r="A7" s="35"/>
      <c r="B7" s="38"/>
      <c r="C7" s="39" t="s">
        <v>134</v>
      </c>
      <c r="D7" s="34">
        <v>40</v>
      </c>
      <c r="E7" s="34">
        <v>40</v>
      </c>
      <c r="F7" s="34">
        <v>40</v>
      </c>
      <c r="G7" s="34"/>
      <c r="H7" s="34"/>
      <c r="I7" s="34"/>
      <c r="J7" s="34"/>
      <c r="K7" s="34"/>
      <c r="L7" s="34"/>
      <c r="M7" s="34"/>
      <c r="N7" s="34">
        <v>40</v>
      </c>
      <c r="O7" s="35"/>
    </row>
    <row r="8" ht="22.8" customHeight="1" spans="1:15">
      <c r="A8" s="33" t="s">
        <v>152</v>
      </c>
      <c r="B8" s="38"/>
      <c r="C8" s="33" t="s">
        <v>4</v>
      </c>
      <c r="D8" s="34">
        <v>40</v>
      </c>
      <c r="E8" s="34">
        <v>40</v>
      </c>
      <c r="F8" s="34">
        <v>40</v>
      </c>
      <c r="G8" s="34"/>
      <c r="H8" s="34"/>
      <c r="I8" s="34"/>
      <c r="J8" s="34"/>
      <c r="K8" s="34"/>
      <c r="L8" s="34"/>
      <c r="M8" s="34"/>
      <c r="N8" s="34">
        <v>40</v>
      </c>
      <c r="O8" s="35"/>
    </row>
    <row r="9" ht="22.8" customHeight="1" spans="1:15">
      <c r="A9" s="40" t="s">
        <v>329</v>
      </c>
      <c r="B9" s="38" t="s">
        <v>330</v>
      </c>
      <c r="C9" s="40" t="s">
        <v>331</v>
      </c>
      <c r="D9" s="25">
        <v>40</v>
      </c>
      <c r="E9" s="25">
        <v>40</v>
      </c>
      <c r="F9" s="25">
        <v>40</v>
      </c>
      <c r="G9" s="25"/>
      <c r="H9" s="25"/>
      <c r="I9" s="25"/>
      <c r="J9" s="25"/>
      <c r="K9" s="25"/>
      <c r="L9" s="25"/>
      <c r="M9" s="25"/>
      <c r="N9" s="25">
        <v>40</v>
      </c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15" zoomScaleNormal="115" topLeftCell="A4" workbookViewId="0">
      <selection activeCell="I8" sqref="I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13.3416666666667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7.95" customHeight="1" spans="1:13">
      <c r="A2" s="31"/>
      <c r="B2" s="31"/>
      <c r="C2" s="32" t="s">
        <v>332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9" t="s">
        <v>31</v>
      </c>
      <c r="M3" s="29"/>
    </row>
    <row r="4" ht="33.6" customHeight="1" spans="1:13">
      <c r="A4" s="23" t="s">
        <v>186</v>
      </c>
      <c r="B4" s="23" t="s">
        <v>333</v>
      </c>
      <c r="C4" s="23" t="s">
        <v>334</v>
      </c>
      <c r="D4" s="23" t="s">
        <v>335</v>
      </c>
      <c r="E4" s="23" t="s">
        <v>336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337</v>
      </c>
      <c r="F5" s="23" t="s">
        <v>338</v>
      </c>
      <c r="G5" s="23" t="s">
        <v>339</v>
      </c>
      <c r="H5" s="23" t="s">
        <v>340</v>
      </c>
      <c r="I5" s="23" t="s">
        <v>341</v>
      </c>
      <c r="J5" s="23" t="s">
        <v>342</v>
      </c>
      <c r="K5" s="23" t="s">
        <v>343</v>
      </c>
      <c r="L5" s="23" t="s">
        <v>344</v>
      </c>
      <c r="M5" s="23" t="s">
        <v>345</v>
      </c>
    </row>
    <row r="6" ht="28.45" customHeight="1" spans="1:13">
      <c r="A6" s="33" t="s">
        <v>2</v>
      </c>
      <c r="B6" s="33" t="s">
        <v>4</v>
      </c>
      <c r="C6" s="34">
        <v>40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43.1" customHeight="1" spans="1:13">
      <c r="A7" s="24" t="s">
        <v>153</v>
      </c>
      <c r="B7" s="24" t="s">
        <v>346</v>
      </c>
      <c r="C7" s="25">
        <v>40</v>
      </c>
      <c r="D7" s="24" t="s">
        <v>347</v>
      </c>
      <c r="E7" s="35" t="s">
        <v>348</v>
      </c>
      <c r="F7" s="24" t="s">
        <v>349</v>
      </c>
      <c r="G7" s="24" t="s">
        <v>350</v>
      </c>
      <c r="H7" s="24" t="s">
        <v>351</v>
      </c>
      <c r="I7" s="24" t="s">
        <v>350</v>
      </c>
      <c r="J7" s="24" t="s">
        <v>350</v>
      </c>
      <c r="K7" s="24" t="s">
        <v>352</v>
      </c>
      <c r="L7" s="24" t="s">
        <v>353</v>
      </c>
      <c r="M7" s="24"/>
    </row>
    <row r="8" ht="100.05" customHeight="1" spans="1:13">
      <c r="A8" s="24"/>
      <c r="B8" s="24"/>
      <c r="C8" s="25"/>
      <c r="D8" s="24"/>
      <c r="E8" s="35"/>
      <c r="F8" s="24" t="s">
        <v>354</v>
      </c>
      <c r="G8" s="24" t="s">
        <v>355</v>
      </c>
      <c r="H8" s="24" t="s">
        <v>356</v>
      </c>
      <c r="I8" s="24" t="s">
        <v>355</v>
      </c>
      <c r="J8" s="24" t="s">
        <v>355</v>
      </c>
      <c r="K8" s="24" t="s">
        <v>357</v>
      </c>
      <c r="L8" s="24" t="s">
        <v>358</v>
      </c>
      <c r="M8" s="24"/>
    </row>
    <row r="9" ht="43.1" customHeight="1" spans="1:13">
      <c r="A9" s="24"/>
      <c r="B9" s="24"/>
      <c r="C9" s="25"/>
      <c r="D9" s="24"/>
      <c r="E9" s="35"/>
      <c r="F9" s="24" t="s">
        <v>359</v>
      </c>
      <c r="G9" s="24" t="s">
        <v>360</v>
      </c>
      <c r="H9" s="24" t="s">
        <v>361</v>
      </c>
      <c r="I9" s="24" t="s">
        <v>360</v>
      </c>
      <c r="J9" s="24" t="s">
        <v>360</v>
      </c>
      <c r="K9" s="24" t="s">
        <v>362</v>
      </c>
      <c r="L9" s="24" t="s">
        <v>358</v>
      </c>
      <c r="M9" s="24"/>
    </row>
    <row r="10" ht="109.5" customHeight="1" spans="1:13">
      <c r="A10" s="24"/>
      <c r="B10" s="24"/>
      <c r="C10" s="25"/>
      <c r="D10" s="24"/>
      <c r="E10" s="35" t="s">
        <v>363</v>
      </c>
      <c r="F10" s="24" t="s">
        <v>364</v>
      </c>
      <c r="G10" s="24" t="s">
        <v>365</v>
      </c>
      <c r="H10" s="24" t="s">
        <v>366</v>
      </c>
      <c r="I10" s="24" t="s">
        <v>367</v>
      </c>
      <c r="J10" s="24" t="s">
        <v>365</v>
      </c>
      <c r="K10" s="24" t="s">
        <v>368</v>
      </c>
      <c r="L10" s="24" t="s">
        <v>353</v>
      </c>
      <c r="M10" s="24"/>
    </row>
    <row r="11" ht="43.1" customHeight="1" spans="1:13">
      <c r="A11" s="24"/>
      <c r="B11" s="24"/>
      <c r="C11" s="25"/>
      <c r="D11" s="24"/>
      <c r="E11" s="35"/>
      <c r="F11" s="24" t="s">
        <v>369</v>
      </c>
      <c r="G11" s="24" t="s">
        <v>362</v>
      </c>
      <c r="H11" s="24" t="s">
        <v>361</v>
      </c>
      <c r="I11" s="24" t="s">
        <v>362</v>
      </c>
      <c r="J11" s="24" t="s">
        <v>362</v>
      </c>
      <c r="K11" s="24" t="s">
        <v>362</v>
      </c>
      <c r="L11" s="24" t="s">
        <v>358</v>
      </c>
      <c r="M11" s="24"/>
    </row>
    <row r="12" ht="43.1" customHeight="1" spans="1:13">
      <c r="A12" s="24"/>
      <c r="B12" s="24"/>
      <c r="C12" s="25"/>
      <c r="D12" s="24"/>
      <c r="E12" s="35"/>
      <c r="F12" s="24" t="s">
        <v>370</v>
      </c>
      <c r="G12" s="24" t="s">
        <v>362</v>
      </c>
      <c r="H12" s="24" t="s">
        <v>361</v>
      </c>
      <c r="I12" s="24" t="s">
        <v>362</v>
      </c>
      <c r="J12" s="24" t="s">
        <v>362</v>
      </c>
      <c r="K12" s="24" t="s">
        <v>362</v>
      </c>
      <c r="L12" s="24" t="s">
        <v>358</v>
      </c>
      <c r="M12" s="24"/>
    </row>
    <row r="13" ht="69.85" customHeight="1" spans="1:13">
      <c r="A13" s="24"/>
      <c r="B13" s="24"/>
      <c r="C13" s="25"/>
      <c r="D13" s="24"/>
      <c r="E13" s="35" t="s">
        <v>371</v>
      </c>
      <c r="F13" s="24" t="s">
        <v>372</v>
      </c>
      <c r="G13" s="24" t="s">
        <v>373</v>
      </c>
      <c r="H13" s="24" t="s">
        <v>361</v>
      </c>
      <c r="I13" s="24" t="s">
        <v>373</v>
      </c>
      <c r="J13" s="24" t="s">
        <v>373</v>
      </c>
      <c r="K13" s="24" t="s">
        <v>362</v>
      </c>
      <c r="L13" s="24" t="s">
        <v>358</v>
      </c>
      <c r="M13" s="24"/>
    </row>
    <row r="14" ht="79.35" customHeight="1" spans="1:13">
      <c r="A14" s="24"/>
      <c r="B14" s="24"/>
      <c r="C14" s="25"/>
      <c r="D14" s="24"/>
      <c r="E14" s="35"/>
      <c r="F14" s="24" t="s">
        <v>374</v>
      </c>
      <c r="G14" s="24" t="s">
        <v>375</v>
      </c>
      <c r="H14" s="24" t="s">
        <v>361</v>
      </c>
      <c r="I14" s="24" t="s">
        <v>375</v>
      </c>
      <c r="J14" s="24" t="s">
        <v>375</v>
      </c>
      <c r="K14" s="24" t="s">
        <v>362</v>
      </c>
      <c r="L14" s="24" t="s">
        <v>358</v>
      </c>
      <c r="M14" s="24"/>
    </row>
    <row r="15" ht="43.1" customHeight="1" spans="1:13">
      <c r="A15" s="24"/>
      <c r="B15" s="24"/>
      <c r="C15" s="25"/>
      <c r="D15" s="24"/>
      <c r="E15" s="35"/>
      <c r="F15" s="24" t="s">
        <v>376</v>
      </c>
      <c r="G15" s="24" t="s">
        <v>362</v>
      </c>
      <c r="H15" s="24" t="s">
        <v>361</v>
      </c>
      <c r="I15" s="24" t="s">
        <v>362</v>
      </c>
      <c r="J15" s="24" t="s">
        <v>362</v>
      </c>
      <c r="K15" s="24" t="s">
        <v>362</v>
      </c>
      <c r="L15" s="24" t="s">
        <v>358</v>
      </c>
      <c r="M15" s="24"/>
    </row>
    <row r="16" ht="50" customHeight="1" spans="1:13">
      <c r="A16" s="24"/>
      <c r="B16" s="24"/>
      <c r="C16" s="25"/>
      <c r="D16" s="24"/>
      <c r="E16" s="35" t="s">
        <v>377</v>
      </c>
      <c r="F16" s="24" t="s">
        <v>378</v>
      </c>
      <c r="G16" s="24" t="s">
        <v>379</v>
      </c>
      <c r="H16" s="24" t="s">
        <v>361</v>
      </c>
      <c r="I16" s="24" t="s">
        <v>379</v>
      </c>
      <c r="J16" s="24" t="s">
        <v>379</v>
      </c>
      <c r="K16" s="24" t="s">
        <v>362</v>
      </c>
      <c r="L16" s="24" t="s">
        <v>358</v>
      </c>
      <c r="M16" s="2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workbookViewId="0">
      <selection activeCell="A1" sqref="A1:R1"/>
    </sheetView>
  </sheetViews>
  <sheetFormatPr defaultColWidth="10" defaultRowHeight="13.5"/>
  <cols>
    <col min="1" max="1" width="6.24166666666667" customWidth="1"/>
    <col min="2" max="2" width="8.93333333333333" customWidth="1"/>
    <col min="3" max="3" width="6.48333333333333" customWidth="1"/>
    <col min="4" max="4" width="4.91666666666667" customWidth="1"/>
    <col min="5" max="5" width="7.83333333333333" customWidth="1"/>
    <col min="6" max="6" width="7.19166666666667" customWidth="1"/>
    <col min="7" max="7" width="4.63333333333333" customWidth="1"/>
    <col min="8" max="8" width="6.475" customWidth="1"/>
    <col min="9" max="9" width="5.575" customWidth="1"/>
    <col min="10" max="10" width="33.5" customWidth="1"/>
    <col min="11" max="11" width="7.05833333333333" customWidth="1"/>
    <col min="12" max="12" width="11.125" customWidth="1"/>
    <col min="13" max="16" width="9.76666666666667" customWidth="1"/>
    <col min="17" max="17" width="26.4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380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381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9" t="s">
        <v>31</v>
      </c>
      <c r="R2" s="29"/>
    </row>
    <row r="3" ht="21.55" customHeight="1" spans="1:18">
      <c r="A3" s="23" t="s">
        <v>304</v>
      </c>
      <c r="B3" s="23" t="s">
        <v>305</v>
      </c>
      <c r="C3" s="23" t="s">
        <v>382</v>
      </c>
      <c r="D3" s="23"/>
      <c r="E3" s="23"/>
      <c r="F3" s="23"/>
      <c r="G3" s="23"/>
      <c r="H3" s="23"/>
      <c r="I3" s="23"/>
      <c r="J3" s="23" t="s">
        <v>383</v>
      </c>
      <c r="K3" s="23" t="s">
        <v>384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334</v>
      </c>
      <c r="D4" s="23" t="s">
        <v>385</v>
      </c>
      <c r="E4" s="23"/>
      <c r="F4" s="23"/>
      <c r="G4" s="23"/>
      <c r="H4" s="23" t="s">
        <v>386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387</v>
      </c>
      <c r="F5" s="23" t="s">
        <v>141</v>
      </c>
      <c r="G5" s="23" t="s">
        <v>388</v>
      </c>
      <c r="H5" s="23" t="s">
        <v>158</v>
      </c>
      <c r="I5" s="23" t="s">
        <v>159</v>
      </c>
      <c r="J5" s="23"/>
      <c r="K5" s="23" t="s">
        <v>337</v>
      </c>
      <c r="L5" s="23" t="s">
        <v>338</v>
      </c>
      <c r="M5" s="23" t="s">
        <v>339</v>
      </c>
      <c r="N5" s="23" t="s">
        <v>344</v>
      </c>
      <c r="O5" s="23" t="s">
        <v>340</v>
      </c>
      <c r="P5" s="23" t="s">
        <v>389</v>
      </c>
      <c r="Q5" s="23" t="s">
        <v>390</v>
      </c>
      <c r="R5" s="23" t="s">
        <v>345</v>
      </c>
    </row>
    <row r="6" ht="37" customHeight="1" spans="1:18">
      <c r="A6" s="24" t="s">
        <v>2</v>
      </c>
      <c r="B6" s="24" t="s">
        <v>4</v>
      </c>
      <c r="C6" s="25">
        <v>129.046302</v>
      </c>
      <c r="D6" s="25">
        <v>129.046302</v>
      </c>
      <c r="E6" s="25"/>
      <c r="F6" s="25"/>
      <c r="G6" s="25"/>
      <c r="H6" s="25">
        <v>89.046302</v>
      </c>
      <c r="I6" s="25">
        <v>40</v>
      </c>
      <c r="J6" s="24" t="s">
        <v>391</v>
      </c>
      <c r="K6" s="26" t="s">
        <v>348</v>
      </c>
      <c r="L6" s="26" t="s">
        <v>392</v>
      </c>
      <c r="M6" s="27" t="s">
        <v>393</v>
      </c>
      <c r="N6" s="27" t="s">
        <v>353</v>
      </c>
      <c r="O6" s="27">
        <v>1</v>
      </c>
      <c r="P6" s="27" t="s">
        <v>394</v>
      </c>
      <c r="Q6" s="30" t="s">
        <v>395</v>
      </c>
      <c r="R6" s="26"/>
    </row>
    <row r="7" ht="30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396</v>
      </c>
      <c r="M7" s="27" t="s">
        <v>397</v>
      </c>
      <c r="N7" s="27" t="s">
        <v>353</v>
      </c>
      <c r="O7" s="27">
        <v>8</v>
      </c>
      <c r="P7" s="27" t="s">
        <v>352</v>
      </c>
      <c r="Q7" s="30" t="s">
        <v>398</v>
      </c>
      <c r="R7" s="26"/>
    </row>
    <row r="8" ht="91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371</v>
      </c>
      <c r="L8" s="26" t="s">
        <v>399</v>
      </c>
      <c r="M8" s="27" t="s">
        <v>400</v>
      </c>
      <c r="N8" s="27" t="s">
        <v>358</v>
      </c>
      <c r="O8" s="27" t="s">
        <v>401</v>
      </c>
      <c r="P8" s="27" t="s">
        <v>401</v>
      </c>
      <c r="Q8" s="30" t="s">
        <v>402</v>
      </c>
      <c r="R8" s="26"/>
    </row>
    <row r="9" ht="48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403</v>
      </c>
      <c r="M9" s="27" t="s">
        <v>404</v>
      </c>
      <c r="N9" s="27" t="s">
        <v>353</v>
      </c>
      <c r="O9" s="28">
        <v>1</v>
      </c>
      <c r="P9" s="27" t="s">
        <v>405</v>
      </c>
      <c r="Q9" s="30" t="s">
        <v>406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K26" sqref="K26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407</v>
      </c>
      <c r="B2" s="7" t="s">
        <v>408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409</v>
      </c>
      <c r="B3" s="9"/>
      <c r="C3" s="8" t="s">
        <v>410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224</v>
      </c>
      <c r="E4" s="12" t="s">
        <v>225</v>
      </c>
    </row>
    <row r="5" s="1" customFormat="1" spans="1:5">
      <c r="A5" s="13">
        <v>301</v>
      </c>
      <c r="B5" s="14" t="s">
        <v>205</v>
      </c>
      <c r="C5" s="15">
        <f t="shared" ref="C5:C68" si="0">D5+E5</f>
        <v>44.799872</v>
      </c>
      <c r="D5" s="15">
        <f>SUM(D6:D18)</f>
        <v>44.799872</v>
      </c>
      <c r="E5" s="15">
        <f>SUM(E6:E18)</f>
        <v>0</v>
      </c>
    </row>
    <row r="6" s="1" customFormat="1" spans="1:5">
      <c r="A6" s="16">
        <v>30101</v>
      </c>
      <c r="B6" s="17" t="s">
        <v>411</v>
      </c>
      <c r="C6" s="15">
        <f t="shared" si="0"/>
        <v>18.6024</v>
      </c>
      <c r="D6" s="15">
        <f>'9工资福利'!H6</f>
        <v>18.6024</v>
      </c>
      <c r="E6" s="15"/>
    </row>
    <row r="7" s="1" customFormat="1" spans="1:5">
      <c r="A7" s="16">
        <v>30102</v>
      </c>
      <c r="B7" s="17" t="s">
        <v>412</v>
      </c>
      <c r="C7" s="15">
        <f t="shared" si="0"/>
        <v>13.176</v>
      </c>
      <c r="D7" s="15">
        <f>'9工资福利'!I6</f>
        <v>13.176</v>
      </c>
      <c r="E7" s="15"/>
    </row>
    <row r="8" s="1" customFormat="1" spans="1:5">
      <c r="A8" s="16">
        <v>30103</v>
      </c>
      <c r="B8" s="17" t="s">
        <v>413</v>
      </c>
      <c r="C8" s="15">
        <f t="shared" si="0"/>
        <v>1.5502</v>
      </c>
      <c r="D8" s="15">
        <f>'9工资福利'!J6</f>
        <v>1.5502</v>
      </c>
      <c r="E8" s="15"/>
    </row>
    <row r="9" s="1" customFormat="1" spans="1:5">
      <c r="A9" s="16">
        <v>30106</v>
      </c>
      <c r="B9" s="17" t="s">
        <v>414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415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416</v>
      </c>
      <c r="C11" s="15">
        <f t="shared" si="0"/>
        <v>5.332576</v>
      </c>
      <c r="D11" s="15">
        <f>'9工资福利'!M6</f>
        <v>5.332576</v>
      </c>
      <c r="E11" s="15"/>
    </row>
    <row r="12" s="1" customFormat="1" spans="1:5">
      <c r="A12" s="16">
        <v>30109</v>
      </c>
      <c r="B12" s="17" t="s">
        <v>417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418</v>
      </c>
      <c r="C13" s="15">
        <f t="shared" si="0"/>
        <v>2.139264</v>
      </c>
      <c r="D13" s="15">
        <f>'9工资福利'!O6</f>
        <v>2.139264</v>
      </c>
      <c r="E13" s="15"/>
    </row>
    <row r="14" s="1" customFormat="1" spans="1:5">
      <c r="A14" s="16">
        <v>30111</v>
      </c>
      <c r="B14" s="17" t="s">
        <v>419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420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421</v>
      </c>
      <c r="C16" s="15">
        <f t="shared" si="0"/>
        <v>3.999432</v>
      </c>
      <c r="D16" s="15">
        <f>'9工资福利'!R6</f>
        <v>3.999432</v>
      </c>
      <c r="E16" s="15"/>
    </row>
    <row r="17" s="1" customFormat="1" spans="1:5">
      <c r="A17" s="16">
        <v>30114</v>
      </c>
      <c r="B17" s="17" t="s">
        <v>422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423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283</v>
      </c>
      <c r="C19" s="15">
        <f t="shared" si="0"/>
        <v>44.24643</v>
      </c>
      <c r="D19" s="15">
        <f>SUM(D20:D46)</f>
        <v>0</v>
      </c>
      <c r="E19" s="15">
        <f>SUM(E20:E46)</f>
        <v>44.24643</v>
      </c>
    </row>
    <row r="20" s="1" customFormat="1" spans="1:5">
      <c r="A20" s="16">
        <v>30201</v>
      </c>
      <c r="B20" s="17" t="s">
        <v>424</v>
      </c>
      <c r="C20" s="15">
        <f t="shared" si="0"/>
        <v>2.8</v>
      </c>
      <c r="D20" s="15"/>
      <c r="E20" s="15">
        <v>2.8</v>
      </c>
    </row>
    <row r="21" s="1" customFormat="1" spans="1:5">
      <c r="A21" s="16">
        <v>30202</v>
      </c>
      <c r="B21" s="17" t="s">
        <v>425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426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427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428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429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430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431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432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433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434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435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436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437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438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439</v>
      </c>
      <c r="C35" s="15">
        <f t="shared" si="0"/>
        <v>1.5</v>
      </c>
      <c r="D35" s="15"/>
      <c r="E35" s="15">
        <v>1.5</v>
      </c>
    </row>
    <row r="36" s="1" customFormat="1" spans="1:5">
      <c r="A36" s="16">
        <v>30218</v>
      </c>
      <c r="B36" s="17" t="s">
        <v>440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441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442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443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444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445</v>
      </c>
      <c r="C41" s="15">
        <f t="shared" si="0"/>
        <v>0.978572</v>
      </c>
      <c r="D41" s="15"/>
      <c r="E41" s="15">
        <v>0.978572</v>
      </c>
    </row>
    <row r="42" s="1" customFormat="1" spans="1:5">
      <c r="A42" s="16">
        <v>30229</v>
      </c>
      <c r="B42" s="17" t="s">
        <v>446</v>
      </c>
      <c r="C42" s="15">
        <f t="shared" si="0"/>
        <v>1.467858</v>
      </c>
      <c r="D42" s="15"/>
      <c r="E42" s="15">
        <v>1.467858</v>
      </c>
    </row>
    <row r="43" s="1" customFormat="1" spans="1:5">
      <c r="A43" s="16">
        <v>30231</v>
      </c>
      <c r="B43" s="17" t="s">
        <v>447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448</v>
      </c>
      <c r="C44" s="15">
        <f t="shared" si="0"/>
        <v>6.5</v>
      </c>
      <c r="D44" s="15"/>
      <c r="E44" s="15">
        <v>6.5</v>
      </c>
    </row>
    <row r="45" s="1" customFormat="1" spans="1:5">
      <c r="A45" s="16">
        <v>30240</v>
      </c>
      <c r="B45" s="17" t="s">
        <v>449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450</v>
      </c>
      <c r="C46" s="15">
        <f t="shared" si="0"/>
        <v>31</v>
      </c>
      <c r="D46" s="15"/>
      <c r="E46" s="15">
        <v>31</v>
      </c>
    </row>
    <row r="47" s="1" customFormat="1" spans="1:5">
      <c r="A47" s="13">
        <v>303</v>
      </c>
      <c r="B47" s="14" t="s">
        <v>197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451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452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453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454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455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456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457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458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459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460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461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462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199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463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464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211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465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466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467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468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469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470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471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472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473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474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475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476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477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478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479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480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202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481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482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483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484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89.046302</v>
      </c>
      <c r="D85" s="20">
        <f>D80+D63+D60+D47+D19+D5</f>
        <v>44.799872</v>
      </c>
      <c r="E85" s="20">
        <f>E80+E63+E60+E47+E19+E5</f>
        <v>44.24643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7" workbookViewId="0">
      <selection activeCell="D25" sqref="D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1"/>
      <c r="H1" s="66"/>
    </row>
    <row r="2" ht="24.15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5" t="s">
        <v>39</v>
      </c>
      <c r="B6" s="25">
        <v>129.046302</v>
      </c>
      <c r="C6" s="24" t="s">
        <v>40</v>
      </c>
      <c r="D6" s="42">
        <v>40</v>
      </c>
      <c r="E6" s="35" t="s">
        <v>41</v>
      </c>
      <c r="F6" s="34">
        <v>89.046302</v>
      </c>
      <c r="G6" s="24" t="s">
        <v>42</v>
      </c>
      <c r="H6" s="25"/>
    </row>
    <row r="7" ht="16.25" customHeight="1" spans="1:8">
      <c r="A7" s="24" t="s">
        <v>43</v>
      </c>
      <c r="B7" s="25">
        <v>129.046302</v>
      </c>
      <c r="C7" s="24" t="s">
        <v>44</v>
      </c>
      <c r="D7" s="42"/>
      <c r="E7" s="24" t="s">
        <v>45</v>
      </c>
      <c r="F7" s="25">
        <f>62.399872-17.6</f>
        <v>44.799872</v>
      </c>
      <c r="G7" s="24" t="s">
        <v>46</v>
      </c>
      <c r="H7" s="25"/>
    </row>
    <row r="8" ht="16.25" customHeight="1" spans="1:8">
      <c r="A8" s="35" t="s">
        <v>47</v>
      </c>
      <c r="B8" s="25"/>
      <c r="C8" s="24" t="s">
        <v>48</v>
      </c>
      <c r="D8" s="42"/>
      <c r="E8" s="24" t="s">
        <v>49</v>
      </c>
      <c r="F8" s="25">
        <f>26.64643+17.6</f>
        <v>44.24643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42"/>
      <c r="E9" s="24" t="s">
        <v>53</v>
      </c>
      <c r="F9" s="25"/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2"/>
      <c r="E10" s="35" t="s">
        <v>57</v>
      </c>
      <c r="F10" s="34">
        <v>40</v>
      </c>
      <c r="G10" s="24" t="s">
        <v>58</v>
      </c>
      <c r="H10" s="25">
        <v>129.046302</v>
      </c>
    </row>
    <row r="11" ht="16.25" customHeight="1" spans="1:8">
      <c r="A11" s="24" t="s">
        <v>59</v>
      </c>
      <c r="B11" s="25"/>
      <c r="C11" s="24" t="s">
        <v>60</v>
      </c>
      <c r="D11" s="42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42"/>
      <c r="E12" s="24" t="s">
        <v>65</v>
      </c>
      <c r="F12" s="25">
        <v>40</v>
      </c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42">
        <v>5.332576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2"/>
      <c r="E14" s="24" t="s">
        <v>73</v>
      </c>
      <c r="F14" s="25"/>
      <c r="G14" s="24" t="s">
        <v>74</v>
      </c>
      <c r="H14" s="25"/>
    </row>
    <row r="15" ht="16.25" customHeight="1" spans="1:8">
      <c r="A15" s="24" t="s">
        <v>75</v>
      </c>
      <c r="B15" s="25"/>
      <c r="C15" s="24" t="s">
        <v>76</v>
      </c>
      <c r="D15" s="42">
        <v>2.139264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2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2">
        <v>77.57503</v>
      </c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2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2"/>
      <c r="E19" s="24" t="s">
        <v>93</v>
      </c>
      <c r="F19" s="25"/>
      <c r="G19" s="24" t="s">
        <v>94</v>
      </c>
      <c r="H19" s="25"/>
    </row>
    <row r="20" ht="16.25" customHeight="1" spans="1:8">
      <c r="A20" s="35" t="s">
        <v>95</v>
      </c>
      <c r="B20" s="34"/>
      <c r="C20" s="24" t="s">
        <v>96</v>
      </c>
      <c r="D20" s="42"/>
      <c r="E20" s="24" t="s">
        <v>97</v>
      </c>
      <c r="F20" s="25"/>
      <c r="G20" s="24"/>
      <c r="H20" s="25"/>
    </row>
    <row r="21" ht="16.25" customHeight="1" spans="1:8">
      <c r="A21" s="35" t="s">
        <v>98</v>
      </c>
      <c r="B21" s="34"/>
      <c r="C21" s="24" t="s">
        <v>99</v>
      </c>
      <c r="D21" s="42"/>
      <c r="E21" s="35" t="s">
        <v>100</v>
      </c>
      <c r="F21" s="34"/>
      <c r="G21" s="24"/>
      <c r="H21" s="25"/>
    </row>
    <row r="22" ht="16.25" customHeight="1" spans="1:8">
      <c r="A22" s="35" t="s">
        <v>101</v>
      </c>
      <c r="B22" s="34"/>
      <c r="C22" s="24" t="s">
        <v>102</v>
      </c>
      <c r="D22" s="42"/>
      <c r="E22" s="24"/>
      <c r="F22" s="24"/>
      <c r="G22" s="24"/>
      <c r="H22" s="25"/>
    </row>
    <row r="23" ht="16.25" customHeight="1" spans="1:8">
      <c r="A23" s="35" t="s">
        <v>103</v>
      </c>
      <c r="B23" s="34"/>
      <c r="C23" s="24" t="s">
        <v>104</v>
      </c>
      <c r="D23" s="42"/>
      <c r="E23" s="24"/>
      <c r="F23" s="24"/>
      <c r="G23" s="24"/>
      <c r="H23" s="25"/>
    </row>
    <row r="24" ht="16.25" customHeight="1" spans="1:8">
      <c r="A24" s="35" t="s">
        <v>105</v>
      </c>
      <c r="B24" s="34"/>
      <c r="C24" s="24" t="s">
        <v>106</v>
      </c>
      <c r="D24" s="42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2">
        <v>3.999432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2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2"/>
      <c r="E27" s="24"/>
      <c r="F27" s="24"/>
      <c r="G27" s="24"/>
      <c r="H27" s="25"/>
    </row>
    <row r="28" ht="16.25" customHeight="1" spans="1:8">
      <c r="A28" s="35" t="s">
        <v>113</v>
      </c>
      <c r="B28" s="34"/>
      <c r="C28" s="24" t="s">
        <v>114</v>
      </c>
      <c r="D28" s="42"/>
      <c r="E28" s="24"/>
      <c r="F28" s="24"/>
      <c r="G28" s="24"/>
      <c r="H28" s="25"/>
    </row>
    <row r="29" ht="16.25" customHeight="1" spans="1:8">
      <c r="A29" s="35" t="s">
        <v>115</v>
      </c>
      <c r="B29" s="34"/>
      <c r="C29" s="24" t="s">
        <v>116</v>
      </c>
      <c r="D29" s="42"/>
      <c r="E29" s="24"/>
      <c r="F29" s="24"/>
      <c r="G29" s="24"/>
      <c r="H29" s="25"/>
    </row>
    <row r="30" ht="16.25" customHeight="1" spans="1:8">
      <c r="A30" s="35" t="s">
        <v>117</v>
      </c>
      <c r="B30" s="34"/>
      <c r="C30" s="24" t="s">
        <v>118</v>
      </c>
      <c r="D30" s="42"/>
      <c r="E30" s="24"/>
      <c r="F30" s="24"/>
      <c r="G30" s="24"/>
      <c r="H30" s="25"/>
    </row>
    <row r="31" ht="16.25" customHeight="1" spans="1:8">
      <c r="A31" s="35" t="s">
        <v>119</v>
      </c>
      <c r="B31" s="34"/>
      <c r="C31" s="24" t="s">
        <v>120</v>
      </c>
      <c r="D31" s="42"/>
      <c r="E31" s="24"/>
      <c r="F31" s="24"/>
      <c r="G31" s="24"/>
      <c r="H31" s="25"/>
    </row>
    <row r="32" ht="16.25" customHeight="1" spans="1:8">
      <c r="A32" s="35" t="s">
        <v>121</v>
      </c>
      <c r="B32" s="34"/>
      <c r="C32" s="24" t="s">
        <v>122</v>
      </c>
      <c r="D32" s="42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2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2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2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5" t="s">
        <v>126</v>
      </c>
      <c r="B37" s="34">
        <v>129.046302</v>
      </c>
      <c r="C37" s="35" t="s">
        <v>127</v>
      </c>
      <c r="D37" s="34">
        <v>129.046302</v>
      </c>
      <c r="E37" s="35" t="s">
        <v>127</v>
      </c>
      <c r="F37" s="34">
        <v>129.046302</v>
      </c>
      <c r="G37" s="35" t="s">
        <v>127</v>
      </c>
      <c r="H37" s="34">
        <v>129.046302</v>
      </c>
    </row>
    <row r="38" ht="16.25" customHeight="1" spans="1:8">
      <c r="A38" s="35" t="s">
        <v>128</v>
      </c>
      <c r="B38" s="34"/>
      <c r="C38" s="35" t="s">
        <v>129</v>
      </c>
      <c r="D38" s="34"/>
      <c r="E38" s="35" t="s">
        <v>129</v>
      </c>
      <c r="F38" s="34"/>
      <c r="G38" s="35" t="s">
        <v>129</v>
      </c>
      <c r="H38" s="34"/>
    </row>
    <row r="39" ht="16.25" customHeight="1" spans="1:8">
      <c r="A39" s="24"/>
      <c r="B39" s="25"/>
      <c r="C39" s="24"/>
      <c r="D39" s="25"/>
      <c r="E39" s="35"/>
      <c r="F39" s="34"/>
      <c r="G39" s="35"/>
      <c r="H39" s="34"/>
    </row>
    <row r="40" ht="16.25" customHeight="1" spans="1:8">
      <c r="A40" s="35" t="s">
        <v>130</v>
      </c>
      <c r="B40" s="34">
        <v>129.046302</v>
      </c>
      <c r="C40" s="35" t="s">
        <v>131</v>
      </c>
      <c r="D40" s="34">
        <v>129.046302</v>
      </c>
      <c r="E40" s="35" t="s">
        <v>131</v>
      </c>
      <c r="F40" s="34">
        <v>129.046302</v>
      </c>
      <c r="G40" s="35" t="s">
        <v>131</v>
      </c>
      <c r="H40" s="34">
        <v>129.046302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H33" sqref="H3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5" width="7.69166666666667" customWidth="1"/>
    <col min="6" max="25" width="4.875" customWidth="1"/>
    <col min="26" max="26" width="9.76666666666667" customWidth="1"/>
  </cols>
  <sheetData>
    <row r="1" ht="16.35" customHeight="1" spans="1:1">
      <c r="A1" s="31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9" t="s">
        <v>31</v>
      </c>
      <c r="Y3" s="29"/>
    </row>
    <row r="4" ht="22.4" customHeight="1" spans="1:25">
      <c r="A4" s="39" t="s">
        <v>132</v>
      </c>
      <c r="B4" s="39" t="s">
        <v>133</v>
      </c>
      <c r="C4" s="39" t="s">
        <v>134</v>
      </c>
      <c r="D4" s="39" t="s">
        <v>135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136</v>
      </c>
      <c r="E5" s="39" t="s">
        <v>137</v>
      </c>
      <c r="F5" s="39" t="s">
        <v>138</v>
      </c>
      <c r="G5" s="39" t="s">
        <v>139</v>
      </c>
      <c r="H5" s="39" t="s">
        <v>140</v>
      </c>
      <c r="I5" s="39" t="s">
        <v>141</v>
      </c>
      <c r="J5" s="39" t="s">
        <v>142</v>
      </c>
      <c r="K5" s="39"/>
      <c r="L5" s="39"/>
      <c r="M5" s="39"/>
      <c r="N5" s="39" t="s">
        <v>143</v>
      </c>
      <c r="O5" s="39" t="s">
        <v>144</v>
      </c>
      <c r="P5" s="39" t="s">
        <v>145</v>
      </c>
      <c r="Q5" s="39" t="s">
        <v>146</v>
      </c>
      <c r="R5" s="39" t="s">
        <v>147</v>
      </c>
      <c r="S5" s="39" t="s">
        <v>136</v>
      </c>
      <c r="T5" s="39" t="s">
        <v>137</v>
      </c>
      <c r="U5" s="39" t="s">
        <v>138</v>
      </c>
      <c r="V5" s="39" t="s">
        <v>139</v>
      </c>
      <c r="W5" s="39" t="s">
        <v>140</v>
      </c>
      <c r="X5" s="39" t="s">
        <v>141</v>
      </c>
      <c r="Y5" s="39" t="s">
        <v>148</v>
      </c>
    </row>
    <row r="6" ht="52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149</v>
      </c>
      <c r="K6" s="39" t="s">
        <v>150</v>
      </c>
      <c r="L6" s="39" t="s">
        <v>151</v>
      </c>
      <c r="M6" s="39" t="s">
        <v>140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5"/>
      <c r="B7" s="35" t="s">
        <v>134</v>
      </c>
      <c r="C7" s="48">
        <v>129.046302</v>
      </c>
      <c r="D7" s="48">
        <v>129.046302</v>
      </c>
      <c r="E7" s="48">
        <v>129.046302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22.8" customHeight="1" spans="1:25">
      <c r="A8" s="33" t="s">
        <v>152</v>
      </c>
      <c r="B8" s="33" t="s">
        <v>4</v>
      </c>
      <c r="C8" s="48">
        <v>129.046302</v>
      </c>
      <c r="D8" s="48">
        <v>129.046302</v>
      </c>
      <c r="E8" s="48">
        <v>129.046302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8" customHeight="1" spans="1:25">
      <c r="A9" s="30" t="s">
        <v>153</v>
      </c>
      <c r="B9" s="30" t="s">
        <v>154</v>
      </c>
      <c r="C9" s="42">
        <v>129.046302</v>
      </c>
      <c r="D9" s="42">
        <v>129.046302</v>
      </c>
      <c r="E9" s="25">
        <v>129.046302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G10" sqref="G10:G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31"/>
      <c r="D1" s="54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29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7"/>
      <c r="B6" s="47"/>
      <c r="C6" s="47"/>
      <c r="D6" s="56" t="s">
        <v>134</v>
      </c>
      <c r="E6" s="56"/>
      <c r="F6" s="57">
        <v>129.046302</v>
      </c>
      <c r="G6" s="57">
        <v>89.046302</v>
      </c>
      <c r="H6" s="57">
        <v>40</v>
      </c>
      <c r="I6" s="57"/>
      <c r="J6" s="56"/>
      <c r="K6" s="56"/>
    </row>
    <row r="7" ht="22.8" customHeight="1" spans="1:11">
      <c r="A7" s="58"/>
      <c r="B7" s="58"/>
      <c r="C7" s="58"/>
      <c r="D7" s="59" t="s">
        <v>152</v>
      </c>
      <c r="E7" s="59" t="s">
        <v>4</v>
      </c>
      <c r="F7" s="60">
        <v>129.046302</v>
      </c>
      <c r="G7" s="60">
        <v>89.046302</v>
      </c>
      <c r="H7" s="60">
        <v>40</v>
      </c>
      <c r="I7" s="60"/>
      <c r="J7" s="65"/>
      <c r="K7" s="65"/>
    </row>
    <row r="8" ht="22.8" customHeight="1" spans="1:11">
      <c r="A8" s="58"/>
      <c r="B8" s="58"/>
      <c r="C8" s="58"/>
      <c r="D8" s="59" t="s">
        <v>153</v>
      </c>
      <c r="E8" s="59" t="s">
        <v>154</v>
      </c>
      <c r="F8" s="60">
        <v>129.046302</v>
      </c>
      <c r="G8" s="60">
        <v>89.046302</v>
      </c>
      <c r="H8" s="60">
        <v>40</v>
      </c>
      <c r="I8" s="60"/>
      <c r="J8" s="65"/>
      <c r="K8" s="65"/>
    </row>
    <row r="9" ht="22.8" customHeight="1" spans="1:11">
      <c r="A9" s="61" t="s">
        <v>166</v>
      </c>
      <c r="B9" s="61" t="s">
        <v>167</v>
      </c>
      <c r="C9" s="61" t="s">
        <v>167</v>
      </c>
      <c r="D9" s="62" t="s">
        <v>168</v>
      </c>
      <c r="E9" s="63" t="s">
        <v>169</v>
      </c>
      <c r="F9" s="64">
        <v>40</v>
      </c>
      <c r="G9" s="64"/>
      <c r="H9" s="64">
        <v>40</v>
      </c>
      <c r="I9" s="64"/>
      <c r="J9" s="63"/>
      <c r="K9" s="63"/>
    </row>
    <row r="10" ht="22.8" customHeight="1" spans="1:11">
      <c r="A10" s="61" t="s">
        <v>170</v>
      </c>
      <c r="B10" s="61" t="s">
        <v>171</v>
      </c>
      <c r="C10" s="61" t="s">
        <v>171</v>
      </c>
      <c r="D10" s="62" t="s">
        <v>172</v>
      </c>
      <c r="E10" s="63" t="s">
        <v>173</v>
      </c>
      <c r="F10" s="64">
        <v>5.332576</v>
      </c>
      <c r="G10" s="64">
        <v>5.332576</v>
      </c>
      <c r="H10" s="64"/>
      <c r="I10" s="64"/>
      <c r="J10" s="63"/>
      <c r="K10" s="63"/>
    </row>
    <row r="11" ht="22.8" customHeight="1" spans="1:11">
      <c r="A11" s="61" t="s">
        <v>174</v>
      </c>
      <c r="B11" s="61" t="s">
        <v>175</v>
      </c>
      <c r="C11" s="61" t="s">
        <v>176</v>
      </c>
      <c r="D11" s="62" t="s">
        <v>177</v>
      </c>
      <c r="E11" s="63" t="s">
        <v>178</v>
      </c>
      <c r="F11" s="64">
        <v>2.139264</v>
      </c>
      <c r="G11" s="64">
        <v>2.139264</v>
      </c>
      <c r="H11" s="64"/>
      <c r="I11" s="64"/>
      <c r="J11" s="63"/>
      <c r="K11" s="63"/>
    </row>
    <row r="12" ht="22.8" customHeight="1" spans="1:11">
      <c r="A12" s="61" t="s">
        <v>179</v>
      </c>
      <c r="B12" s="61" t="s">
        <v>180</v>
      </c>
      <c r="C12" s="61" t="s">
        <v>180</v>
      </c>
      <c r="D12" s="62" t="s">
        <v>181</v>
      </c>
      <c r="E12" s="63" t="s">
        <v>182</v>
      </c>
      <c r="F12" s="64">
        <v>77.57503</v>
      </c>
      <c r="G12" s="64">
        <v>77.57503</v>
      </c>
      <c r="H12" s="64"/>
      <c r="I12" s="64"/>
      <c r="J12" s="63"/>
      <c r="K12" s="63"/>
    </row>
    <row r="13" ht="22.8" customHeight="1" spans="1:11">
      <c r="A13" s="61" t="s">
        <v>183</v>
      </c>
      <c r="B13" s="61" t="s">
        <v>176</v>
      </c>
      <c r="C13" s="61" t="s">
        <v>180</v>
      </c>
      <c r="D13" s="62" t="s">
        <v>184</v>
      </c>
      <c r="E13" s="63" t="s">
        <v>185</v>
      </c>
      <c r="F13" s="64">
        <v>3.999432</v>
      </c>
      <c r="G13" s="64">
        <v>3.999432</v>
      </c>
      <c r="H13" s="64"/>
      <c r="I13" s="64"/>
      <c r="J13" s="63"/>
      <c r="K13" s="63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workbookViewId="0">
      <selection activeCell="K14" sqref="K14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8" width="6.34166666666667" customWidth="1"/>
    <col min="19" max="20" width="7.18333333333333" customWidth="1"/>
    <col min="21" max="22" width="9.76666666666667" customWidth="1"/>
  </cols>
  <sheetData>
    <row r="1" ht="16.35" customHeight="1" spans="1:1">
      <c r="A1" s="31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19.8" customHeight="1" spans="1:20">
      <c r="A4" s="39" t="s">
        <v>155</v>
      </c>
      <c r="B4" s="39"/>
      <c r="C4" s="39"/>
      <c r="D4" s="39" t="s">
        <v>186</v>
      </c>
      <c r="E4" s="39" t="s">
        <v>187</v>
      </c>
      <c r="F4" s="39" t="s">
        <v>188</v>
      </c>
      <c r="G4" s="39" t="s">
        <v>189</v>
      </c>
      <c r="H4" s="39" t="s">
        <v>190</v>
      </c>
      <c r="I4" s="39" t="s">
        <v>191</v>
      </c>
      <c r="J4" s="39" t="s">
        <v>192</v>
      </c>
      <c r="K4" s="39" t="s">
        <v>193</v>
      </c>
      <c r="L4" s="39" t="s">
        <v>194</v>
      </c>
      <c r="M4" s="39" t="s">
        <v>195</v>
      </c>
      <c r="N4" s="39" t="s">
        <v>196</v>
      </c>
      <c r="O4" s="39" t="s">
        <v>197</v>
      </c>
      <c r="P4" s="39" t="s">
        <v>198</v>
      </c>
      <c r="Q4" s="39" t="s">
        <v>199</v>
      </c>
      <c r="R4" s="39" t="s">
        <v>200</v>
      </c>
      <c r="S4" s="39" t="s">
        <v>201</v>
      </c>
      <c r="T4" s="39" t="s">
        <v>202</v>
      </c>
    </row>
    <row r="5" ht="20.7" customHeight="1" spans="1:20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35"/>
      <c r="B6" s="35"/>
      <c r="C6" s="35"/>
      <c r="D6" s="35"/>
      <c r="E6" s="35" t="s">
        <v>134</v>
      </c>
      <c r="F6" s="34">
        <v>129.046302</v>
      </c>
      <c r="G6" s="34"/>
      <c r="H6" s="34"/>
      <c r="I6" s="34"/>
      <c r="J6" s="34"/>
      <c r="K6" s="34">
        <v>129.046302</v>
      </c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 t="s">
        <v>152</v>
      </c>
      <c r="E7" s="33" t="s">
        <v>4</v>
      </c>
      <c r="F7" s="34">
        <v>129.046302</v>
      </c>
      <c r="G7" s="34"/>
      <c r="H7" s="34"/>
      <c r="I7" s="34"/>
      <c r="J7" s="34"/>
      <c r="K7" s="34">
        <v>129.046302</v>
      </c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 t="s">
        <v>153</v>
      </c>
      <c r="E8" s="41" t="s">
        <v>154</v>
      </c>
      <c r="F8" s="53">
        <v>129.046302</v>
      </c>
      <c r="G8" s="53"/>
      <c r="H8" s="53"/>
      <c r="I8" s="53"/>
      <c r="J8" s="53"/>
      <c r="K8" s="53">
        <v>129.046302</v>
      </c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44" t="s">
        <v>179</v>
      </c>
      <c r="B9" s="44" t="s">
        <v>180</v>
      </c>
      <c r="C9" s="44" t="s">
        <v>180</v>
      </c>
      <c r="D9" s="40" t="s">
        <v>203</v>
      </c>
      <c r="E9" s="45" t="s">
        <v>182</v>
      </c>
      <c r="F9" s="46">
        <v>77.57503</v>
      </c>
      <c r="G9" s="46"/>
      <c r="H9" s="46"/>
      <c r="I9" s="46"/>
      <c r="J9" s="46"/>
      <c r="K9" s="46">
        <v>77.57503</v>
      </c>
      <c r="L9" s="46"/>
      <c r="M9" s="46"/>
      <c r="N9" s="46"/>
      <c r="O9" s="46"/>
      <c r="P9" s="46"/>
      <c r="Q9" s="46"/>
      <c r="R9" s="46"/>
      <c r="S9" s="46"/>
      <c r="T9" s="46"/>
    </row>
    <row r="10" ht="22.8" customHeight="1" spans="1:20">
      <c r="A10" s="44" t="s">
        <v>170</v>
      </c>
      <c r="B10" s="44" t="s">
        <v>171</v>
      </c>
      <c r="C10" s="44" t="s">
        <v>171</v>
      </c>
      <c r="D10" s="40" t="s">
        <v>203</v>
      </c>
      <c r="E10" s="45" t="s">
        <v>173</v>
      </c>
      <c r="F10" s="46">
        <v>5.332576</v>
      </c>
      <c r="G10" s="46"/>
      <c r="H10" s="46"/>
      <c r="I10" s="46"/>
      <c r="J10" s="46"/>
      <c r="K10" s="46">
        <v>5.332576</v>
      </c>
      <c r="L10" s="46"/>
      <c r="M10" s="46"/>
      <c r="N10" s="46"/>
      <c r="O10" s="46"/>
      <c r="P10" s="46"/>
      <c r="Q10" s="46"/>
      <c r="R10" s="46"/>
      <c r="S10" s="46"/>
      <c r="T10" s="46"/>
    </row>
    <row r="11" ht="22.8" customHeight="1" spans="1:20">
      <c r="A11" s="44" t="s">
        <v>174</v>
      </c>
      <c r="B11" s="44" t="s">
        <v>175</v>
      </c>
      <c r="C11" s="44" t="s">
        <v>176</v>
      </c>
      <c r="D11" s="40" t="s">
        <v>203</v>
      </c>
      <c r="E11" s="45" t="s">
        <v>178</v>
      </c>
      <c r="F11" s="46">
        <v>2.139264</v>
      </c>
      <c r="G11" s="46"/>
      <c r="H11" s="46"/>
      <c r="I11" s="46"/>
      <c r="J11" s="46"/>
      <c r="K11" s="46">
        <v>2.139264</v>
      </c>
      <c r="L11" s="46"/>
      <c r="M11" s="46"/>
      <c r="N11" s="46"/>
      <c r="O11" s="46"/>
      <c r="P11" s="46"/>
      <c r="Q11" s="46"/>
      <c r="R11" s="46"/>
      <c r="S11" s="46"/>
      <c r="T11" s="46"/>
    </row>
    <row r="12" ht="22.8" customHeight="1" spans="1:20">
      <c r="A12" s="44" t="s">
        <v>183</v>
      </c>
      <c r="B12" s="44" t="s">
        <v>176</v>
      </c>
      <c r="C12" s="44" t="s">
        <v>180</v>
      </c>
      <c r="D12" s="40" t="s">
        <v>203</v>
      </c>
      <c r="E12" s="45" t="s">
        <v>185</v>
      </c>
      <c r="F12" s="46">
        <v>3.999432</v>
      </c>
      <c r="G12" s="46"/>
      <c r="H12" s="46"/>
      <c r="I12" s="46"/>
      <c r="J12" s="46"/>
      <c r="K12" s="46">
        <v>3.999432</v>
      </c>
      <c r="L12" s="46"/>
      <c r="M12" s="46"/>
      <c r="N12" s="46"/>
      <c r="O12" s="46"/>
      <c r="P12" s="46"/>
      <c r="Q12" s="46"/>
      <c r="R12" s="46"/>
      <c r="S12" s="46"/>
      <c r="T12" s="46"/>
    </row>
    <row r="13" ht="22.8" customHeight="1" spans="1:20">
      <c r="A13" s="44" t="s">
        <v>166</v>
      </c>
      <c r="B13" s="44" t="s">
        <v>167</v>
      </c>
      <c r="C13" s="44" t="s">
        <v>167</v>
      </c>
      <c r="D13" s="40" t="s">
        <v>203</v>
      </c>
      <c r="E13" s="45" t="s">
        <v>169</v>
      </c>
      <c r="F13" s="46">
        <v>40</v>
      </c>
      <c r="G13" s="46"/>
      <c r="H13" s="46"/>
      <c r="I13" s="46"/>
      <c r="J13" s="46"/>
      <c r="K13" s="46">
        <v>40</v>
      </c>
      <c r="L13" s="46"/>
      <c r="M13" s="46"/>
      <c r="N13" s="46"/>
      <c r="O13" s="46"/>
      <c r="P13" s="46"/>
      <c r="Q13" s="46"/>
      <c r="R13" s="46"/>
      <c r="S13" s="46"/>
      <c r="T13" s="4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45" zoomScaleNormal="145" workbookViewId="0">
      <selection activeCell="K13" sqref="K1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18" width="7.18333333333333" customWidth="1"/>
    <col min="19" max="19" width="4.99166666666667" customWidth="1"/>
    <col min="20" max="21" width="7.18333333333333" customWidth="1"/>
    <col min="22" max="23" width="9.76666666666667" customWidth="1"/>
  </cols>
  <sheetData>
    <row r="1" ht="16.35" customHeight="1" spans="1:1">
      <c r="A1" s="31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9" t="s">
        <v>31</v>
      </c>
      <c r="U3" s="29"/>
    </row>
    <row r="4" ht="22.4" customHeight="1" spans="1:21">
      <c r="A4" s="39" t="s">
        <v>155</v>
      </c>
      <c r="B4" s="39"/>
      <c r="C4" s="39"/>
      <c r="D4" s="39" t="s">
        <v>186</v>
      </c>
      <c r="E4" s="39" t="s">
        <v>187</v>
      </c>
      <c r="F4" s="39" t="s">
        <v>204</v>
      </c>
      <c r="G4" s="39" t="s">
        <v>158</v>
      </c>
      <c r="H4" s="39"/>
      <c r="I4" s="39"/>
      <c r="J4" s="39"/>
      <c r="K4" s="39" t="s">
        <v>159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 t="s">
        <v>134</v>
      </c>
      <c r="H5" s="39" t="s">
        <v>205</v>
      </c>
      <c r="I5" s="39" t="s">
        <v>206</v>
      </c>
      <c r="J5" s="39" t="s">
        <v>197</v>
      </c>
      <c r="K5" s="39" t="s">
        <v>134</v>
      </c>
      <c r="L5" s="39" t="s">
        <v>207</v>
      </c>
      <c r="M5" s="39" t="s">
        <v>208</v>
      </c>
      <c r="N5" s="39" t="s">
        <v>209</v>
      </c>
      <c r="O5" s="39" t="s">
        <v>199</v>
      </c>
      <c r="P5" s="39" t="s">
        <v>210</v>
      </c>
      <c r="Q5" s="39" t="s">
        <v>211</v>
      </c>
      <c r="R5" s="39" t="s">
        <v>212</v>
      </c>
      <c r="S5" s="39" t="s">
        <v>195</v>
      </c>
      <c r="T5" s="39" t="s">
        <v>198</v>
      </c>
      <c r="U5" s="39" t="s">
        <v>202</v>
      </c>
    </row>
    <row r="6" ht="22.8" customHeight="1" spans="1:21">
      <c r="A6" s="35"/>
      <c r="B6" s="35"/>
      <c r="C6" s="35"/>
      <c r="D6" s="35"/>
      <c r="E6" s="35" t="s">
        <v>134</v>
      </c>
      <c r="F6" s="34">
        <v>129.046302</v>
      </c>
      <c r="G6" s="34">
        <v>89.046302</v>
      </c>
      <c r="H6" s="34">
        <f>62.399872-17.6</f>
        <v>44.799872</v>
      </c>
      <c r="I6" s="34">
        <f>26.64643+17.6</f>
        <v>44.24643</v>
      </c>
      <c r="J6" s="34">
        <v>0</v>
      </c>
      <c r="K6" s="34">
        <v>40</v>
      </c>
      <c r="L6" s="34"/>
      <c r="M6" s="34">
        <v>40</v>
      </c>
      <c r="N6" s="34"/>
      <c r="O6" s="34"/>
      <c r="P6" s="34"/>
      <c r="Q6" s="34"/>
      <c r="R6" s="34"/>
      <c r="S6" s="34"/>
      <c r="T6" s="34"/>
      <c r="U6" s="34"/>
    </row>
    <row r="7" ht="22.8" customHeight="1" spans="1:21">
      <c r="A7" s="35"/>
      <c r="B7" s="35"/>
      <c r="C7" s="35"/>
      <c r="D7" s="33" t="s">
        <v>152</v>
      </c>
      <c r="E7" s="33" t="s">
        <v>4</v>
      </c>
      <c r="F7" s="48">
        <v>129.046302</v>
      </c>
      <c r="G7" s="34">
        <v>89.046302</v>
      </c>
      <c r="H7" s="34">
        <f>62.399872-17.6</f>
        <v>44.799872</v>
      </c>
      <c r="I7" s="34">
        <f>26.64643+17.6</f>
        <v>44.24643</v>
      </c>
      <c r="J7" s="34">
        <v>0</v>
      </c>
      <c r="K7" s="34">
        <v>40</v>
      </c>
      <c r="L7" s="34">
        <v>0</v>
      </c>
      <c r="M7" s="34">
        <v>40</v>
      </c>
      <c r="N7" s="34"/>
      <c r="O7" s="34"/>
      <c r="P7" s="34"/>
      <c r="Q7" s="34"/>
      <c r="R7" s="34"/>
      <c r="S7" s="34"/>
      <c r="T7" s="34"/>
      <c r="U7" s="34"/>
    </row>
    <row r="8" ht="22.8" customHeight="1" spans="1:21">
      <c r="A8" s="43"/>
      <c r="B8" s="43"/>
      <c r="C8" s="43"/>
      <c r="D8" s="41" t="s">
        <v>153</v>
      </c>
      <c r="E8" s="41" t="s">
        <v>154</v>
      </c>
      <c r="F8" s="48">
        <v>129.046302</v>
      </c>
      <c r="G8" s="34">
        <v>89.046302</v>
      </c>
      <c r="H8" s="34">
        <f>62.399872-17.6</f>
        <v>44.799872</v>
      </c>
      <c r="I8" s="34">
        <f>26.64643+17.6</f>
        <v>44.24643</v>
      </c>
      <c r="J8" s="34">
        <v>0</v>
      </c>
      <c r="K8" s="34">
        <v>40</v>
      </c>
      <c r="L8" s="34">
        <v>0</v>
      </c>
      <c r="M8" s="34">
        <v>40</v>
      </c>
      <c r="N8" s="34"/>
      <c r="O8" s="34"/>
      <c r="P8" s="34"/>
      <c r="Q8" s="34"/>
      <c r="R8" s="34"/>
      <c r="S8" s="34"/>
      <c r="T8" s="34"/>
      <c r="U8" s="34"/>
    </row>
    <row r="9" ht="22.8" customHeight="1" spans="1:21">
      <c r="A9" s="44" t="s">
        <v>179</v>
      </c>
      <c r="B9" s="44" t="s">
        <v>180</v>
      </c>
      <c r="C9" s="44" t="s">
        <v>180</v>
      </c>
      <c r="D9" s="40" t="s">
        <v>203</v>
      </c>
      <c r="E9" s="45" t="s">
        <v>182</v>
      </c>
      <c r="F9" s="42">
        <v>77.57503</v>
      </c>
      <c r="G9" s="25">
        <v>77.57503</v>
      </c>
      <c r="H9" s="25">
        <f>50.9286-17.6</f>
        <v>33.3286</v>
      </c>
      <c r="I9" s="25">
        <f>26.64643+17.6</f>
        <v>44.24643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44" t="s">
        <v>170</v>
      </c>
      <c r="B10" s="44" t="s">
        <v>171</v>
      </c>
      <c r="C10" s="44" t="s">
        <v>171</v>
      </c>
      <c r="D10" s="40" t="s">
        <v>203</v>
      </c>
      <c r="E10" s="45" t="s">
        <v>173</v>
      </c>
      <c r="F10" s="42">
        <v>5.332576</v>
      </c>
      <c r="G10" s="25">
        <v>5.332576</v>
      </c>
      <c r="H10" s="25">
        <v>5.332576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44" t="s">
        <v>174</v>
      </c>
      <c r="B11" s="44" t="s">
        <v>175</v>
      </c>
      <c r="C11" s="44" t="s">
        <v>176</v>
      </c>
      <c r="D11" s="40" t="s">
        <v>203</v>
      </c>
      <c r="E11" s="45" t="s">
        <v>178</v>
      </c>
      <c r="F11" s="42">
        <v>2.139264</v>
      </c>
      <c r="G11" s="25">
        <v>2.139264</v>
      </c>
      <c r="H11" s="25">
        <v>2.139264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44" t="s">
        <v>183</v>
      </c>
      <c r="B12" s="44" t="s">
        <v>176</v>
      </c>
      <c r="C12" s="44" t="s">
        <v>180</v>
      </c>
      <c r="D12" s="40" t="s">
        <v>203</v>
      </c>
      <c r="E12" s="45" t="s">
        <v>185</v>
      </c>
      <c r="F12" s="42">
        <v>3.999432</v>
      </c>
      <c r="G12" s="25">
        <v>3.999432</v>
      </c>
      <c r="H12" s="25">
        <v>3.999432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44" t="s">
        <v>166</v>
      </c>
      <c r="B13" s="44" t="s">
        <v>167</v>
      </c>
      <c r="C13" s="44" t="s">
        <v>167</v>
      </c>
      <c r="D13" s="40" t="s">
        <v>203</v>
      </c>
      <c r="E13" s="45" t="s">
        <v>169</v>
      </c>
      <c r="F13" s="42">
        <v>40</v>
      </c>
      <c r="G13" s="25"/>
      <c r="H13" s="25"/>
      <c r="I13" s="25"/>
      <c r="J13" s="25"/>
      <c r="K13" s="25">
        <v>40</v>
      </c>
      <c r="L13" s="25"/>
      <c r="M13" s="25">
        <v>40</v>
      </c>
      <c r="N13" s="25"/>
      <c r="O13" s="25"/>
      <c r="P13" s="25"/>
      <c r="Q13" s="25"/>
      <c r="R13" s="25"/>
      <c r="S13" s="25"/>
      <c r="T13" s="25"/>
      <c r="U13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B32" sqref="B3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1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9" t="s">
        <v>31</v>
      </c>
      <c r="E3" s="31"/>
    </row>
    <row r="4" ht="20.2" customHeight="1" spans="1:5">
      <c r="A4" s="23" t="s">
        <v>32</v>
      </c>
      <c r="B4" s="23"/>
      <c r="C4" s="23" t="s">
        <v>33</v>
      </c>
      <c r="D4" s="23"/>
      <c r="E4" s="37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7"/>
    </row>
    <row r="6" ht="20.2" customHeight="1" spans="1:5">
      <c r="A6" s="35" t="s">
        <v>213</v>
      </c>
      <c r="B6" s="34">
        <v>129.046302</v>
      </c>
      <c r="C6" s="35" t="s">
        <v>214</v>
      </c>
      <c r="D6" s="48">
        <v>129.046302</v>
      </c>
      <c r="E6" s="38"/>
    </row>
    <row r="7" ht="20.2" customHeight="1" spans="1:5">
      <c r="A7" s="24" t="s">
        <v>215</v>
      </c>
      <c r="B7" s="25">
        <v>129.046302</v>
      </c>
      <c r="C7" s="24" t="s">
        <v>40</v>
      </c>
      <c r="D7" s="42">
        <v>40</v>
      </c>
      <c r="E7" s="38"/>
    </row>
    <row r="8" ht="20.2" customHeight="1" spans="1:5">
      <c r="A8" s="24" t="s">
        <v>216</v>
      </c>
      <c r="B8" s="25">
        <v>129.046302</v>
      </c>
      <c r="C8" s="24" t="s">
        <v>44</v>
      </c>
      <c r="D8" s="42"/>
      <c r="E8" s="38"/>
    </row>
    <row r="9" ht="22" customHeight="1" spans="1:5">
      <c r="A9" s="24" t="s">
        <v>47</v>
      </c>
      <c r="B9" s="25"/>
      <c r="C9" s="24" t="s">
        <v>48</v>
      </c>
      <c r="D9" s="42"/>
      <c r="E9" s="38"/>
    </row>
    <row r="10" ht="20.2" customHeight="1" spans="1:5">
      <c r="A10" s="24" t="s">
        <v>217</v>
      </c>
      <c r="B10" s="25"/>
      <c r="C10" s="24" t="s">
        <v>52</v>
      </c>
      <c r="D10" s="42"/>
      <c r="E10" s="38"/>
    </row>
    <row r="11" ht="20.2" customHeight="1" spans="1:5">
      <c r="A11" s="24" t="s">
        <v>218</v>
      </c>
      <c r="B11" s="25"/>
      <c r="C11" s="24" t="s">
        <v>56</v>
      </c>
      <c r="D11" s="42"/>
      <c r="E11" s="38"/>
    </row>
    <row r="12" ht="20.2" customHeight="1" spans="1:5">
      <c r="A12" s="24" t="s">
        <v>219</v>
      </c>
      <c r="B12" s="25"/>
      <c r="C12" s="24" t="s">
        <v>60</v>
      </c>
      <c r="D12" s="42"/>
      <c r="E12" s="38"/>
    </row>
    <row r="13" ht="20.2" customHeight="1" spans="1:5">
      <c r="A13" s="35" t="s">
        <v>220</v>
      </c>
      <c r="B13" s="34"/>
      <c r="C13" s="24" t="s">
        <v>64</v>
      </c>
      <c r="D13" s="42"/>
      <c r="E13" s="38"/>
    </row>
    <row r="14" ht="20.2" customHeight="1" spans="1:5">
      <c r="A14" s="24" t="s">
        <v>215</v>
      </c>
      <c r="B14" s="25"/>
      <c r="C14" s="24" t="s">
        <v>68</v>
      </c>
      <c r="D14" s="42">
        <v>5.332576</v>
      </c>
      <c r="E14" s="38"/>
    </row>
    <row r="15" ht="20.2" customHeight="1" spans="1:5">
      <c r="A15" s="24" t="s">
        <v>217</v>
      </c>
      <c r="B15" s="25"/>
      <c r="C15" s="24" t="s">
        <v>72</v>
      </c>
      <c r="D15" s="42"/>
      <c r="E15" s="38"/>
    </row>
    <row r="16" ht="20.2" customHeight="1" spans="1:5">
      <c r="A16" s="24" t="s">
        <v>218</v>
      </c>
      <c r="B16" s="25"/>
      <c r="C16" s="24" t="s">
        <v>76</v>
      </c>
      <c r="D16" s="42">
        <v>2.139264</v>
      </c>
      <c r="E16" s="38"/>
    </row>
    <row r="17" ht="20.2" customHeight="1" spans="1:5">
      <c r="A17" s="24" t="s">
        <v>219</v>
      </c>
      <c r="B17" s="25"/>
      <c r="C17" s="24" t="s">
        <v>80</v>
      </c>
      <c r="D17" s="42"/>
      <c r="E17" s="38"/>
    </row>
    <row r="18" ht="20.2" customHeight="1" spans="1:5">
      <c r="A18" s="24"/>
      <c r="B18" s="25"/>
      <c r="C18" s="24" t="s">
        <v>84</v>
      </c>
      <c r="D18" s="42">
        <v>77.57503</v>
      </c>
      <c r="E18" s="38"/>
    </row>
    <row r="19" ht="20.2" customHeight="1" spans="1:5">
      <c r="A19" s="24"/>
      <c r="B19" s="24"/>
      <c r="C19" s="24" t="s">
        <v>88</v>
      </c>
      <c r="D19" s="42"/>
      <c r="E19" s="38"/>
    </row>
    <row r="20" ht="20.2" customHeight="1" spans="1:5">
      <c r="A20" s="24"/>
      <c r="B20" s="24"/>
      <c r="C20" s="24" t="s">
        <v>92</v>
      </c>
      <c r="D20" s="42"/>
      <c r="E20" s="38"/>
    </row>
    <row r="21" ht="20.2" customHeight="1" spans="1:5">
      <c r="A21" s="24"/>
      <c r="B21" s="24"/>
      <c r="C21" s="24" t="s">
        <v>96</v>
      </c>
      <c r="D21" s="42"/>
      <c r="E21" s="38"/>
    </row>
    <row r="22" ht="20.2" customHeight="1" spans="1:5">
      <c r="A22" s="24"/>
      <c r="B22" s="24"/>
      <c r="C22" s="24" t="s">
        <v>99</v>
      </c>
      <c r="D22" s="42"/>
      <c r="E22" s="38"/>
    </row>
    <row r="23" ht="20.2" customHeight="1" spans="1:5">
      <c r="A23" s="24"/>
      <c r="B23" s="24"/>
      <c r="C23" s="24" t="s">
        <v>102</v>
      </c>
      <c r="D23" s="42"/>
      <c r="E23" s="38"/>
    </row>
    <row r="24" ht="20.2" customHeight="1" spans="1:5">
      <c r="A24" s="24"/>
      <c r="B24" s="24"/>
      <c r="C24" s="24" t="s">
        <v>104</v>
      </c>
      <c r="D24" s="42"/>
      <c r="E24" s="38"/>
    </row>
    <row r="25" ht="20.2" customHeight="1" spans="1:5">
      <c r="A25" s="24"/>
      <c r="B25" s="24"/>
      <c r="C25" s="24" t="s">
        <v>106</v>
      </c>
      <c r="D25" s="42"/>
      <c r="E25" s="38"/>
    </row>
    <row r="26" ht="20.2" customHeight="1" spans="1:5">
      <c r="A26" s="24"/>
      <c r="B26" s="24"/>
      <c r="C26" s="24" t="s">
        <v>108</v>
      </c>
      <c r="D26" s="42">
        <v>3.999432</v>
      </c>
      <c r="E26" s="38"/>
    </row>
    <row r="27" ht="20.2" customHeight="1" spans="1:5">
      <c r="A27" s="24"/>
      <c r="B27" s="24"/>
      <c r="C27" s="24" t="s">
        <v>110</v>
      </c>
      <c r="D27" s="42"/>
      <c r="E27" s="38"/>
    </row>
    <row r="28" ht="20.2" customHeight="1" spans="1:5">
      <c r="A28" s="24"/>
      <c r="B28" s="24"/>
      <c r="C28" s="24" t="s">
        <v>112</v>
      </c>
      <c r="D28" s="42"/>
      <c r="E28" s="38"/>
    </row>
    <row r="29" ht="20.2" customHeight="1" spans="1:5">
      <c r="A29" s="24"/>
      <c r="B29" s="24"/>
      <c r="C29" s="24" t="s">
        <v>114</v>
      </c>
      <c r="D29" s="42"/>
      <c r="E29" s="38"/>
    </row>
    <row r="30" ht="20.2" customHeight="1" spans="1:5">
      <c r="A30" s="24"/>
      <c r="B30" s="24"/>
      <c r="C30" s="24" t="s">
        <v>116</v>
      </c>
      <c r="D30" s="42"/>
      <c r="E30" s="38"/>
    </row>
    <row r="31" ht="20.2" customHeight="1" spans="1:5">
      <c r="A31" s="24"/>
      <c r="B31" s="24"/>
      <c r="C31" s="24" t="s">
        <v>118</v>
      </c>
      <c r="D31" s="42"/>
      <c r="E31" s="38"/>
    </row>
    <row r="32" ht="20.2" customHeight="1" spans="1:5">
      <c r="A32" s="24"/>
      <c r="B32" s="24"/>
      <c r="C32" s="24" t="s">
        <v>120</v>
      </c>
      <c r="D32" s="42"/>
      <c r="E32" s="38"/>
    </row>
    <row r="33" ht="20.2" customHeight="1" spans="1:5">
      <c r="A33" s="24"/>
      <c r="B33" s="24"/>
      <c r="C33" s="24" t="s">
        <v>122</v>
      </c>
      <c r="D33" s="42"/>
      <c r="E33" s="38"/>
    </row>
    <row r="34" ht="20.2" customHeight="1" spans="1:5">
      <c r="A34" s="24"/>
      <c r="B34" s="24"/>
      <c r="C34" s="24" t="s">
        <v>123</v>
      </c>
      <c r="D34" s="42"/>
      <c r="E34" s="38"/>
    </row>
    <row r="35" ht="20.2" customHeight="1" spans="1:5">
      <c r="A35" s="24"/>
      <c r="B35" s="24"/>
      <c r="C35" s="24" t="s">
        <v>124</v>
      </c>
      <c r="D35" s="42"/>
      <c r="E35" s="38"/>
    </row>
    <row r="36" ht="20.2" customHeight="1" spans="1:5">
      <c r="A36" s="24"/>
      <c r="B36" s="24"/>
      <c r="C36" s="24" t="s">
        <v>125</v>
      </c>
      <c r="D36" s="42"/>
      <c r="E36" s="38"/>
    </row>
    <row r="37" ht="10" customHeight="1" spans="1:5">
      <c r="A37" s="24"/>
      <c r="B37" s="24"/>
      <c r="C37" s="24"/>
      <c r="D37" s="24"/>
      <c r="E37" s="38"/>
    </row>
    <row r="38" ht="20.2" customHeight="1" spans="1:5">
      <c r="A38" s="35"/>
      <c r="B38" s="35"/>
      <c r="C38" s="35" t="s">
        <v>221</v>
      </c>
      <c r="D38" s="34"/>
      <c r="E38" s="52"/>
    </row>
    <row r="39" ht="20.2" customHeight="1" spans="1:5">
      <c r="A39" s="35"/>
      <c r="B39" s="35"/>
      <c r="C39" s="35"/>
      <c r="D39" s="35"/>
      <c r="E39" s="52"/>
    </row>
    <row r="40" ht="20.2" customHeight="1" spans="1:5">
      <c r="A40" s="39" t="s">
        <v>222</v>
      </c>
      <c r="B40" s="34">
        <v>129.046302</v>
      </c>
      <c r="C40" s="39" t="s">
        <v>223</v>
      </c>
      <c r="D40" s="48">
        <v>129.046302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15" zoomScaleNormal="115" workbookViewId="0">
      <selection activeCell="G13" sqref="G1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31"/>
      <c r="D1" s="31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9" t="s">
        <v>31</v>
      </c>
      <c r="K3" s="29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224</v>
      </c>
      <c r="I5" s="23"/>
      <c r="J5" s="23" t="s">
        <v>225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205</v>
      </c>
      <c r="I6" s="23" t="s">
        <v>197</v>
      </c>
      <c r="J6" s="23"/>
      <c r="K6" s="23"/>
    </row>
    <row r="7" ht="22.8" customHeight="1" spans="1:11">
      <c r="A7" s="24"/>
      <c r="B7" s="24"/>
      <c r="C7" s="24"/>
      <c r="D7" s="35"/>
      <c r="E7" s="35" t="s">
        <v>134</v>
      </c>
      <c r="F7" s="34">
        <v>129.046302</v>
      </c>
      <c r="G7" s="34">
        <v>89.046302</v>
      </c>
      <c r="H7" s="34">
        <v>44.799872</v>
      </c>
      <c r="I7" s="34"/>
      <c r="J7" s="34">
        <v>44.24643</v>
      </c>
      <c r="K7" s="34">
        <v>40</v>
      </c>
    </row>
    <row r="8" ht="22.8" customHeight="1" spans="1:11">
      <c r="A8" s="24"/>
      <c r="B8" s="24"/>
      <c r="C8" s="24"/>
      <c r="D8" s="49">
        <v>902</v>
      </c>
      <c r="E8" s="33" t="s">
        <v>4</v>
      </c>
      <c r="F8" s="34">
        <v>129.046302</v>
      </c>
      <c r="G8" s="34">
        <v>89.046302</v>
      </c>
      <c r="H8" s="34">
        <v>44.799872</v>
      </c>
      <c r="I8" s="34"/>
      <c r="J8" s="34">
        <v>44.24643</v>
      </c>
      <c r="K8" s="34">
        <v>40</v>
      </c>
    </row>
    <row r="9" ht="22.8" customHeight="1" spans="1:11">
      <c r="A9" s="24"/>
      <c r="B9" s="24"/>
      <c r="C9" s="24"/>
      <c r="D9" s="50">
        <v>902001</v>
      </c>
      <c r="E9" s="41" t="s">
        <v>4</v>
      </c>
      <c r="F9" s="34">
        <v>129.046302</v>
      </c>
      <c r="G9" s="34">
        <v>89.046302</v>
      </c>
      <c r="H9" s="34">
        <v>44.799872</v>
      </c>
      <c r="I9" s="34"/>
      <c r="J9" s="34">
        <v>44.24643</v>
      </c>
      <c r="K9" s="34">
        <v>40</v>
      </c>
    </row>
    <row r="10" ht="22.8" customHeight="1" spans="1:11">
      <c r="A10" s="44" t="s">
        <v>166</v>
      </c>
      <c r="B10" s="24"/>
      <c r="C10" s="24"/>
      <c r="D10" s="41"/>
      <c r="E10" s="40" t="s">
        <v>226</v>
      </c>
      <c r="F10" s="25">
        <v>40</v>
      </c>
      <c r="G10" s="25"/>
      <c r="H10" s="42"/>
      <c r="I10" s="42"/>
      <c r="J10" s="42"/>
      <c r="K10" s="42">
        <v>40</v>
      </c>
    </row>
    <row r="11" ht="22.8" customHeight="1" spans="1:11">
      <c r="A11" s="44" t="s">
        <v>166</v>
      </c>
      <c r="B11" s="44" t="s">
        <v>167</v>
      </c>
      <c r="C11" s="24"/>
      <c r="D11" s="41"/>
      <c r="E11" s="40" t="s">
        <v>227</v>
      </c>
      <c r="F11" s="25">
        <v>40</v>
      </c>
      <c r="G11" s="25"/>
      <c r="H11" s="42"/>
      <c r="I11" s="42"/>
      <c r="J11" s="42"/>
      <c r="K11" s="42">
        <v>40</v>
      </c>
    </row>
    <row r="12" ht="22.8" customHeight="1" spans="1:11">
      <c r="A12" s="44" t="s">
        <v>166</v>
      </c>
      <c r="B12" s="44" t="s">
        <v>167</v>
      </c>
      <c r="C12" s="44" t="s">
        <v>167</v>
      </c>
      <c r="D12" s="51">
        <v>2019999</v>
      </c>
      <c r="E12" s="24" t="s">
        <v>227</v>
      </c>
      <c r="F12" s="25">
        <v>40</v>
      </c>
      <c r="G12" s="25"/>
      <c r="H12" s="42"/>
      <c r="I12" s="42"/>
      <c r="J12" s="42"/>
      <c r="K12" s="42">
        <v>40</v>
      </c>
    </row>
    <row r="13" ht="22.8" customHeight="1" spans="1:11">
      <c r="A13" s="44" t="s">
        <v>170</v>
      </c>
      <c r="B13" s="44"/>
      <c r="C13" s="44"/>
      <c r="D13" s="40"/>
      <c r="E13" s="24" t="s">
        <v>228</v>
      </c>
      <c r="F13" s="25">
        <v>5.332576</v>
      </c>
      <c r="G13" s="25">
        <v>5.332576</v>
      </c>
      <c r="H13" s="42">
        <v>5.332576</v>
      </c>
      <c r="I13" s="42"/>
      <c r="J13" s="42"/>
      <c r="K13" s="42"/>
    </row>
    <row r="14" ht="22.8" customHeight="1" spans="1:11">
      <c r="A14" s="44" t="s">
        <v>170</v>
      </c>
      <c r="B14" s="44" t="s">
        <v>171</v>
      </c>
      <c r="C14" s="44"/>
      <c r="D14" s="40"/>
      <c r="E14" s="24" t="s">
        <v>229</v>
      </c>
      <c r="F14" s="25">
        <v>5.332576</v>
      </c>
      <c r="G14" s="25">
        <v>5.332576</v>
      </c>
      <c r="H14" s="42">
        <v>5.332576</v>
      </c>
      <c r="I14" s="42"/>
      <c r="J14" s="42"/>
      <c r="K14" s="42"/>
    </row>
    <row r="15" ht="22.8" customHeight="1" spans="1:11">
      <c r="A15" s="44" t="s">
        <v>170</v>
      </c>
      <c r="B15" s="44" t="s">
        <v>171</v>
      </c>
      <c r="C15" s="44" t="s">
        <v>171</v>
      </c>
      <c r="D15" s="51">
        <v>2080505</v>
      </c>
      <c r="E15" s="24" t="s">
        <v>230</v>
      </c>
      <c r="F15" s="25">
        <v>5.332576</v>
      </c>
      <c r="G15" s="25">
        <v>5.332576</v>
      </c>
      <c r="H15" s="42">
        <v>5.332576</v>
      </c>
      <c r="I15" s="42"/>
      <c r="J15" s="42"/>
      <c r="K15" s="42"/>
    </row>
    <row r="16" ht="22.8" customHeight="1" spans="1:11">
      <c r="A16" s="44" t="s">
        <v>174</v>
      </c>
      <c r="B16" s="44"/>
      <c r="C16" s="44"/>
      <c r="D16" s="40"/>
      <c r="E16" s="24" t="s">
        <v>231</v>
      </c>
      <c r="F16" s="25">
        <v>2.139264</v>
      </c>
      <c r="G16" s="25">
        <v>2.139264</v>
      </c>
      <c r="H16" s="42">
        <v>2.139264</v>
      </c>
      <c r="I16" s="42"/>
      <c r="J16" s="42"/>
      <c r="K16" s="42"/>
    </row>
    <row r="17" ht="22.8" customHeight="1" spans="1:11">
      <c r="A17" s="44" t="s">
        <v>174</v>
      </c>
      <c r="B17" s="44" t="s">
        <v>175</v>
      </c>
      <c r="C17" s="44"/>
      <c r="D17" s="40"/>
      <c r="E17" s="24" t="s">
        <v>232</v>
      </c>
      <c r="F17" s="25">
        <v>2.139264</v>
      </c>
      <c r="G17" s="25">
        <v>2.139264</v>
      </c>
      <c r="H17" s="42">
        <v>2.139264</v>
      </c>
      <c r="I17" s="42"/>
      <c r="J17" s="42"/>
      <c r="K17" s="42"/>
    </row>
    <row r="18" ht="22.8" customHeight="1" spans="1:11">
      <c r="A18" s="44" t="s">
        <v>174</v>
      </c>
      <c r="B18" s="44" t="s">
        <v>175</v>
      </c>
      <c r="C18" s="44" t="s">
        <v>176</v>
      </c>
      <c r="D18" s="51">
        <v>2101102</v>
      </c>
      <c r="E18" s="24" t="s">
        <v>233</v>
      </c>
      <c r="F18" s="25">
        <v>2.139264</v>
      </c>
      <c r="G18" s="25">
        <v>2.139264</v>
      </c>
      <c r="H18" s="42">
        <v>2.139264</v>
      </c>
      <c r="I18" s="42"/>
      <c r="J18" s="42"/>
      <c r="K18" s="42"/>
    </row>
    <row r="19" ht="22.8" customHeight="1" spans="1:11">
      <c r="A19" s="44">
        <v>212</v>
      </c>
      <c r="B19" s="44"/>
      <c r="C19" s="44"/>
      <c r="D19" s="40"/>
      <c r="E19" s="24" t="s">
        <v>234</v>
      </c>
      <c r="F19" s="25">
        <v>77.57503</v>
      </c>
      <c r="G19" s="25">
        <v>77.57503</v>
      </c>
      <c r="H19" s="42">
        <v>33.3286</v>
      </c>
      <c r="I19" s="42"/>
      <c r="J19" s="42">
        <v>44.24643</v>
      </c>
      <c r="K19" s="42"/>
    </row>
    <row r="20" ht="22.8" customHeight="1" spans="1:11">
      <c r="A20" s="44">
        <v>212</v>
      </c>
      <c r="B20" s="44" t="s">
        <v>180</v>
      </c>
      <c r="C20" s="44"/>
      <c r="D20" s="40"/>
      <c r="E20" s="24" t="s">
        <v>235</v>
      </c>
      <c r="F20" s="25">
        <v>77.57503</v>
      </c>
      <c r="G20" s="25">
        <v>77.57503</v>
      </c>
      <c r="H20" s="42">
        <v>33.3286</v>
      </c>
      <c r="I20" s="42"/>
      <c r="J20" s="42">
        <v>44.24643</v>
      </c>
      <c r="K20" s="42"/>
    </row>
    <row r="21" ht="22.8" customHeight="1" spans="1:11">
      <c r="A21" s="44" t="s">
        <v>179</v>
      </c>
      <c r="B21" s="44" t="s">
        <v>180</v>
      </c>
      <c r="C21" s="44" t="s">
        <v>180</v>
      </c>
      <c r="D21" s="51">
        <v>2120101</v>
      </c>
      <c r="E21" s="24" t="s">
        <v>236</v>
      </c>
      <c r="F21" s="25">
        <v>77.57503</v>
      </c>
      <c r="G21" s="25">
        <v>77.57503</v>
      </c>
      <c r="H21" s="42">
        <v>33.3286</v>
      </c>
      <c r="I21" s="42"/>
      <c r="J21" s="42">
        <v>44.24643</v>
      </c>
      <c r="K21" s="42"/>
    </row>
    <row r="22" ht="22.8" customHeight="1" spans="1:11">
      <c r="A22" s="44" t="s">
        <v>183</v>
      </c>
      <c r="B22" s="44"/>
      <c r="C22" s="44"/>
      <c r="D22" s="40"/>
      <c r="E22" s="24" t="s">
        <v>237</v>
      </c>
      <c r="F22" s="25">
        <v>3.999432</v>
      </c>
      <c r="G22" s="25">
        <v>3.999432</v>
      </c>
      <c r="H22" s="42">
        <v>3.999432</v>
      </c>
      <c r="I22" s="42"/>
      <c r="J22" s="42"/>
      <c r="K22" s="42"/>
    </row>
    <row r="23" ht="22.8" customHeight="1" spans="1:11">
      <c r="A23" s="44" t="s">
        <v>183</v>
      </c>
      <c r="B23" s="44" t="s">
        <v>176</v>
      </c>
      <c r="C23" s="44"/>
      <c r="D23" s="40"/>
      <c r="E23" s="24" t="s">
        <v>238</v>
      </c>
      <c r="F23" s="25">
        <v>3.999432</v>
      </c>
      <c r="G23" s="25">
        <v>3.999432</v>
      </c>
      <c r="H23" s="42">
        <v>3.999432</v>
      </c>
      <c r="I23" s="42"/>
      <c r="J23" s="42"/>
      <c r="K23" s="42"/>
    </row>
    <row r="24" ht="22.8" customHeight="1" spans="1:11">
      <c r="A24" s="44" t="s">
        <v>183</v>
      </c>
      <c r="B24" s="44" t="s">
        <v>176</v>
      </c>
      <c r="C24" s="44" t="s">
        <v>180</v>
      </c>
      <c r="D24" s="51">
        <v>2210201</v>
      </c>
      <c r="E24" s="24" t="s">
        <v>239</v>
      </c>
      <c r="F24" s="25">
        <v>3.999432</v>
      </c>
      <c r="G24" s="25">
        <v>3.999432</v>
      </c>
      <c r="H24" s="42">
        <v>3.999432</v>
      </c>
      <c r="I24" s="42"/>
      <c r="J24" s="42"/>
      <c r="K24" s="4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2022-03-09T03:19:00Z</dcterms:created>
  <dcterms:modified xsi:type="dcterms:W3CDTF">2023-09-24T13:37:43Z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422C43FD30604CEEA211191C3A88C43E</vt:lpwstr>
  </property>
  <property fmtid="{D5CDD505-2E9C-101B-9397-08002B2CF9AE}" pid="3" name="KSOProductBuildVer">
    <vt:lpwstr>2052-11.1.0.10009</vt:lpwstr>
  </property>
</Properties>
</file>