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990" windowHeight="12390" tabRatio="642" firstSheet="19"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5" r:id="rId25"/>
  </sheets>
  <calcPr calcId="144525"/>
</workbook>
</file>

<file path=xl/sharedStrings.xml><?xml version="1.0" encoding="utf-8"?>
<sst xmlns="http://schemas.openxmlformats.org/spreadsheetml/2006/main" count="1452" uniqueCount="577">
  <si>
    <t>2022年部门预算公开表</t>
  </si>
  <si>
    <t>单位编码：</t>
  </si>
  <si>
    <t>904001</t>
  </si>
  <si>
    <t>单位名称：</t>
  </si>
  <si>
    <t>醴陵市应急管理局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</si>
  <si>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</si>
  <si>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</si>
  <si>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</si>
  <si>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</si>
  <si>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</si>
  <si>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</si>
  <si>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</si>
  <si>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</si>
  <si>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</si>
  <si>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</si>
  <si>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</si>
  <si>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</si>
  <si>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</si>
  <si>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</si>
  <si>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</si>
  <si>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</si>
  <si>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</si>
  <si>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</si>
  <si>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</si>
  <si>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</si>
  <si>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</si>
  <si>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</si>
  <si>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</si>
  <si>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</si>
  <si>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一般公共预算基本支出表</t>
  </si>
  <si>
    <t>单位：904001-醴陵市应急管理局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</si>
  <si>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</si>
  <si>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</si>
  <si>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</si>
  <si>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</si>
  <si>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</si>
  <si>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</si>
  <si>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</si>
  <si>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</si>
  <si>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</si>
  <si>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</si>
  <si>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</si>
  <si>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</si>
  <si>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</si>
  <si>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</si>
  <si>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</si>
  <si>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</si>
  <si>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</si>
  <si>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</si>
  <si>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</si>
  <si>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</si>
  <si>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</si>
  <si>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</si>
  <si>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</si>
  <si>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</si>
  <si>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</si>
  <si>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</si>
  <si>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</si>
  <si>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</si>
  <si>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</si>
  <si>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</si>
  <si>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</si>
  <si>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</si>
  <si>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</si>
  <si>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</si>
  <si>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</si>
  <si>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</si>
  <si>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</si>
  <si>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</si>
  <si>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</si>
  <si>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</si>
  <si>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</si>
  <si>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</si>
  <si>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</si>
  <si>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</si>
  <si>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</si>
  <si>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</si>
  <si>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</si>
  <si>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</si>
  <si>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</si>
  <si>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</si>
  <si>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</si>
  <si>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</si>
  <si>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</si>
  <si>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</si>
  <si>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</si>
  <si>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</si>
  <si>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</si>
  <si>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</si>
  <si>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</si>
  <si>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</si>
  <si>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</si>
  <si>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</si>
  <si>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</si>
  <si>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</si>
  <si>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</si>
  <si>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</si>
  <si>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</si>
  <si>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</si>
  <si>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</si>
  <si>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</si>
  <si>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</si>
  <si>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</si>
  <si>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</si>
  <si>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</si>
  <si>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</si>
  <si>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</si>
  <si>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</si>
  <si>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</si>
  <si>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</si>
  <si>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</si>
  <si>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</si>
  <si>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</si>
  <si>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</si>
  <si>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</si>
  <si>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</si>
  <si>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</si>
  <si>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</si>
  <si>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</si>
  <si>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</si>
  <si>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</si>
  <si>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</si>
  <si>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</si>
  <si>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</si>
  <si>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</si>
  <si>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</si>
  <si>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</si>
  <si>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</si>
  <si>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</si>
  <si>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</si>
  <si>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</si>
  <si>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</si>
  <si>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 xml:space="preserve"> </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</si>
  <si>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</si>
  <si>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</si>
  <si>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</si>
  <si>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</si>
  <si>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</si>
  <si>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</si>
  <si>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</si>
  <si>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</si>
  <si>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</si>
  <si>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</si>
  <si>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</si>
  <si>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</si>
  <si>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</si>
  <si>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</si>
  <si>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</si>
  <si>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</si>
  <si>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</si>
  <si>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</si>
  <si>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</si>
  <si>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</si>
  <si>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904</t>
  </si>
  <si>
    <t xml:space="preserve">  904001</t>
  </si>
  <si>
    <t xml:space="preserve">  醴陵市应急管理局</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</si>
  <si>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</si>
  <si>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</si>
  <si>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</si>
  <si>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</si>
  <si>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</si>
  <si>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</si>
  <si>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</si>
  <si>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</si>
  <si>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</si>
  <si>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</si>
  <si>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</si>
  <si>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</si>
  <si>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</si>
  <si>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</si>
  <si>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</si>
  <si>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</si>
  <si>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11</t>
  </si>
  <si>
    <t>01</t>
  </si>
  <si>
    <t xml:space="preserve">    2101101</t>
  </si>
  <si>
    <t xml:space="preserve">    行政单位医疗</t>
  </si>
  <si>
    <t>221</t>
  </si>
  <si>
    <t>02</t>
  </si>
  <si>
    <t xml:space="preserve">    2210201</t>
  </si>
  <si>
    <t xml:space="preserve">    住房公积金</t>
  </si>
  <si>
    <t>224</t>
  </si>
  <si>
    <t xml:space="preserve">    2240101</t>
  </si>
  <si>
    <t xml:space="preserve">    行政运行</t>
  </si>
  <si>
    <t>06</t>
  </si>
  <si>
    <t xml:space="preserve">    2240106</t>
  </si>
  <si>
    <t xml:space="preserve">    安全监管</t>
  </si>
  <si>
    <t>08</t>
  </si>
  <si>
    <t xml:space="preserve">    2240108</t>
  </si>
  <si>
    <t xml:space="preserve">    应急救援</t>
  </si>
  <si>
    <t>99</t>
  </si>
  <si>
    <t xml:space="preserve">    2240199</t>
  </si>
  <si>
    <t xml:space="preserve">    其他应急管理支出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</si>
  <si>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</si>
  <si>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</si>
  <si>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</si>
  <si>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</si>
  <si>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</si>
  <si>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</si>
  <si>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</si>
  <si>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</si>
  <si>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</si>
  <si>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</si>
  <si>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</si>
  <si>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</si>
  <si>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</si>
  <si>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</si>
  <si>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</si>
  <si>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</si>
  <si>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</si>
  <si>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904001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</si>
  <si>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</si>
  <si>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</si>
  <si>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</si>
  <si>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</si>
  <si>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</si>
  <si>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</si>
  <si>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</si>
  <si>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</si>
  <si>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</si>
  <si>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</si>
  <si>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</si>
  <si>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</si>
  <si>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</si>
  <si>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</si>
  <si>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</si>
  <si>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</si>
  <si>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</si>
  <si>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</si>
  <si>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</si>
  <si>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</si>
  <si>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</si>
  <si>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</si>
  <si>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社会保障和就业支出</t>
  </si>
  <si>
    <t>行政事业单位养老支出</t>
  </si>
  <si>
    <t>机关事业单位基本养老保险缴费支出</t>
  </si>
  <si>
    <t>卫生健康支出</t>
  </si>
  <si>
    <t>行政事业单位医疗</t>
  </si>
  <si>
    <t>行政单位医疗</t>
  </si>
  <si>
    <t>住房保障支出</t>
  </si>
  <si>
    <t>住房改革支出</t>
  </si>
  <si>
    <t>住房公积金</t>
  </si>
  <si>
    <t>灾害防治及应急管理支出</t>
  </si>
  <si>
    <t>应急管理事务</t>
  </si>
  <si>
    <t>行政运行</t>
  </si>
  <si>
    <t>安全监管</t>
  </si>
  <si>
    <t>应急救援</t>
  </si>
  <si>
    <t>其他应急管理支出</t>
  </si>
  <si>
    <t>工资奖金津补贴</t>
  </si>
  <si>
    <t>社会保障缴费</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</si>
  <si>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</si>
  <si>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</si>
  <si>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</si>
  <si>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</si>
  <si>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</si>
  <si>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</si>
  <si>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</si>
  <si>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</si>
  <si>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</si>
  <si>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</si>
  <si>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</si>
  <si>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</si>
  <si>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</si>
  <si>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</si>
  <si>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</si>
  <si>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</si>
  <si>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</si>
  <si>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</si>
  <si>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</si>
  <si>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</si>
  <si>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</si>
  <si>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</si>
  <si>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</si>
  <si>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</si>
  <si>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</si>
  <si>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</si>
  <si>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</si>
  <si>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</si>
  <si>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</si>
  <si>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</si>
  <si>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</si>
  <si>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</si>
  <si>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</si>
  <si>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</si>
  <si>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</si>
  <si>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</si>
  <si>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</si>
  <si>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</si>
  <si>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</si>
  <si>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</si>
  <si>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</si>
  <si>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</si>
  <si>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</si>
  <si>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</si>
  <si>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</si>
  <si>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</si>
  <si>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</si>
  <si>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</si>
  <si>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</si>
  <si>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</si>
  <si>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</si>
  <si>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</si>
  <si>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</si>
  <si>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</si>
  <si>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</si>
  <si>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</si>
  <si>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</si>
  <si>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</si>
  <si>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</si>
  <si>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</si>
  <si>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</si>
  <si>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</si>
  <si>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</si>
  <si>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</si>
  <si>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</si>
  <si>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</si>
  <si>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</si>
  <si>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</si>
  <si>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</si>
  <si>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</si>
  <si>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</si>
  <si>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</si>
  <si>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</si>
  <si>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</si>
  <si>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</si>
  <si>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</si>
  <si>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</si>
  <si>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</si>
  <si>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</si>
  <si>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</si>
  <si>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</si>
  <si>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</si>
  <si>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</si>
  <si>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</si>
  <si>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</si>
  <si>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</si>
  <si>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</si>
  <si>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904001</t>
  </si>
  <si>
    <t>特定目标类安全生产监督视频租用及维护费</t>
  </si>
  <si>
    <t xml:space="preserve">   安全生产监督视频租用及维护费</t>
  </si>
  <si>
    <t>特定目标类安全生产宣传和教育培训专项经费</t>
  </si>
  <si>
    <t xml:space="preserve">   安全生产宣传和教育培训专项经费</t>
  </si>
  <si>
    <t>特定目标类护林员补助</t>
  </si>
  <si>
    <t xml:space="preserve">   护林员补助</t>
  </si>
  <si>
    <t>特定目标类上级应急专项转移支付</t>
  </si>
  <si>
    <t xml:space="preserve">   上级应急专项转移支付</t>
  </si>
  <si>
    <t>特定目标类事故救援、事故调查处理及专家咨询专项经费</t>
  </si>
  <si>
    <t xml:space="preserve">   事故救援、事故调查处理及专家咨询专项经费</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</si>
  <si>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</si>
  <si>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</si>
  <si>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</si>
  <si>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</si>
  <si>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</si>
  <si>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</si>
  <si>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</si>
  <si>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</si>
  <si>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</si>
  <si>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</si>
  <si>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</si>
  <si>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</si>
  <si>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</si>
  <si>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</si>
  <si>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安全生产监督视频租用及维护费</t>
  </si>
  <si>
    <t xml:space="preserve">通过烟花爆竹视频监控平台，提高了监测预警，实现了人防和技防的结合，降低事故的发生率和等级，确保人民群众的生命和财产的安全。  </t>
  </si>
  <si>
    <t>效益指标</t>
  </si>
  <si>
    <t>社会效益指标</t>
  </si>
  <si>
    <t>维护社会安全稳定</t>
  </si>
  <si>
    <t>≧98%</t>
  </si>
  <si>
    <t>定量</t>
  </si>
  <si>
    <t>经济效益指标</t>
  </si>
  <si>
    <t>24小时监控，实时预警，排查隐患</t>
  </si>
  <si>
    <t>为全市社会经济稳定发展提供安全保障</t>
  </si>
  <si>
    <t>产出指标</t>
  </si>
  <si>
    <t>数量指标</t>
  </si>
  <si>
    <t>乡镇视频监控分中心</t>
  </si>
  <si>
    <t>≥24</t>
  </si>
  <si>
    <t>市级视频监控指挥中心</t>
  </si>
  <si>
    <t>≥1</t>
  </si>
  <si>
    <t>高危企业视频监控点</t>
  </si>
  <si>
    <t>≥180</t>
  </si>
  <si>
    <t>质量指标</t>
  </si>
  <si>
    <t>全部完成</t>
  </si>
  <si>
    <t>100%</t>
  </si>
  <si>
    <t>时效指标</t>
  </si>
  <si>
    <t>按月按计划按时完成</t>
  </si>
  <si>
    <t>成本指标</t>
  </si>
  <si>
    <t>经济成本指标</t>
  </si>
  <si>
    <t>三级视频监控网络租赁费</t>
  </si>
  <si>
    <t>60</t>
  </si>
  <si>
    <t>万元</t>
  </si>
  <si>
    <t>视频监控维护费</t>
  </si>
  <si>
    <t>20</t>
  </si>
  <si>
    <t>正常运行的电费及邮电费</t>
  </si>
  <si>
    <t>满意度指标</t>
  </si>
  <si>
    <t>服务对象满意度指标</t>
  </si>
  <si>
    <t>让全市人民群众对生产安全满意</t>
  </si>
  <si>
    <t>≧100%</t>
  </si>
  <si>
    <t>≥</t>
  </si>
  <si>
    <t xml:space="preserve">  安全生产宣传和教育培训专项经费</t>
  </si>
  <si>
    <t xml:space="preserve">为了加大我市安全生产教育，通过培训专业知识和参观事故遗址等方式提高安全监管人员和企业管理者、从业者的安全生产意识. </t>
  </si>
  <si>
    <t>安全员教育宣传培训</t>
  </si>
  <si>
    <t>≧20万</t>
  </si>
  <si>
    <t>安全员宣传教育培训</t>
  </si>
  <si>
    <t>从业人员教育培训</t>
  </si>
  <si>
    <t>从业人员宣传教育培训</t>
  </si>
  <si>
    <t>安监队伍、主要负责人教育培训</t>
  </si>
  <si>
    <t>≧10万</t>
  </si>
  <si>
    <t>安全员教育培训</t>
  </si>
  <si>
    <t>≧2次</t>
  </si>
  <si>
    <t>安监队伍教育培训</t>
  </si>
  <si>
    <t>≧10次</t>
  </si>
  <si>
    <t>提高安监员、安全员及高危企业从业人员的安全生产意识及业务能力</t>
  </si>
  <si>
    <t xml:space="preserve">  护林员补助</t>
  </si>
  <si>
    <t>开展全市森林防灭火宣传、巡查工作，入户上门发放宣传资料，对野外火源进行管控和森林火灾初期处置，有效降低森林火灾发生率。</t>
  </si>
  <si>
    <t>入户上门发放宣传资料</t>
  </si>
  <si>
    <t>≥1000份</t>
  </si>
  <si>
    <t>24个镇街设置防火护林员</t>
  </si>
  <si>
    <t>≥496人</t>
  </si>
  <si>
    <t>森林火灾初级处置率</t>
  </si>
  <si>
    <t>≥95%</t>
  </si>
  <si>
    <t>野外用火发生率</t>
  </si>
  <si>
    <t>≤20%</t>
  </si>
  <si>
    <t>人均补助</t>
  </si>
  <si>
    <t>5000元</t>
  </si>
  <si>
    <t>人均补助5000元</t>
  </si>
  <si>
    <t>提升全民森林防灭火意识</t>
  </si>
  <si>
    <t>≧99%</t>
  </si>
  <si>
    <t xml:space="preserve">  上级应急专项转移支付</t>
  </si>
  <si>
    <t>确保上级下达的应急专项转移支付资金按要求支付到位。</t>
  </si>
  <si>
    <t>惠民一卡通拨付率</t>
  </si>
  <si>
    <t>≥90%</t>
  </si>
  <si>
    <t>一卡通拨付</t>
  </si>
  <si>
    <t>重建户验收合格拨付</t>
  </si>
  <si>
    <t>定性</t>
  </si>
  <si>
    <t>财政到款后拨付到位时间</t>
  </si>
  <si>
    <t>≤15天</t>
  </si>
  <si>
    <t>按时完成</t>
  </si>
  <si>
    <t>≤</t>
  </si>
  <si>
    <t>其他上级转移支付数</t>
  </si>
  <si>
    <t>≤100户</t>
  </si>
  <si>
    <t>对受灾企业补助数</t>
  </si>
  <si>
    <t>≤50家</t>
  </si>
  <si>
    <t xml:space="preserve"> 灾后重建户，一般修缮户补助人数</t>
  </si>
  <si>
    <t>≤400户</t>
  </si>
  <si>
    <t>受灾人员安置补助</t>
  </si>
  <si>
    <t>≤1000户</t>
  </si>
  <si>
    <t>社会成本指标</t>
  </si>
  <si>
    <t xml:space="preserve"> 减少经济损失</t>
  </si>
  <si>
    <t>≥1亿</t>
  </si>
  <si>
    <t>其他上级应急转移支付支出</t>
  </si>
  <si>
    <t>≥1200万元</t>
  </si>
  <si>
    <t xml:space="preserve"> 灾后重建户，一般修缮户补助</t>
  </si>
  <si>
    <t xml:space="preserve"> ≥800万元</t>
  </si>
  <si>
    <t xml:space="preserve">  </t>
  </si>
  <si>
    <t>≥200万元</t>
  </si>
  <si>
    <t>对受灾企业补助</t>
  </si>
  <si>
    <t>≥365万元</t>
  </si>
  <si>
    <t>生态环境成本指标</t>
  </si>
  <si>
    <t xml:space="preserve"> 地质灾害环境恢复率</t>
  </si>
  <si>
    <t>减少因灾产生生态环境损失</t>
  </si>
  <si>
    <t>生态效益指标</t>
  </si>
  <si>
    <t>完善生态环境恢复率</t>
  </si>
  <si>
    <t>≧90%</t>
  </si>
  <si>
    <t>减少受灾群众经济损失</t>
  </si>
  <si>
    <t>≤2亿</t>
  </si>
  <si>
    <t>迅速及时</t>
  </si>
  <si>
    <t>使人民群众满意</t>
  </si>
  <si>
    <t xml:space="preserve">  事故救援、事故调查处理及专家咨询专项经费</t>
  </si>
  <si>
    <t>根据我局承担的安全监管职能，拟定2022年安全监管中事故救援、事故调查处理及专家咨询专项经费</t>
  </si>
  <si>
    <t>花炮企业专家咨询服务费</t>
  </si>
  <si>
    <t>≧5万</t>
  </si>
  <si>
    <t>工贸企业专家咨询服务费</t>
  </si>
  <si>
    <t>≧3万</t>
  </si>
  <si>
    <t>危化企业专家咨询服务费</t>
  </si>
  <si>
    <t>事故救援及事故调查处理</t>
  </si>
  <si>
    <t>≧6万</t>
  </si>
  <si>
    <t>矿山企业专家咨询服务费</t>
  </si>
  <si>
    <t>花炮企业专家咨询服务</t>
  </si>
  <si>
    <t>≧5次</t>
  </si>
  <si>
    <t>矿山企业专家咨询服务</t>
  </si>
  <si>
    <t>危化企业专家咨询服务</t>
  </si>
  <si>
    <t>工贸企业专家咨询服务</t>
  </si>
  <si>
    <t>整体支出绩效目标表</t>
  </si>
  <si>
    <t>单位：醴陵市应急管理局</t>
  </si>
  <si>
    <t>年度预算申请</t>
  </si>
  <si>
    <t>整体绩效目标</t>
  </si>
  <si>
    <t>部门整体支出年度绩效目标</t>
  </si>
  <si>
    <t>按收入性质分</t>
  </si>
  <si>
    <t>按支出性质分</t>
  </si>
  <si>
    <t>政府性基金拨款</t>
  </si>
  <si>
    <t>其他资金</t>
  </si>
  <si>
    <t>度量单位</t>
  </si>
  <si>
    <t>指标值说明</t>
  </si>
  <si>
    <t>1、聚焦主责主业，严密防控措施，安全生产形势总体稳定。2、提高政治站位，强化责任担当，一以贯之落实安全责任。3、树牢底线思维，严格依法治安，监管执法力度不断加大。4、盯紧重点行业，化解重大风险，安全专项整治成效显著。5、整合职能资源，主动担当作为，自然灾害应对有力有效。6、加强统筹协调，建立联动机制，应急救援能力明显提升。7、形式多种多样，坚持固本强基，基层基础保障不断夯实。8、强化党建引领，护航安全发展，各项中心工作齐头并进。</t>
  </si>
  <si>
    <t>重点工作任务完成</t>
  </si>
  <si>
    <t>部门重点项目突出，整体支出正常，政府采购执行率和重点工作办结率达100%</t>
  </si>
  <si>
    <t>履职目标实现</t>
  </si>
  <si>
    <t>履职效益</t>
  </si>
  <si>
    <t>维护社会稳定</t>
  </si>
  <si>
    <t>满意度</t>
  </si>
  <si>
    <t>单位：</t>
  </si>
  <si>
    <t>904001-醴陵市应急管理局</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</si>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</sst>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indexed="8"/>
      <name val="宋体"/>
      <charset val="1"/>
      <scheme val="minor"/>
    </font>
    <font>
      <sz val="11"/>
      <color theme="1"/>
      <name val="宋体"/>
      <charset val="134"/>
      <scheme val="minor"/>
    </font>
    <font>
      <b/>
      <sz val="11"/>
      <color indexed="8"/>
      <name val="宋体"/>
      <charset val="134"/>
      <scheme val="minor"/>
    </font>
    <font>
      <b/>
      <sz val="17"/>
      <name val="SimSun"/>
      <charset val="134"/>
    </font>
    <font>
      <b/>
      <sz val="9"/>
      <name val="SimSun"/>
      <charset val="134"/>
    </font>
    <font>
      <b/>
      <sz val="10"/>
      <color theme="1"/>
      <name val="宋体"/>
      <charset val="134"/>
      <scheme val="minor"/>
    </font>
    <font>
      <sz val="10"/>
      <color theme="1"/>
      <name val="宋体"/>
      <charset val="134"/>
      <scheme val="minor"/>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7" fillId="9" borderId="0" applyNumberFormat="0" applyBorder="0" applyAlignment="0" applyProtection="0">
      <alignment vertical="center"/>
    </xf>
    <xf numFmtId="0" fontId="18" fillId="4" borderId="0" applyNumberFormat="0" applyBorder="0" applyAlignment="0" applyProtection="0">
      <alignment vertical="center"/>
    </xf>
    <xf numFmtId="43" fontId="1" fillId="0" borderId="0" applyFont="0" applyFill="0" applyBorder="0" applyAlignment="0" applyProtection="0">
      <alignment vertical="center"/>
    </xf>
    <xf numFmtId="0" fontId="20" fillId="11" borderId="0" applyNumberFormat="0" applyBorder="0" applyAlignment="0" applyProtection="0">
      <alignment vertical="center"/>
    </xf>
    <xf numFmtId="0" fontId="21" fillId="0" borderId="0" applyNumberFormat="0" applyFill="0" applyBorder="0" applyAlignment="0" applyProtection="0">
      <alignment vertical="center"/>
    </xf>
    <xf numFmtId="9"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1" fillId="12" borderId="7" applyNumberFormat="0" applyFont="0" applyAlignment="0" applyProtection="0">
      <alignment vertical="center"/>
    </xf>
    <xf numFmtId="0" fontId="20" fillId="14"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10" applyNumberFormat="0" applyFill="0" applyAlignment="0" applyProtection="0">
      <alignment vertical="center"/>
    </xf>
    <xf numFmtId="0" fontId="32" fillId="0" borderId="10" applyNumberFormat="0" applyFill="0" applyAlignment="0" applyProtection="0">
      <alignment vertical="center"/>
    </xf>
    <xf numFmtId="0" fontId="20" fillId="16" borderId="0" applyNumberFormat="0" applyBorder="0" applyAlignment="0" applyProtection="0">
      <alignment vertical="center"/>
    </xf>
    <xf numFmtId="0" fontId="24" fillId="0" borderId="12" applyNumberFormat="0" applyFill="0" applyAlignment="0" applyProtection="0">
      <alignment vertical="center"/>
    </xf>
    <xf numFmtId="0" fontId="20" fillId="18" borderId="0" applyNumberFormat="0" applyBorder="0" applyAlignment="0" applyProtection="0">
      <alignment vertical="center"/>
    </xf>
    <xf numFmtId="0" fontId="34" fillId="19" borderId="13" applyNumberFormat="0" applyAlignment="0" applyProtection="0">
      <alignment vertical="center"/>
    </xf>
    <xf numFmtId="0" fontId="35" fillId="19" borderId="6" applyNumberFormat="0" applyAlignment="0" applyProtection="0">
      <alignment vertical="center"/>
    </xf>
    <xf numFmtId="0" fontId="27" fillId="15" borderId="8" applyNumberFormat="0" applyAlignment="0" applyProtection="0">
      <alignment vertical="center"/>
    </xf>
    <xf numFmtId="0" fontId="17" fillId="21" borderId="0" applyNumberFormat="0" applyBorder="0" applyAlignment="0" applyProtection="0">
      <alignment vertical="center"/>
    </xf>
    <xf numFmtId="0" fontId="20" fillId="22" borderId="0" applyNumberFormat="0" applyBorder="0" applyAlignment="0" applyProtection="0">
      <alignment vertical="center"/>
    </xf>
    <xf numFmtId="0" fontId="29" fillId="0" borderId="9" applyNumberFormat="0" applyFill="0" applyAlignment="0" applyProtection="0">
      <alignment vertical="center"/>
    </xf>
    <xf numFmtId="0" fontId="31" fillId="0" borderId="11" applyNumberFormat="0" applyFill="0" applyAlignment="0" applyProtection="0">
      <alignment vertical="center"/>
    </xf>
    <xf numFmtId="0" fontId="33" fillId="17" borderId="0" applyNumberFormat="0" applyBorder="0" applyAlignment="0" applyProtection="0">
      <alignment vertical="center"/>
    </xf>
    <xf numFmtId="0" fontId="23" fillId="13" borderId="0" applyNumberFormat="0" applyBorder="0" applyAlignment="0" applyProtection="0">
      <alignment vertical="center"/>
    </xf>
    <xf numFmtId="0" fontId="17" fillId="23" borderId="0" applyNumberFormat="0" applyBorder="0" applyAlignment="0" applyProtection="0">
      <alignment vertical="center"/>
    </xf>
    <xf numFmtId="0" fontId="20" fillId="25" borderId="0" applyNumberFormat="0" applyBorder="0" applyAlignment="0" applyProtection="0">
      <alignment vertical="center"/>
    </xf>
    <xf numFmtId="0" fontId="17" fillId="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3" borderId="0" applyNumberFormat="0" applyBorder="0" applyAlignment="0" applyProtection="0">
      <alignment vertical="center"/>
    </xf>
    <xf numFmtId="0" fontId="20" fillId="24" borderId="0" applyNumberFormat="0" applyBorder="0" applyAlignment="0" applyProtection="0">
      <alignment vertical="center"/>
    </xf>
    <xf numFmtId="0" fontId="20" fillId="29" borderId="0" applyNumberFormat="0" applyBorder="0" applyAlignment="0" applyProtection="0">
      <alignment vertical="center"/>
    </xf>
    <xf numFmtId="0" fontId="17" fillId="20"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17" fillId="8" borderId="0" applyNumberFormat="0" applyBorder="0" applyAlignment="0" applyProtection="0">
      <alignment vertical="center"/>
    </xf>
    <xf numFmtId="0" fontId="20" fillId="10" borderId="0" applyNumberFormat="0" applyBorder="0" applyAlignment="0" applyProtection="0">
      <alignment vertical="center"/>
    </xf>
    <xf numFmtId="0" fontId="20" fillId="28"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cellStyleXfs>
  <cellXfs count="7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5" fillId="0" borderId="4" xfId="0" applyFont="1" applyFill="1" applyBorder="1" applyAlignment="1">
      <alignment horizontal="left" vertical="center"/>
    </xf>
    <xf numFmtId="0" fontId="5" fillId="0" borderId="4" xfId="0" applyFont="1" applyFill="1" applyBorder="1" applyAlignment="1">
      <alignment vertical="center"/>
    </xf>
    <xf numFmtId="43" fontId="1" fillId="0" borderId="4" xfId="8" applyFont="1" applyBorder="1">
      <alignment vertical="center"/>
    </xf>
    <xf numFmtId="0" fontId="6" fillId="0" borderId="4" xfId="0" applyFont="1" applyFill="1" applyBorder="1" applyAlignment="1">
      <alignment horizontal="left" vertical="center"/>
    </xf>
    <xf numFmtId="0" fontId="6" fillId="0" borderId="4" xfId="0" applyFont="1" applyFill="1" applyBorder="1" applyAlignment="1">
      <alignment vertical="center"/>
    </xf>
    <xf numFmtId="0" fontId="4" fillId="0" borderId="0" xfId="0" applyFont="1" applyFill="1" applyBorder="1" applyAlignment="1">
      <alignment horizontal="right" vertical="center" wrapText="1"/>
    </xf>
    <xf numFmtId="43" fontId="2" fillId="0" borderId="4" xfId="0" applyNumberFormat="1" applyFont="1" applyFill="1" applyBorder="1" applyAlignment="1">
      <alignment vertical="center"/>
    </xf>
    <xf numFmtId="43" fontId="2" fillId="0" borderId="4" xfId="8" applyFont="1" applyBorder="1">
      <alignment vertical="center"/>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7" fillId="0" borderId="5" xfId="0" applyFont="1" applyBorder="1" applyAlignment="1">
      <alignment horizontal="center" vertical="center" wrapText="1"/>
    </xf>
    <xf numFmtId="0" fontId="8" fillId="0" borderId="5" xfId="0" applyFont="1" applyBorder="1" applyAlignment="1">
      <alignment vertical="center" wrapText="1"/>
    </xf>
    <xf numFmtId="4" fontId="8" fillId="0" borderId="5" xfId="0" applyNumberFormat="1" applyFont="1" applyBorder="1" applyAlignment="1">
      <alignment vertical="center" wrapText="1"/>
    </xf>
    <xf numFmtId="0" fontId="8" fillId="0" borderId="5" xfId="0" applyFont="1" applyBorder="1" applyAlignment="1">
      <alignment horizontal="center" vertical="center" wrapText="1"/>
    </xf>
    <xf numFmtId="9" fontId="8" fillId="0" borderId="5" xfId="0" applyNumberFormat="1" applyFont="1" applyBorder="1" applyAlignment="1">
      <alignment horizontal="center" vertical="center" wrapText="1"/>
    </xf>
    <xf numFmtId="0" fontId="4" fillId="0" borderId="0" xfId="0" applyFont="1" applyBorder="1" applyAlignment="1">
      <alignment horizontal="right"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5" xfId="0" applyFont="1" applyBorder="1" applyAlignment="1">
      <alignment horizontal="left" vertical="center" wrapText="1"/>
    </xf>
    <xf numFmtId="4" fontId="11" fillId="0" borderId="5" xfId="0" applyNumberFormat="1" applyFont="1" applyBorder="1" applyAlignment="1">
      <alignment vertical="center" wrapText="1"/>
    </xf>
    <xf numFmtId="0" fontId="11" fillId="0" borderId="5" xfId="0" applyFont="1" applyBorder="1" applyAlignment="1">
      <alignment vertical="center" wrapText="1"/>
    </xf>
    <xf numFmtId="0" fontId="12" fillId="0" borderId="0" xfId="0" applyFont="1" applyBorder="1" applyAlignment="1">
      <alignment vertical="center" wrapText="1"/>
    </xf>
    <xf numFmtId="0" fontId="13" fillId="0" borderId="0" xfId="0" applyFont="1" applyBorder="1" applyAlignment="1">
      <alignment vertical="center" wrapText="1"/>
    </xf>
    <xf numFmtId="0" fontId="8" fillId="0" borderId="0" xfId="0" applyFont="1" applyBorder="1" applyAlignment="1">
      <alignment vertical="center" wrapText="1"/>
    </xf>
    <xf numFmtId="0" fontId="11" fillId="0" borderId="5" xfId="0" applyFont="1" applyBorder="1" applyAlignment="1">
      <alignment horizontal="center" vertical="center" wrapText="1"/>
    </xf>
    <xf numFmtId="0" fontId="8" fillId="2" borderId="5" xfId="0" applyFont="1" applyFill="1" applyBorder="1" applyAlignment="1">
      <alignment horizontal="left" vertical="center" wrapText="1"/>
    </xf>
    <xf numFmtId="0" fontId="11" fillId="2" borderId="5" xfId="0" applyFont="1" applyFill="1" applyBorder="1" applyAlignment="1">
      <alignment horizontal="left" vertical="center" wrapText="1"/>
    </xf>
    <xf numFmtId="4" fontId="8" fillId="0" borderId="5" xfId="0" applyNumberFormat="1" applyFont="1" applyBorder="1" applyAlignment="1">
      <alignment horizontal="right" vertical="center" wrapText="1"/>
    </xf>
    <xf numFmtId="0" fontId="11" fillId="2" borderId="5"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vertical="center" wrapText="1"/>
    </xf>
    <xf numFmtId="4" fontId="8" fillId="2" borderId="5" xfId="0" applyNumberFormat="1" applyFont="1" applyFill="1" applyBorder="1" applyAlignment="1">
      <alignment vertical="center" wrapText="1"/>
    </xf>
    <xf numFmtId="0" fontId="9" fillId="0" borderId="5" xfId="0" applyFont="1" applyBorder="1" applyAlignment="1">
      <alignment vertical="center" wrapText="1"/>
    </xf>
    <xf numFmtId="4" fontId="11" fillId="0" borderId="5" xfId="0" applyNumberFormat="1" applyFont="1" applyBorder="1" applyAlignment="1">
      <alignment horizontal="right" vertical="center" wrapText="1"/>
    </xf>
    <xf numFmtId="4" fontId="11" fillId="0" borderId="5" xfId="0" applyNumberFormat="1" applyFont="1" applyFill="1" applyBorder="1" applyAlignment="1">
      <alignment horizontal="right" vertical="center" wrapText="1"/>
    </xf>
    <xf numFmtId="0" fontId="11" fillId="2" borderId="5" xfId="0" applyNumberFormat="1" applyFont="1" applyFill="1" applyBorder="1" applyAlignment="1">
      <alignment horizontal="left" vertical="center" wrapText="1"/>
    </xf>
    <xf numFmtId="0" fontId="8" fillId="2" borderId="5" xfId="0" applyNumberFormat="1" applyFont="1" applyFill="1" applyBorder="1" applyAlignment="1">
      <alignment horizontal="left" vertical="center" wrapText="1"/>
    </xf>
    <xf numFmtId="0" fontId="11" fillId="0" borderId="0" xfId="0" applyFont="1" applyBorder="1" applyAlignment="1">
      <alignment vertical="center" wrapText="1"/>
    </xf>
    <xf numFmtId="4" fontId="11" fillId="2" borderId="5" xfId="0" applyNumberFormat="1" applyFont="1" applyFill="1" applyBorder="1" applyAlignment="1">
      <alignment vertical="center" wrapText="1"/>
    </xf>
    <xf numFmtId="4" fontId="8" fillId="0" borderId="5" xfId="0" applyNumberFormat="1" applyFont="1" applyFill="1" applyBorder="1" applyAlignment="1">
      <alignment vertical="center" wrapText="1"/>
    </xf>
    <xf numFmtId="0" fontId="9"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5" xfId="0" applyFont="1" applyBorder="1" applyAlignment="1">
      <alignment vertical="center" wrapText="1"/>
    </xf>
    <xf numFmtId="4" fontId="7" fillId="2" borderId="5" xfId="0" applyNumberFormat="1" applyFont="1" applyFill="1" applyBorder="1" applyAlignment="1">
      <alignment vertical="center" wrapText="1"/>
    </xf>
    <xf numFmtId="0" fontId="13" fillId="0" borderId="5" xfId="0" applyFont="1" applyBorder="1" applyAlignment="1">
      <alignment vertical="center" wrapText="1"/>
    </xf>
    <xf numFmtId="0" fontId="7" fillId="2" borderId="5" xfId="0" applyFont="1" applyFill="1" applyBorder="1" applyAlignment="1">
      <alignment horizontal="left"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2" borderId="5" xfId="0" applyFont="1" applyFill="1" applyBorder="1" applyAlignment="1">
      <alignment vertical="center" wrapText="1"/>
    </xf>
    <xf numFmtId="4" fontId="13" fillId="2" borderId="5" xfId="0" applyNumberFormat="1" applyFont="1" applyFill="1" applyBorder="1" applyAlignment="1">
      <alignment vertical="center" wrapText="1"/>
    </xf>
    <xf numFmtId="4" fontId="7" fillId="0" borderId="5" xfId="0" applyNumberFormat="1" applyFont="1" applyBorder="1" applyAlignment="1">
      <alignment vertical="center" wrapText="1"/>
    </xf>
    <xf numFmtId="0" fontId="7" fillId="2" borderId="5" xfId="0" applyFont="1" applyFill="1" applyBorder="1" applyAlignment="1">
      <alignment vertical="center" wrapText="1"/>
    </xf>
    <xf numFmtId="0" fontId="8" fillId="0" borderId="5" xfId="0" applyFont="1" applyBorder="1" applyAlignment="1">
      <alignment horizontal="left" vertical="center" wrapText="1"/>
    </xf>
    <xf numFmtId="0" fontId="9" fillId="0" borderId="0" xfId="0" applyFont="1" applyBorder="1" applyAlignment="1">
      <alignment horizontal="right" vertical="center" wrapText="1"/>
    </xf>
    <xf numFmtId="0" fontId="14" fillId="0" borderId="0" xfId="0" applyFont="1" applyBorder="1" applyAlignment="1">
      <alignment horizontal="center" vertical="center" wrapText="1"/>
    </xf>
    <xf numFmtId="0" fontId="4"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2" borderId="5" xfId="0" applyFont="1" applyFill="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10" defaultRowHeight="13.5" outlineLevelRow="4"/>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72" t="s">
        <v>0</v>
      </c>
      <c r="B1" s="72"/>
      <c r="C1" s="72"/>
      <c r="D1" s="72"/>
      <c r="E1" s="72"/>
      <c r="F1" s="72"/>
      <c r="G1" s="72"/>
      <c r="H1" s="72"/>
      <c r="I1" s="72"/>
    </row>
    <row r="2" ht="23.25" customHeight="1" spans="1:9">
      <c r="A2" s="22"/>
      <c r="B2" s="22"/>
      <c r="C2" s="22"/>
      <c r="D2" s="22"/>
      <c r="E2" s="22"/>
      <c r="F2" s="22"/>
      <c r="G2" s="22"/>
      <c r="H2" s="22"/>
      <c r="I2" s="22"/>
    </row>
    <row r="3" ht="21.55" customHeight="1" spans="1:9">
      <c r="A3" s="22"/>
      <c r="B3" s="22"/>
      <c r="C3" s="22"/>
      <c r="D3" s="22"/>
      <c r="E3" s="22"/>
      <c r="F3" s="22"/>
      <c r="G3" s="22"/>
      <c r="H3" s="22"/>
      <c r="I3" s="22"/>
    </row>
    <row r="4" ht="39.65" customHeight="1" spans="1:9">
      <c r="A4" s="73"/>
      <c r="B4" s="74"/>
      <c r="C4" s="29"/>
      <c r="D4" s="73" t="s">
        <v>1</v>
      </c>
      <c r="E4" s="74" t="s">
        <v>2</v>
      </c>
      <c r="F4" s="74"/>
      <c r="G4" s="74"/>
      <c r="H4" s="74"/>
      <c r="I4" s="29"/>
    </row>
    <row r="5" ht="54.3" customHeight="1" spans="1:9">
      <c r="A5" s="73"/>
      <c r="B5" s="74"/>
      <c r="C5" s="29"/>
      <c r="D5" s="73" t="s">
        <v>3</v>
      </c>
      <c r="E5" s="74" t="s">
        <v>4</v>
      </c>
      <c r="F5" s="74"/>
      <c r="G5" s="74"/>
      <c r="H5" s="74"/>
      <c r="I5" s="29"/>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45" zoomScaleNormal="145" topLeftCell="E1" workbookViewId="0">
      <selection activeCell="G6" sqref="G6"/>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6.35" customHeight="1" spans="1:1">
      <c r="A1" s="29"/>
    </row>
    <row r="2" ht="44.85" customHeight="1" spans="1:14">
      <c r="A2" s="21" t="s">
        <v>14</v>
      </c>
      <c r="B2" s="21"/>
      <c r="C2" s="21"/>
      <c r="D2" s="21"/>
      <c r="E2" s="21"/>
      <c r="F2" s="21"/>
      <c r="G2" s="21"/>
      <c r="H2" s="21"/>
      <c r="I2" s="21"/>
      <c r="J2" s="21"/>
      <c r="K2" s="21"/>
      <c r="L2" s="21"/>
      <c r="M2" s="21"/>
      <c r="N2" s="21"/>
    </row>
    <row r="3" ht="22.4" customHeight="1" spans="1:14">
      <c r="A3" s="22" t="s">
        <v>30</v>
      </c>
      <c r="B3" s="22"/>
      <c r="C3" s="22"/>
      <c r="D3" s="22"/>
      <c r="E3" s="22"/>
      <c r="F3" s="22"/>
      <c r="G3" s="22"/>
      <c r="H3" s="22"/>
      <c r="I3" s="22"/>
      <c r="J3" s="22"/>
      <c r="K3" s="22"/>
      <c r="L3" s="22"/>
      <c r="M3" s="28" t="s">
        <v>31</v>
      </c>
      <c r="N3" s="28"/>
    </row>
    <row r="4" ht="42.25" customHeight="1" spans="1:14">
      <c r="A4" s="23" t="s">
        <v>156</v>
      </c>
      <c r="B4" s="23"/>
      <c r="C4" s="23"/>
      <c r="D4" s="23" t="s">
        <v>192</v>
      </c>
      <c r="E4" s="23" t="s">
        <v>193</v>
      </c>
      <c r="F4" s="23" t="s">
        <v>210</v>
      </c>
      <c r="G4" s="23" t="s">
        <v>195</v>
      </c>
      <c r="H4" s="23"/>
      <c r="I4" s="23"/>
      <c r="J4" s="23"/>
      <c r="K4" s="23"/>
      <c r="L4" s="23" t="s">
        <v>199</v>
      </c>
      <c r="M4" s="23"/>
      <c r="N4" s="23"/>
    </row>
    <row r="5" ht="39.65" customHeight="1" spans="1:14">
      <c r="A5" s="23" t="s">
        <v>164</v>
      </c>
      <c r="B5" s="23" t="s">
        <v>165</v>
      </c>
      <c r="C5" s="23" t="s">
        <v>166</v>
      </c>
      <c r="D5" s="23"/>
      <c r="E5" s="23"/>
      <c r="F5" s="23"/>
      <c r="G5" s="23" t="s">
        <v>135</v>
      </c>
      <c r="H5" s="23" t="s">
        <v>247</v>
      </c>
      <c r="I5" s="23" t="s">
        <v>248</v>
      </c>
      <c r="J5" s="23" t="s">
        <v>240</v>
      </c>
      <c r="K5" s="23" t="s">
        <v>249</v>
      </c>
      <c r="L5" s="23" t="s">
        <v>135</v>
      </c>
      <c r="M5" s="23" t="s">
        <v>211</v>
      </c>
      <c r="N5" s="23" t="s">
        <v>250</v>
      </c>
    </row>
    <row r="6" ht="22.8" customHeight="1" spans="1:14">
      <c r="A6" s="33"/>
      <c r="B6" s="33"/>
      <c r="C6" s="33"/>
      <c r="D6" s="33"/>
      <c r="E6" s="33" t="s">
        <v>135</v>
      </c>
      <c r="F6" s="46">
        <f t="shared" ref="F6:J6" si="0">F7</f>
        <v>1354.150848</v>
      </c>
      <c r="G6" s="46">
        <f t="shared" si="0"/>
        <v>1354.150848</v>
      </c>
      <c r="H6" s="46">
        <f t="shared" si="0"/>
        <v>1146.3864</v>
      </c>
      <c r="I6" s="46">
        <f t="shared" si="0"/>
        <v>135.37824</v>
      </c>
      <c r="J6" s="46">
        <f t="shared" si="0"/>
        <v>72.386208</v>
      </c>
      <c r="K6" s="46"/>
      <c r="L6" s="46"/>
      <c r="M6" s="46"/>
      <c r="N6" s="46"/>
    </row>
    <row r="7" ht="22.8" customHeight="1" spans="1:14">
      <c r="A7" s="33"/>
      <c r="B7" s="33"/>
      <c r="C7" s="33"/>
      <c r="D7" s="31" t="s">
        <v>153</v>
      </c>
      <c r="E7" s="31" t="s">
        <v>4</v>
      </c>
      <c r="F7" s="46">
        <f t="shared" ref="F7:J7" si="1">F8</f>
        <v>1354.150848</v>
      </c>
      <c r="G7" s="46">
        <f t="shared" si="1"/>
        <v>1354.150848</v>
      </c>
      <c r="H7" s="46">
        <f t="shared" si="1"/>
        <v>1146.3864</v>
      </c>
      <c r="I7" s="46">
        <f t="shared" si="1"/>
        <v>135.37824</v>
      </c>
      <c r="J7" s="46">
        <f t="shared" si="1"/>
        <v>72.386208</v>
      </c>
      <c r="K7" s="46"/>
      <c r="L7" s="46"/>
      <c r="M7" s="46"/>
      <c r="N7" s="46"/>
    </row>
    <row r="8" ht="22.8" customHeight="1" spans="1:14">
      <c r="A8" s="33"/>
      <c r="B8" s="33"/>
      <c r="C8" s="33"/>
      <c r="D8" s="39" t="s">
        <v>154</v>
      </c>
      <c r="E8" s="39" t="s">
        <v>155</v>
      </c>
      <c r="F8" s="46">
        <f t="shared" ref="F8:J8" si="2">F9+F10+F11+F12</f>
        <v>1354.150848</v>
      </c>
      <c r="G8" s="46">
        <f t="shared" si="2"/>
        <v>1354.150848</v>
      </c>
      <c r="H8" s="46">
        <f t="shared" si="2"/>
        <v>1146.3864</v>
      </c>
      <c r="I8" s="46">
        <f t="shared" si="2"/>
        <v>135.37824</v>
      </c>
      <c r="J8" s="46">
        <f t="shared" si="2"/>
        <v>72.386208</v>
      </c>
      <c r="K8" s="46"/>
      <c r="L8" s="46"/>
      <c r="M8" s="46"/>
      <c r="N8" s="46"/>
    </row>
    <row r="9" ht="22.8" customHeight="1" spans="1:14">
      <c r="A9" s="42" t="s">
        <v>167</v>
      </c>
      <c r="B9" s="42" t="s">
        <v>168</v>
      </c>
      <c r="C9" s="42" t="s">
        <v>168</v>
      </c>
      <c r="D9" s="38" t="s">
        <v>209</v>
      </c>
      <c r="E9" s="24" t="s">
        <v>170</v>
      </c>
      <c r="F9" s="25">
        <v>96.514944</v>
      </c>
      <c r="G9" s="25">
        <v>96.514944</v>
      </c>
      <c r="H9" s="40"/>
      <c r="I9" s="40">
        <v>96.514944</v>
      </c>
      <c r="J9" s="40"/>
      <c r="K9" s="40"/>
      <c r="L9" s="25"/>
      <c r="M9" s="40"/>
      <c r="N9" s="40"/>
    </row>
    <row r="10" ht="22.8" customHeight="1" spans="1:14">
      <c r="A10" s="42" t="s">
        <v>171</v>
      </c>
      <c r="B10" s="42" t="s">
        <v>172</v>
      </c>
      <c r="C10" s="42" t="s">
        <v>173</v>
      </c>
      <c r="D10" s="38" t="s">
        <v>209</v>
      </c>
      <c r="E10" s="24" t="s">
        <v>175</v>
      </c>
      <c r="F10" s="25">
        <v>38.863296</v>
      </c>
      <c r="G10" s="25">
        <v>38.863296</v>
      </c>
      <c r="H10" s="40"/>
      <c r="I10" s="40">
        <v>38.863296</v>
      </c>
      <c r="J10" s="40"/>
      <c r="K10" s="40"/>
      <c r="L10" s="25"/>
      <c r="M10" s="40"/>
      <c r="N10" s="40"/>
    </row>
    <row r="11" ht="22.8" customHeight="1" spans="1:14">
      <c r="A11" s="42" t="s">
        <v>176</v>
      </c>
      <c r="B11" s="42" t="s">
        <v>177</v>
      </c>
      <c r="C11" s="42" t="s">
        <v>173</v>
      </c>
      <c r="D11" s="38" t="s">
        <v>209</v>
      </c>
      <c r="E11" s="24" t="s">
        <v>179</v>
      </c>
      <c r="F11" s="25">
        <v>72.386208</v>
      </c>
      <c r="G11" s="25">
        <v>72.386208</v>
      </c>
      <c r="H11" s="40"/>
      <c r="I11" s="40"/>
      <c r="J11" s="40">
        <v>72.386208</v>
      </c>
      <c r="K11" s="40"/>
      <c r="L11" s="25"/>
      <c r="M11" s="40"/>
      <c r="N11" s="40"/>
    </row>
    <row r="12" ht="22.8" customHeight="1" spans="1:14">
      <c r="A12" s="42" t="s">
        <v>180</v>
      </c>
      <c r="B12" s="42" t="s">
        <v>173</v>
      </c>
      <c r="C12" s="42" t="s">
        <v>173</v>
      </c>
      <c r="D12" s="38" t="s">
        <v>209</v>
      </c>
      <c r="E12" s="24" t="s">
        <v>182</v>
      </c>
      <c r="F12" s="40">
        <f>897.3864+249</f>
        <v>1146.3864</v>
      </c>
      <c r="G12" s="40">
        <f>897.3864+249</f>
        <v>1146.3864</v>
      </c>
      <c r="H12" s="40">
        <f>897.3864+249</f>
        <v>1146.3864</v>
      </c>
      <c r="I12" s="40"/>
      <c r="J12" s="40"/>
      <c r="K12" s="40"/>
      <c r="L12" s="25"/>
      <c r="M12" s="40"/>
      <c r="N12" s="40"/>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zoomScale="130" zoomScaleNormal="130" workbookViewId="0">
      <selection activeCell="A3" sqref="A3:T3"/>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4" width="9.76666666666667" customWidth="1"/>
  </cols>
  <sheetData>
    <row r="1" ht="16.35" customHeight="1" spans="1:1">
      <c r="A1" s="29"/>
    </row>
    <row r="2" ht="50" customHeight="1" spans="1:22">
      <c r="A2" s="30" t="s">
        <v>15</v>
      </c>
      <c r="B2" s="30"/>
      <c r="C2" s="30"/>
      <c r="D2" s="30"/>
      <c r="E2" s="30"/>
      <c r="F2" s="30"/>
      <c r="G2" s="30"/>
      <c r="H2" s="30"/>
      <c r="I2" s="30"/>
      <c r="J2" s="30"/>
      <c r="K2" s="30"/>
      <c r="L2" s="30"/>
      <c r="M2" s="30"/>
      <c r="N2" s="30"/>
      <c r="O2" s="30"/>
      <c r="P2" s="30"/>
      <c r="Q2" s="30"/>
      <c r="R2" s="30"/>
      <c r="S2" s="30"/>
      <c r="T2" s="30"/>
      <c r="U2" s="30"/>
      <c r="V2" s="30"/>
    </row>
    <row r="3" ht="24.15" customHeight="1" spans="1:22">
      <c r="A3" s="34" t="s">
        <v>30</v>
      </c>
      <c r="B3" s="34"/>
      <c r="C3" s="34"/>
      <c r="D3" s="34"/>
      <c r="E3" s="34"/>
      <c r="F3" s="34"/>
      <c r="G3" s="34"/>
      <c r="H3" s="34"/>
      <c r="I3" s="34"/>
      <c r="J3" s="34"/>
      <c r="K3" s="34"/>
      <c r="L3" s="34"/>
      <c r="M3" s="34"/>
      <c r="N3" s="34"/>
      <c r="O3" s="34"/>
      <c r="P3" s="34"/>
      <c r="Q3" s="34"/>
      <c r="R3" s="34"/>
      <c r="S3" s="34"/>
      <c r="T3" s="34"/>
      <c r="U3" s="28" t="s">
        <v>31</v>
      </c>
      <c r="V3" s="28"/>
    </row>
    <row r="4" ht="26.7" customHeight="1" spans="1:22">
      <c r="A4" s="23" t="s">
        <v>156</v>
      </c>
      <c r="B4" s="23"/>
      <c r="C4" s="23"/>
      <c r="D4" s="23" t="s">
        <v>192</v>
      </c>
      <c r="E4" s="23" t="s">
        <v>193</v>
      </c>
      <c r="F4" s="23" t="s">
        <v>210</v>
      </c>
      <c r="G4" s="23" t="s">
        <v>251</v>
      </c>
      <c r="H4" s="23"/>
      <c r="I4" s="23"/>
      <c r="J4" s="23"/>
      <c r="K4" s="23"/>
      <c r="L4" s="23" t="s">
        <v>252</v>
      </c>
      <c r="M4" s="23"/>
      <c r="N4" s="23"/>
      <c r="O4" s="23"/>
      <c r="P4" s="23"/>
      <c r="Q4" s="23"/>
      <c r="R4" s="23" t="s">
        <v>240</v>
      </c>
      <c r="S4" s="23" t="s">
        <v>253</v>
      </c>
      <c r="T4" s="23"/>
      <c r="U4" s="23"/>
      <c r="V4" s="23"/>
    </row>
    <row r="5" ht="56.05" customHeight="1" spans="1:22">
      <c r="A5" s="23" t="s">
        <v>164</v>
      </c>
      <c r="B5" s="23" t="s">
        <v>165</v>
      </c>
      <c r="C5" s="23" t="s">
        <v>166</v>
      </c>
      <c r="D5" s="23"/>
      <c r="E5" s="23"/>
      <c r="F5" s="23"/>
      <c r="G5" s="23" t="s">
        <v>135</v>
      </c>
      <c r="H5" s="23" t="s">
        <v>254</v>
      </c>
      <c r="I5" s="23" t="s">
        <v>255</v>
      </c>
      <c r="J5" s="23" t="s">
        <v>256</v>
      </c>
      <c r="K5" s="23" t="s">
        <v>257</v>
      </c>
      <c r="L5" s="23" t="s">
        <v>135</v>
      </c>
      <c r="M5" s="23" t="s">
        <v>258</v>
      </c>
      <c r="N5" s="23" t="s">
        <v>259</v>
      </c>
      <c r="O5" s="23" t="s">
        <v>260</v>
      </c>
      <c r="P5" s="23" t="s">
        <v>261</v>
      </c>
      <c r="Q5" s="23" t="s">
        <v>262</v>
      </c>
      <c r="R5" s="23"/>
      <c r="S5" s="23" t="s">
        <v>135</v>
      </c>
      <c r="T5" s="23" t="s">
        <v>263</v>
      </c>
      <c r="U5" s="23" t="s">
        <v>264</v>
      </c>
      <c r="V5" s="23" t="s">
        <v>249</v>
      </c>
    </row>
    <row r="6" ht="22.8" customHeight="1" spans="1:22">
      <c r="A6" s="33"/>
      <c r="B6" s="33"/>
      <c r="C6" s="33"/>
      <c r="D6" s="33"/>
      <c r="E6" s="33" t="s">
        <v>135</v>
      </c>
      <c r="F6" s="32">
        <f t="shared" ref="F6:J6" si="0">F7</f>
        <v>1354.150848</v>
      </c>
      <c r="G6" s="32">
        <f t="shared" si="0"/>
        <v>1146.3864</v>
      </c>
      <c r="H6" s="32">
        <f t="shared" si="0"/>
        <v>840.4656</v>
      </c>
      <c r="I6" s="32">
        <f t="shared" si="0"/>
        <v>277.932</v>
      </c>
      <c r="J6" s="32">
        <f t="shared" si="0"/>
        <v>27.9888</v>
      </c>
      <c r="K6" s="32"/>
      <c r="L6" s="32">
        <f t="shared" ref="L6:O6" si="1">L7</f>
        <v>135.37824</v>
      </c>
      <c r="M6" s="32">
        <f t="shared" si="1"/>
        <v>96.514944</v>
      </c>
      <c r="N6" s="32"/>
      <c r="O6" s="32">
        <f t="shared" si="1"/>
        <v>38.863296</v>
      </c>
      <c r="P6" s="32"/>
      <c r="Q6" s="32"/>
      <c r="R6" s="32">
        <f>R7</f>
        <v>72.386208</v>
      </c>
      <c r="S6" s="32"/>
      <c r="T6" s="32"/>
      <c r="U6" s="32"/>
      <c r="V6" s="32"/>
    </row>
    <row r="7" ht="22.8" customHeight="1" spans="1:22">
      <c r="A7" s="33"/>
      <c r="B7" s="33"/>
      <c r="C7" s="33"/>
      <c r="D7" s="31" t="s">
        <v>153</v>
      </c>
      <c r="E7" s="31" t="s">
        <v>4</v>
      </c>
      <c r="F7" s="32">
        <f t="shared" ref="F7:J7" si="2">F8</f>
        <v>1354.150848</v>
      </c>
      <c r="G7" s="32">
        <f t="shared" si="2"/>
        <v>1146.3864</v>
      </c>
      <c r="H7" s="32">
        <f t="shared" si="2"/>
        <v>840.4656</v>
      </c>
      <c r="I7" s="32">
        <f t="shared" si="2"/>
        <v>277.932</v>
      </c>
      <c r="J7" s="32">
        <f t="shared" si="2"/>
        <v>27.9888</v>
      </c>
      <c r="K7" s="32"/>
      <c r="L7" s="32">
        <f t="shared" ref="L7:O7" si="3">L8</f>
        <v>135.37824</v>
      </c>
      <c r="M7" s="32">
        <f t="shared" si="3"/>
        <v>96.514944</v>
      </c>
      <c r="N7" s="32"/>
      <c r="O7" s="32">
        <f t="shared" si="3"/>
        <v>38.863296</v>
      </c>
      <c r="P7" s="32"/>
      <c r="Q7" s="32"/>
      <c r="R7" s="32">
        <f>R8</f>
        <v>72.386208</v>
      </c>
      <c r="S7" s="32"/>
      <c r="T7" s="32"/>
      <c r="U7" s="32"/>
      <c r="V7" s="32"/>
    </row>
    <row r="8" ht="22.8" customHeight="1" spans="1:22">
      <c r="A8" s="33"/>
      <c r="B8" s="33"/>
      <c r="C8" s="33"/>
      <c r="D8" s="39" t="s">
        <v>154</v>
      </c>
      <c r="E8" s="39" t="s">
        <v>155</v>
      </c>
      <c r="F8" s="32">
        <f t="shared" ref="F8:J8" si="4">SUM(F9:F12)</f>
        <v>1354.150848</v>
      </c>
      <c r="G8" s="32">
        <f t="shared" si="4"/>
        <v>1146.3864</v>
      </c>
      <c r="H8" s="32">
        <f t="shared" si="4"/>
        <v>840.4656</v>
      </c>
      <c r="I8" s="32">
        <f t="shared" si="4"/>
        <v>277.932</v>
      </c>
      <c r="J8" s="32">
        <f t="shared" si="4"/>
        <v>27.9888</v>
      </c>
      <c r="K8" s="32"/>
      <c r="L8" s="32">
        <f t="shared" ref="L8:O8" si="5">SUM(L9:L12)</f>
        <v>135.37824</v>
      </c>
      <c r="M8" s="32">
        <f t="shared" si="5"/>
        <v>96.514944</v>
      </c>
      <c r="N8" s="32"/>
      <c r="O8" s="32">
        <f t="shared" si="5"/>
        <v>38.863296</v>
      </c>
      <c r="P8" s="32"/>
      <c r="Q8" s="32"/>
      <c r="R8" s="32">
        <f>SUM(R9:R12)</f>
        <v>72.386208</v>
      </c>
      <c r="S8" s="32"/>
      <c r="T8" s="32"/>
      <c r="U8" s="32"/>
      <c r="V8" s="32"/>
    </row>
    <row r="9" ht="22.8" customHeight="1" spans="1:22">
      <c r="A9" s="42" t="s">
        <v>167</v>
      </c>
      <c r="B9" s="42" t="s">
        <v>168</v>
      </c>
      <c r="C9" s="42" t="s">
        <v>168</v>
      </c>
      <c r="D9" s="38" t="s">
        <v>209</v>
      </c>
      <c r="E9" s="24" t="s">
        <v>170</v>
      </c>
      <c r="F9" s="25">
        <v>96.514944</v>
      </c>
      <c r="G9" s="40"/>
      <c r="H9" s="40"/>
      <c r="I9" s="40"/>
      <c r="J9" s="40"/>
      <c r="K9" s="40"/>
      <c r="L9" s="25">
        <v>96.514944</v>
      </c>
      <c r="M9" s="40">
        <v>96.514944</v>
      </c>
      <c r="N9" s="40"/>
      <c r="O9" s="40"/>
      <c r="P9" s="40"/>
      <c r="Q9" s="40"/>
      <c r="R9" s="40"/>
      <c r="S9" s="25"/>
      <c r="T9" s="40"/>
      <c r="U9" s="40"/>
      <c r="V9" s="40"/>
    </row>
    <row r="10" ht="22.8" customHeight="1" spans="1:22">
      <c r="A10" s="42" t="s">
        <v>171</v>
      </c>
      <c r="B10" s="42" t="s">
        <v>172</v>
      </c>
      <c r="C10" s="42" t="s">
        <v>173</v>
      </c>
      <c r="D10" s="38" t="s">
        <v>209</v>
      </c>
      <c r="E10" s="24" t="s">
        <v>175</v>
      </c>
      <c r="F10" s="25">
        <v>38.863296</v>
      </c>
      <c r="G10" s="40"/>
      <c r="H10" s="40"/>
      <c r="I10" s="40"/>
      <c r="J10" s="40"/>
      <c r="K10" s="40"/>
      <c r="L10" s="25">
        <v>38.863296</v>
      </c>
      <c r="M10" s="40"/>
      <c r="N10" s="40"/>
      <c r="O10" s="40">
        <v>38.863296</v>
      </c>
      <c r="P10" s="40"/>
      <c r="Q10" s="40"/>
      <c r="R10" s="40"/>
      <c r="S10" s="25"/>
      <c r="T10" s="40"/>
      <c r="U10" s="40"/>
      <c r="V10" s="40"/>
    </row>
    <row r="11" ht="22.8" customHeight="1" spans="1:22">
      <c r="A11" s="42" t="s">
        <v>176</v>
      </c>
      <c r="B11" s="42" t="s">
        <v>177</v>
      </c>
      <c r="C11" s="42" t="s">
        <v>173</v>
      </c>
      <c r="D11" s="38" t="s">
        <v>209</v>
      </c>
      <c r="E11" s="24" t="s">
        <v>179</v>
      </c>
      <c r="F11" s="25">
        <v>72.386208</v>
      </c>
      <c r="G11" s="40"/>
      <c r="H11" s="40"/>
      <c r="I11" s="40"/>
      <c r="J11" s="40"/>
      <c r="K11" s="40"/>
      <c r="L11" s="25"/>
      <c r="M11" s="40"/>
      <c r="N11" s="40"/>
      <c r="O11" s="40"/>
      <c r="P11" s="40"/>
      <c r="Q11" s="40"/>
      <c r="R11" s="40">
        <v>72.386208</v>
      </c>
      <c r="S11" s="25"/>
      <c r="T11" s="40"/>
      <c r="U11" s="40"/>
      <c r="V11" s="40"/>
    </row>
    <row r="12" ht="22.8" customHeight="1" spans="1:22">
      <c r="A12" s="42" t="s">
        <v>180</v>
      </c>
      <c r="B12" s="42" t="s">
        <v>173</v>
      </c>
      <c r="C12" s="42" t="s">
        <v>173</v>
      </c>
      <c r="D12" s="38" t="s">
        <v>209</v>
      </c>
      <c r="E12" s="24" t="s">
        <v>182</v>
      </c>
      <c r="F12" s="25">
        <f>G12</f>
        <v>1146.3864</v>
      </c>
      <c r="G12" s="40">
        <f>H12+I12+J12</f>
        <v>1146.3864</v>
      </c>
      <c r="H12" s="40">
        <f>591.4656+249</f>
        <v>840.4656</v>
      </c>
      <c r="I12" s="40">
        <v>277.932</v>
      </c>
      <c r="J12" s="40">
        <v>27.9888</v>
      </c>
      <c r="K12" s="40"/>
      <c r="L12" s="25"/>
      <c r="M12" s="40"/>
      <c r="N12" s="40"/>
      <c r="O12" s="40"/>
      <c r="P12" s="40"/>
      <c r="Q12" s="40"/>
      <c r="R12" s="40"/>
      <c r="S12" s="25"/>
      <c r="T12" s="40"/>
      <c r="U12" s="40"/>
      <c r="V12" s="40"/>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333333333333" customWidth="1"/>
    <col min="9" max="9" width="12.075" customWidth="1"/>
    <col min="10" max="10" width="11.9416666666667" customWidth="1"/>
    <col min="11" max="11" width="11.5333333333333" customWidth="1"/>
    <col min="12" max="13" width="9.76666666666667" customWidth="1"/>
  </cols>
  <sheetData>
    <row r="1" ht="16.35" customHeight="1" spans="1:1">
      <c r="A1" s="29"/>
    </row>
    <row r="2" ht="46.55" customHeight="1" spans="1:11">
      <c r="A2" s="21" t="s">
        <v>16</v>
      </c>
      <c r="B2" s="21"/>
      <c r="C2" s="21"/>
      <c r="D2" s="21"/>
      <c r="E2" s="21"/>
      <c r="F2" s="21"/>
      <c r="G2" s="21"/>
      <c r="H2" s="21"/>
      <c r="I2" s="21"/>
      <c r="J2" s="21"/>
      <c r="K2" s="21"/>
    </row>
    <row r="3" ht="24.15" customHeight="1" spans="1:11">
      <c r="A3" s="34" t="s">
        <v>30</v>
      </c>
      <c r="B3" s="34"/>
      <c r="C3" s="34"/>
      <c r="D3" s="34"/>
      <c r="E3" s="34"/>
      <c r="F3" s="34"/>
      <c r="G3" s="34"/>
      <c r="H3" s="34"/>
      <c r="I3" s="34"/>
      <c r="J3" s="28" t="s">
        <v>31</v>
      </c>
      <c r="K3" s="28"/>
    </row>
    <row r="4" ht="23.25" customHeight="1" spans="1:11">
      <c r="A4" s="23" t="s">
        <v>156</v>
      </c>
      <c r="B4" s="23"/>
      <c r="C4" s="23"/>
      <c r="D4" s="23" t="s">
        <v>192</v>
      </c>
      <c r="E4" s="23" t="s">
        <v>193</v>
      </c>
      <c r="F4" s="23" t="s">
        <v>265</v>
      </c>
      <c r="G4" s="23" t="s">
        <v>266</v>
      </c>
      <c r="H4" s="23" t="s">
        <v>267</v>
      </c>
      <c r="I4" s="23" t="s">
        <v>268</v>
      </c>
      <c r="J4" s="23" t="s">
        <v>269</v>
      </c>
      <c r="K4" s="23" t="s">
        <v>270</v>
      </c>
    </row>
    <row r="5" ht="23.25" customHeight="1" spans="1:11">
      <c r="A5" s="23" t="s">
        <v>164</v>
      </c>
      <c r="B5" s="23" t="s">
        <v>165</v>
      </c>
      <c r="C5" s="23" t="s">
        <v>166</v>
      </c>
      <c r="D5" s="23"/>
      <c r="E5" s="23"/>
      <c r="F5" s="23"/>
      <c r="G5" s="23"/>
      <c r="H5" s="23"/>
      <c r="I5" s="23"/>
      <c r="J5" s="23"/>
      <c r="K5" s="23"/>
    </row>
    <row r="6" ht="22.8" customHeight="1" spans="1:11">
      <c r="A6" s="33"/>
      <c r="B6" s="33"/>
      <c r="C6" s="33"/>
      <c r="D6" s="33"/>
      <c r="E6" s="33" t="s">
        <v>135</v>
      </c>
      <c r="F6" s="32">
        <v>0</v>
      </c>
      <c r="G6" s="32"/>
      <c r="H6" s="32"/>
      <c r="I6" s="32"/>
      <c r="J6" s="32"/>
      <c r="K6" s="32"/>
    </row>
    <row r="7" ht="22.8" customHeight="1" spans="1:11">
      <c r="A7" s="33"/>
      <c r="B7" s="33"/>
      <c r="C7" s="33"/>
      <c r="D7" s="31"/>
      <c r="E7" s="31"/>
      <c r="F7" s="32"/>
      <c r="G7" s="32"/>
      <c r="H7" s="32"/>
      <c r="I7" s="32"/>
      <c r="J7" s="32"/>
      <c r="K7" s="32"/>
    </row>
    <row r="8" ht="22.8" customHeight="1" spans="1:11">
      <c r="A8" s="33"/>
      <c r="B8" s="33"/>
      <c r="C8" s="33"/>
      <c r="D8" s="39"/>
      <c r="E8" s="39"/>
      <c r="F8" s="32"/>
      <c r="G8" s="32"/>
      <c r="H8" s="32"/>
      <c r="I8" s="32"/>
      <c r="J8" s="32"/>
      <c r="K8" s="32"/>
    </row>
    <row r="9" ht="22.8" customHeight="1" spans="1:11">
      <c r="A9" s="42"/>
      <c r="B9" s="42"/>
      <c r="C9" s="42"/>
      <c r="D9" s="38"/>
      <c r="E9" s="24"/>
      <c r="F9" s="25"/>
      <c r="G9" s="40"/>
      <c r="H9" s="40"/>
      <c r="I9" s="40"/>
      <c r="J9" s="40"/>
      <c r="K9" s="40"/>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33" sqref="A33"/>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20" width="9.76666666666667" customWidth="1"/>
  </cols>
  <sheetData>
    <row r="1" ht="16.35" customHeight="1" spans="1:1">
      <c r="A1" s="29"/>
    </row>
    <row r="2" ht="40.5" customHeight="1" spans="1:18">
      <c r="A2" s="21" t="s">
        <v>17</v>
      </c>
      <c r="B2" s="21"/>
      <c r="C2" s="21"/>
      <c r="D2" s="21"/>
      <c r="E2" s="21"/>
      <c r="F2" s="21"/>
      <c r="G2" s="21"/>
      <c r="H2" s="21"/>
      <c r="I2" s="21"/>
      <c r="J2" s="21"/>
      <c r="K2" s="21"/>
      <c r="L2" s="21"/>
      <c r="M2" s="21"/>
      <c r="N2" s="21"/>
      <c r="O2" s="21"/>
      <c r="P2" s="21"/>
      <c r="Q2" s="21"/>
      <c r="R2" s="21"/>
    </row>
    <row r="3" ht="24.15" customHeight="1" spans="1:18">
      <c r="A3" s="22" t="s">
        <v>30</v>
      </c>
      <c r="B3" s="22"/>
      <c r="C3" s="22"/>
      <c r="D3" s="22"/>
      <c r="E3" s="22"/>
      <c r="F3" s="22"/>
      <c r="G3" s="22"/>
      <c r="H3" s="22"/>
      <c r="I3" s="22"/>
      <c r="J3" s="22"/>
      <c r="K3" s="22"/>
      <c r="L3" s="22"/>
      <c r="M3" s="22"/>
      <c r="N3" s="22"/>
      <c r="O3" s="22"/>
      <c r="P3" s="22"/>
      <c r="Q3" s="28" t="s">
        <v>31</v>
      </c>
      <c r="R3" s="28"/>
    </row>
    <row r="4" ht="24.15" customHeight="1" spans="1:18">
      <c r="A4" s="23" t="s">
        <v>156</v>
      </c>
      <c r="B4" s="23"/>
      <c r="C4" s="23"/>
      <c r="D4" s="23" t="s">
        <v>192</v>
      </c>
      <c r="E4" s="23" t="s">
        <v>193</v>
      </c>
      <c r="F4" s="23" t="s">
        <v>265</v>
      </c>
      <c r="G4" s="23" t="s">
        <v>271</v>
      </c>
      <c r="H4" s="23" t="s">
        <v>272</v>
      </c>
      <c r="I4" s="23" t="s">
        <v>273</v>
      </c>
      <c r="J4" s="23" t="s">
        <v>274</v>
      </c>
      <c r="K4" s="23" t="s">
        <v>275</v>
      </c>
      <c r="L4" s="23" t="s">
        <v>276</v>
      </c>
      <c r="M4" s="23" t="s">
        <v>277</v>
      </c>
      <c r="N4" s="23" t="s">
        <v>267</v>
      </c>
      <c r="O4" s="23" t="s">
        <v>278</v>
      </c>
      <c r="P4" s="23" t="s">
        <v>279</v>
      </c>
      <c r="Q4" s="23" t="s">
        <v>268</v>
      </c>
      <c r="R4" s="23" t="s">
        <v>270</v>
      </c>
    </row>
    <row r="5" ht="21.55" customHeight="1" spans="1:18">
      <c r="A5" s="23" t="s">
        <v>164</v>
      </c>
      <c r="B5" s="23" t="s">
        <v>165</v>
      </c>
      <c r="C5" s="23" t="s">
        <v>166</v>
      </c>
      <c r="D5" s="23"/>
      <c r="E5" s="23"/>
      <c r="F5" s="23"/>
      <c r="G5" s="23"/>
      <c r="H5" s="23"/>
      <c r="I5" s="23"/>
      <c r="J5" s="23"/>
      <c r="K5" s="23"/>
      <c r="L5" s="23"/>
      <c r="M5" s="23"/>
      <c r="N5" s="23"/>
      <c r="O5" s="23"/>
      <c r="P5" s="23"/>
      <c r="Q5" s="23"/>
      <c r="R5" s="23"/>
    </row>
    <row r="6" ht="22.8" customHeight="1" spans="1:18">
      <c r="A6" s="33"/>
      <c r="B6" s="33"/>
      <c r="C6" s="33"/>
      <c r="D6" s="33"/>
      <c r="E6" s="33" t="s">
        <v>135</v>
      </c>
      <c r="F6" s="32">
        <v>0</v>
      </c>
      <c r="G6" s="32"/>
      <c r="H6" s="32"/>
      <c r="I6" s="32"/>
      <c r="J6" s="32"/>
      <c r="K6" s="32"/>
      <c r="L6" s="32"/>
      <c r="M6" s="32"/>
      <c r="N6" s="32"/>
      <c r="O6" s="32"/>
      <c r="P6" s="32"/>
      <c r="Q6" s="32"/>
      <c r="R6" s="32"/>
    </row>
    <row r="7" ht="22.8" customHeight="1" spans="1:18">
      <c r="A7" s="33"/>
      <c r="B7" s="33"/>
      <c r="C7" s="33"/>
      <c r="D7" s="31"/>
      <c r="E7" s="31"/>
      <c r="F7" s="32"/>
      <c r="G7" s="32"/>
      <c r="H7" s="32"/>
      <c r="I7" s="32"/>
      <c r="J7" s="32"/>
      <c r="K7" s="32"/>
      <c r="L7" s="32"/>
      <c r="M7" s="32"/>
      <c r="N7" s="32"/>
      <c r="O7" s="32"/>
      <c r="P7" s="32"/>
      <c r="Q7" s="32"/>
      <c r="R7" s="32"/>
    </row>
    <row r="8" ht="22.8" customHeight="1" spans="1:18">
      <c r="A8" s="33"/>
      <c r="B8" s="33"/>
      <c r="C8" s="33"/>
      <c r="D8" s="39"/>
      <c r="E8" s="39"/>
      <c r="F8" s="32"/>
      <c r="G8" s="32"/>
      <c r="H8" s="32"/>
      <c r="I8" s="32"/>
      <c r="J8" s="32"/>
      <c r="K8" s="32"/>
      <c r="L8" s="32"/>
      <c r="M8" s="32"/>
      <c r="N8" s="32"/>
      <c r="O8" s="32"/>
      <c r="P8" s="32"/>
      <c r="Q8" s="32"/>
      <c r="R8" s="32"/>
    </row>
    <row r="9" ht="22.8" customHeight="1" spans="1:18">
      <c r="A9" s="42"/>
      <c r="B9" s="42"/>
      <c r="C9" s="42"/>
      <c r="D9" s="38"/>
      <c r="E9" s="24"/>
      <c r="F9" s="25"/>
      <c r="G9" s="40"/>
      <c r="H9" s="40"/>
      <c r="I9" s="40"/>
      <c r="J9" s="40"/>
      <c r="K9" s="40"/>
      <c r="L9" s="40"/>
      <c r="M9" s="40"/>
      <c r="N9" s="40"/>
      <c r="O9" s="40"/>
      <c r="P9" s="40"/>
      <c r="Q9" s="40"/>
      <c r="R9" s="40"/>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30" zoomScaleNormal="130" workbookViewId="0">
      <selection activeCell="H21" sqref="H21"/>
    </sheetView>
  </sheetViews>
  <sheetFormatPr defaultColWidth="10" defaultRowHeight="13.5"/>
  <cols>
    <col min="1" max="1" width="3.66666666666667" customWidth="1"/>
    <col min="2" max="2" width="4.61666666666667" customWidth="1"/>
    <col min="3" max="3" width="5.28333333333333" customWidth="1"/>
    <col min="4" max="4" width="7.05833333333333" customWidth="1"/>
    <col min="5" max="5" width="15.8833333333333" customWidth="1"/>
    <col min="6" max="6" width="9.63333333333333" customWidth="1"/>
    <col min="7" max="7" width="8.41666666666667" customWidth="1"/>
    <col min="8" max="17" width="7.18333333333333" customWidth="1"/>
    <col min="18" max="18" width="6" customWidth="1"/>
    <col min="19" max="20" width="7.18333333333333" customWidth="1"/>
    <col min="21" max="22" width="9.76666666666667" customWidth="1"/>
  </cols>
  <sheetData>
    <row r="1" ht="16.35" customHeight="1" spans="1:1">
      <c r="A1" s="29"/>
    </row>
    <row r="2" ht="36.2" customHeight="1" spans="1:20">
      <c r="A2" s="21" t="s">
        <v>18</v>
      </c>
      <c r="B2" s="21"/>
      <c r="C2" s="21"/>
      <c r="D2" s="21"/>
      <c r="E2" s="21"/>
      <c r="F2" s="21"/>
      <c r="G2" s="21"/>
      <c r="H2" s="21"/>
      <c r="I2" s="21"/>
      <c r="J2" s="21"/>
      <c r="K2" s="21"/>
      <c r="L2" s="21"/>
      <c r="M2" s="21"/>
      <c r="N2" s="21"/>
      <c r="O2" s="21"/>
      <c r="P2" s="21"/>
      <c r="Q2" s="21"/>
      <c r="R2" s="21"/>
      <c r="S2" s="21"/>
      <c r="T2" s="21"/>
    </row>
    <row r="3" ht="24.15" customHeight="1" spans="1:20">
      <c r="A3" s="22" t="s">
        <v>30</v>
      </c>
      <c r="B3" s="22"/>
      <c r="C3" s="22"/>
      <c r="D3" s="22"/>
      <c r="E3" s="22"/>
      <c r="F3" s="22"/>
      <c r="G3" s="22"/>
      <c r="H3" s="22"/>
      <c r="I3" s="22"/>
      <c r="J3" s="22"/>
      <c r="K3" s="22"/>
      <c r="L3" s="22"/>
      <c r="M3" s="22"/>
      <c r="N3" s="22"/>
      <c r="O3" s="22"/>
      <c r="P3" s="22"/>
      <c r="Q3" s="22"/>
      <c r="R3" s="22"/>
      <c r="S3" s="28" t="s">
        <v>31</v>
      </c>
      <c r="T3" s="28"/>
    </row>
    <row r="4" ht="28.45" customHeight="1" spans="1:20">
      <c r="A4" s="23" t="s">
        <v>156</v>
      </c>
      <c r="B4" s="23"/>
      <c r="C4" s="23"/>
      <c r="D4" s="23" t="s">
        <v>192</v>
      </c>
      <c r="E4" s="23" t="s">
        <v>193</v>
      </c>
      <c r="F4" s="23" t="s">
        <v>265</v>
      </c>
      <c r="G4" s="23" t="s">
        <v>196</v>
      </c>
      <c r="H4" s="23"/>
      <c r="I4" s="23"/>
      <c r="J4" s="23"/>
      <c r="K4" s="23"/>
      <c r="L4" s="23"/>
      <c r="M4" s="23"/>
      <c r="N4" s="23"/>
      <c r="O4" s="23"/>
      <c r="P4" s="23"/>
      <c r="Q4" s="23"/>
      <c r="R4" s="23" t="s">
        <v>199</v>
      </c>
      <c r="S4" s="23"/>
      <c r="T4" s="23"/>
    </row>
    <row r="5" ht="36.2" customHeight="1" spans="1:20">
      <c r="A5" s="23" t="s">
        <v>164</v>
      </c>
      <c r="B5" s="23" t="s">
        <v>165</v>
      </c>
      <c r="C5" s="23" t="s">
        <v>166</v>
      </c>
      <c r="D5" s="23"/>
      <c r="E5" s="23"/>
      <c r="F5" s="23"/>
      <c r="G5" s="23" t="s">
        <v>135</v>
      </c>
      <c r="H5" s="23" t="s">
        <v>280</v>
      </c>
      <c r="I5" s="23" t="s">
        <v>281</v>
      </c>
      <c r="J5" s="23" t="s">
        <v>282</v>
      </c>
      <c r="K5" s="23" t="s">
        <v>283</v>
      </c>
      <c r="L5" s="23" t="s">
        <v>284</v>
      </c>
      <c r="M5" s="23" t="s">
        <v>285</v>
      </c>
      <c r="N5" s="23" t="s">
        <v>286</v>
      </c>
      <c r="O5" s="23" t="s">
        <v>287</v>
      </c>
      <c r="P5" s="23" t="s">
        <v>288</v>
      </c>
      <c r="Q5" s="23" t="s">
        <v>289</v>
      </c>
      <c r="R5" s="23" t="s">
        <v>135</v>
      </c>
      <c r="S5" s="23" t="s">
        <v>290</v>
      </c>
      <c r="T5" s="23" t="s">
        <v>250</v>
      </c>
    </row>
    <row r="6" ht="22.8" customHeight="1" spans="1:20">
      <c r="A6" s="33"/>
      <c r="B6" s="33"/>
      <c r="C6" s="33"/>
      <c r="D6" s="33"/>
      <c r="E6" s="33" t="s">
        <v>135</v>
      </c>
      <c r="F6" s="46">
        <v>389.03</v>
      </c>
      <c r="G6" s="47">
        <f t="shared" ref="G6:G9" si="0">SUM(H6:Q6)</f>
        <v>389.03092</v>
      </c>
      <c r="H6" s="46">
        <v>177.03092</v>
      </c>
      <c r="I6" s="46">
        <v>10</v>
      </c>
      <c r="J6" s="46"/>
      <c r="K6" s="46"/>
      <c r="L6" s="46">
        <v>5</v>
      </c>
      <c r="M6" s="46">
        <v>14</v>
      </c>
      <c r="N6" s="46"/>
      <c r="O6" s="46">
        <v>36</v>
      </c>
      <c r="P6" s="46">
        <v>12</v>
      </c>
      <c r="Q6" s="46">
        <v>135</v>
      </c>
      <c r="R6" s="46"/>
      <c r="S6" s="46"/>
      <c r="T6" s="46"/>
    </row>
    <row r="7" ht="22.8" customHeight="1" spans="1:20">
      <c r="A7" s="33"/>
      <c r="B7" s="33"/>
      <c r="C7" s="33"/>
      <c r="D7" s="31" t="s">
        <v>153</v>
      </c>
      <c r="E7" s="31" t="s">
        <v>4</v>
      </c>
      <c r="F7" s="46">
        <v>389.03</v>
      </c>
      <c r="G7" s="47">
        <f t="shared" si="0"/>
        <v>389.03092</v>
      </c>
      <c r="H7" s="46">
        <v>177.03092</v>
      </c>
      <c r="I7" s="46">
        <v>10</v>
      </c>
      <c r="J7" s="46"/>
      <c r="K7" s="46"/>
      <c r="L7" s="46">
        <v>5</v>
      </c>
      <c r="M7" s="46">
        <v>14</v>
      </c>
      <c r="N7" s="46"/>
      <c r="O7" s="46">
        <v>36</v>
      </c>
      <c r="P7" s="46">
        <v>12</v>
      </c>
      <c r="Q7" s="46">
        <v>135</v>
      </c>
      <c r="R7" s="46"/>
      <c r="S7" s="46"/>
      <c r="T7" s="46"/>
    </row>
    <row r="8" ht="22.8" customHeight="1" spans="1:20">
      <c r="A8" s="33"/>
      <c r="B8" s="33"/>
      <c r="C8" s="33"/>
      <c r="D8" s="39" t="s">
        <v>154</v>
      </c>
      <c r="E8" s="39" t="s">
        <v>155</v>
      </c>
      <c r="F8" s="46">
        <v>389.03</v>
      </c>
      <c r="G8" s="47">
        <f t="shared" si="0"/>
        <v>389.03092</v>
      </c>
      <c r="H8" s="46">
        <v>177.03092</v>
      </c>
      <c r="I8" s="46">
        <v>10</v>
      </c>
      <c r="J8" s="46"/>
      <c r="K8" s="46"/>
      <c r="L8" s="46">
        <v>5</v>
      </c>
      <c r="M8" s="46">
        <v>14</v>
      </c>
      <c r="N8" s="46"/>
      <c r="O8" s="46">
        <v>36</v>
      </c>
      <c r="P8" s="46">
        <v>12</v>
      </c>
      <c r="Q8" s="46">
        <v>135</v>
      </c>
      <c r="R8" s="46"/>
      <c r="S8" s="46"/>
      <c r="T8" s="46"/>
    </row>
    <row r="9" ht="22.8" customHeight="1" spans="1:20">
      <c r="A9" s="42" t="s">
        <v>180</v>
      </c>
      <c r="B9" s="42" t="s">
        <v>173</v>
      </c>
      <c r="C9" s="42" t="s">
        <v>173</v>
      </c>
      <c r="D9" s="38" t="s">
        <v>209</v>
      </c>
      <c r="E9" s="24" t="s">
        <v>182</v>
      </c>
      <c r="F9" s="46">
        <v>389.03</v>
      </c>
      <c r="G9" s="47">
        <f t="shared" si="0"/>
        <v>389.03092</v>
      </c>
      <c r="H9" s="40">
        <v>177.03092</v>
      </c>
      <c r="I9" s="40">
        <v>10</v>
      </c>
      <c r="J9" s="40"/>
      <c r="K9" s="40"/>
      <c r="L9" s="40">
        <v>5</v>
      </c>
      <c r="M9" s="40">
        <v>14</v>
      </c>
      <c r="N9" s="40"/>
      <c r="O9" s="40">
        <v>36</v>
      </c>
      <c r="P9" s="40">
        <v>12</v>
      </c>
      <c r="Q9" s="40">
        <v>135</v>
      </c>
      <c r="R9" s="40"/>
      <c r="S9" s="40"/>
      <c r="T9" s="40"/>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zoomScale="115" zoomScaleNormal="115" topLeftCell="G1" workbookViewId="0">
      <selection activeCell="G4" sqref="G4:AG6"/>
    </sheetView>
  </sheetViews>
  <sheetFormatPr defaultColWidth="10" defaultRowHeight="13.5"/>
  <cols>
    <col min="1" max="1" width="5.28333333333333"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5" width="9.76666666666667" customWidth="1"/>
  </cols>
  <sheetData>
    <row r="1" ht="16.35" customHeight="1" spans="1:1">
      <c r="A1" s="29"/>
    </row>
    <row r="2" ht="43.95" customHeight="1" spans="1:33">
      <c r="A2" s="21" t="s">
        <v>19</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ht="24.15" customHeight="1" spans="1:33">
      <c r="A3" s="22" t="s">
        <v>30</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8" t="s">
        <v>31</v>
      </c>
      <c r="AG3" s="28"/>
    </row>
    <row r="4" ht="25" customHeight="1" spans="1:33">
      <c r="A4" s="23" t="s">
        <v>156</v>
      </c>
      <c r="B4" s="23"/>
      <c r="C4" s="23"/>
      <c r="D4" s="23" t="s">
        <v>192</v>
      </c>
      <c r="E4" s="23" t="s">
        <v>193</v>
      </c>
      <c r="F4" s="23" t="s">
        <v>291</v>
      </c>
      <c r="G4" s="23" t="s">
        <v>292</v>
      </c>
      <c r="H4" s="23" t="s">
        <v>293</v>
      </c>
      <c r="I4" s="23" t="s">
        <v>294</v>
      </c>
      <c r="J4" s="23" t="s">
        <v>295</v>
      </c>
      <c r="K4" s="23" t="s">
        <v>296</v>
      </c>
      <c r="L4" s="23" t="s">
        <v>297</v>
      </c>
      <c r="M4" s="23" t="s">
        <v>298</v>
      </c>
      <c r="N4" s="23" t="s">
        <v>299</v>
      </c>
      <c r="O4" s="23" t="s">
        <v>300</v>
      </c>
      <c r="P4" s="23" t="s">
        <v>301</v>
      </c>
      <c r="Q4" s="23" t="s">
        <v>286</v>
      </c>
      <c r="R4" s="23" t="s">
        <v>288</v>
      </c>
      <c r="S4" s="23" t="s">
        <v>302</v>
      </c>
      <c r="T4" s="23" t="s">
        <v>281</v>
      </c>
      <c r="U4" s="23" t="s">
        <v>282</v>
      </c>
      <c r="V4" s="23" t="s">
        <v>285</v>
      </c>
      <c r="W4" s="23" t="s">
        <v>303</v>
      </c>
      <c r="X4" s="23" t="s">
        <v>304</v>
      </c>
      <c r="Y4" s="23" t="s">
        <v>305</v>
      </c>
      <c r="Z4" s="23" t="s">
        <v>306</v>
      </c>
      <c r="AA4" s="23" t="s">
        <v>284</v>
      </c>
      <c r="AB4" s="23" t="s">
        <v>307</v>
      </c>
      <c r="AC4" s="23" t="s">
        <v>308</v>
      </c>
      <c r="AD4" s="23" t="s">
        <v>287</v>
      </c>
      <c r="AE4" s="23" t="s">
        <v>309</v>
      </c>
      <c r="AF4" s="23" t="s">
        <v>310</v>
      </c>
      <c r="AG4" s="23" t="s">
        <v>289</v>
      </c>
    </row>
    <row r="5" ht="21.55" customHeight="1" spans="1:33">
      <c r="A5" s="23" t="s">
        <v>164</v>
      </c>
      <c r="B5" s="23" t="s">
        <v>165</v>
      </c>
      <c r="C5" s="23" t="s">
        <v>166</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ht="22.8" customHeight="1" spans="1:33">
      <c r="A6" s="37"/>
      <c r="B6" s="45"/>
      <c r="C6" s="45"/>
      <c r="D6" s="24"/>
      <c r="E6" s="24" t="s">
        <v>135</v>
      </c>
      <c r="F6" s="46">
        <f>SUM(G6:AG6)</f>
        <v>389.03092</v>
      </c>
      <c r="G6" s="46">
        <v>72.7</v>
      </c>
      <c r="H6" s="46">
        <v>15</v>
      </c>
      <c r="I6" s="46"/>
      <c r="J6" s="46"/>
      <c r="K6" s="46">
        <v>3</v>
      </c>
      <c r="L6" s="46">
        <v>2</v>
      </c>
      <c r="M6" s="46">
        <v>3</v>
      </c>
      <c r="N6" s="46"/>
      <c r="O6" s="46">
        <v>2</v>
      </c>
      <c r="P6" s="46">
        <v>5</v>
      </c>
      <c r="Q6" s="46"/>
      <c r="R6" s="46">
        <v>12</v>
      </c>
      <c r="S6" s="46"/>
      <c r="T6" s="46">
        <v>10</v>
      </c>
      <c r="U6" s="46"/>
      <c r="V6" s="46">
        <v>14</v>
      </c>
      <c r="W6" s="46"/>
      <c r="X6" s="46"/>
      <c r="Y6" s="46"/>
      <c r="Z6" s="46">
        <v>5</v>
      </c>
      <c r="AA6" s="46"/>
      <c r="AB6" s="46">
        <v>17.732368</v>
      </c>
      <c r="AC6" s="46">
        <v>31.598552</v>
      </c>
      <c r="AD6" s="46">
        <v>36</v>
      </c>
      <c r="AE6" s="46">
        <v>25</v>
      </c>
      <c r="AF6" s="46"/>
      <c r="AG6" s="46">
        <v>135</v>
      </c>
    </row>
    <row r="7" ht="22.8" customHeight="1" spans="1:33">
      <c r="A7" s="33"/>
      <c r="B7" s="33"/>
      <c r="C7" s="33"/>
      <c r="D7" s="31" t="s">
        <v>153</v>
      </c>
      <c r="E7" s="31" t="s">
        <v>4</v>
      </c>
      <c r="F7" s="46">
        <f>SUM(G7:AG7)</f>
        <v>389.03092</v>
      </c>
      <c r="G7" s="46">
        <v>72.7</v>
      </c>
      <c r="H7" s="46">
        <v>15</v>
      </c>
      <c r="I7" s="46"/>
      <c r="J7" s="46"/>
      <c r="K7" s="46">
        <v>3</v>
      </c>
      <c r="L7" s="46">
        <v>2</v>
      </c>
      <c r="M7" s="46">
        <v>3</v>
      </c>
      <c r="N7" s="46"/>
      <c r="O7" s="46">
        <v>2</v>
      </c>
      <c r="P7" s="46">
        <v>5</v>
      </c>
      <c r="Q7" s="46"/>
      <c r="R7" s="46">
        <v>12</v>
      </c>
      <c r="S7" s="46"/>
      <c r="T7" s="46">
        <v>10</v>
      </c>
      <c r="U7" s="46"/>
      <c r="V7" s="46">
        <v>14</v>
      </c>
      <c r="W7" s="46"/>
      <c r="X7" s="46"/>
      <c r="Y7" s="46"/>
      <c r="Z7" s="46">
        <v>5</v>
      </c>
      <c r="AA7" s="46"/>
      <c r="AB7" s="46">
        <v>17.732368</v>
      </c>
      <c r="AC7" s="46">
        <v>31.598552</v>
      </c>
      <c r="AD7" s="46">
        <v>36</v>
      </c>
      <c r="AE7" s="46">
        <v>25</v>
      </c>
      <c r="AF7" s="46"/>
      <c r="AG7" s="46">
        <v>135</v>
      </c>
    </row>
    <row r="8" ht="22.8" customHeight="1" spans="1:33">
      <c r="A8" s="33"/>
      <c r="B8" s="33"/>
      <c r="C8" s="33"/>
      <c r="D8" s="39" t="s">
        <v>154</v>
      </c>
      <c r="E8" s="39" t="s">
        <v>155</v>
      </c>
      <c r="F8" s="46">
        <f>SUM(G8:AG8)</f>
        <v>389.03092</v>
      </c>
      <c r="G8" s="46">
        <v>72.7</v>
      </c>
      <c r="H8" s="46">
        <v>15</v>
      </c>
      <c r="I8" s="46"/>
      <c r="J8" s="46"/>
      <c r="K8" s="46">
        <v>3</v>
      </c>
      <c r="L8" s="46">
        <v>2</v>
      </c>
      <c r="M8" s="46">
        <v>3</v>
      </c>
      <c r="N8" s="46"/>
      <c r="O8" s="46">
        <v>2</v>
      </c>
      <c r="P8" s="46">
        <v>5</v>
      </c>
      <c r="Q8" s="46"/>
      <c r="R8" s="46">
        <v>12</v>
      </c>
      <c r="S8" s="46"/>
      <c r="T8" s="46">
        <v>10</v>
      </c>
      <c r="U8" s="46"/>
      <c r="V8" s="46">
        <v>14</v>
      </c>
      <c r="W8" s="46"/>
      <c r="X8" s="46"/>
      <c r="Y8" s="46"/>
      <c r="Z8" s="46">
        <v>5</v>
      </c>
      <c r="AA8" s="46"/>
      <c r="AB8" s="46">
        <v>17.732368</v>
      </c>
      <c r="AC8" s="46">
        <v>31.598552</v>
      </c>
      <c r="AD8" s="46">
        <v>36</v>
      </c>
      <c r="AE8" s="46">
        <v>25</v>
      </c>
      <c r="AF8" s="46"/>
      <c r="AG8" s="46">
        <v>135</v>
      </c>
    </row>
    <row r="9" ht="22.8" customHeight="1" spans="1:33">
      <c r="A9" s="42" t="s">
        <v>180</v>
      </c>
      <c r="B9" s="42" t="s">
        <v>173</v>
      </c>
      <c r="C9" s="42" t="s">
        <v>173</v>
      </c>
      <c r="D9" s="38" t="s">
        <v>209</v>
      </c>
      <c r="E9" s="24" t="s">
        <v>182</v>
      </c>
      <c r="F9" s="46">
        <f>SUM(G9:AG9)</f>
        <v>389.03092</v>
      </c>
      <c r="G9" s="40">
        <v>72.7</v>
      </c>
      <c r="H9" s="40">
        <v>15</v>
      </c>
      <c r="I9" s="40"/>
      <c r="J9" s="40"/>
      <c r="K9" s="40">
        <v>3</v>
      </c>
      <c r="L9" s="40">
        <v>2</v>
      </c>
      <c r="M9" s="40">
        <v>3</v>
      </c>
      <c r="N9" s="40"/>
      <c r="O9" s="40">
        <v>2</v>
      </c>
      <c r="P9" s="40">
        <v>5</v>
      </c>
      <c r="Q9" s="40"/>
      <c r="R9" s="40">
        <v>12</v>
      </c>
      <c r="S9" s="40"/>
      <c r="T9" s="40">
        <v>10</v>
      </c>
      <c r="U9" s="40"/>
      <c r="V9" s="40">
        <v>14</v>
      </c>
      <c r="W9" s="40"/>
      <c r="X9" s="40"/>
      <c r="Y9" s="40"/>
      <c r="Z9" s="40">
        <v>5</v>
      </c>
      <c r="AA9" s="40"/>
      <c r="AB9" s="40">
        <v>17.732368</v>
      </c>
      <c r="AC9" s="40">
        <v>31.598552</v>
      </c>
      <c r="AD9" s="40">
        <v>36</v>
      </c>
      <c r="AE9" s="40">
        <v>25</v>
      </c>
      <c r="AF9" s="40"/>
      <c r="AG9" s="40">
        <v>135</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30" zoomScaleNormal="130" topLeftCell="C1" workbookViewId="0">
      <selection activeCell="F13" sqref="F13"/>
    </sheetView>
  </sheetViews>
  <sheetFormatPr defaultColWidth="10"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 min="9" max="9" width="9.76666666666667" customWidth="1"/>
  </cols>
  <sheetData>
    <row r="1" ht="16.35" customHeight="1" spans="1:1">
      <c r="A1" s="29"/>
    </row>
    <row r="2" ht="33.6" customHeight="1" spans="1:8">
      <c r="A2" s="21" t="s">
        <v>20</v>
      </c>
      <c r="B2" s="21"/>
      <c r="C2" s="21"/>
      <c r="D2" s="21"/>
      <c r="E2" s="21"/>
      <c r="F2" s="21"/>
      <c r="G2" s="21"/>
      <c r="H2" s="21"/>
    </row>
    <row r="3" ht="24.15" customHeight="1" spans="1:8">
      <c r="A3" s="22" t="s">
        <v>30</v>
      </c>
      <c r="B3" s="22"/>
      <c r="C3" s="22"/>
      <c r="D3" s="22"/>
      <c r="E3" s="22"/>
      <c r="F3" s="22"/>
      <c r="G3" s="28" t="s">
        <v>31</v>
      </c>
      <c r="H3" s="28"/>
    </row>
    <row r="4" ht="23.25" customHeight="1" spans="1:8">
      <c r="A4" s="23" t="s">
        <v>311</v>
      </c>
      <c r="B4" s="23" t="s">
        <v>312</v>
      </c>
      <c r="C4" s="23" t="s">
        <v>313</v>
      </c>
      <c r="D4" s="23" t="s">
        <v>314</v>
      </c>
      <c r="E4" s="23" t="s">
        <v>315</v>
      </c>
      <c r="F4" s="23"/>
      <c r="G4" s="23"/>
      <c r="H4" s="23" t="s">
        <v>316</v>
      </c>
    </row>
    <row r="5" ht="25.85" customHeight="1" spans="1:8">
      <c r="A5" s="23"/>
      <c r="B5" s="23"/>
      <c r="C5" s="23"/>
      <c r="D5" s="23"/>
      <c r="E5" s="23" t="s">
        <v>137</v>
      </c>
      <c r="F5" s="23" t="s">
        <v>317</v>
      </c>
      <c r="G5" s="23" t="s">
        <v>318</v>
      </c>
      <c r="H5" s="23"/>
    </row>
    <row r="6" ht="22.8" customHeight="1" spans="1:8">
      <c r="A6" s="33"/>
      <c r="B6" s="33" t="s">
        <v>135</v>
      </c>
      <c r="C6" s="32">
        <v>50</v>
      </c>
      <c r="D6" s="32"/>
      <c r="E6" s="32">
        <v>36</v>
      </c>
      <c r="F6" s="32"/>
      <c r="G6" s="32">
        <v>36</v>
      </c>
      <c r="H6" s="32">
        <v>14</v>
      </c>
    </row>
    <row r="7" ht="22.8" customHeight="1" spans="1:8">
      <c r="A7" s="31" t="s">
        <v>153</v>
      </c>
      <c r="B7" s="31" t="s">
        <v>4</v>
      </c>
      <c r="C7" s="32">
        <v>50</v>
      </c>
      <c r="D7" s="32"/>
      <c r="E7" s="32">
        <v>36</v>
      </c>
      <c r="F7" s="32"/>
      <c r="G7" s="32">
        <v>36</v>
      </c>
      <c r="H7" s="32">
        <v>14</v>
      </c>
    </row>
    <row r="8" ht="22.8" customHeight="1" spans="1:8">
      <c r="A8" s="38" t="s">
        <v>154</v>
      </c>
      <c r="B8" s="38" t="s">
        <v>155</v>
      </c>
      <c r="C8" s="40">
        <v>50</v>
      </c>
      <c r="D8" s="40"/>
      <c r="E8" s="25">
        <v>36</v>
      </c>
      <c r="F8" s="40"/>
      <c r="G8" s="40">
        <v>36</v>
      </c>
      <c r="H8" s="40">
        <v>14</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6916666666667" customWidth="1"/>
    <col min="9" max="9" width="9.76666666666667" customWidth="1"/>
  </cols>
  <sheetData>
    <row r="1" ht="16.35" customHeight="1" spans="1:1">
      <c r="A1" s="29"/>
    </row>
    <row r="2" ht="38.8" customHeight="1" spans="1:8">
      <c r="A2" s="21" t="s">
        <v>21</v>
      </c>
      <c r="B2" s="21"/>
      <c r="C2" s="21"/>
      <c r="D2" s="21"/>
      <c r="E2" s="21"/>
      <c r="F2" s="21"/>
      <c r="G2" s="21"/>
      <c r="H2" s="21"/>
    </row>
    <row r="3" ht="24.15" customHeight="1" spans="1:8">
      <c r="A3" s="22" t="s">
        <v>30</v>
      </c>
      <c r="B3" s="22"/>
      <c r="C3" s="22"/>
      <c r="D3" s="22"/>
      <c r="E3" s="22"/>
      <c r="F3" s="22"/>
      <c r="G3" s="28" t="s">
        <v>31</v>
      </c>
      <c r="H3" s="28"/>
    </row>
    <row r="4" ht="23.25" customHeight="1" spans="1:8">
      <c r="A4" s="23" t="s">
        <v>157</v>
      </c>
      <c r="B4" s="23" t="s">
        <v>158</v>
      </c>
      <c r="C4" s="23" t="s">
        <v>135</v>
      </c>
      <c r="D4" s="23" t="s">
        <v>319</v>
      </c>
      <c r="E4" s="23"/>
      <c r="F4" s="23"/>
      <c r="G4" s="23"/>
      <c r="H4" s="23" t="s">
        <v>160</v>
      </c>
    </row>
    <row r="5" ht="19.8" customHeight="1" spans="1:8">
      <c r="A5" s="23"/>
      <c r="B5" s="23"/>
      <c r="C5" s="23"/>
      <c r="D5" s="23" t="s">
        <v>137</v>
      </c>
      <c r="E5" s="23" t="s">
        <v>230</v>
      </c>
      <c r="F5" s="23"/>
      <c r="G5" s="23" t="s">
        <v>231</v>
      </c>
      <c r="H5" s="23"/>
    </row>
    <row r="6" ht="27.6" customHeight="1" spans="1:8">
      <c r="A6" s="23"/>
      <c r="B6" s="23"/>
      <c r="C6" s="23"/>
      <c r="D6" s="23"/>
      <c r="E6" s="23" t="s">
        <v>211</v>
      </c>
      <c r="F6" s="23" t="s">
        <v>203</v>
      </c>
      <c r="G6" s="23"/>
      <c r="H6" s="23"/>
    </row>
    <row r="7" ht="22.8" customHeight="1" spans="1:8">
      <c r="A7" s="33"/>
      <c r="B7" s="37" t="s">
        <v>135</v>
      </c>
      <c r="C7" s="32">
        <v>0</v>
      </c>
      <c r="D7" s="32"/>
      <c r="E7" s="32"/>
      <c r="F7" s="32"/>
      <c r="G7" s="32"/>
      <c r="H7" s="32"/>
    </row>
    <row r="8" ht="22.8" customHeight="1" spans="1:8">
      <c r="A8" s="31"/>
      <c r="B8" s="31"/>
      <c r="C8" s="32"/>
      <c r="D8" s="32"/>
      <c r="E8" s="32"/>
      <c r="F8" s="32"/>
      <c r="G8" s="32"/>
      <c r="H8" s="32"/>
    </row>
    <row r="9" ht="22.8" customHeight="1" spans="1:8">
      <c r="A9" s="39"/>
      <c r="B9" s="39"/>
      <c r="C9" s="32"/>
      <c r="D9" s="32"/>
      <c r="E9" s="32"/>
      <c r="F9" s="32"/>
      <c r="G9" s="32"/>
      <c r="H9" s="32"/>
    </row>
    <row r="10" ht="22.8" customHeight="1" spans="1:8">
      <c r="A10" s="39"/>
      <c r="B10" s="39"/>
      <c r="C10" s="32"/>
      <c r="D10" s="32"/>
      <c r="E10" s="32"/>
      <c r="F10" s="32"/>
      <c r="G10" s="32"/>
      <c r="H10" s="32"/>
    </row>
    <row r="11" ht="22.8" customHeight="1" spans="1:8">
      <c r="A11" s="39"/>
      <c r="B11" s="39"/>
      <c r="C11" s="32"/>
      <c r="D11" s="32"/>
      <c r="E11" s="32"/>
      <c r="F11" s="32"/>
      <c r="G11" s="32"/>
      <c r="H11" s="32"/>
    </row>
    <row r="12" ht="22.8" customHeight="1" spans="1:8">
      <c r="A12" s="38"/>
      <c r="B12" s="38"/>
      <c r="C12" s="25"/>
      <c r="D12" s="25"/>
      <c r="E12" s="40"/>
      <c r="F12" s="40"/>
      <c r="G12" s="40"/>
      <c r="H12" s="40"/>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J28" sqref="J28"/>
    </sheetView>
  </sheetViews>
  <sheetFormatPr defaultColWidth="10" defaultRowHeight="13.5"/>
  <cols>
    <col min="1" max="1" width="4.475" customWidth="1"/>
    <col min="2" max="2" width="4.75" customWidth="1"/>
    <col min="3" max="3" width="5.01666666666667" customWidth="1"/>
    <col min="4" max="4" width="6.65" customWidth="1"/>
    <col min="5" max="5" width="15" customWidth="1"/>
    <col min="6" max="6" width="11.8083333333333" customWidth="1"/>
    <col min="7" max="17" width="7.18333333333333" customWidth="1"/>
    <col min="18" max="18" width="5.775" customWidth="1"/>
    <col min="19" max="19" width="7.18333333333333" customWidth="1"/>
    <col min="20" max="20" width="6.33333333333333" customWidth="1"/>
    <col min="21" max="22" width="9.76666666666667" customWidth="1"/>
  </cols>
  <sheetData>
    <row r="1" ht="16.35" customHeight="1" spans="1:1">
      <c r="A1" s="29"/>
    </row>
    <row r="2" ht="47.4" customHeight="1" spans="1:17">
      <c r="A2" s="21" t="s">
        <v>22</v>
      </c>
      <c r="B2" s="21"/>
      <c r="C2" s="21"/>
      <c r="D2" s="21"/>
      <c r="E2" s="21"/>
      <c r="F2" s="21"/>
      <c r="G2" s="21"/>
      <c r="H2" s="21"/>
      <c r="I2" s="21"/>
      <c r="J2" s="21"/>
      <c r="K2" s="21"/>
      <c r="L2" s="21"/>
      <c r="M2" s="21"/>
      <c r="N2" s="21"/>
      <c r="O2" s="21"/>
      <c r="P2" s="21"/>
      <c r="Q2" s="21"/>
    </row>
    <row r="3" ht="24.15" customHeight="1" spans="1:20">
      <c r="A3" s="22" t="s">
        <v>30</v>
      </c>
      <c r="B3" s="22"/>
      <c r="C3" s="22"/>
      <c r="D3" s="22"/>
      <c r="E3" s="22"/>
      <c r="F3" s="22"/>
      <c r="G3" s="22"/>
      <c r="H3" s="22"/>
      <c r="I3" s="22"/>
      <c r="J3" s="22"/>
      <c r="K3" s="22"/>
      <c r="L3" s="22"/>
      <c r="M3" s="22"/>
      <c r="N3" s="22"/>
      <c r="O3" s="22"/>
      <c r="P3" s="22"/>
      <c r="Q3" s="22"/>
      <c r="R3" s="22"/>
      <c r="S3" s="28" t="s">
        <v>31</v>
      </c>
      <c r="T3" s="28"/>
    </row>
    <row r="4" ht="27.6" customHeight="1" spans="1:20">
      <c r="A4" s="23" t="s">
        <v>156</v>
      </c>
      <c r="B4" s="23"/>
      <c r="C4" s="23"/>
      <c r="D4" s="23" t="s">
        <v>192</v>
      </c>
      <c r="E4" s="23" t="s">
        <v>193</v>
      </c>
      <c r="F4" s="23" t="s">
        <v>194</v>
      </c>
      <c r="G4" s="23" t="s">
        <v>195</v>
      </c>
      <c r="H4" s="23" t="s">
        <v>196</v>
      </c>
      <c r="I4" s="23" t="s">
        <v>197</v>
      </c>
      <c r="J4" s="23" t="s">
        <v>198</v>
      </c>
      <c r="K4" s="23" t="s">
        <v>199</v>
      </c>
      <c r="L4" s="23" t="s">
        <v>200</v>
      </c>
      <c r="M4" s="23" t="s">
        <v>201</v>
      </c>
      <c r="N4" s="23" t="s">
        <v>202</v>
      </c>
      <c r="O4" s="23" t="s">
        <v>203</v>
      </c>
      <c r="P4" s="23" t="s">
        <v>204</v>
      </c>
      <c r="Q4" s="23" t="s">
        <v>205</v>
      </c>
      <c r="R4" s="23" t="s">
        <v>206</v>
      </c>
      <c r="S4" s="23" t="s">
        <v>207</v>
      </c>
      <c r="T4" s="23" t="s">
        <v>208</v>
      </c>
    </row>
    <row r="5" ht="19.8" customHeight="1" spans="1:20">
      <c r="A5" s="23" t="s">
        <v>164</v>
      </c>
      <c r="B5" s="23" t="s">
        <v>165</v>
      </c>
      <c r="C5" s="23" t="s">
        <v>166</v>
      </c>
      <c r="D5" s="23"/>
      <c r="E5" s="23"/>
      <c r="F5" s="23"/>
      <c r="G5" s="23"/>
      <c r="H5" s="23"/>
      <c r="I5" s="23"/>
      <c r="J5" s="23"/>
      <c r="K5" s="23"/>
      <c r="L5" s="23"/>
      <c r="M5" s="23"/>
      <c r="N5" s="23"/>
      <c r="O5" s="23"/>
      <c r="P5" s="23"/>
      <c r="Q5" s="23"/>
      <c r="R5" s="23"/>
      <c r="S5" s="23"/>
      <c r="T5" s="23"/>
    </row>
    <row r="6" ht="22.8" customHeight="1" spans="1:20">
      <c r="A6" s="33"/>
      <c r="B6" s="33"/>
      <c r="C6" s="33"/>
      <c r="D6" s="33"/>
      <c r="E6" s="33" t="s">
        <v>135</v>
      </c>
      <c r="F6" s="32">
        <v>0</v>
      </c>
      <c r="G6" s="32"/>
      <c r="H6" s="32"/>
      <c r="I6" s="32"/>
      <c r="J6" s="32"/>
      <c r="K6" s="32"/>
      <c r="L6" s="32"/>
      <c r="M6" s="32"/>
      <c r="N6" s="32"/>
      <c r="O6" s="32"/>
      <c r="P6" s="32"/>
      <c r="Q6" s="32"/>
      <c r="R6" s="32"/>
      <c r="S6" s="32"/>
      <c r="T6" s="32"/>
    </row>
    <row r="7" ht="22.8" customHeight="1" spans="1:20">
      <c r="A7" s="33"/>
      <c r="B7" s="33"/>
      <c r="C7" s="33"/>
      <c r="D7" s="31"/>
      <c r="E7" s="31"/>
      <c r="F7" s="32"/>
      <c r="G7" s="32"/>
      <c r="H7" s="32"/>
      <c r="I7" s="32"/>
      <c r="J7" s="32"/>
      <c r="K7" s="32"/>
      <c r="L7" s="32"/>
      <c r="M7" s="32"/>
      <c r="N7" s="32"/>
      <c r="O7" s="32"/>
      <c r="P7" s="32"/>
      <c r="Q7" s="32"/>
      <c r="R7" s="32"/>
      <c r="S7" s="32"/>
      <c r="T7" s="32"/>
    </row>
    <row r="8" ht="22.8" customHeight="1" spans="1:20">
      <c r="A8" s="41"/>
      <c r="B8" s="41"/>
      <c r="C8" s="41"/>
      <c r="D8" s="39"/>
      <c r="E8" s="39"/>
      <c r="F8" s="32"/>
      <c r="G8" s="32"/>
      <c r="H8" s="32"/>
      <c r="I8" s="32"/>
      <c r="J8" s="32"/>
      <c r="K8" s="32"/>
      <c r="L8" s="32"/>
      <c r="M8" s="32"/>
      <c r="N8" s="32"/>
      <c r="O8" s="32"/>
      <c r="P8" s="32"/>
      <c r="Q8" s="32"/>
      <c r="R8" s="32"/>
      <c r="S8" s="32"/>
      <c r="T8" s="32"/>
    </row>
    <row r="9" ht="22.8" customHeight="1" spans="1:20">
      <c r="A9" s="42"/>
      <c r="B9" s="42"/>
      <c r="C9" s="42"/>
      <c r="D9" s="38"/>
      <c r="E9" s="43"/>
      <c r="F9" s="44"/>
      <c r="G9" s="44"/>
      <c r="H9" s="44"/>
      <c r="I9" s="44"/>
      <c r="J9" s="44"/>
      <c r="K9" s="44"/>
      <c r="L9" s="44"/>
      <c r="M9" s="44"/>
      <c r="N9" s="44"/>
      <c r="O9" s="44"/>
      <c r="P9" s="44"/>
      <c r="Q9" s="44"/>
      <c r="R9" s="44"/>
      <c r="S9" s="44"/>
      <c r="T9" s="44"/>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J25" sqref="J25"/>
    </sheetView>
  </sheetViews>
  <sheetFormatPr defaultColWidth="10" defaultRowHeight="13.5"/>
  <cols>
    <col min="1" max="1" width="3.8" customWidth="1"/>
    <col min="2" max="3" width="3.93333333333333" customWidth="1"/>
    <col min="4" max="4" width="6.78333333333333" customWidth="1"/>
    <col min="5" max="5" width="15.8833333333333" customWidth="1"/>
    <col min="6" max="6" width="9.225" customWidth="1"/>
    <col min="7" max="20" width="7.18333333333333" customWidth="1"/>
    <col min="21" max="22" width="9.76666666666667" customWidth="1"/>
  </cols>
  <sheetData>
    <row r="1" ht="16.35" customHeight="1" spans="1:1">
      <c r="A1" s="29"/>
    </row>
    <row r="2" ht="47.4" customHeight="1" spans="1:20">
      <c r="A2" s="21" t="s">
        <v>23</v>
      </c>
      <c r="B2" s="21"/>
      <c r="C2" s="21"/>
      <c r="D2" s="21"/>
      <c r="E2" s="21"/>
      <c r="F2" s="21"/>
      <c r="G2" s="21"/>
      <c r="H2" s="21"/>
      <c r="I2" s="21"/>
      <c r="J2" s="21"/>
      <c r="K2" s="21"/>
      <c r="L2" s="21"/>
      <c r="M2" s="21"/>
      <c r="N2" s="21"/>
      <c r="O2" s="21"/>
      <c r="P2" s="21"/>
      <c r="Q2" s="21"/>
      <c r="R2" s="21"/>
      <c r="S2" s="21"/>
      <c r="T2" s="21"/>
    </row>
    <row r="3" ht="33.6" customHeight="1" spans="1:20">
      <c r="A3" s="22" t="s">
        <v>30</v>
      </c>
      <c r="B3" s="22"/>
      <c r="C3" s="22"/>
      <c r="D3" s="22"/>
      <c r="E3" s="22"/>
      <c r="F3" s="22"/>
      <c r="G3" s="22"/>
      <c r="H3" s="22"/>
      <c r="I3" s="22"/>
      <c r="J3" s="22"/>
      <c r="K3" s="22"/>
      <c r="L3" s="22"/>
      <c r="M3" s="22"/>
      <c r="N3" s="22"/>
      <c r="O3" s="22"/>
      <c r="P3" s="28" t="s">
        <v>31</v>
      </c>
      <c r="Q3" s="28"/>
      <c r="R3" s="28"/>
      <c r="S3" s="28"/>
      <c r="T3" s="28"/>
    </row>
    <row r="4" ht="29.3" customHeight="1" spans="1:20">
      <c r="A4" s="23" t="s">
        <v>156</v>
      </c>
      <c r="B4" s="23"/>
      <c r="C4" s="23"/>
      <c r="D4" s="23" t="s">
        <v>192</v>
      </c>
      <c r="E4" s="23" t="s">
        <v>193</v>
      </c>
      <c r="F4" s="23" t="s">
        <v>210</v>
      </c>
      <c r="G4" s="23" t="s">
        <v>159</v>
      </c>
      <c r="H4" s="23"/>
      <c r="I4" s="23"/>
      <c r="J4" s="23"/>
      <c r="K4" s="23" t="s">
        <v>160</v>
      </c>
      <c r="L4" s="23"/>
      <c r="M4" s="23"/>
      <c r="N4" s="23"/>
      <c r="O4" s="23"/>
      <c r="P4" s="23"/>
      <c r="Q4" s="23"/>
      <c r="R4" s="23"/>
      <c r="S4" s="23"/>
      <c r="T4" s="23"/>
    </row>
    <row r="5" ht="50" customHeight="1" spans="1:20">
      <c r="A5" s="23" t="s">
        <v>164</v>
      </c>
      <c r="B5" s="23" t="s">
        <v>165</v>
      </c>
      <c r="C5" s="23" t="s">
        <v>166</v>
      </c>
      <c r="D5" s="23"/>
      <c r="E5" s="23"/>
      <c r="F5" s="23"/>
      <c r="G5" s="23" t="s">
        <v>135</v>
      </c>
      <c r="H5" s="23" t="s">
        <v>211</v>
      </c>
      <c r="I5" s="23" t="s">
        <v>212</v>
      </c>
      <c r="J5" s="23" t="s">
        <v>203</v>
      </c>
      <c r="K5" s="23" t="s">
        <v>135</v>
      </c>
      <c r="L5" s="23" t="s">
        <v>214</v>
      </c>
      <c r="M5" s="23" t="s">
        <v>215</v>
      </c>
      <c r="N5" s="23" t="s">
        <v>205</v>
      </c>
      <c r="O5" s="23" t="s">
        <v>216</v>
      </c>
      <c r="P5" s="23" t="s">
        <v>217</v>
      </c>
      <c r="Q5" s="23" t="s">
        <v>218</v>
      </c>
      <c r="R5" s="23" t="s">
        <v>201</v>
      </c>
      <c r="S5" s="23" t="s">
        <v>204</v>
      </c>
      <c r="T5" s="23" t="s">
        <v>208</v>
      </c>
    </row>
    <row r="6" ht="22.8" customHeight="1" spans="1:20">
      <c r="A6" s="33"/>
      <c r="B6" s="33"/>
      <c r="C6" s="33"/>
      <c r="D6" s="33"/>
      <c r="E6" s="33" t="s">
        <v>135</v>
      </c>
      <c r="F6" s="32">
        <v>0</v>
      </c>
      <c r="G6" s="32"/>
      <c r="H6" s="32"/>
      <c r="I6" s="32"/>
      <c r="J6" s="32"/>
      <c r="K6" s="32"/>
      <c r="L6" s="32"/>
      <c r="M6" s="32"/>
      <c r="N6" s="32"/>
      <c r="O6" s="32"/>
      <c r="P6" s="32"/>
      <c r="Q6" s="32"/>
      <c r="R6" s="32"/>
      <c r="S6" s="32"/>
      <c r="T6" s="32"/>
    </row>
    <row r="7" ht="22.8" customHeight="1" spans="1:20">
      <c r="A7" s="33"/>
      <c r="B7" s="33"/>
      <c r="C7" s="33"/>
      <c r="D7" s="31"/>
      <c r="E7" s="31"/>
      <c r="F7" s="32"/>
      <c r="G7" s="32"/>
      <c r="H7" s="32"/>
      <c r="I7" s="32"/>
      <c r="J7" s="32"/>
      <c r="K7" s="32"/>
      <c r="L7" s="32"/>
      <c r="M7" s="32"/>
      <c r="N7" s="32"/>
      <c r="O7" s="32"/>
      <c r="P7" s="32"/>
      <c r="Q7" s="32"/>
      <c r="R7" s="32"/>
      <c r="S7" s="32"/>
      <c r="T7" s="32"/>
    </row>
    <row r="8" ht="22.8" customHeight="1" spans="1:20">
      <c r="A8" s="41"/>
      <c r="B8" s="41"/>
      <c r="C8" s="41"/>
      <c r="D8" s="39"/>
      <c r="E8" s="39"/>
      <c r="F8" s="32"/>
      <c r="G8" s="32"/>
      <c r="H8" s="32"/>
      <c r="I8" s="32"/>
      <c r="J8" s="32"/>
      <c r="K8" s="32"/>
      <c r="L8" s="32"/>
      <c r="M8" s="32"/>
      <c r="N8" s="32"/>
      <c r="O8" s="32"/>
      <c r="P8" s="32"/>
      <c r="Q8" s="32"/>
      <c r="R8" s="32"/>
      <c r="S8" s="32"/>
      <c r="T8" s="32"/>
    </row>
    <row r="9" ht="22.8" customHeight="1" spans="1:20">
      <c r="A9" s="42"/>
      <c r="B9" s="42"/>
      <c r="C9" s="42"/>
      <c r="D9" s="38"/>
      <c r="E9" s="43"/>
      <c r="F9" s="40"/>
      <c r="G9" s="25"/>
      <c r="H9" s="25"/>
      <c r="I9" s="25"/>
      <c r="J9" s="25"/>
      <c r="K9" s="25"/>
      <c r="L9" s="25"/>
      <c r="M9" s="25"/>
      <c r="N9" s="25"/>
      <c r="O9" s="25"/>
      <c r="P9" s="25"/>
      <c r="Q9" s="25"/>
      <c r="R9" s="25"/>
      <c r="S9" s="25"/>
      <c r="T9" s="25"/>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9" workbookViewId="0">
      <selection activeCell="C26" sqref="C26"/>
    </sheetView>
  </sheetViews>
  <sheetFormatPr defaultColWidth="10" defaultRowHeight="13.5" outlineLevelCol="2"/>
  <cols>
    <col min="1" max="1" width="6.38333333333333" customWidth="1"/>
    <col min="2" max="2" width="9.90833333333333" customWidth="1"/>
    <col min="3" max="3" width="52.3833333333333" customWidth="1"/>
    <col min="4" max="4" width="9.76666666666667" customWidth="1"/>
  </cols>
  <sheetData>
    <row r="1" ht="32.75" customHeight="1" spans="1:3">
      <c r="A1" s="29"/>
      <c r="B1" s="30" t="s">
        <v>5</v>
      </c>
      <c r="C1" s="30"/>
    </row>
    <row r="2" ht="25" customHeight="1" spans="2:3">
      <c r="B2" s="30"/>
      <c r="C2" s="30"/>
    </row>
    <row r="3" ht="31.05" customHeight="1" spans="2:3">
      <c r="B3" s="68" t="s">
        <v>6</v>
      </c>
      <c r="C3" s="68"/>
    </row>
    <row r="4" ht="32.55" customHeight="1" spans="2:3">
      <c r="B4" s="69">
        <v>1</v>
      </c>
      <c r="C4" s="70" t="s">
        <v>7</v>
      </c>
    </row>
    <row r="5" ht="32.55" customHeight="1" spans="2:3">
      <c r="B5" s="69">
        <v>2</v>
      </c>
      <c r="C5" s="71" t="s">
        <v>8</v>
      </c>
    </row>
    <row r="6" ht="32.55" customHeight="1" spans="2:3">
      <c r="B6" s="69">
        <v>3</v>
      </c>
      <c r="C6" s="70" t="s">
        <v>9</v>
      </c>
    </row>
    <row r="7" ht="32.55" customHeight="1" spans="2:3">
      <c r="B7" s="69">
        <v>4</v>
      </c>
      <c r="C7" s="70" t="s">
        <v>10</v>
      </c>
    </row>
    <row r="8" ht="32.55" customHeight="1" spans="2:3">
      <c r="B8" s="69">
        <v>5</v>
      </c>
      <c r="C8" s="70" t="s">
        <v>11</v>
      </c>
    </row>
    <row r="9" ht="32.55" customHeight="1" spans="2:3">
      <c r="B9" s="69">
        <v>6</v>
      </c>
      <c r="C9" s="70" t="s">
        <v>12</v>
      </c>
    </row>
    <row r="10" ht="32.55" customHeight="1" spans="2:3">
      <c r="B10" s="69">
        <v>7</v>
      </c>
      <c r="C10" s="70" t="s">
        <v>13</v>
      </c>
    </row>
    <row r="11" ht="32.55" customHeight="1" spans="2:3">
      <c r="B11" s="69">
        <v>8</v>
      </c>
      <c r="C11" s="70" t="s">
        <v>14</v>
      </c>
    </row>
    <row r="12" ht="32.55" customHeight="1" spans="2:3">
      <c r="B12" s="69">
        <v>9</v>
      </c>
      <c r="C12" s="70" t="s">
        <v>15</v>
      </c>
    </row>
    <row r="13" ht="32.55" customHeight="1" spans="2:3">
      <c r="B13" s="69">
        <v>10</v>
      </c>
      <c r="C13" s="70" t="s">
        <v>16</v>
      </c>
    </row>
    <row r="14" ht="32.55" customHeight="1" spans="2:3">
      <c r="B14" s="69">
        <v>11</v>
      </c>
      <c r="C14" s="70" t="s">
        <v>17</v>
      </c>
    </row>
    <row r="15" ht="32.55" customHeight="1" spans="2:3">
      <c r="B15" s="69">
        <v>12</v>
      </c>
      <c r="C15" s="70" t="s">
        <v>18</v>
      </c>
    </row>
    <row r="16" ht="32.55" customHeight="1" spans="2:3">
      <c r="B16" s="69">
        <v>13</v>
      </c>
      <c r="C16" s="70" t="s">
        <v>19</v>
      </c>
    </row>
    <row r="17" ht="32.55" customHeight="1" spans="2:3">
      <c r="B17" s="69">
        <v>14</v>
      </c>
      <c r="C17" s="70" t="s">
        <v>20</v>
      </c>
    </row>
    <row r="18" ht="32.55" customHeight="1" spans="2:3">
      <c r="B18" s="69">
        <v>15</v>
      </c>
      <c r="C18" s="70" t="s">
        <v>21</v>
      </c>
    </row>
    <row r="19" ht="32.55" customHeight="1" spans="2:3">
      <c r="B19" s="69">
        <v>16</v>
      </c>
      <c r="C19" s="70" t="s">
        <v>22</v>
      </c>
    </row>
    <row r="20" ht="32.55" customHeight="1" spans="2:3">
      <c r="B20" s="69">
        <v>17</v>
      </c>
      <c r="C20" s="70" t="s">
        <v>23</v>
      </c>
    </row>
    <row r="21" ht="32.55" customHeight="1" spans="2:3">
      <c r="B21" s="69">
        <v>18</v>
      </c>
      <c r="C21" s="70" t="s">
        <v>24</v>
      </c>
    </row>
    <row r="22" ht="32.55" customHeight="1" spans="2:3">
      <c r="B22" s="69">
        <v>19</v>
      </c>
      <c r="C22" s="70" t="s">
        <v>25</v>
      </c>
    </row>
    <row r="23" ht="32.55" customHeight="1" spans="2:3">
      <c r="B23" s="69">
        <v>20</v>
      </c>
      <c r="C23" s="70" t="s">
        <v>26</v>
      </c>
    </row>
    <row r="24" ht="32.55" customHeight="1" spans="2:3">
      <c r="B24" s="69">
        <v>21</v>
      </c>
      <c r="C24" s="70" t="s">
        <v>27</v>
      </c>
    </row>
    <row r="25" ht="32.55" customHeight="1" spans="2:3">
      <c r="B25" s="69">
        <v>22</v>
      </c>
      <c r="C25" s="70" t="s">
        <v>28</v>
      </c>
    </row>
    <row r="26" spans="2:3">
      <c r="B26" s="69">
        <v>23</v>
      </c>
      <c r="C26" s="70"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1333333333333" customWidth="1"/>
    <col min="2" max="2" width="25.3833333333333"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1">
      <c r="A1" s="29"/>
    </row>
    <row r="2" ht="38.8" customHeight="1" spans="1:8">
      <c r="A2" s="21" t="s">
        <v>320</v>
      </c>
      <c r="B2" s="21"/>
      <c r="C2" s="21"/>
      <c r="D2" s="21"/>
      <c r="E2" s="21"/>
      <c r="F2" s="21"/>
      <c r="G2" s="21"/>
      <c r="H2" s="21"/>
    </row>
    <row r="3" ht="24.15" customHeight="1" spans="1:8">
      <c r="A3" s="22" t="s">
        <v>30</v>
      </c>
      <c r="B3" s="22"/>
      <c r="C3" s="22"/>
      <c r="D3" s="22"/>
      <c r="E3" s="22"/>
      <c r="F3" s="22"/>
      <c r="G3" s="22"/>
      <c r="H3" s="28" t="s">
        <v>31</v>
      </c>
    </row>
    <row r="4" ht="19.8" customHeight="1" spans="1:8">
      <c r="A4" s="23" t="s">
        <v>157</v>
      </c>
      <c r="B4" s="23" t="s">
        <v>158</v>
      </c>
      <c r="C4" s="23" t="s">
        <v>135</v>
      </c>
      <c r="D4" s="23" t="s">
        <v>321</v>
      </c>
      <c r="E4" s="23"/>
      <c r="F4" s="23"/>
      <c r="G4" s="23"/>
      <c r="H4" s="23" t="s">
        <v>160</v>
      </c>
    </row>
    <row r="5" ht="23.25" customHeight="1" spans="1:8">
      <c r="A5" s="23"/>
      <c r="B5" s="23"/>
      <c r="C5" s="23"/>
      <c r="D5" s="23" t="s">
        <v>137</v>
      </c>
      <c r="E5" s="23" t="s">
        <v>230</v>
      </c>
      <c r="F5" s="23"/>
      <c r="G5" s="23" t="s">
        <v>231</v>
      </c>
      <c r="H5" s="23"/>
    </row>
    <row r="6" ht="23.25" customHeight="1" spans="1:8">
      <c r="A6" s="23"/>
      <c r="B6" s="23"/>
      <c r="C6" s="23"/>
      <c r="D6" s="23"/>
      <c r="E6" s="23" t="s">
        <v>211</v>
      </c>
      <c r="F6" s="23" t="s">
        <v>203</v>
      </c>
      <c r="G6" s="23"/>
      <c r="H6" s="23"/>
    </row>
    <row r="7" ht="22.8" customHeight="1" spans="1:8">
      <c r="A7" s="33"/>
      <c r="B7" s="37" t="s">
        <v>135</v>
      </c>
      <c r="C7" s="32">
        <v>0</v>
      </c>
      <c r="D7" s="32"/>
      <c r="E7" s="32"/>
      <c r="F7" s="32"/>
      <c r="G7" s="32"/>
      <c r="H7" s="32"/>
    </row>
    <row r="8" ht="22.8" customHeight="1" spans="1:8">
      <c r="A8" s="31"/>
      <c r="B8" s="31"/>
      <c r="C8" s="32"/>
      <c r="D8" s="32"/>
      <c r="E8" s="32"/>
      <c r="F8" s="32"/>
      <c r="G8" s="32"/>
      <c r="H8" s="32"/>
    </row>
    <row r="9" ht="22.8" customHeight="1" spans="1:8">
      <c r="A9" s="39"/>
      <c r="B9" s="39"/>
      <c r="C9" s="32"/>
      <c r="D9" s="32"/>
      <c r="E9" s="32"/>
      <c r="F9" s="32"/>
      <c r="G9" s="32"/>
      <c r="H9" s="32"/>
    </row>
    <row r="10" ht="22.8" customHeight="1" spans="1:8">
      <c r="A10" s="39"/>
      <c r="B10" s="39"/>
      <c r="C10" s="32"/>
      <c r="D10" s="32"/>
      <c r="E10" s="32"/>
      <c r="F10" s="32"/>
      <c r="G10" s="32"/>
      <c r="H10" s="32"/>
    </row>
    <row r="11" ht="22.8" customHeight="1" spans="1:8">
      <c r="A11" s="39"/>
      <c r="B11" s="39"/>
      <c r="C11" s="32"/>
      <c r="D11" s="32"/>
      <c r="E11" s="32"/>
      <c r="F11" s="32"/>
      <c r="G11" s="32"/>
      <c r="H11" s="32"/>
    </row>
    <row r="12" ht="22.8" customHeight="1" spans="1:8">
      <c r="A12" s="38"/>
      <c r="B12" s="38"/>
      <c r="C12" s="25"/>
      <c r="D12" s="25"/>
      <c r="E12" s="40"/>
      <c r="F12" s="40"/>
      <c r="G12" s="40"/>
      <c r="H12" s="4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1">
      <c r="A1" s="29"/>
    </row>
    <row r="2" ht="38.8" customHeight="1" spans="1:8">
      <c r="A2" s="21" t="s">
        <v>25</v>
      </c>
      <c r="B2" s="21"/>
      <c r="C2" s="21"/>
      <c r="D2" s="21"/>
      <c r="E2" s="21"/>
      <c r="F2" s="21"/>
      <c r="G2" s="21"/>
      <c r="H2" s="21"/>
    </row>
    <row r="3" ht="24.15" customHeight="1" spans="1:8">
      <c r="A3" s="22" t="s">
        <v>30</v>
      </c>
      <c r="B3" s="22"/>
      <c r="C3" s="22"/>
      <c r="D3" s="22"/>
      <c r="E3" s="22"/>
      <c r="F3" s="22"/>
      <c r="G3" s="22"/>
      <c r="H3" s="28" t="s">
        <v>31</v>
      </c>
    </row>
    <row r="4" ht="25" customHeight="1" spans="1:8">
      <c r="A4" s="23" t="s">
        <v>157</v>
      </c>
      <c r="B4" s="23" t="s">
        <v>158</v>
      </c>
      <c r="C4" s="23" t="s">
        <v>135</v>
      </c>
      <c r="D4" s="23" t="s">
        <v>322</v>
      </c>
      <c r="E4" s="23"/>
      <c r="F4" s="23"/>
      <c r="G4" s="23"/>
      <c r="H4" s="23" t="s">
        <v>160</v>
      </c>
    </row>
    <row r="5" ht="25.85" customHeight="1" spans="1:8">
      <c r="A5" s="23"/>
      <c r="B5" s="23"/>
      <c r="C5" s="23"/>
      <c r="D5" s="23" t="s">
        <v>137</v>
      </c>
      <c r="E5" s="23" t="s">
        <v>230</v>
      </c>
      <c r="F5" s="23"/>
      <c r="G5" s="23" t="s">
        <v>231</v>
      </c>
      <c r="H5" s="23"/>
    </row>
    <row r="6" ht="35.35" customHeight="1" spans="1:8">
      <c r="A6" s="23"/>
      <c r="B6" s="23"/>
      <c r="C6" s="23"/>
      <c r="D6" s="23"/>
      <c r="E6" s="23" t="s">
        <v>211</v>
      </c>
      <c r="F6" s="23" t="s">
        <v>203</v>
      </c>
      <c r="G6" s="23"/>
      <c r="H6" s="23"/>
    </row>
    <row r="7" ht="22.8" customHeight="1" spans="1:8">
      <c r="A7" s="33"/>
      <c r="B7" s="37" t="s">
        <v>135</v>
      </c>
      <c r="C7" s="32">
        <v>0</v>
      </c>
      <c r="D7" s="32"/>
      <c r="E7" s="32"/>
      <c r="F7" s="32"/>
      <c r="G7" s="32"/>
      <c r="H7" s="32"/>
    </row>
    <row r="8" ht="22.8" customHeight="1" spans="1:8">
      <c r="A8" s="31"/>
      <c r="B8" s="31"/>
      <c r="C8" s="32"/>
      <c r="D8" s="32"/>
      <c r="E8" s="32"/>
      <c r="F8" s="32"/>
      <c r="G8" s="32"/>
      <c r="H8" s="32"/>
    </row>
    <row r="9" ht="22.8" customHeight="1" spans="1:8">
      <c r="A9" s="39"/>
      <c r="B9" s="39"/>
      <c r="C9" s="32"/>
      <c r="D9" s="32"/>
      <c r="E9" s="32"/>
      <c r="F9" s="32"/>
      <c r="G9" s="32"/>
      <c r="H9" s="32"/>
    </row>
    <row r="10" ht="22.8" customHeight="1" spans="1:8">
      <c r="A10" s="39"/>
      <c r="B10" s="39"/>
      <c r="C10" s="32"/>
      <c r="D10" s="32"/>
      <c r="E10" s="32"/>
      <c r="F10" s="32"/>
      <c r="G10" s="32"/>
      <c r="H10" s="32"/>
    </row>
    <row r="11" ht="22.8" customHeight="1" spans="1:8">
      <c r="A11" s="39"/>
      <c r="B11" s="39"/>
      <c r="C11" s="32"/>
      <c r="D11" s="32"/>
      <c r="E11" s="32"/>
      <c r="F11" s="32"/>
      <c r="G11" s="32"/>
      <c r="H11" s="32"/>
    </row>
    <row r="12" ht="22.8" customHeight="1" spans="1:8">
      <c r="A12" s="38"/>
      <c r="B12" s="38"/>
      <c r="C12" s="25"/>
      <c r="D12" s="25"/>
      <c r="E12" s="40"/>
      <c r="F12" s="40"/>
      <c r="G12" s="40"/>
      <c r="H12" s="4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zoomScale="130" zoomScaleNormal="130" workbookViewId="0">
      <selection activeCell="F21" sqref="F21"/>
    </sheetView>
  </sheetViews>
  <sheetFormatPr defaultColWidth="10" defaultRowHeight="13.5"/>
  <cols>
    <col min="1" max="1" width="10.45" customWidth="1"/>
    <col min="2" max="2" width="0.133333333333333" customWidth="1"/>
    <col min="3" max="3" width="24.0166666666667" customWidth="1"/>
    <col min="4" max="4" width="13.3" customWidth="1"/>
    <col min="5" max="6" width="7.775" customWidth="1"/>
    <col min="7" max="15" width="7.69166666666667" customWidth="1"/>
    <col min="16" max="18" width="9.76666666666667" customWidth="1"/>
  </cols>
  <sheetData>
    <row r="1" ht="16.35" customHeight="1" spans="1:1">
      <c r="A1" s="29"/>
    </row>
    <row r="2" ht="45.7" customHeight="1" spans="1:15">
      <c r="A2" s="21" t="s">
        <v>26</v>
      </c>
      <c r="B2" s="21"/>
      <c r="C2" s="21"/>
      <c r="D2" s="21"/>
      <c r="E2" s="21"/>
      <c r="F2" s="21"/>
      <c r="G2" s="21"/>
      <c r="H2" s="21"/>
      <c r="I2" s="21"/>
      <c r="J2" s="21"/>
      <c r="K2" s="21"/>
      <c r="L2" s="21"/>
      <c r="M2" s="21"/>
      <c r="N2" s="21"/>
      <c r="O2" s="21"/>
    </row>
    <row r="3" ht="24.15" customHeight="1" spans="1:15">
      <c r="A3" s="34" t="s">
        <v>30</v>
      </c>
      <c r="B3" s="34"/>
      <c r="C3" s="34"/>
      <c r="D3" s="34"/>
      <c r="E3" s="34"/>
      <c r="F3" s="34"/>
      <c r="G3" s="34"/>
      <c r="H3" s="34"/>
      <c r="I3" s="34"/>
      <c r="J3" s="34"/>
      <c r="K3" s="34"/>
      <c r="L3" s="34"/>
      <c r="M3" s="34"/>
      <c r="N3" s="28" t="s">
        <v>31</v>
      </c>
      <c r="O3" s="28"/>
    </row>
    <row r="4" ht="26.05" customHeight="1" spans="1:15">
      <c r="A4" s="23" t="s">
        <v>192</v>
      </c>
      <c r="B4" s="35"/>
      <c r="C4" s="23" t="s">
        <v>323</v>
      </c>
      <c r="D4" s="23" t="s">
        <v>324</v>
      </c>
      <c r="E4" s="23"/>
      <c r="F4" s="23"/>
      <c r="G4" s="23"/>
      <c r="H4" s="23"/>
      <c r="I4" s="23"/>
      <c r="J4" s="23"/>
      <c r="K4" s="23"/>
      <c r="L4" s="23"/>
      <c r="M4" s="23"/>
      <c r="N4" s="23" t="s">
        <v>325</v>
      </c>
      <c r="O4" s="23"/>
    </row>
    <row r="5" ht="31.9" customHeight="1" spans="1:15">
      <c r="A5" s="23"/>
      <c r="B5" s="35"/>
      <c r="C5" s="23"/>
      <c r="D5" s="23" t="s">
        <v>326</v>
      </c>
      <c r="E5" s="23" t="s">
        <v>138</v>
      </c>
      <c r="F5" s="23"/>
      <c r="G5" s="23"/>
      <c r="H5" s="23"/>
      <c r="I5" s="23"/>
      <c r="J5" s="23"/>
      <c r="K5" s="23" t="s">
        <v>327</v>
      </c>
      <c r="L5" s="23" t="s">
        <v>140</v>
      </c>
      <c r="M5" s="23" t="s">
        <v>141</v>
      </c>
      <c r="N5" s="23" t="s">
        <v>328</v>
      </c>
      <c r="O5" s="23" t="s">
        <v>329</v>
      </c>
    </row>
    <row r="6" ht="44.85" customHeight="1" spans="1:15">
      <c r="A6" s="23"/>
      <c r="B6" s="35"/>
      <c r="C6" s="23"/>
      <c r="D6" s="23"/>
      <c r="E6" s="23" t="s">
        <v>330</v>
      </c>
      <c r="F6" s="23" t="s">
        <v>331</v>
      </c>
      <c r="G6" s="23" t="s">
        <v>332</v>
      </c>
      <c r="H6" s="23" t="s">
        <v>333</v>
      </c>
      <c r="I6" s="23" t="s">
        <v>334</v>
      </c>
      <c r="J6" s="23" t="s">
        <v>335</v>
      </c>
      <c r="K6" s="23"/>
      <c r="L6" s="23"/>
      <c r="M6" s="23"/>
      <c r="N6" s="23"/>
      <c r="O6" s="23"/>
    </row>
    <row r="7" ht="22.8" customHeight="1" spans="1:15">
      <c r="A7" s="33"/>
      <c r="B7" s="36"/>
      <c r="C7" s="37" t="s">
        <v>135</v>
      </c>
      <c r="D7" s="32">
        <v>2983</v>
      </c>
      <c r="E7" s="32">
        <v>2983</v>
      </c>
      <c r="F7" s="32">
        <v>2813</v>
      </c>
      <c r="G7" s="32">
        <v>170</v>
      </c>
      <c r="H7" s="32"/>
      <c r="I7" s="32"/>
      <c r="J7" s="32"/>
      <c r="K7" s="32"/>
      <c r="L7" s="32"/>
      <c r="M7" s="32"/>
      <c r="N7" s="32">
        <v>2983</v>
      </c>
      <c r="O7" s="33"/>
    </row>
    <row r="8" ht="22.8" customHeight="1" spans="1:15">
      <c r="A8" s="31" t="s">
        <v>153</v>
      </c>
      <c r="B8" s="36"/>
      <c r="C8" s="31" t="s">
        <v>4</v>
      </c>
      <c r="D8" s="32">
        <v>2983</v>
      </c>
      <c r="E8" s="32">
        <v>2983</v>
      </c>
      <c r="F8" s="32">
        <v>2813</v>
      </c>
      <c r="G8" s="32">
        <v>170</v>
      </c>
      <c r="H8" s="32"/>
      <c r="I8" s="32"/>
      <c r="J8" s="32"/>
      <c r="K8" s="32"/>
      <c r="L8" s="32"/>
      <c r="M8" s="32"/>
      <c r="N8" s="32">
        <v>2983</v>
      </c>
      <c r="O8" s="33"/>
    </row>
    <row r="9" ht="22.8" customHeight="1" spans="1:15">
      <c r="A9" s="38" t="s">
        <v>336</v>
      </c>
      <c r="B9" s="36" t="s">
        <v>337</v>
      </c>
      <c r="C9" s="38" t="s">
        <v>338</v>
      </c>
      <c r="D9" s="25">
        <v>100</v>
      </c>
      <c r="E9" s="25">
        <v>100</v>
      </c>
      <c r="F9" s="25"/>
      <c r="G9" s="25">
        <v>100</v>
      </c>
      <c r="H9" s="25"/>
      <c r="I9" s="25"/>
      <c r="J9" s="25"/>
      <c r="K9" s="25"/>
      <c r="L9" s="25"/>
      <c r="M9" s="25"/>
      <c r="N9" s="25">
        <v>100</v>
      </c>
      <c r="O9" s="24"/>
    </row>
    <row r="10" ht="22.8" customHeight="1" spans="1:15">
      <c r="A10" s="38" t="s">
        <v>336</v>
      </c>
      <c r="B10" s="36" t="s">
        <v>339</v>
      </c>
      <c r="C10" s="38" t="s">
        <v>340</v>
      </c>
      <c r="D10" s="25">
        <v>50</v>
      </c>
      <c r="E10" s="25">
        <v>50</v>
      </c>
      <c r="F10" s="25"/>
      <c r="G10" s="25">
        <v>50</v>
      </c>
      <c r="H10" s="25"/>
      <c r="I10" s="25"/>
      <c r="J10" s="25"/>
      <c r="K10" s="25"/>
      <c r="L10" s="25"/>
      <c r="M10" s="25"/>
      <c r="N10" s="25">
        <v>50</v>
      </c>
      <c r="O10" s="24"/>
    </row>
    <row r="11" ht="22.8" customHeight="1" spans="1:15">
      <c r="A11" s="38" t="s">
        <v>336</v>
      </c>
      <c r="B11" s="36" t="s">
        <v>341</v>
      </c>
      <c r="C11" s="38" t="s">
        <v>342</v>
      </c>
      <c r="D11" s="25">
        <v>248</v>
      </c>
      <c r="E11" s="25">
        <v>248</v>
      </c>
      <c r="F11" s="25">
        <v>248</v>
      </c>
      <c r="G11" s="25"/>
      <c r="H11" s="25"/>
      <c r="I11" s="25"/>
      <c r="J11" s="25"/>
      <c r="K11" s="25"/>
      <c r="L11" s="25"/>
      <c r="M11" s="25"/>
      <c r="N11" s="25">
        <v>248</v>
      </c>
      <c r="O11" s="24"/>
    </row>
    <row r="12" ht="22.8" customHeight="1" spans="1:15">
      <c r="A12" s="38" t="s">
        <v>336</v>
      </c>
      <c r="B12" s="36" t="s">
        <v>343</v>
      </c>
      <c r="C12" s="38" t="s">
        <v>344</v>
      </c>
      <c r="D12" s="25">
        <v>2565</v>
      </c>
      <c r="E12" s="25">
        <v>2565</v>
      </c>
      <c r="F12" s="25">
        <v>2565</v>
      </c>
      <c r="G12" s="25"/>
      <c r="H12" s="25"/>
      <c r="I12" s="25"/>
      <c r="J12" s="25"/>
      <c r="K12" s="25"/>
      <c r="L12" s="25"/>
      <c r="M12" s="25"/>
      <c r="N12" s="25">
        <v>2565</v>
      </c>
      <c r="O12" s="24"/>
    </row>
    <row r="13" ht="22.8" customHeight="1" spans="1:15">
      <c r="A13" s="38" t="s">
        <v>336</v>
      </c>
      <c r="B13" s="36" t="s">
        <v>345</v>
      </c>
      <c r="C13" s="38" t="s">
        <v>346</v>
      </c>
      <c r="D13" s="25">
        <v>20</v>
      </c>
      <c r="E13" s="25">
        <v>20</v>
      </c>
      <c r="F13" s="25"/>
      <c r="G13" s="25">
        <v>20</v>
      </c>
      <c r="H13" s="25"/>
      <c r="I13" s="25"/>
      <c r="J13" s="25"/>
      <c r="K13" s="25"/>
      <c r="L13" s="25"/>
      <c r="M13" s="25"/>
      <c r="N13" s="25">
        <v>20</v>
      </c>
      <c r="O13" s="24"/>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8"/>
  <sheetViews>
    <sheetView topLeftCell="A58" workbookViewId="0">
      <selection activeCell="L78" sqref="L78"/>
    </sheetView>
  </sheetViews>
  <sheetFormatPr defaultColWidth="10" defaultRowHeight="13.5"/>
  <cols>
    <col min="1" max="1" width="6.78333333333333" customWidth="1"/>
    <col min="2" max="2" width="15.0666666666667" customWidth="1"/>
    <col min="3" max="3" width="8.55" customWidth="1"/>
    <col min="4" max="4" width="12.2" customWidth="1"/>
    <col min="5" max="5" width="8.41666666666667" customWidth="1"/>
    <col min="6" max="6" width="8.55" customWidth="1"/>
    <col min="7" max="7" width="7.88333333333333" customWidth="1"/>
    <col min="8" max="8" width="19.1083333333333" customWidth="1"/>
    <col min="9" max="9" width="11.1333333333333" customWidth="1"/>
    <col min="10" max="10" width="11.5333333333333" customWidth="1"/>
    <col min="11" max="11" width="9.225" customWidth="1"/>
    <col min="12" max="12" width="9.76666666666667" customWidth="1"/>
    <col min="13" max="13" width="19.1333333333333" customWidth="1"/>
    <col min="14" max="18" width="9.76666666666667" customWidth="1"/>
  </cols>
  <sheetData>
    <row r="1" ht="16.35" customHeight="1" spans="1:13">
      <c r="A1" s="29"/>
      <c r="B1" s="29"/>
      <c r="C1" s="29"/>
      <c r="D1" s="29"/>
      <c r="E1" s="29"/>
      <c r="F1" s="29"/>
      <c r="G1" s="29"/>
      <c r="H1" s="29"/>
      <c r="I1" s="29"/>
      <c r="J1" s="29"/>
      <c r="K1" s="29"/>
      <c r="L1" s="29"/>
      <c r="M1" s="29"/>
    </row>
    <row r="2" ht="37.95" customHeight="1" spans="1:13">
      <c r="A2" s="29"/>
      <c r="B2" s="29"/>
      <c r="C2" s="30" t="s">
        <v>347</v>
      </c>
      <c r="D2" s="30"/>
      <c r="E2" s="30"/>
      <c r="F2" s="30"/>
      <c r="G2" s="30"/>
      <c r="H2" s="30"/>
      <c r="I2" s="30"/>
      <c r="J2" s="30"/>
      <c r="K2" s="30"/>
      <c r="L2" s="30"/>
      <c r="M2" s="30"/>
    </row>
    <row r="3" ht="24.15" customHeight="1" spans="1:13">
      <c r="A3" s="22" t="s">
        <v>30</v>
      </c>
      <c r="B3" s="22"/>
      <c r="C3" s="22"/>
      <c r="D3" s="22"/>
      <c r="E3" s="22"/>
      <c r="F3" s="22"/>
      <c r="G3" s="22"/>
      <c r="H3" s="22"/>
      <c r="I3" s="22"/>
      <c r="J3" s="22"/>
      <c r="K3" s="22"/>
      <c r="L3" s="28" t="s">
        <v>31</v>
      </c>
      <c r="M3" s="28"/>
    </row>
    <row r="4" ht="33.6" customHeight="1" spans="1:13">
      <c r="A4" s="23" t="s">
        <v>192</v>
      </c>
      <c r="B4" s="23" t="s">
        <v>348</v>
      </c>
      <c r="C4" s="23" t="s">
        <v>349</v>
      </c>
      <c r="D4" s="23" t="s">
        <v>350</v>
      </c>
      <c r="E4" s="23" t="s">
        <v>351</v>
      </c>
      <c r="F4" s="23"/>
      <c r="G4" s="23"/>
      <c r="H4" s="23"/>
      <c r="I4" s="23"/>
      <c r="J4" s="23"/>
      <c r="K4" s="23"/>
      <c r="L4" s="23"/>
      <c r="M4" s="23"/>
    </row>
    <row r="5" ht="36.2" customHeight="1" spans="1:13">
      <c r="A5" s="23"/>
      <c r="B5" s="23"/>
      <c r="C5" s="23"/>
      <c r="D5" s="23"/>
      <c r="E5" s="23" t="s">
        <v>352</v>
      </c>
      <c r="F5" s="23" t="s">
        <v>353</v>
      </c>
      <c r="G5" s="23" t="s">
        <v>354</v>
      </c>
      <c r="H5" s="23" t="s">
        <v>355</v>
      </c>
      <c r="I5" s="23" t="s">
        <v>356</v>
      </c>
      <c r="J5" s="23" t="s">
        <v>357</v>
      </c>
      <c r="K5" s="23" t="s">
        <v>358</v>
      </c>
      <c r="L5" s="23" t="s">
        <v>359</v>
      </c>
      <c r="M5" s="23" t="s">
        <v>360</v>
      </c>
    </row>
    <row r="6" ht="28.45" customHeight="1" spans="1:13">
      <c r="A6" s="31" t="s">
        <v>2</v>
      </c>
      <c r="B6" s="31" t="s">
        <v>4</v>
      </c>
      <c r="C6" s="32">
        <v>2983</v>
      </c>
      <c r="D6" s="33"/>
      <c r="E6" s="33"/>
      <c r="F6" s="33"/>
      <c r="G6" s="33"/>
      <c r="H6" s="33"/>
      <c r="I6" s="33"/>
      <c r="J6" s="33"/>
      <c r="K6" s="33"/>
      <c r="L6" s="33"/>
      <c r="M6" s="33"/>
    </row>
    <row r="7" ht="43.1" customHeight="1" spans="1:13">
      <c r="A7" s="24" t="s">
        <v>154</v>
      </c>
      <c r="B7" s="24" t="s">
        <v>361</v>
      </c>
      <c r="C7" s="25">
        <v>100</v>
      </c>
      <c r="D7" s="24" t="s">
        <v>362</v>
      </c>
      <c r="E7" s="33" t="s">
        <v>363</v>
      </c>
      <c r="F7" s="24" t="s">
        <v>364</v>
      </c>
      <c r="G7" s="24" t="s">
        <v>365</v>
      </c>
      <c r="H7" s="24" t="s">
        <v>366</v>
      </c>
      <c r="I7" s="24" t="s">
        <v>365</v>
      </c>
      <c r="J7" s="24" t="s">
        <v>365</v>
      </c>
      <c r="K7" s="24" t="s">
        <v>132</v>
      </c>
      <c r="L7" s="24" t="s">
        <v>367</v>
      </c>
      <c r="M7" s="24"/>
    </row>
    <row r="8" ht="43.1" customHeight="1" spans="1:13">
      <c r="A8" s="24"/>
      <c r="B8" s="24"/>
      <c r="C8" s="25"/>
      <c r="D8" s="24"/>
      <c r="E8" s="33"/>
      <c r="F8" s="24" t="s">
        <v>368</v>
      </c>
      <c r="G8" s="24" t="s">
        <v>369</v>
      </c>
      <c r="H8" s="24" t="s">
        <v>370</v>
      </c>
      <c r="I8" s="24" t="s">
        <v>369</v>
      </c>
      <c r="J8" s="24" t="s">
        <v>369</v>
      </c>
      <c r="K8" s="24" t="s">
        <v>132</v>
      </c>
      <c r="L8" s="24" t="s">
        <v>367</v>
      </c>
      <c r="M8" s="24"/>
    </row>
    <row r="9" ht="43.1" customHeight="1" spans="1:13">
      <c r="A9" s="24"/>
      <c r="B9" s="24"/>
      <c r="C9" s="25"/>
      <c r="D9" s="24"/>
      <c r="E9" s="33" t="s">
        <v>371</v>
      </c>
      <c r="F9" s="24" t="s">
        <v>372</v>
      </c>
      <c r="G9" s="24" t="s">
        <v>373</v>
      </c>
      <c r="H9" s="24" t="s">
        <v>374</v>
      </c>
      <c r="I9" s="24" t="s">
        <v>373</v>
      </c>
      <c r="J9" s="24" t="s">
        <v>373</v>
      </c>
      <c r="K9" s="24" t="s">
        <v>132</v>
      </c>
      <c r="L9" s="24" t="s">
        <v>367</v>
      </c>
      <c r="M9" s="24"/>
    </row>
    <row r="10" ht="43.1" customHeight="1" spans="1:13">
      <c r="A10" s="24"/>
      <c r="B10" s="24"/>
      <c r="C10" s="25"/>
      <c r="D10" s="24"/>
      <c r="E10" s="33"/>
      <c r="F10" s="24"/>
      <c r="G10" s="24" t="s">
        <v>375</v>
      </c>
      <c r="H10" s="24" t="s">
        <v>376</v>
      </c>
      <c r="I10" s="24" t="s">
        <v>375</v>
      </c>
      <c r="J10" s="24" t="s">
        <v>375</v>
      </c>
      <c r="K10" s="24" t="s">
        <v>132</v>
      </c>
      <c r="L10" s="24" t="s">
        <v>367</v>
      </c>
      <c r="M10" s="24"/>
    </row>
    <row r="11" ht="43.1" customHeight="1" spans="1:13">
      <c r="A11" s="24"/>
      <c r="B11" s="24"/>
      <c r="C11" s="25"/>
      <c r="D11" s="24"/>
      <c r="E11" s="33"/>
      <c r="F11" s="24"/>
      <c r="G11" s="24" t="s">
        <v>377</v>
      </c>
      <c r="H11" s="24" t="s">
        <v>378</v>
      </c>
      <c r="I11" s="24" t="s">
        <v>377</v>
      </c>
      <c r="J11" s="24" t="s">
        <v>377</v>
      </c>
      <c r="K11" s="24" t="s">
        <v>132</v>
      </c>
      <c r="L11" s="24" t="s">
        <v>367</v>
      </c>
      <c r="M11" s="24"/>
    </row>
    <row r="12" ht="43.1" customHeight="1" spans="1:13">
      <c r="A12" s="24"/>
      <c r="B12" s="24"/>
      <c r="C12" s="25"/>
      <c r="D12" s="24"/>
      <c r="E12" s="33"/>
      <c r="F12" s="24" t="s">
        <v>379</v>
      </c>
      <c r="G12" s="24" t="s">
        <v>380</v>
      </c>
      <c r="H12" s="24" t="s">
        <v>381</v>
      </c>
      <c r="I12" s="24" t="s">
        <v>380</v>
      </c>
      <c r="J12" s="24" t="s">
        <v>380</v>
      </c>
      <c r="K12" s="24" t="s">
        <v>132</v>
      </c>
      <c r="L12" s="24" t="s">
        <v>367</v>
      </c>
      <c r="M12" s="24"/>
    </row>
    <row r="13" ht="43.1" customHeight="1" spans="1:13">
      <c r="A13" s="24"/>
      <c r="B13" s="24"/>
      <c r="C13" s="25"/>
      <c r="D13" s="24"/>
      <c r="E13" s="33"/>
      <c r="F13" s="24" t="s">
        <v>382</v>
      </c>
      <c r="G13" s="24" t="s">
        <v>383</v>
      </c>
      <c r="H13" s="24" t="s">
        <v>381</v>
      </c>
      <c r="I13" s="24" t="s">
        <v>383</v>
      </c>
      <c r="J13" s="24" t="s">
        <v>383</v>
      </c>
      <c r="K13" s="24" t="s">
        <v>132</v>
      </c>
      <c r="L13" s="24" t="s">
        <v>367</v>
      </c>
      <c r="M13" s="24"/>
    </row>
    <row r="14" ht="43.1" customHeight="1" spans="1:13">
      <c r="A14" s="24"/>
      <c r="B14" s="24"/>
      <c r="C14" s="25"/>
      <c r="D14" s="24"/>
      <c r="E14" s="33" t="s">
        <v>384</v>
      </c>
      <c r="F14" s="24" t="s">
        <v>385</v>
      </c>
      <c r="G14" s="24" t="s">
        <v>386</v>
      </c>
      <c r="H14" s="24" t="s">
        <v>387</v>
      </c>
      <c r="I14" s="24" t="s">
        <v>388</v>
      </c>
      <c r="J14" s="24" t="s">
        <v>386</v>
      </c>
      <c r="K14" s="24" t="s">
        <v>132</v>
      </c>
      <c r="L14" s="24" t="s">
        <v>367</v>
      </c>
      <c r="M14" s="24"/>
    </row>
    <row r="15" ht="43.1" customHeight="1" spans="1:13">
      <c r="A15" s="24"/>
      <c r="B15" s="24"/>
      <c r="C15" s="25"/>
      <c r="D15" s="24"/>
      <c r="E15" s="33"/>
      <c r="F15" s="24"/>
      <c r="G15" s="24" t="s">
        <v>389</v>
      </c>
      <c r="H15" s="24" t="s">
        <v>390</v>
      </c>
      <c r="I15" s="24" t="s">
        <v>388</v>
      </c>
      <c r="J15" s="24" t="s">
        <v>389</v>
      </c>
      <c r="K15" s="24" t="s">
        <v>132</v>
      </c>
      <c r="L15" s="24" t="s">
        <v>367</v>
      </c>
      <c r="M15" s="24"/>
    </row>
    <row r="16" ht="43.1" customHeight="1" spans="1:13">
      <c r="A16" s="24"/>
      <c r="B16" s="24"/>
      <c r="C16" s="25"/>
      <c r="D16" s="24"/>
      <c r="E16" s="33"/>
      <c r="F16" s="24"/>
      <c r="G16" s="24" t="s">
        <v>391</v>
      </c>
      <c r="H16" s="24" t="s">
        <v>390</v>
      </c>
      <c r="I16" s="24" t="s">
        <v>388</v>
      </c>
      <c r="J16" s="24" t="s">
        <v>391</v>
      </c>
      <c r="K16" s="24" t="s">
        <v>132</v>
      </c>
      <c r="L16" s="24" t="s">
        <v>367</v>
      </c>
      <c r="M16" s="24"/>
    </row>
    <row r="17" ht="43.1" customHeight="1" spans="1:13">
      <c r="A17" s="24"/>
      <c r="B17" s="24"/>
      <c r="C17" s="25"/>
      <c r="D17" s="24"/>
      <c r="E17" s="33" t="s">
        <v>392</v>
      </c>
      <c r="F17" s="24" t="s">
        <v>393</v>
      </c>
      <c r="G17" s="24" t="s">
        <v>394</v>
      </c>
      <c r="H17" s="24" t="s">
        <v>395</v>
      </c>
      <c r="I17" s="24" t="s">
        <v>394</v>
      </c>
      <c r="J17" s="24" t="s">
        <v>394</v>
      </c>
      <c r="K17" s="24" t="s">
        <v>132</v>
      </c>
      <c r="L17" s="24" t="s">
        <v>396</v>
      </c>
      <c r="M17" s="24"/>
    </row>
    <row r="18" ht="43.1" customHeight="1" spans="1:13">
      <c r="A18" s="24" t="s">
        <v>154</v>
      </c>
      <c r="B18" s="24" t="s">
        <v>397</v>
      </c>
      <c r="C18" s="25">
        <v>50</v>
      </c>
      <c r="D18" s="24" t="s">
        <v>398</v>
      </c>
      <c r="E18" s="33" t="s">
        <v>384</v>
      </c>
      <c r="F18" s="24" t="s">
        <v>385</v>
      </c>
      <c r="G18" s="24" t="s">
        <v>399</v>
      </c>
      <c r="H18" s="24" t="s">
        <v>400</v>
      </c>
      <c r="I18" s="24" t="s">
        <v>401</v>
      </c>
      <c r="J18" s="24" t="s">
        <v>399</v>
      </c>
      <c r="K18" s="24" t="s">
        <v>132</v>
      </c>
      <c r="L18" s="24" t="s">
        <v>396</v>
      </c>
      <c r="M18" s="24"/>
    </row>
    <row r="19" ht="43.1" customHeight="1" spans="1:13">
      <c r="A19" s="24"/>
      <c r="B19" s="24"/>
      <c r="C19" s="25"/>
      <c r="D19" s="24"/>
      <c r="E19" s="33"/>
      <c r="F19" s="24"/>
      <c r="G19" s="24" t="s">
        <v>402</v>
      </c>
      <c r="H19" s="24" t="s">
        <v>400</v>
      </c>
      <c r="I19" s="24" t="s">
        <v>403</v>
      </c>
      <c r="J19" s="24" t="s">
        <v>402</v>
      </c>
      <c r="K19" s="24" t="s">
        <v>132</v>
      </c>
      <c r="L19" s="24" t="s">
        <v>396</v>
      </c>
      <c r="M19" s="24"/>
    </row>
    <row r="20" ht="43.1" customHeight="1" spans="1:13">
      <c r="A20" s="24"/>
      <c r="B20" s="24"/>
      <c r="C20" s="25"/>
      <c r="D20" s="24"/>
      <c r="E20" s="33"/>
      <c r="F20" s="24"/>
      <c r="G20" s="24" t="s">
        <v>404</v>
      </c>
      <c r="H20" s="24" t="s">
        <v>405</v>
      </c>
      <c r="I20" s="24" t="s">
        <v>404</v>
      </c>
      <c r="J20" s="24" t="s">
        <v>404</v>
      </c>
      <c r="K20" s="24" t="s">
        <v>132</v>
      </c>
      <c r="L20" s="24" t="s">
        <v>396</v>
      </c>
      <c r="M20" s="24"/>
    </row>
    <row r="21" ht="43.1" customHeight="1" spans="1:13">
      <c r="A21" s="24"/>
      <c r="B21" s="24"/>
      <c r="C21" s="25"/>
      <c r="D21" s="24"/>
      <c r="E21" s="33" t="s">
        <v>371</v>
      </c>
      <c r="F21" s="24" t="s">
        <v>382</v>
      </c>
      <c r="G21" s="24" t="s">
        <v>383</v>
      </c>
      <c r="H21" s="24" t="s">
        <v>381</v>
      </c>
      <c r="I21" s="24" t="s">
        <v>383</v>
      </c>
      <c r="J21" s="24" t="s">
        <v>383</v>
      </c>
      <c r="K21" s="24" t="s">
        <v>132</v>
      </c>
      <c r="L21" s="24" t="s">
        <v>396</v>
      </c>
      <c r="M21" s="24"/>
    </row>
    <row r="22" ht="43.1" customHeight="1" spans="1:13">
      <c r="A22" s="24"/>
      <c r="B22" s="24"/>
      <c r="C22" s="25"/>
      <c r="D22" s="24"/>
      <c r="E22" s="33"/>
      <c r="F22" s="24" t="s">
        <v>372</v>
      </c>
      <c r="G22" s="24" t="s">
        <v>406</v>
      </c>
      <c r="H22" s="24" t="s">
        <v>407</v>
      </c>
      <c r="I22" s="24" t="s">
        <v>406</v>
      </c>
      <c r="J22" s="24" t="s">
        <v>406</v>
      </c>
      <c r="K22" s="24" t="s">
        <v>132</v>
      </c>
      <c r="L22" s="24" t="s">
        <v>396</v>
      </c>
      <c r="M22" s="24"/>
    </row>
    <row r="23" ht="43.1" customHeight="1" spans="1:13">
      <c r="A23" s="24"/>
      <c r="B23" s="24"/>
      <c r="C23" s="25"/>
      <c r="D23" s="24"/>
      <c r="E23" s="33"/>
      <c r="F23" s="24"/>
      <c r="G23" s="24" t="s">
        <v>408</v>
      </c>
      <c r="H23" s="24" t="s">
        <v>409</v>
      </c>
      <c r="I23" s="24" t="s">
        <v>408</v>
      </c>
      <c r="J23" s="24" t="s">
        <v>408</v>
      </c>
      <c r="K23" s="24" t="s">
        <v>132</v>
      </c>
      <c r="L23" s="24" t="s">
        <v>396</v>
      </c>
      <c r="M23" s="24"/>
    </row>
    <row r="24" ht="43.1" customHeight="1" spans="1:13">
      <c r="A24" s="24"/>
      <c r="B24" s="24"/>
      <c r="C24" s="25"/>
      <c r="D24" s="24"/>
      <c r="E24" s="33"/>
      <c r="F24" s="24"/>
      <c r="G24" s="24" t="s">
        <v>402</v>
      </c>
      <c r="H24" s="24" t="s">
        <v>407</v>
      </c>
      <c r="I24" s="24" t="s">
        <v>402</v>
      </c>
      <c r="J24" s="24" t="s">
        <v>402</v>
      </c>
      <c r="K24" s="24" t="s">
        <v>132</v>
      </c>
      <c r="L24" s="24" t="s">
        <v>396</v>
      </c>
      <c r="M24" s="24"/>
    </row>
    <row r="25" ht="43.1" customHeight="1" spans="1:13">
      <c r="A25" s="24"/>
      <c r="B25" s="24"/>
      <c r="C25" s="25"/>
      <c r="D25" s="24"/>
      <c r="E25" s="33"/>
      <c r="F25" s="24" t="s">
        <v>379</v>
      </c>
      <c r="G25" s="24" t="s">
        <v>380</v>
      </c>
      <c r="H25" s="24" t="s">
        <v>381</v>
      </c>
      <c r="I25" s="24" t="s">
        <v>380</v>
      </c>
      <c r="J25" s="24" t="s">
        <v>380</v>
      </c>
      <c r="K25" s="24" t="s">
        <v>132</v>
      </c>
      <c r="L25" s="24" t="s">
        <v>396</v>
      </c>
      <c r="M25" s="24"/>
    </row>
    <row r="26" ht="43.1" customHeight="1" spans="1:13">
      <c r="A26" s="24"/>
      <c r="B26" s="24"/>
      <c r="C26" s="25"/>
      <c r="D26" s="24"/>
      <c r="E26" s="33" t="s">
        <v>363</v>
      </c>
      <c r="F26" s="24" t="s">
        <v>364</v>
      </c>
      <c r="G26" s="24" t="s">
        <v>365</v>
      </c>
      <c r="H26" s="24" t="s">
        <v>366</v>
      </c>
      <c r="I26" s="24" t="s">
        <v>365</v>
      </c>
      <c r="J26" s="24" t="s">
        <v>365</v>
      </c>
      <c r="K26" s="24" t="s">
        <v>132</v>
      </c>
      <c r="L26" s="24" t="s">
        <v>396</v>
      </c>
      <c r="M26" s="24"/>
    </row>
    <row r="27" ht="69.85" customHeight="1" spans="1:13">
      <c r="A27" s="24"/>
      <c r="B27" s="24"/>
      <c r="C27" s="25"/>
      <c r="D27" s="24"/>
      <c r="E27" s="33"/>
      <c r="F27" s="24" t="s">
        <v>368</v>
      </c>
      <c r="G27" s="24" t="s">
        <v>410</v>
      </c>
      <c r="H27" s="24" t="s">
        <v>366</v>
      </c>
      <c r="I27" s="24" t="s">
        <v>410</v>
      </c>
      <c r="J27" s="24" t="s">
        <v>410</v>
      </c>
      <c r="K27" s="24" t="s">
        <v>132</v>
      </c>
      <c r="L27" s="24" t="s">
        <v>396</v>
      </c>
      <c r="M27" s="24"/>
    </row>
    <row r="28" ht="43.1" customHeight="1" spans="1:13">
      <c r="A28" s="24"/>
      <c r="B28" s="24"/>
      <c r="C28" s="25"/>
      <c r="D28" s="24"/>
      <c r="E28" s="33" t="s">
        <v>392</v>
      </c>
      <c r="F28" s="24" t="s">
        <v>393</v>
      </c>
      <c r="G28" s="24" t="s">
        <v>394</v>
      </c>
      <c r="H28" s="24" t="s">
        <v>381</v>
      </c>
      <c r="I28" s="24" t="s">
        <v>394</v>
      </c>
      <c r="J28" s="24" t="s">
        <v>394</v>
      </c>
      <c r="K28" s="24" t="s">
        <v>132</v>
      </c>
      <c r="L28" s="24" t="s">
        <v>396</v>
      </c>
      <c r="M28" s="24"/>
    </row>
    <row r="29" ht="43.1" customHeight="1" spans="1:13">
      <c r="A29" s="24" t="s">
        <v>154</v>
      </c>
      <c r="B29" s="24" t="s">
        <v>411</v>
      </c>
      <c r="C29" s="25">
        <v>248</v>
      </c>
      <c r="D29" s="24" t="s">
        <v>412</v>
      </c>
      <c r="E29" s="33" t="s">
        <v>371</v>
      </c>
      <c r="F29" s="24" t="s">
        <v>372</v>
      </c>
      <c r="G29" s="24" t="s">
        <v>413</v>
      </c>
      <c r="H29" s="24" t="s">
        <v>414</v>
      </c>
      <c r="I29" s="24" t="s">
        <v>413</v>
      </c>
      <c r="J29" s="24" t="s">
        <v>413</v>
      </c>
      <c r="K29" s="24" t="s">
        <v>132</v>
      </c>
      <c r="L29" s="24" t="s">
        <v>396</v>
      </c>
      <c r="M29" s="24"/>
    </row>
    <row r="30" ht="43.1" customHeight="1" spans="1:13">
      <c r="A30" s="24"/>
      <c r="B30" s="24"/>
      <c r="C30" s="25"/>
      <c r="D30" s="24"/>
      <c r="E30" s="33"/>
      <c r="F30" s="24"/>
      <c r="G30" s="24" t="s">
        <v>415</v>
      </c>
      <c r="H30" s="24" t="s">
        <v>416</v>
      </c>
      <c r="I30" s="24" t="s">
        <v>415</v>
      </c>
      <c r="J30" s="24" t="s">
        <v>415</v>
      </c>
      <c r="K30" s="24" t="s">
        <v>132</v>
      </c>
      <c r="L30" s="24" t="s">
        <v>396</v>
      </c>
      <c r="M30" s="24"/>
    </row>
    <row r="31" ht="43.1" customHeight="1" spans="1:13">
      <c r="A31" s="24"/>
      <c r="B31" s="24"/>
      <c r="C31" s="25"/>
      <c r="D31" s="24"/>
      <c r="E31" s="33"/>
      <c r="F31" s="24" t="s">
        <v>379</v>
      </c>
      <c r="G31" s="24" t="s">
        <v>417</v>
      </c>
      <c r="H31" s="24" t="s">
        <v>418</v>
      </c>
      <c r="I31" s="24" t="s">
        <v>417</v>
      </c>
      <c r="J31" s="24" t="s">
        <v>417</v>
      </c>
      <c r="K31" s="24" t="s">
        <v>132</v>
      </c>
      <c r="L31" s="24" t="s">
        <v>396</v>
      </c>
      <c r="M31" s="24"/>
    </row>
    <row r="32" ht="43.1" customHeight="1" spans="1:13">
      <c r="A32" s="24"/>
      <c r="B32" s="24"/>
      <c r="C32" s="25"/>
      <c r="D32" s="24"/>
      <c r="E32" s="33"/>
      <c r="F32" s="24"/>
      <c r="G32" s="24" t="s">
        <v>419</v>
      </c>
      <c r="H32" s="24" t="s">
        <v>420</v>
      </c>
      <c r="I32" s="24" t="s">
        <v>419</v>
      </c>
      <c r="J32" s="24" t="s">
        <v>419</v>
      </c>
      <c r="K32" s="24" t="s">
        <v>132</v>
      </c>
      <c r="L32" s="24" t="s">
        <v>396</v>
      </c>
      <c r="M32" s="24"/>
    </row>
    <row r="33" ht="43.1" customHeight="1" spans="1:13">
      <c r="A33" s="24"/>
      <c r="B33" s="24"/>
      <c r="C33" s="25"/>
      <c r="D33" s="24"/>
      <c r="E33" s="33"/>
      <c r="F33" s="24" t="s">
        <v>382</v>
      </c>
      <c r="G33" s="24" t="s">
        <v>383</v>
      </c>
      <c r="H33" s="24" t="s">
        <v>381</v>
      </c>
      <c r="I33" s="24" t="s">
        <v>383</v>
      </c>
      <c r="J33" s="24" t="s">
        <v>383</v>
      </c>
      <c r="K33" s="24" t="s">
        <v>132</v>
      </c>
      <c r="L33" s="24" t="s">
        <v>396</v>
      </c>
      <c r="M33" s="24"/>
    </row>
    <row r="34" ht="43.1" customHeight="1" spans="1:13">
      <c r="A34" s="24"/>
      <c r="B34" s="24"/>
      <c r="C34" s="25"/>
      <c r="D34" s="24"/>
      <c r="E34" s="33" t="s">
        <v>384</v>
      </c>
      <c r="F34" s="24" t="s">
        <v>385</v>
      </c>
      <c r="G34" s="24" t="s">
        <v>421</v>
      </c>
      <c r="H34" s="24" t="s">
        <v>422</v>
      </c>
      <c r="I34" s="24" t="s">
        <v>423</v>
      </c>
      <c r="J34" s="24" t="s">
        <v>421</v>
      </c>
      <c r="K34" s="24" t="s">
        <v>132</v>
      </c>
      <c r="L34" s="24" t="s">
        <v>367</v>
      </c>
      <c r="M34" s="24"/>
    </row>
    <row r="35" ht="43.1" customHeight="1" spans="1:13">
      <c r="A35" s="24"/>
      <c r="B35" s="24"/>
      <c r="C35" s="25"/>
      <c r="D35" s="24"/>
      <c r="E35" s="33" t="s">
        <v>392</v>
      </c>
      <c r="F35" s="24" t="s">
        <v>393</v>
      </c>
      <c r="G35" s="24" t="s">
        <v>394</v>
      </c>
      <c r="H35" s="24" t="s">
        <v>395</v>
      </c>
      <c r="I35" s="24" t="s">
        <v>394</v>
      </c>
      <c r="J35" s="24" t="s">
        <v>394</v>
      </c>
      <c r="K35" s="24" t="s">
        <v>132</v>
      </c>
      <c r="L35" s="24" t="s">
        <v>396</v>
      </c>
      <c r="M35" s="24"/>
    </row>
    <row r="36" ht="43.1" customHeight="1" spans="1:13">
      <c r="A36" s="24"/>
      <c r="B36" s="24"/>
      <c r="C36" s="25"/>
      <c r="D36" s="24"/>
      <c r="E36" s="33" t="s">
        <v>363</v>
      </c>
      <c r="F36" s="24" t="s">
        <v>368</v>
      </c>
      <c r="G36" s="24" t="s">
        <v>424</v>
      </c>
      <c r="H36" s="24" t="s">
        <v>418</v>
      </c>
      <c r="I36" s="24" t="s">
        <v>424</v>
      </c>
      <c r="J36" s="24" t="s">
        <v>424</v>
      </c>
      <c r="K36" s="24" t="s">
        <v>132</v>
      </c>
      <c r="L36" s="24" t="s">
        <v>396</v>
      </c>
      <c r="M36" s="24"/>
    </row>
    <row r="37" ht="43.1" customHeight="1" spans="1:13">
      <c r="A37" s="24"/>
      <c r="B37" s="24"/>
      <c r="C37" s="25"/>
      <c r="D37" s="24"/>
      <c r="E37" s="33"/>
      <c r="F37" s="24" t="s">
        <v>364</v>
      </c>
      <c r="G37" s="24" t="s">
        <v>365</v>
      </c>
      <c r="H37" s="24" t="s">
        <v>425</v>
      </c>
      <c r="I37" s="24" t="s">
        <v>365</v>
      </c>
      <c r="J37" s="24" t="s">
        <v>365</v>
      </c>
      <c r="K37" s="24" t="s">
        <v>132</v>
      </c>
      <c r="L37" s="24" t="s">
        <v>396</v>
      </c>
      <c r="M37" s="24"/>
    </row>
    <row r="38" ht="43.1" customHeight="1" spans="1:13">
      <c r="A38" s="24" t="s">
        <v>154</v>
      </c>
      <c r="B38" s="24" t="s">
        <v>426</v>
      </c>
      <c r="C38" s="25">
        <v>2565</v>
      </c>
      <c r="D38" s="24" t="s">
        <v>427</v>
      </c>
      <c r="E38" s="33" t="s">
        <v>371</v>
      </c>
      <c r="F38" s="24" t="s">
        <v>379</v>
      </c>
      <c r="G38" s="24" t="s">
        <v>428</v>
      </c>
      <c r="H38" s="24" t="s">
        <v>429</v>
      </c>
      <c r="I38" s="24" t="s">
        <v>430</v>
      </c>
      <c r="J38" s="24" t="s">
        <v>428</v>
      </c>
      <c r="K38" s="24" t="s">
        <v>132</v>
      </c>
      <c r="L38" s="24" t="s">
        <v>396</v>
      </c>
      <c r="M38" s="24"/>
    </row>
    <row r="39" ht="43.1" customHeight="1" spans="1:13">
      <c r="A39" s="24"/>
      <c r="B39" s="24"/>
      <c r="C39" s="25"/>
      <c r="D39" s="24"/>
      <c r="E39" s="33"/>
      <c r="F39" s="24"/>
      <c r="G39" s="24" t="s">
        <v>431</v>
      </c>
      <c r="H39" s="24" t="s">
        <v>381</v>
      </c>
      <c r="I39" s="24" t="s">
        <v>380</v>
      </c>
      <c r="J39" s="24" t="s">
        <v>431</v>
      </c>
      <c r="K39" s="24" t="s">
        <v>132</v>
      </c>
      <c r="L39" s="24" t="s">
        <v>432</v>
      </c>
      <c r="M39" s="24"/>
    </row>
    <row r="40" ht="43.1" customHeight="1" spans="1:13">
      <c r="A40" s="24"/>
      <c r="B40" s="24"/>
      <c r="C40" s="25"/>
      <c r="D40" s="24"/>
      <c r="E40" s="33"/>
      <c r="F40" s="24" t="s">
        <v>382</v>
      </c>
      <c r="G40" s="24" t="s">
        <v>433</v>
      </c>
      <c r="H40" s="24" t="s">
        <v>434</v>
      </c>
      <c r="I40" s="24" t="s">
        <v>435</v>
      </c>
      <c r="J40" s="24" t="s">
        <v>433</v>
      </c>
      <c r="K40" s="24" t="s">
        <v>132</v>
      </c>
      <c r="L40" s="24" t="s">
        <v>436</v>
      </c>
      <c r="M40" s="24"/>
    </row>
    <row r="41" ht="43.1" customHeight="1" spans="1:13">
      <c r="A41" s="24"/>
      <c r="B41" s="24"/>
      <c r="C41" s="25"/>
      <c r="D41" s="24"/>
      <c r="E41" s="33"/>
      <c r="F41" s="24" t="s">
        <v>372</v>
      </c>
      <c r="G41" s="24" t="s">
        <v>437</v>
      </c>
      <c r="H41" s="24" t="s">
        <v>438</v>
      </c>
      <c r="I41" s="24" t="s">
        <v>437</v>
      </c>
      <c r="J41" s="24" t="s">
        <v>437</v>
      </c>
      <c r="K41" s="24" t="s">
        <v>132</v>
      </c>
      <c r="L41" s="24" t="s">
        <v>436</v>
      </c>
      <c r="M41" s="24"/>
    </row>
    <row r="42" ht="43.1" customHeight="1" spans="1:13">
      <c r="A42" s="24"/>
      <c r="B42" s="24"/>
      <c r="C42" s="25"/>
      <c r="D42" s="24"/>
      <c r="E42" s="33"/>
      <c r="F42" s="24"/>
      <c r="G42" s="24" t="s">
        <v>439</v>
      </c>
      <c r="H42" s="24" t="s">
        <v>440</v>
      </c>
      <c r="I42" s="24" t="s">
        <v>439</v>
      </c>
      <c r="J42" s="24" t="s">
        <v>439</v>
      </c>
      <c r="K42" s="24" t="s">
        <v>132</v>
      </c>
      <c r="L42" s="24" t="s">
        <v>436</v>
      </c>
      <c r="M42" s="24"/>
    </row>
    <row r="43" ht="43.1" customHeight="1" spans="1:13">
      <c r="A43" s="24"/>
      <c r="B43" s="24"/>
      <c r="C43" s="25"/>
      <c r="D43" s="24"/>
      <c r="E43" s="33"/>
      <c r="F43" s="24"/>
      <c r="G43" s="24" t="s">
        <v>441</v>
      </c>
      <c r="H43" s="24" t="s">
        <v>442</v>
      </c>
      <c r="I43" s="24" t="s">
        <v>441</v>
      </c>
      <c r="J43" s="24" t="s">
        <v>441</v>
      </c>
      <c r="K43" s="24" t="s">
        <v>132</v>
      </c>
      <c r="L43" s="24" t="s">
        <v>436</v>
      </c>
      <c r="M43" s="24"/>
    </row>
    <row r="44" ht="43.1" customHeight="1" spans="1:13">
      <c r="A44" s="24"/>
      <c r="B44" s="24"/>
      <c r="C44" s="25"/>
      <c r="D44" s="24"/>
      <c r="E44" s="33"/>
      <c r="F44" s="24"/>
      <c r="G44" s="24" t="s">
        <v>443</v>
      </c>
      <c r="H44" s="24" t="s">
        <v>444</v>
      </c>
      <c r="I44" s="24" t="s">
        <v>443</v>
      </c>
      <c r="J44" s="24" t="s">
        <v>443</v>
      </c>
      <c r="K44" s="24" t="s">
        <v>132</v>
      </c>
      <c r="L44" s="24" t="s">
        <v>436</v>
      </c>
      <c r="M44" s="24"/>
    </row>
    <row r="45" ht="43.1" customHeight="1" spans="1:13">
      <c r="A45" s="24"/>
      <c r="B45" s="24"/>
      <c r="C45" s="25"/>
      <c r="D45" s="24"/>
      <c r="E45" s="33" t="s">
        <v>384</v>
      </c>
      <c r="F45" s="24" t="s">
        <v>445</v>
      </c>
      <c r="G45" s="24" t="s">
        <v>446</v>
      </c>
      <c r="H45" s="24" t="s">
        <v>447</v>
      </c>
      <c r="I45" s="24" t="s">
        <v>446</v>
      </c>
      <c r="J45" s="24" t="s">
        <v>446</v>
      </c>
      <c r="K45" s="24" t="s">
        <v>132</v>
      </c>
      <c r="L45" s="24" t="s">
        <v>396</v>
      </c>
      <c r="M45" s="24"/>
    </row>
    <row r="46" ht="43.1" customHeight="1" spans="1:13">
      <c r="A46" s="24"/>
      <c r="B46" s="24"/>
      <c r="C46" s="25"/>
      <c r="D46" s="24"/>
      <c r="E46" s="33"/>
      <c r="F46" s="24" t="s">
        <v>385</v>
      </c>
      <c r="G46" s="24" t="s">
        <v>448</v>
      </c>
      <c r="H46" s="24" t="s">
        <v>449</v>
      </c>
      <c r="I46" s="24" t="s">
        <v>448</v>
      </c>
      <c r="J46" s="24" t="s">
        <v>448</v>
      </c>
      <c r="K46" s="24" t="s">
        <v>132</v>
      </c>
      <c r="L46" s="24" t="s">
        <v>396</v>
      </c>
      <c r="M46" s="24"/>
    </row>
    <row r="47" ht="43.1" customHeight="1" spans="1:13">
      <c r="A47" s="24"/>
      <c r="B47" s="24"/>
      <c r="C47" s="25"/>
      <c r="D47" s="24"/>
      <c r="E47" s="33"/>
      <c r="F47" s="24"/>
      <c r="G47" s="24" t="s">
        <v>450</v>
      </c>
      <c r="H47" s="24" t="s">
        <v>451</v>
      </c>
      <c r="I47" s="24" t="s">
        <v>450</v>
      </c>
      <c r="J47" s="24" t="s">
        <v>450</v>
      </c>
      <c r="K47" s="24" t="s">
        <v>452</v>
      </c>
      <c r="L47" s="24" t="s">
        <v>396</v>
      </c>
      <c r="M47" s="24"/>
    </row>
    <row r="48" ht="43.1" customHeight="1" spans="1:13">
      <c r="A48" s="24"/>
      <c r="B48" s="24"/>
      <c r="C48" s="25"/>
      <c r="D48" s="24"/>
      <c r="E48" s="33"/>
      <c r="F48" s="24"/>
      <c r="G48" s="24" t="s">
        <v>443</v>
      </c>
      <c r="H48" s="24" t="s">
        <v>453</v>
      </c>
      <c r="I48" s="24" t="s">
        <v>443</v>
      </c>
      <c r="J48" s="24" t="s">
        <v>443</v>
      </c>
      <c r="K48" s="24" t="s">
        <v>132</v>
      </c>
      <c r="L48" s="24" t="s">
        <v>396</v>
      </c>
      <c r="M48" s="24"/>
    </row>
    <row r="49" ht="43.1" customHeight="1" spans="1:13">
      <c r="A49" s="24"/>
      <c r="B49" s="24"/>
      <c r="C49" s="25"/>
      <c r="D49" s="24"/>
      <c r="E49" s="33"/>
      <c r="F49" s="24"/>
      <c r="G49" s="24" t="s">
        <v>454</v>
      </c>
      <c r="H49" s="24" t="s">
        <v>455</v>
      </c>
      <c r="I49" s="24" t="s">
        <v>454</v>
      </c>
      <c r="J49" s="24" t="s">
        <v>454</v>
      </c>
      <c r="K49" s="24" t="s">
        <v>132</v>
      </c>
      <c r="L49" s="24" t="s">
        <v>396</v>
      </c>
      <c r="M49" s="24"/>
    </row>
    <row r="50" ht="43.1" customHeight="1" spans="1:13">
      <c r="A50" s="24"/>
      <c r="B50" s="24"/>
      <c r="C50" s="25"/>
      <c r="D50" s="24"/>
      <c r="E50" s="33"/>
      <c r="F50" s="24" t="s">
        <v>456</v>
      </c>
      <c r="G50" s="24" t="s">
        <v>457</v>
      </c>
      <c r="H50" s="24" t="s">
        <v>429</v>
      </c>
      <c r="I50" s="24" t="s">
        <v>458</v>
      </c>
      <c r="J50" s="24" t="s">
        <v>457</v>
      </c>
      <c r="K50" s="24" t="s">
        <v>132</v>
      </c>
      <c r="L50" s="24" t="s">
        <v>396</v>
      </c>
      <c r="M50" s="24"/>
    </row>
    <row r="51" ht="43.1" customHeight="1" spans="1:13">
      <c r="A51" s="24"/>
      <c r="B51" s="24"/>
      <c r="C51" s="25"/>
      <c r="D51" s="24"/>
      <c r="E51" s="33" t="s">
        <v>363</v>
      </c>
      <c r="F51" s="24" t="s">
        <v>459</v>
      </c>
      <c r="G51" s="24" t="s">
        <v>460</v>
      </c>
      <c r="H51" s="24" t="s">
        <v>461</v>
      </c>
      <c r="I51" s="24" t="s">
        <v>458</v>
      </c>
      <c r="J51" s="24" t="s">
        <v>460</v>
      </c>
      <c r="K51" s="24" t="s">
        <v>132</v>
      </c>
      <c r="L51" s="24" t="s">
        <v>396</v>
      </c>
      <c r="M51" s="24"/>
    </row>
    <row r="52" ht="43.1" customHeight="1" spans="1:13">
      <c r="A52" s="24"/>
      <c r="B52" s="24"/>
      <c r="C52" s="25"/>
      <c r="D52" s="24"/>
      <c r="E52" s="33"/>
      <c r="F52" s="24" t="s">
        <v>368</v>
      </c>
      <c r="G52" s="24" t="s">
        <v>462</v>
      </c>
      <c r="H52" s="24" t="s">
        <v>463</v>
      </c>
      <c r="I52" s="24" t="s">
        <v>464</v>
      </c>
      <c r="J52" s="24" t="s">
        <v>462</v>
      </c>
      <c r="K52" s="24" t="s">
        <v>132</v>
      </c>
      <c r="L52" s="24" t="s">
        <v>436</v>
      </c>
      <c r="M52" s="24"/>
    </row>
    <row r="53" ht="43.1" customHeight="1" spans="1:13">
      <c r="A53" s="24"/>
      <c r="B53" s="24"/>
      <c r="C53" s="25"/>
      <c r="D53" s="24"/>
      <c r="E53" s="33"/>
      <c r="F53" s="24" t="s">
        <v>364</v>
      </c>
      <c r="G53" s="24" t="s">
        <v>365</v>
      </c>
      <c r="H53" s="24" t="s">
        <v>366</v>
      </c>
      <c r="I53" s="24" t="s">
        <v>365</v>
      </c>
      <c r="J53" s="24" t="s">
        <v>365</v>
      </c>
      <c r="K53" s="24" t="s">
        <v>132</v>
      </c>
      <c r="L53" s="24" t="s">
        <v>396</v>
      </c>
      <c r="M53" s="24"/>
    </row>
    <row r="54" ht="43.1" customHeight="1" spans="1:13">
      <c r="A54" s="24"/>
      <c r="B54" s="24"/>
      <c r="C54" s="25"/>
      <c r="D54" s="24"/>
      <c r="E54" s="33" t="s">
        <v>392</v>
      </c>
      <c r="F54" s="24" t="s">
        <v>393</v>
      </c>
      <c r="G54" s="24" t="s">
        <v>465</v>
      </c>
      <c r="H54" s="24" t="s">
        <v>381</v>
      </c>
      <c r="I54" s="24" t="s">
        <v>465</v>
      </c>
      <c r="J54" s="24" t="s">
        <v>465</v>
      </c>
      <c r="K54" s="24" t="s">
        <v>132</v>
      </c>
      <c r="L54" s="24" t="s">
        <v>396</v>
      </c>
      <c r="M54" s="24"/>
    </row>
    <row r="55" ht="43.1" customHeight="1" spans="1:13">
      <c r="A55" s="24" t="s">
        <v>154</v>
      </c>
      <c r="B55" s="24" t="s">
        <v>466</v>
      </c>
      <c r="C55" s="25">
        <v>20</v>
      </c>
      <c r="D55" s="24" t="s">
        <v>467</v>
      </c>
      <c r="E55" s="33" t="s">
        <v>363</v>
      </c>
      <c r="F55" s="24" t="s">
        <v>364</v>
      </c>
      <c r="G55" s="24" t="s">
        <v>365</v>
      </c>
      <c r="H55" s="24" t="s">
        <v>366</v>
      </c>
      <c r="I55" s="24" t="s">
        <v>365</v>
      </c>
      <c r="J55" s="24" t="s">
        <v>365</v>
      </c>
      <c r="K55" s="24" t="s">
        <v>132</v>
      </c>
      <c r="L55" s="24" t="s">
        <v>367</v>
      </c>
      <c r="M55" s="24"/>
    </row>
    <row r="56" ht="43.1" customHeight="1" spans="1:13">
      <c r="A56" s="24"/>
      <c r="B56" s="24"/>
      <c r="C56" s="25"/>
      <c r="D56" s="24"/>
      <c r="E56" s="33"/>
      <c r="F56" s="24" t="s">
        <v>368</v>
      </c>
      <c r="G56" s="24" t="s">
        <v>370</v>
      </c>
      <c r="H56" s="24" t="s">
        <v>366</v>
      </c>
      <c r="I56" s="24" t="s">
        <v>370</v>
      </c>
      <c r="J56" s="24" t="s">
        <v>370</v>
      </c>
      <c r="K56" s="24" t="s">
        <v>132</v>
      </c>
      <c r="L56" s="24" t="s">
        <v>367</v>
      </c>
      <c r="M56" s="24"/>
    </row>
    <row r="57" ht="43.1" customHeight="1" spans="1:13">
      <c r="A57" s="24"/>
      <c r="B57" s="24"/>
      <c r="C57" s="25"/>
      <c r="D57" s="24"/>
      <c r="E57" s="33" t="s">
        <v>392</v>
      </c>
      <c r="F57" s="24" t="s">
        <v>393</v>
      </c>
      <c r="G57" s="24" t="s">
        <v>394</v>
      </c>
      <c r="H57" s="24" t="s">
        <v>395</v>
      </c>
      <c r="I57" s="24" t="s">
        <v>394</v>
      </c>
      <c r="J57" s="24" t="s">
        <v>394</v>
      </c>
      <c r="K57" s="24" t="s">
        <v>132</v>
      </c>
      <c r="L57" s="24" t="s">
        <v>367</v>
      </c>
      <c r="M57" s="24"/>
    </row>
    <row r="58" ht="43.1" customHeight="1" spans="1:13">
      <c r="A58" s="24"/>
      <c r="B58" s="24"/>
      <c r="C58" s="25"/>
      <c r="D58" s="24"/>
      <c r="E58" s="33" t="s">
        <v>384</v>
      </c>
      <c r="F58" s="24" t="s">
        <v>385</v>
      </c>
      <c r="G58" s="24" t="s">
        <v>468</v>
      </c>
      <c r="H58" s="24" t="s">
        <v>469</v>
      </c>
      <c r="I58" s="24" t="s">
        <v>468</v>
      </c>
      <c r="J58" s="24" t="s">
        <v>468</v>
      </c>
      <c r="K58" s="24" t="s">
        <v>132</v>
      </c>
      <c r="L58" s="24" t="s">
        <v>367</v>
      </c>
      <c r="M58" s="24"/>
    </row>
    <row r="59" ht="43.1" customHeight="1" spans="1:13">
      <c r="A59" s="24"/>
      <c r="B59" s="24"/>
      <c r="C59" s="25"/>
      <c r="D59" s="24"/>
      <c r="E59" s="33"/>
      <c r="F59" s="24"/>
      <c r="G59" s="24" t="s">
        <v>470</v>
      </c>
      <c r="H59" s="24" t="s">
        <v>471</v>
      </c>
      <c r="I59" s="24" t="s">
        <v>470</v>
      </c>
      <c r="J59" s="24" t="s">
        <v>470</v>
      </c>
      <c r="K59" s="24" t="s">
        <v>132</v>
      </c>
      <c r="L59" s="24" t="s">
        <v>367</v>
      </c>
      <c r="M59" s="24"/>
    </row>
    <row r="60" ht="43.1" customHeight="1" spans="1:13">
      <c r="A60" s="24"/>
      <c r="B60" s="24"/>
      <c r="C60" s="25"/>
      <c r="D60" s="24"/>
      <c r="E60" s="33"/>
      <c r="F60" s="24"/>
      <c r="G60" s="24" t="s">
        <v>472</v>
      </c>
      <c r="H60" s="24" t="s">
        <v>471</v>
      </c>
      <c r="I60" s="24" t="s">
        <v>472</v>
      </c>
      <c r="J60" s="24" t="s">
        <v>472</v>
      </c>
      <c r="K60" s="24" t="s">
        <v>132</v>
      </c>
      <c r="L60" s="24" t="s">
        <v>367</v>
      </c>
      <c r="M60" s="24"/>
    </row>
    <row r="61" ht="43.1" customHeight="1" spans="1:13">
      <c r="A61" s="24"/>
      <c r="B61" s="24"/>
      <c r="C61" s="25"/>
      <c r="D61" s="24"/>
      <c r="E61" s="33"/>
      <c r="F61" s="24"/>
      <c r="G61" s="24" t="s">
        <v>473</v>
      </c>
      <c r="H61" s="24" t="s">
        <v>474</v>
      </c>
      <c r="I61" s="24" t="s">
        <v>473</v>
      </c>
      <c r="J61" s="24" t="s">
        <v>473</v>
      </c>
      <c r="K61" s="24" t="s">
        <v>132</v>
      </c>
      <c r="L61" s="24" t="s">
        <v>367</v>
      </c>
      <c r="M61" s="24"/>
    </row>
    <row r="62" ht="43.1" customHeight="1" spans="1:13">
      <c r="A62" s="24"/>
      <c r="B62" s="24"/>
      <c r="C62" s="25"/>
      <c r="D62" s="24"/>
      <c r="E62" s="33"/>
      <c r="F62" s="24"/>
      <c r="G62" s="24" t="s">
        <v>475</v>
      </c>
      <c r="H62" s="24" t="s">
        <v>471</v>
      </c>
      <c r="I62" s="24" t="s">
        <v>475</v>
      </c>
      <c r="J62" s="24" t="s">
        <v>475</v>
      </c>
      <c r="K62" s="24" t="s">
        <v>132</v>
      </c>
      <c r="L62" s="24" t="s">
        <v>367</v>
      </c>
      <c r="M62" s="24"/>
    </row>
    <row r="63" ht="43.1" customHeight="1" spans="1:13">
      <c r="A63" s="24"/>
      <c r="B63" s="24"/>
      <c r="C63" s="25"/>
      <c r="D63" s="24"/>
      <c r="E63" s="33" t="s">
        <v>371</v>
      </c>
      <c r="F63" s="24" t="s">
        <v>372</v>
      </c>
      <c r="G63" s="24" t="s">
        <v>476</v>
      </c>
      <c r="H63" s="24" t="s">
        <v>477</v>
      </c>
      <c r="I63" s="24" t="s">
        <v>476</v>
      </c>
      <c r="J63" s="24" t="s">
        <v>476</v>
      </c>
      <c r="K63" s="24" t="s">
        <v>132</v>
      </c>
      <c r="L63" s="24" t="s">
        <v>367</v>
      </c>
      <c r="M63" s="24"/>
    </row>
    <row r="64" ht="43.1" customHeight="1" spans="1:13">
      <c r="A64" s="24"/>
      <c r="B64" s="24"/>
      <c r="C64" s="25"/>
      <c r="D64" s="24"/>
      <c r="E64" s="33"/>
      <c r="F64" s="24"/>
      <c r="G64" s="24" t="s">
        <v>478</v>
      </c>
      <c r="H64" s="24" t="s">
        <v>407</v>
      </c>
      <c r="I64" s="24" t="s">
        <v>478</v>
      </c>
      <c r="J64" s="24" t="s">
        <v>478</v>
      </c>
      <c r="K64" s="24" t="s">
        <v>132</v>
      </c>
      <c r="L64" s="24" t="s">
        <v>367</v>
      </c>
      <c r="M64" s="24"/>
    </row>
    <row r="65" ht="43.1" customHeight="1" spans="1:13">
      <c r="A65" s="24"/>
      <c r="B65" s="24"/>
      <c r="C65" s="25"/>
      <c r="D65" s="24"/>
      <c r="E65" s="33"/>
      <c r="F65" s="24"/>
      <c r="G65" s="24" t="s">
        <v>479</v>
      </c>
      <c r="H65" s="24" t="s">
        <v>407</v>
      </c>
      <c r="I65" s="24" t="s">
        <v>479</v>
      </c>
      <c r="J65" s="24" t="s">
        <v>479</v>
      </c>
      <c r="K65" s="24" t="s">
        <v>132</v>
      </c>
      <c r="L65" s="24" t="s">
        <v>367</v>
      </c>
      <c r="M65" s="24"/>
    </row>
    <row r="66" ht="43.1" customHeight="1" spans="1:13">
      <c r="A66" s="24"/>
      <c r="B66" s="24"/>
      <c r="C66" s="25"/>
      <c r="D66" s="24"/>
      <c r="E66" s="33"/>
      <c r="F66" s="24"/>
      <c r="G66" s="24" t="s">
        <v>480</v>
      </c>
      <c r="H66" s="24" t="s">
        <v>407</v>
      </c>
      <c r="I66" s="24" t="s">
        <v>480</v>
      </c>
      <c r="J66" s="24" t="s">
        <v>480</v>
      </c>
      <c r="K66" s="24" t="s">
        <v>132</v>
      </c>
      <c r="L66" s="24" t="s">
        <v>367</v>
      </c>
      <c r="M66" s="24"/>
    </row>
    <row r="67" ht="43.1" customHeight="1" spans="1:13">
      <c r="A67" s="24"/>
      <c r="B67" s="24"/>
      <c r="C67" s="25"/>
      <c r="D67" s="24"/>
      <c r="E67" s="33"/>
      <c r="F67" s="24" t="s">
        <v>379</v>
      </c>
      <c r="G67" s="24" t="s">
        <v>380</v>
      </c>
      <c r="H67" s="24" t="s">
        <v>381</v>
      </c>
      <c r="I67" s="24" t="s">
        <v>380</v>
      </c>
      <c r="J67" s="24" t="s">
        <v>380</v>
      </c>
      <c r="K67" s="24" t="s">
        <v>132</v>
      </c>
      <c r="L67" s="24" t="s">
        <v>367</v>
      </c>
      <c r="M67" s="24"/>
    </row>
    <row r="68" ht="43.1" customHeight="1" spans="1:13">
      <c r="A68" s="24"/>
      <c r="B68" s="24"/>
      <c r="C68" s="25"/>
      <c r="D68" s="24"/>
      <c r="E68" s="33"/>
      <c r="F68" s="24" t="s">
        <v>382</v>
      </c>
      <c r="G68" s="24" t="s">
        <v>383</v>
      </c>
      <c r="H68" s="24" t="s">
        <v>381</v>
      </c>
      <c r="I68" s="24" t="s">
        <v>383</v>
      </c>
      <c r="J68" s="24" t="s">
        <v>383</v>
      </c>
      <c r="K68" s="24" t="s">
        <v>132</v>
      </c>
      <c r="L68" s="24" t="s">
        <v>367</v>
      </c>
      <c r="M68" s="24"/>
    </row>
  </sheetData>
  <mergeCells count="53">
    <mergeCell ref="C2:M2"/>
    <mergeCell ref="A3:K3"/>
    <mergeCell ref="L3:M3"/>
    <mergeCell ref="E4:M4"/>
    <mergeCell ref="A4:A5"/>
    <mergeCell ref="A7:A17"/>
    <mergeCell ref="A18:A28"/>
    <mergeCell ref="A29:A37"/>
    <mergeCell ref="A38:A54"/>
    <mergeCell ref="A55:A68"/>
    <mergeCell ref="B4:B5"/>
    <mergeCell ref="B7:B17"/>
    <mergeCell ref="B18:B28"/>
    <mergeCell ref="B29:B37"/>
    <mergeCell ref="B38:B54"/>
    <mergeCell ref="B55:B68"/>
    <mergeCell ref="C4:C5"/>
    <mergeCell ref="C7:C17"/>
    <mergeCell ref="C18:C28"/>
    <mergeCell ref="C29:C37"/>
    <mergeCell ref="C38:C54"/>
    <mergeCell ref="C55:C68"/>
    <mergeCell ref="D4:D5"/>
    <mergeCell ref="D7:D17"/>
    <mergeCell ref="D18:D28"/>
    <mergeCell ref="D29:D37"/>
    <mergeCell ref="D38:D54"/>
    <mergeCell ref="D55:D68"/>
    <mergeCell ref="E7:E8"/>
    <mergeCell ref="E9:E13"/>
    <mergeCell ref="E14:E16"/>
    <mergeCell ref="E18:E20"/>
    <mergeCell ref="E21:E25"/>
    <mergeCell ref="E26:E27"/>
    <mergeCell ref="E29:E33"/>
    <mergeCell ref="E36:E37"/>
    <mergeCell ref="E38:E44"/>
    <mergeCell ref="E45:E50"/>
    <mergeCell ref="E51:E53"/>
    <mergeCell ref="E55:E56"/>
    <mergeCell ref="E58:E62"/>
    <mergeCell ref="E63:E68"/>
    <mergeCell ref="F9:F11"/>
    <mergeCell ref="F14:F16"/>
    <mergeCell ref="F18:F20"/>
    <mergeCell ref="F22:F24"/>
    <mergeCell ref="F29:F30"/>
    <mergeCell ref="F31:F32"/>
    <mergeCell ref="F38:F39"/>
    <mergeCell ref="F41:F44"/>
    <mergeCell ref="F46:F49"/>
    <mergeCell ref="F58:F62"/>
    <mergeCell ref="F63:F6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zoomScale="115" zoomScaleNormal="115" workbookViewId="0">
      <selection activeCell="J16" sqref="J16"/>
    </sheetView>
  </sheetViews>
  <sheetFormatPr defaultColWidth="10" defaultRowHeight="13.5"/>
  <cols>
    <col min="1" max="1" width="6.24166666666667" customWidth="1"/>
    <col min="2" max="2" width="13.4333333333333" customWidth="1"/>
    <col min="3" max="3" width="8.41666666666667" customWidth="1"/>
    <col min="4" max="4" width="10.45" customWidth="1"/>
    <col min="5" max="6" width="9.76666666666667" customWidth="1"/>
    <col min="7" max="7" width="9.90833333333333" customWidth="1"/>
    <col min="8" max="9" width="8.275" customWidth="1"/>
    <col min="10" max="10" width="33.6583333333333" customWidth="1"/>
    <col min="11" max="11" width="7.05833333333333" customWidth="1"/>
    <col min="12" max="12" width="11.1333333333333" customWidth="1"/>
    <col min="13" max="16" width="9.76666666666667" customWidth="1"/>
    <col min="17" max="17" width="24.425" customWidth="1"/>
    <col min="18" max="18" width="15.7416666666667" customWidth="1"/>
    <col min="19" max="19" width="9.76666666666667" customWidth="1"/>
  </cols>
  <sheetData>
    <row r="1" ht="42.25" customHeight="1" spans="1:18">
      <c r="A1" s="21" t="s">
        <v>481</v>
      </c>
      <c r="B1" s="21"/>
      <c r="C1" s="21"/>
      <c r="D1" s="21"/>
      <c r="E1" s="21"/>
      <c r="F1" s="21"/>
      <c r="G1" s="21"/>
      <c r="H1" s="21"/>
      <c r="I1" s="21"/>
      <c r="J1" s="21"/>
      <c r="K1" s="21"/>
      <c r="L1" s="21"/>
      <c r="M1" s="21"/>
      <c r="N1" s="21"/>
      <c r="O1" s="21"/>
      <c r="P1" s="21"/>
      <c r="Q1" s="21"/>
      <c r="R1" s="21"/>
    </row>
    <row r="2" ht="23.25" customHeight="1" spans="1:18">
      <c r="A2" s="22" t="s">
        <v>482</v>
      </c>
      <c r="B2" s="22"/>
      <c r="C2" s="22"/>
      <c r="D2" s="22"/>
      <c r="E2" s="22"/>
      <c r="F2" s="22"/>
      <c r="G2" s="22"/>
      <c r="H2" s="22"/>
      <c r="I2" s="22"/>
      <c r="J2" s="22"/>
      <c r="K2" s="22"/>
      <c r="L2" s="22"/>
      <c r="M2" s="22"/>
      <c r="N2" s="22"/>
      <c r="O2" s="22"/>
      <c r="P2" s="22"/>
      <c r="Q2" s="28" t="s">
        <v>31</v>
      </c>
      <c r="R2" s="28"/>
    </row>
    <row r="3" ht="21.55" customHeight="1" spans="1:18">
      <c r="A3" s="23" t="s">
        <v>311</v>
      </c>
      <c r="B3" s="23" t="s">
        <v>312</v>
      </c>
      <c r="C3" s="23" t="s">
        <v>483</v>
      </c>
      <c r="D3" s="23"/>
      <c r="E3" s="23"/>
      <c r="F3" s="23"/>
      <c r="G3" s="23"/>
      <c r="H3" s="23"/>
      <c r="I3" s="23"/>
      <c r="J3" s="23" t="s">
        <v>484</v>
      </c>
      <c r="K3" s="23" t="s">
        <v>485</v>
      </c>
      <c r="L3" s="23"/>
      <c r="M3" s="23"/>
      <c r="N3" s="23"/>
      <c r="O3" s="23"/>
      <c r="P3" s="23"/>
      <c r="Q3" s="23"/>
      <c r="R3" s="23"/>
    </row>
    <row r="4" ht="23.25" customHeight="1" spans="1:18">
      <c r="A4" s="23"/>
      <c r="B4" s="23"/>
      <c r="C4" s="23" t="s">
        <v>349</v>
      </c>
      <c r="D4" s="23" t="s">
        <v>486</v>
      </c>
      <c r="E4" s="23"/>
      <c r="F4" s="23"/>
      <c r="G4" s="23"/>
      <c r="H4" s="23" t="s">
        <v>487</v>
      </c>
      <c r="I4" s="23"/>
      <c r="J4" s="23"/>
      <c r="K4" s="23"/>
      <c r="L4" s="23"/>
      <c r="M4" s="23"/>
      <c r="N4" s="23"/>
      <c r="O4" s="23"/>
      <c r="P4" s="23"/>
      <c r="Q4" s="23"/>
      <c r="R4" s="23"/>
    </row>
    <row r="5" ht="31.05" customHeight="1" spans="1:18">
      <c r="A5" s="23"/>
      <c r="B5" s="23"/>
      <c r="C5" s="23"/>
      <c r="D5" s="23" t="s">
        <v>138</v>
      </c>
      <c r="E5" s="23" t="s">
        <v>488</v>
      </c>
      <c r="F5" s="23" t="s">
        <v>142</v>
      </c>
      <c r="G5" s="23" t="s">
        <v>489</v>
      </c>
      <c r="H5" s="23" t="s">
        <v>159</v>
      </c>
      <c r="I5" s="23" t="s">
        <v>160</v>
      </c>
      <c r="J5" s="23"/>
      <c r="K5" s="23" t="s">
        <v>352</v>
      </c>
      <c r="L5" s="23" t="s">
        <v>353</v>
      </c>
      <c r="M5" s="23" t="s">
        <v>354</v>
      </c>
      <c r="N5" s="23" t="s">
        <v>359</v>
      </c>
      <c r="O5" s="23" t="s">
        <v>355</v>
      </c>
      <c r="P5" s="23" t="s">
        <v>490</v>
      </c>
      <c r="Q5" s="23" t="s">
        <v>491</v>
      </c>
      <c r="R5" s="23" t="s">
        <v>360</v>
      </c>
    </row>
    <row r="6" ht="19.8" customHeight="1" spans="1:18">
      <c r="A6" s="24" t="s">
        <v>2</v>
      </c>
      <c r="B6" s="24" t="s">
        <v>4</v>
      </c>
      <c r="C6" s="25">
        <v>4726.181768</v>
      </c>
      <c r="D6" s="25">
        <v>4726.181768</v>
      </c>
      <c r="E6" s="25"/>
      <c r="F6" s="25"/>
      <c r="G6" s="25"/>
      <c r="H6" s="25">
        <v>1743.18</v>
      </c>
      <c r="I6" s="25">
        <v>2983</v>
      </c>
      <c r="J6" s="24" t="s">
        <v>492</v>
      </c>
      <c r="K6" s="26" t="s">
        <v>371</v>
      </c>
      <c r="L6" s="26" t="s">
        <v>493</v>
      </c>
      <c r="M6" s="26" t="s">
        <v>494</v>
      </c>
      <c r="N6" s="26"/>
      <c r="O6" s="27">
        <v>1</v>
      </c>
      <c r="P6" s="26"/>
      <c r="Q6" s="26"/>
      <c r="R6" s="26"/>
    </row>
    <row r="7" ht="22.4" customHeight="1" spans="1:18">
      <c r="A7" s="24"/>
      <c r="B7" s="24"/>
      <c r="C7" s="25"/>
      <c r="D7" s="25"/>
      <c r="E7" s="25"/>
      <c r="F7" s="25"/>
      <c r="G7" s="25"/>
      <c r="H7" s="25"/>
      <c r="I7" s="25"/>
      <c r="J7" s="24"/>
      <c r="K7" s="26"/>
      <c r="L7" s="26" t="s">
        <v>495</v>
      </c>
      <c r="M7" s="27">
        <v>1</v>
      </c>
      <c r="N7" s="26"/>
      <c r="O7" s="27">
        <v>1</v>
      </c>
      <c r="P7" s="26"/>
      <c r="Q7" s="26"/>
      <c r="R7" s="26"/>
    </row>
    <row r="8" ht="18.95" customHeight="1" spans="1:18">
      <c r="A8" s="24"/>
      <c r="B8" s="24"/>
      <c r="C8" s="25"/>
      <c r="D8" s="25"/>
      <c r="E8" s="25"/>
      <c r="F8" s="25"/>
      <c r="G8" s="25"/>
      <c r="H8" s="25"/>
      <c r="I8" s="25"/>
      <c r="J8" s="24"/>
      <c r="K8" s="26" t="s">
        <v>363</v>
      </c>
      <c r="L8" s="26" t="s">
        <v>496</v>
      </c>
      <c r="M8" s="26" t="s">
        <v>497</v>
      </c>
      <c r="N8" s="26"/>
      <c r="O8" s="26" t="s">
        <v>497</v>
      </c>
      <c r="P8" s="26"/>
      <c r="Q8" s="26"/>
      <c r="R8" s="26"/>
    </row>
    <row r="9" ht="21.55" customHeight="1" spans="1:18">
      <c r="A9" s="24"/>
      <c r="B9" s="24"/>
      <c r="C9" s="25"/>
      <c r="D9" s="25"/>
      <c r="E9" s="25"/>
      <c r="F9" s="25"/>
      <c r="G9" s="25"/>
      <c r="H9" s="25"/>
      <c r="I9" s="25"/>
      <c r="J9" s="24"/>
      <c r="K9" s="26"/>
      <c r="L9" s="26" t="s">
        <v>498</v>
      </c>
      <c r="M9" s="26" t="s">
        <v>429</v>
      </c>
      <c r="N9" s="26"/>
      <c r="O9" s="26" t="s">
        <v>429</v>
      </c>
      <c r="P9" s="26"/>
      <c r="Q9" s="26"/>
      <c r="R9" s="26"/>
    </row>
  </sheetData>
  <mergeCells count="23">
    <mergeCell ref="A1:R1"/>
    <mergeCell ref="A2:P2"/>
    <mergeCell ref="Q2:R2"/>
    <mergeCell ref="C3:I3"/>
    <mergeCell ref="D4:G4"/>
    <mergeCell ref="H4:I4"/>
    <mergeCell ref="A3:A5"/>
    <mergeCell ref="A6:A9"/>
    <mergeCell ref="B3:B5"/>
    <mergeCell ref="B6:B9"/>
    <mergeCell ref="C4:C5"/>
    <mergeCell ref="C6:C9"/>
    <mergeCell ref="D6:D9"/>
    <mergeCell ref="E6:E9"/>
    <mergeCell ref="F6:F9"/>
    <mergeCell ref="G6:G9"/>
    <mergeCell ref="H6:H9"/>
    <mergeCell ref="I6:I9"/>
    <mergeCell ref="J3:J5"/>
    <mergeCell ref="J6:J9"/>
    <mergeCell ref="K6:K7"/>
    <mergeCell ref="K8:K9"/>
    <mergeCell ref="K3:R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tabSelected="1" workbookViewId="0">
      <selection activeCell="A1" sqref="A1:E1"/>
    </sheetView>
  </sheetViews>
  <sheetFormatPr defaultColWidth="8.25" defaultRowHeight="13.5"/>
  <cols>
    <col min="1" max="1" width="8.25" style="1"/>
    <col min="2" max="2" width="34.375" style="1" customWidth="1"/>
    <col min="3" max="3" width="16.625" style="1" customWidth="1"/>
    <col min="4" max="4" width="16.125" style="1" customWidth="1"/>
    <col min="5" max="5" width="15.375" style="1" customWidth="1"/>
    <col min="6" max="16384" width="8.25" style="1"/>
  </cols>
  <sheetData>
    <row r="1" s="1" customFormat="1" ht="36.6" customHeight="1" spans="1:12">
      <c r="A1" s="4" t="s">
        <v>29</v>
      </c>
      <c r="B1" s="4"/>
      <c r="C1" s="4"/>
      <c r="D1" s="4"/>
      <c r="E1" s="4"/>
      <c r="F1" s="5"/>
      <c r="G1" s="5"/>
      <c r="H1" s="5"/>
      <c r="I1" s="5"/>
      <c r="J1" s="5"/>
      <c r="K1" s="5"/>
      <c r="L1" s="5"/>
    </row>
    <row r="2" s="1" customFormat="1" ht="22.15" customHeight="1" spans="1:12">
      <c r="A2" s="6" t="s">
        <v>499</v>
      </c>
      <c r="B2" s="7" t="s">
        <v>500</v>
      </c>
      <c r="C2" s="7"/>
      <c r="D2" s="7"/>
      <c r="E2" s="7" t="s">
        <v>31</v>
      </c>
      <c r="F2" s="7"/>
      <c r="G2" s="7"/>
      <c r="H2" s="7"/>
      <c r="I2" s="7"/>
      <c r="J2" s="7"/>
      <c r="K2" s="18"/>
      <c r="L2" s="18"/>
    </row>
    <row r="3" s="1" customFormat="1" ht="24" customHeight="1" spans="1:12">
      <c r="A3" s="8" t="s">
        <v>501</v>
      </c>
      <c r="B3" s="9"/>
      <c r="C3" s="8" t="s">
        <v>502</v>
      </c>
      <c r="D3" s="10"/>
      <c r="E3" s="9"/>
      <c r="F3" s="7"/>
      <c r="G3" s="7"/>
      <c r="H3" s="7"/>
      <c r="I3" s="7"/>
      <c r="J3" s="7"/>
      <c r="K3" s="18"/>
      <c r="L3" s="18"/>
    </row>
    <row r="4" s="2" customFormat="1" ht="24" customHeight="1" spans="1:5">
      <c r="A4" s="11" t="s">
        <v>157</v>
      </c>
      <c r="B4" s="11" t="s">
        <v>158</v>
      </c>
      <c r="C4" s="12" t="s">
        <v>135</v>
      </c>
      <c r="D4" s="12" t="s">
        <v>230</v>
      </c>
      <c r="E4" s="12" t="s">
        <v>231</v>
      </c>
    </row>
    <row r="5" s="1" customFormat="1" spans="1:5">
      <c r="A5" s="13">
        <v>301</v>
      </c>
      <c r="B5" s="14" t="s">
        <v>211</v>
      </c>
      <c r="C5" s="15">
        <f t="shared" ref="C5:C68" si="0">D5+E5</f>
        <v>1354.150848</v>
      </c>
      <c r="D5" s="15">
        <f>SUM(D6:D18)</f>
        <v>1354.150848</v>
      </c>
      <c r="E5" s="15">
        <f>SUM(E6:E18)</f>
        <v>0</v>
      </c>
    </row>
    <row r="6" s="1" customFormat="1" spans="1:5">
      <c r="A6" s="16">
        <v>30101</v>
      </c>
      <c r="B6" s="17" t="s">
        <v>503</v>
      </c>
      <c r="C6" s="15">
        <f t="shared" si="0"/>
        <v>840.4656</v>
      </c>
      <c r="D6" s="15">
        <f>'9工资福利'!H6</f>
        <v>840.4656</v>
      </c>
      <c r="E6" s="15"/>
    </row>
    <row r="7" s="1" customFormat="1" spans="1:5">
      <c r="A7" s="16">
        <v>30102</v>
      </c>
      <c r="B7" s="17" t="s">
        <v>504</v>
      </c>
      <c r="C7" s="15">
        <f t="shared" si="0"/>
        <v>277.932</v>
      </c>
      <c r="D7" s="15">
        <f>'9工资福利'!I6</f>
        <v>277.932</v>
      </c>
      <c r="E7" s="15"/>
    </row>
    <row r="8" s="1" customFormat="1" spans="1:5">
      <c r="A8" s="16">
        <v>30103</v>
      </c>
      <c r="B8" s="17" t="s">
        <v>505</v>
      </c>
      <c r="C8" s="15">
        <f t="shared" si="0"/>
        <v>27.9888</v>
      </c>
      <c r="D8" s="15">
        <f>'9工资福利'!J6</f>
        <v>27.9888</v>
      </c>
      <c r="E8" s="15"/>
    </row>
    <row r="9" s="1" customFormat="1" spans="1:5">
      <c r="A9" s="16">
        <v>30106</v>
      </c>
      <c r="B9" s="17" t="s">
        <v>506</v>
      </c>
      <c r="C9" s="15">
        <f t="shared" si="0"/>
        <v>0</v>
      </c>
      <c r="D9" s="15"/>
      <c r="E9" s="15"/>
    </row>
    <row r="10" s="1" customFormat="1" spans="1:5">
      <c r="A10" s="16">
        <v>30107</v>
      </c>
      <c r="B10" s="17" t="s">
        <v>507</v>
      </c>
      <c r="C10" s="15">
        <f t="shared" si="0"/>
        <v>0</v>
      </c>
      <c r="D10" s="15"/>
      <c r="E10" s="15"/>
    </row>
    <row r="11" s="1" customFormat="1" spans="1:5">
      <c r="A11" s="16">
        <v>30108</v>
      </c>
      <c r="B11" s="17" t="s">
        <v>508</v>
      </c>
      <c r="C11" s="15">
        <f t="shared" si="0"/>
        <v>96.514944</v>
      </c>
      <c r="D11" s="15">
        <f>'9工资福利'!M6</f>
        <v>96.514944</v>
      </c>
      <c r="E11" s="15"/>
    </row>
    <row r="12" s="1" customFormat="1" spans="1:5">
      <c r="A12" s="16">
        <v>30109</v>
      </c>
      <c r="B12" s="17" t="s">
        <v>509</v>
      </c>
      <c r="C12" s="15">
        <f t="shared" si="0"/>
        <v>0</v>
      </c>
      <c r="D12" s="15"/>
      <c r="E12" s="15"/>
    </row>
    <row r="13" s="1" customFormat="1" spans="1:5">
      <c r="A13" s="16">
        <v>30110</v>
      </c>
      <c r="B13" s="17" t="s">
        <v>510</v>
      </c>
      <c r="C13" s="15">
        <f t="shared" si="0"/>
        <v>38.863296</v>
      </c>
      <c r="D13" s="15">
        <f>'9工资福利'!O6</f>
        <v>38.863296</v>
      </c>
      <c r="E13" s="15"/>
    </row>
    <row r="14" s="1" customFormat="1" spans="1:5">
      <c r="A14" s="16">
        <v>30111</v>
      </c>
      <c r="B14" s="17" t="s">
        <v>511</v>
      </c>
      <c r="C14" s="15">
        <f t="shared" si="0"/>
        <v>0</v>
      </c>
      <c r="D14" s="15"/>
      <c r="E14" s="15"/>
    </row>
    <row r="15" s="1" customFormat="1" spans="1:5">
      <c r="A15" s="16">
        <v>30112</v>
      </c>
      <c r="B15" s="17" t="s">
        <v>512</v>
      </c>
      <c r="C15" s="15">
        <f t="shared" si="0"/>
        <v>0</v>
      </c>
      <c r="D15" s="15"/>
      <c r="E15" s="15"/>
    </row>
    <row r="16" s="1" customFormat="1" spans="1:5">
      <c r="A16" s="16">
        <v>30113</v>
      </c>
      <c r="B16" s="17" t="s">
        <v>513</v>
      </c>
      <c r="C16" s="15">
        <f t="shared" si="0"/>
        <v>72.386208</v>
      </c>
      <c r="D16" s="15">
        <f>'9工资福利'!R6</f>
        <v>72.386208</v>
      </c>
      <c r="E16" s="15"/>
    </row>
    <row r="17" s="1" customFormat="1" spans="1:5">
      <c r="A17" s="16">
        <v>30114</v>
      </c>
      <c r="B17" s="17" t="s">
        <v>514</v>
      </c>
      <c r="C17" s="15">
        <f t="shared" si="0"/>
        <v>0</v>
      </c>
      <c r="D17" s="15"/>
      <c r="E17" s="15"/>
    </row>
    <row r="18" s="1" customFormat="1" spans="1:5">
      <c r="A18" s="16">
        <v>30199</v>
      </c>
      <c r="B18" s="17" t="s">
        <v>515</v>
      </c>
      <c r="C18" s="15">
        <f t="shared" si="0"/>
        <v>0</v>
      </c>
      <c r="D18" s="15"/>
      <c r="E18" s="15"/>
    </row>
    <row r="19" s="1" customFormat="1" spans="1:5">
      <c r="A19" s="13">
        <v>302</v>
      </c>
      <c r="B19" s="14" t="s">
        <v>290</v>
      </c>
      <c r="C19" s="15">
        <f t="shared" si="0"/>
        <v>389.03092</v>
      </c>
      <c r="D19" s="15">
        <f>SUM(D20:D46)</f>
        <v>0</v>
      </c>
      <c r="E19" s="15">
        <f>SUM(E20:E46)</f>
        <v>389.03092</v>
      </c>
    </row>
    <row r="20" s="1" customFormat="1" spans="1:5">
      <c r="A20" s="16">
        <v>30201</v>
      </c>
      <c r="B20" s="17" t="s">
        <v>516</v>
      </c>
      <c r="C20" s="15">
        <f t="shared" si="0"/>
        <v>72.7</v>
      </c>
      <c r="D20" s="15"/>
      <c r="E20" s="15">
        <v>72.7</v>
      </c>
    </row>
    <row r="21" s="1" customFormat="1" spans="1:5">
      <c r="A21" s="16">
        <v>30202</v>
      </c>
      <c r="B21" s="17" t="s">
        <v>517</v>
      </c>
      <c r="C21" s="15">
        <f t="shared" si="0"/>
        <v>15</v>
      </c>
      <c r="D21" s="15"/>
      <c r="E21" s="15">
        <v>15</v>
      </c>
    </row>
    <row r="22" s="1" customFormat="1" spans="1:5">
      <c r="A22" s="16">
        <v>30203</v>
      </c>
      <c r="B22" s="17" t="s">
        <v>518</v>
      </c>
      <c r="C22" s="15">
        <f t="shared" si="0"/>
        <v>0</v>
      </c>
      <c r="D22" s="15"/>
      <c r="E22" s="15"/>
    </row>
    <row r="23" s="1" customFormat="1" spans="1:5">
      <c r="A23" s="16">
        <v>30204</v>
      </c>
      <c r="B23" s="17" t="s">
        <v>519</v>
      </c>
      <c r="C23" s="15">
        <f t="shared" si="0"/>
        <v>0</v>
      </c>
      <c r="D23" s="15"/>
      <c r="E23" s="15"/>
    </row>
    <row r="24" s="1" customFormat="1" spans="1:5">
      <c r="A24" s="16">
        <v>30205</v>
      </c>
      <c r="B24" s="17" t="s">
        <v>520</v>
      </c>
      <c r="C24" s="15">
        <f t="shared" si="0"/>
        <v>3</v>
      </c>
      <c r="D24" s="15"/>
      <c r="E24" s="15">
        <v>3</v>
      </c>
    </row>
    <row r="25" s="1" customFormat="1" spans="1:5">
      <c r="A25" s="16">
        <v>30206</v>
      </c>
      <c r="B25" s="17" t="s">
        <v>521</v>
      </c>
      <c r="C25" s="15">
        <f t="shared" si="0"/>
        <v>2</v>
      </c>
      <c r="D25" s="15"/>
      <c r="E25" s="15">
        <v>2</v>
      </c>
    </row>
    <row r="26" s="1" customFormat="1" spans="1:5">
      <c r="A26" s="16">
        <v>30207</v>
      </c>
      <c r="B26" s="17" t="s">
        <v>522</v>
      </c>
      <c r="C26" s="15">
        <f t="shared" si="0"/>
        <v>3</v>
      </c>
      <c r="D26" s="15"/>
      <c r="E26" s="15">
        <v>3</v>
      </c>
    </row>
    <row r="27" s="1" customFormat="1" spans="1:5">
      <c r="A27" s="16">
        <v>30208</v>
      </c>
      <c r="B27" s="17" t="s">
        <v>523</v>
      </c>
      <c r="C27" s="15">
        <f t="shared" si="0"/>
        <v>0</v>
      </c>
      <c r="D27" s="15"/>
      <c r="E27" s="15"/>
    </row>
    <row r="28" s="1" customFormat="1" spans="1:5">
      <c r="A28" s="16">
        <v>30209</v>
      </c>
      <c r="B28" s="17" t="s">
        <v>524</v>
      </c>
      <c r="C28" s="15">
        <f t="shared" si="0"/>
        <v>2</v>
      </c>
      <c r="D28" s="15"/>
      <c r="E28" s="15">
        <v>2</v>
      </c>
    </row>
    <row r="29" s="1" customFormat="1" spans="1:5">
      <c r="A29" s="16">
        <v>30211</v>
      </c>
      <c r="B29" s="17" t="s">
        <v>525</v>
      </c>
      <c r="C29" s="15">
        <f t="shared" si="0"/>
        <v>5</v>
      </c>
      <c r="D29" s="15"/>
      <c r="E29" s="15">
        <v>5</v>
      </c>
    </row>
    <row r="30" s="1" customFormat="1" spans="1:5">
      <c r="A30" s="16">
        <v>30212</v>
      </c>
      <c r="B30" s="17" t="s">
        <v>526</v>
      </c>
      <c r="C30" s="15">
        <f t="shared" si="0"/>
        <v>0</v>
      </c>
      <c r="D30" s="15"/>
      <c r="E30" s="15"/>
    </row>
    <row r="31" s="1" customFormat="1" spans="1:5">
      <c r="A31" s="16">
        <v>30213</v>
      </c>
      <c r="B31" s="17" t="s">
        <v>527</v>
      </c>
      <c r="C31" s="15">
        <f t="shared" si="0"/>
        <v>12</v>
      </c>
      <c r="D31" s="15"/>
      <c r="E31" s="15">
        <v>12</v>
      </c>
    </row>
    <row r="32" s="1" customFormat="1" spans="1:5">
      <c r="A32" s="16">
        <v>30214</v>
      </c>
      <c r="B32" s="17" t="s">
        <v>528</v>
      </c>
      <c r="C32" s="15">
        <f t="shared" si="0"/>
        <v>0</v>
      </c>
      <c r="D32" s="15"/>
      <c r="E32" s="15"/>
    </row>
    <row r="33" s="1" customFormat="1" spans="1:5">
      <c r="A33" s="16">
        <v>30215</v>
      </c>
      <c r="B33" s="17" t="s">
        <v>529</v>
      </c>
      <c r="C33" s="15">
        <f t="shared" si="0"/>
        <v>10</v>
      </c>
      <c r="D33" s="15"/>
      <c r="E33" s="15">
        <v>10</v>
      </c>
    </row>
    <row r="34" s="1" customFormat="1" spans="1:5">
      <c r="A34" s="16">
        <v>30216</v>
      </c>
      <c r="B34" s="17" t="s">
        <v>530</v>
      </c>
      <c r="C34" s="15">
        <f t="shared" si="0"/>
        <v>0</v>
      </c>
      <c r="D34" s="15"/>
      <c r="E34" s="15"/>
    </row>
    <row r="35" s="1" customFormat="1" spans="1:5">
      <c r="A35" s="16">
        <v>30217</v>
      </c>
      <c r="B35" s="17" t="s">
        <v>531</v>
      </c>
      <c r="C35" s="15">
        <f t="shared" si="0"/>
        <v>14</v>
      </c>
      <c r="D35" s="15"/>
      <c r="E35" s="15">
        <v>14</v>
      </c>
    </row>
    <row r="36" s="1" customFormat="1" spans="1:5">
      <c r="A36" s="16">
        <v>30218</v>
      </c>
      <c r="B36" s="17" t="s">
        <v>532</v>
      </c>
      <c r="C36" s="15">
        <f t="shared" si="0"/>
        <v>0</v>
      </c>
      <c r="D36" s="15"/>
      <c r="E36" s="15"/>
    </row>
    <row r="37" s="1" customFormat="1" spans="1:5">
      <c r="A37" s="16">
        <v>30224</v>
      </c>
      <c r="B37" s="17" t="s">
        <v>533</v>
      </c>
      <c r="C37" s="15">
        <f t="shared" si="0"/>
        <v>0</v>
      </c>
      <c r="D37" s="15"/>
      <c r="E37" s="15"/>
    </row>
    <row r="38" s="1" customFormat="1" spans="1:5">
      <c r="A38" s="16">
        <v>30225</v>
      </c>
      <c r="B38" s="17" t="s">
        <v>534</v>
      </c>
      <c r="C38" s="15">
        <f t="shared" si="0"/>
        <v>0</v>
      </c>
      <c r="D38" s="15"/>
      <c r="E38" s="15"/>
    </row>
    <row r="39" s="1" customFormat="1" spans="1:5">
      <c r="A39" s="16">
        <v>30226</v>
      </c>
      <c r="B39" s="17" t="s">
        <v>535</v>
      </c>
      <c r="C39" s="15">
        <f t="shared" si="0"/>
        <v>5</v>
      </c>
      <c r="D39" s="15"/>
      <c r="E39" s="15">
        <v>5</v>
      </c>
    </row>
    <row r="40" s="1" customFormat="1" spans="1:5">
      <c r="A40" s="16">
        <v>30227</v>
      </c>
      <c r="B40" s="17" t="s">
        <v>536</v>
      </c>
      <c r="C40" s="15">
        <f t="shared" si="0"/>
        <v>0</v>
      </c>
      <c r="D40" s="15"/>
      <c r="E40" s="15"/>
    </row>
    <row r="41" s="1" customFormat="1" spans="1:5">
      <c r="A41" s="16">
        <v>30228</v>
      </c>
      <c r="B41" s="17" t="s">
        <v>537</v>
      </c>
      <c r="C41" s="15">
        <f t="shared" si="0"/>
        <v>17.732368</v>
      </c>
      <c r="D41" s="15"/>
      <c r="E41" s="15">
        <v>17.732368</v>
      </c>
    </row>
    <row r="42" s="1" customFormat="1" spans="1:5">
      <c r="A42" s="16">
        <v>30229</v>
      </c>
      <c r="B42" s="17" t="s">
        <v>538</v>
      </c>
      <c r="C42" s="15">
        <f t="shared" si="0"/>
        <v>31.598552</v>
      </c>
      <c r="D42" s="15"/>
      <c r="E42" s="15">
        <v>31.598552</v>
      </c>
    </row>
    <row r="43" s="1" customFormat="1" spans="1:5">
      <c r="A43" s="16">
        <v>30231</v>
      </c>
      <c r="B43" s="17" t="s">
        <v>539</v>
      </c>
      <c r="C43" s="15">
        <f t="shared" si="0"/>
        <v>36</v>
      </c>
      <c r="D43" s="15"/>
      <c r="E43" s="15">
        <v>36</v>
      </c>
    </row>
    <row r="44" s="1" customFormat="1" spans="1:5">
      <c r="A44" s="16">
        <v>30239</v>
      </c>
      <c r="B44" s="17" t="s">
        <v>540</v>
      </c>
      <c r="C44" s="15">
        <f t="shared" si="0"/>
        <v>25</v>
      </c>
      <c r="D44" s="15"/>
      <c r="E44" s="15">
        <v>25</v>
      </c>
    </row>
    <row r="45" s="1" customFormat="1" spans="1:5">
      <c r="A45" s="16">
        <v>30240</v>
      </c>
      <c r="B45" s="17" t="s">
        <v>541</v>
      </c>
      <c r="C45" s="15">
        <f t="shared" si="0"/>
        <v>0</v>
      </c>
      <c r="D45" s="15"/>
      <c r="E45" s="15"/>
    </row>
    <row r="46" s="1" customFormat="1" spans="1:5">
      <c r="A46" s="16">
        <v>30299</v>
      </c>
      <c r="B46" s="17" t="s">
        <v>542</v>
      </c>
      <c r="C46" s="15">
        <f t="shared" si="0"/>
        <v>135</v>
      </c>
      <c r="D46" s="15"/>
      <c r="E46" s="15">
        <v>135</v>
      </c>
    </row>
    <row r="47" s="1" customFormat="1" spans="1:5">
      <c r="A47" s="13">
        <v>303</v>
      </c>
      <c r="B47" s="14" t="s">
        <v>203</v>
      </c>
      <c r="C47" s="15">
        <f t="shared" si="0"/>
        <v>0</v>
      </c>
      <c r="D47" s="15">
        <f>SUM(D48:D59)</f>
        <v>0</v>
      </c>
      <c r="E47" s="15">
        <f>SUM(E48:E59)</f>
        <v>0</v>
      </c>
    </row>
    <row r="48" s="1" customFormat="1" spans="1:5">
      <c r="A48" s="16">
        <v>30301</v>
      </c>
      <c r="B48" s="17" t="s">
        <v>543</v>
      </c>
      <c r="C48" s="15">
        <f t="shared" si="0"/>
        <v>0</v>
      </c>
      <c r="D48" s="15"/>
      <c r="E48" s="15"/>
    </row>
    <row r="49" s="1" customFormat="1" spans="1:5">
      <c r="A49" s="16">
        <v>30302</v>
      </c>
      <c r="B49" s="17" t="s">
        <v>544</v>
      </c>
      <c r="C49" s="15">
        <f t="shared" si="0"/>
        <v>0</v>
      </c>
      <c r="D49" s="15"/>
      <c r="E49" s="15"/>
    </row>
    <row r="50" s="1" customFormat="1" spans="1:5">
      <c r="A50" s="16">
        <v>30303</v>
      </c>
      <c r="B50" s="17" t="s">
        <v>545</v>
      </c>
      <c r="C50" s="15">
        <f t="shared" si="0"/>
        <v>0</v>
      </c>
      <c r="D50" s="15"/>
      <c r="E50" s="15"/>
    </row>
    <row r="51" s="1" customFormat="1" spans="1:5">
      <c r="A51" s="16">
        <v>30304</v>
      </c>
      <c r="B51" s="17" t="s">
        <v>546</v>
      </c>
      <c r="C51" s="15">
        <f t="shared" si="0"/>
        <v>0</v>
      </c>
      <c r="D51" s="15"/>
      <c r="E51" s="15"/>
    </row>
    <row r="52" s="1" customFormat="1" spans="1:5">
      <c r="A52" s="16">
        <v>30305</v>
      </c>
      <c r="B52" s="17" t="s">
        <v>547</v>
      </c>
      <c r="C52" s="15">
        <f t="shared" si="0"/>
        <v>0</v>
      </c>
      <c r="D52" s="15"/>
      <c r="E52" s="15"/>
    </row>
    <row r="53" s="1" customFormat="1" spans="1:5">
      <c r="A53" s="16">
        <v>30306</v>
      </c>
      <c r="B53" s="17" t="s">
        <v>548</v>
      </c>
      <c r="C53" s="15">
        <f t="shared" si="0"/>
        <v>0</v>
      </c>
      <c r="D53" s="15"/>
      <c r="E53" s="15"/>
    </row>
    <row r="54" s="1" customFormat="1" spans="1:5">
      <c r="A54" s="16">
        <v>30307</v>
      </c>
      <c r="B54" s="17" t="s">
        <v>549</v>
      </c>
      <c r="C54" s="15">
        <f t="shared" si="0"/>
        <v>0</v>
      </c>
      <c r="D54" s="15"/>
      <c r="E54" s="15"/>
    </row>
    <row r="55" s="1" customFormat="1" spans="1:5">
      <c r="A55" s="16">
        <v>30308</v>
      </c>
      <c r="B55" s="17" t="s">
        <v>550</v>
      </c>
      <c r="C55" s="15">
        <f t="shared" si="0"/>
        <v>0</v>
      </c>
      <c r="D55" s="15"/>
      <c r="E55" s="15"/>
    </row>
    <row r="56" s="1" customFormat="1" spans="1:5">
      <c r="A56" s="16">
        <v>30309</v>
      </c>
      <c r="B56" s="17" t="s">
        <v>551</v>
      </c>
      <c r="C56" s="15">
        <f t="shared" si="0"/>
        <v>0</v>
      </c>
      <c r="D56" s="15"/>
      <c r="E56" s="15"/>
    </row>
    <row r="57" s="1" customFormat="1" spans="1:5">
      <c r="A57" s="16">
        <v>30310</v>
      </c>
      <c r="B57" s="17" t="s">
        <v>552</v>
      </c>
      <c r="C57" s="15">
        <f t="shared" si="0"/>
        <v>0</v>
      </c>
      <c r="D57" s="15"/>
      <c r="E57" s="15"/>
    </row>
    <row r="58" s="1" customFormat="1" spans="1:5">
      <c r="A58" s="16">
        <v>30311</v>
      </c>
      <c r="B58" s="17" t="s">
        <v>553</v>
      </c>
      <c r="C58" s="15">
        <f t="shared" si="0"/>
        <v>0</v>
      </c>
      <c r="D58" s="15"/>
      <c r="E58" s="15"/>
    </row>
    <row r="59" s="1" customFormat="1" spans="1:5">
      <c r="A59" s="16">
        <v>30399</v>
      </c>
      <c r="B59" s="17" t="s">
        <v>554</v>
      </c>
      <c r="C59" s="15">
        <f t="shared" si="0"/>
        <v>0</v>
      </c>
      <c r="D59" s="15"/>
      <c r="E59" s="15"/>
    </row>
    <row r="60" s="1" customFormat="1" spans="1:5">
      <c r="A60" s="13">
        <v>307</v>
      </c>
      <c r="B60" s="14" t="s">
        <v>205</v>
      </c>
      <c r="C60" s="15">
        <f t="shared" si="0"/>
        <v>0</v>
      </c>
      <c r="D60" s="15">
        <f>SUM(D61:D62)</f>
        <v>0</v>
      </c>
      <c r="E60" s="15">
        <f>SUM(E61:E62)</f>
        <v>0</v>
      </c>
    </row>
    <row r="61" s="1" customFormat="1" spans="1:5">
      <c r="A61" s="16">
        <v>30701</v>
      </c>
      <c r="B61" s="17" t="s">
        <v>555</v>
      </c>
      <c r="C61" s="15">
        <f t="shared" si="0"/>
        <v>0</v>
      </c>
      <c r="D61" s="15"/>
      <c r="E61" s="15"/>
    </row>
    <row r="62" s="1" customFormat="1" spans="1:5">
      <c r="A62" s="16">
        <v>30702</v>
      </c>
      <c r="B62" s="17" t="s">
        <v>556</v>
      </c>
      <c r="C62" s="15">
        <f t="shared" si="0"/>
        <v>0</v>
      </c>
      <c r="D62" s="15"/>
      <c r="E62" s="15"/>
    </row>
    <row r="63" s="1" customFormat="1" spans="1:5">
      <c r="A63" s="13">
        <v>310</v>
      </c>
      <c r="B63" s="14" t="s">
        <v>217</v>
      </c>
      <c r="C63" s="15">
        <f t="shared" si="0"/>
        <v>0</v>
      </c>
      <c r="D63" s="15">
        <f>SUM(D64:D79)</f>
        <v>0</v>
      </c>
      <c r="E63" s="15">
        <f>SUM(E64:E79)</f>
        <v>0</v>
      </c>
    </row>
    <row r="64" s="1" customFormat="1" spans="1:5">
      <c r="A64" s="16">
        <v>31001</v>
      </c>
      <c r="B64" s="17" t="s">
        <v>557</v>
      </c>
      <c r="C64" s="15">
        <f t="shared" si="0"/>
        <v>0</v>
      </c>
      <c r="D64" s="15"/>
      <c r="E64" s="15"/>
    </row>
    <row r="65" s="1" customFormat="1" spans="1:5">
      <c r="A65" s="16">
        <v>31002</v>
      </c>
      <c r="B65" s="17" t="s">
        <v>558</v>
      </c>
      <c r="C65" s="15">
        <f t="shared" si="0"/>
        <v>0</v>
      </c>
      <c r="D65" s="15"/>
      <c r="E65" s="15"/>
    </row>
    <row r="66" s="1" customFormat="1" spans="1:5">
      <c r="A66" s="16">
        <v>31003</v>
      </c>
      <c r="B66" s="17" t="s">
        <v>559</v>
      </c>
      <c r="C66" s="15">
        <f t="shared" si="0"/>
        <v>0</v>
      </c>
      <c r="D66" s="15"/>
      <c r="E66" s="15"/>
    </row>
    <row r="67" s="1" customFormat="1" spans="1:5">
      <c r="A67" s="16">
        <v>31005</v>
      </c>
      <c r="B67" s="17" t="s">
        <v>560</v>
      </c>
      <c r="C67" s="15">
        <f t="shared" si="0"/>
        <v>0</v>
      </c>
      <c r="D67" s="15"/>
      <c r="E67" s="15"/>
    </row>
    <row r="68" s="1" customFormat="1" spans="1:5">
      <c r="A68" s="16">
        <v>31006</v>
      </c>
      <c r="B68" s="17" t="s">
        <v>561</v>
      </c>
      <c r="C68" s="15">
        <f t="shared" si="0"/>
        <v>0</v>
      </c>
      <c r="D68" s="15"/>
      <c r="E68" s="15"/>
    </row>
    <row r="69" s="1" customFormat="1" spans="1:5">
      <c r="A69" s="16">
        <v>31007</v>
      </c>
      <c r="B69" s="17" t="s">
        <v>562</v>
      </c>
      <c r="C69" s="15">
        <f t="shared" ref="C69:C84" si="1">D69+E69</f>
        <v>0</v>
      </c>
      <c r="D69" s="15"/>
      <c r="E69" s="15"/>
    </row>
    <row r="70" s="1" customFormat="1" spans="1:5">
      <c r="A70" s="16">
        <v>31008</v>
      </c>
      <c r="B70" s="17" t="s">
        <v>563</v>
      </c>
      <c r="C70" s="15">
        <f t="shared" si="1"/>
        <v>0</v>
      </c>
      <c r="D70" s="15"/>
      <c r="E70" s="15"/>
    </row>
    <row r="71" s="1" customFormat="1" spans="1:5">
      <c r="A71" s="16">
        <v>31009</v>
      </c>
      <c r="B71" s="17" t="s">
        <v>564</v>
      </c>
      <c r="C71" s="15">
        <f t="shared" si="1"/>
        <v>0</v>
      </c>
      <c r="D71" s="15"/>
      <c r="E71" s="15"/>
    </row>
    <row r="72" s="1" customFormat="1" spans="1:5">
      <c r="A72" s="16">
        <v>31010</v>
      </c>
      <c r="B72" s="17" t="s">
        <v>565</v>
      </c>
      <c r="C72" s="15">
        <f t="shared" si="1"/>
        <v>0</v>
      </c>
      <c r="D72" s="15"/>
      <c r="E72" s="15"/>
    </row>
    <row r="73" s="1" customFormat="1" spans="1:5">
      <c r="A73" s="16">
        <v>31011</v>
      </c>
      <c r="B73" s="17" t="s">
        <v>566</v>
      </c>
      <c r="C73" s="15">
        <f t="shared" si="1"/>
        <v>0</v>
      </c>
      <c r="D73" s="15"/>
      <c r="E73" s="15"/>
    </row>
    <row r="74" s="1" customFormat="1" spans="1:5">
      <c r="A74" s="16">
        <v>31012</v>
      </c>
      <c r="B74" s="17" t="s">
        <v>567</v>
      </c>
      <c r="C74" s="15">
        <f t="shared" si="1"/>
        <v>0</v>
      </c>
      <c r="D74" s="15"/>
      <c r="E74" s="15"/>
    </row>
    <row r="75" s="1" customFormat="1" spans="1:5">
      <c r="A75" s="16">
        <v>31013</v>
      </c>
      <c r="B75" s="17" t="s">
        <v>568</v>
      </c>
      <c r="C75" s="15">
        <f t="shared" si="1"/>
        <v>0</v>
      </c>
      <c r="D75" s="15"/>
      <c r="E75" s="15"/>
    </row>
    <row r="76" s="1" customFormat="1" spans="1:5">
      <c r="A76" s="16">
        <v>31019</v>
      </c>
      <c r="B76" s="17" t="s">
        <v>569</v>
      </c>
      <c r="C76" s="15">
        <f t="shared" si="1"/>
        <v>0</v>
      </c>
      <c r="D76" s="15"/>
      <c r="E76" s="15"/>
    </row>
    <row r="77" s="1" customFormat="1" spans="1:5">
      <c r="A77" s="16">
        <v>31021</v>
      </c>
      <c r="B77" s="17" t="s">
        <v>570</v>
      </c>
      <c r="C77" s="15">
        <f t="shared" si="1"/>
        <v>0</v>
      </c>
      <c r="D77" s="15"/>
      <c r="E77" s="15"/>
    </row>
    <row r="78" s="1" customFormat="1" spans="1:5">
      <c r="A78" s="16">
        <v>31022</v>
      </c>
      <c r="B78" s="17" t="s">
        <v>571</v>
      </c>
      <c r="C78" s="15">
        <f t="shared" si="1"/>
        <v>0</v>
      </c>
      <c r="D78" s="15"/>
      <c r="E78" s="15"/>
    </row>
    <row r="79" s="1" customFormat="1" spans="1:5">
      <c r="A79" s="16">
        <v>31099</v>
      </c>
      <c r="B79" s="17" t="s">
        <v>572</v>
      </c>
      <c r="C79" s="15">
        <f t="shared" si="1"/>
        <v>0</v>
      </c>
      <c r="D79" s="15"/>
      <c r="E79" s="15"/>
    </row>
    <row r="80" s="1" customFormat="1" spans="1:5">
      <c r="A80" s="13">
        <v>399</v>
      </c>
      <c r="B80" s="14" t="s">
        <v>208</v>
      </c>
      <c r="C80" s="15">
        <f t="shared" si="1"/>
        <v>0</v>
      </c>
      <c r="D80" s="15">
        <f>SUM(D81:D84)</f>
        <v>0</v>
      </c>
      <c r="E80" s="15">
        <f>SUM(E81:E84)</f>
        <v>0</v>
      </c>
    </row>
    <row r="81" s="1" customFormat="1" spans="1:5">
      <c r="A81" s="16">
        <v>39906</v>
      </c>
      <c r="B81" s="17" t="s">
        <v>573</v>
      </c>
      <c r="C81" s="15">
        <f t="shared" si="1"/>
        <v>0</v>
      </c>
      <c r="D81" s="15"/>
      <c r="E81" s="15"/>
    </row>
    <row r="82" s="1" customFormat="1" spans="1:5">
      <c r="A82" s="16">
        <v>39907</v>
      </c>
      <c r="B82" s="17" t="s">
        <v>574</v>
      </c>
      <c r="C82" s="15">
        <f t="shared" si="1"/>
        <v>0</v>
      </c>
      <c r="D82" s="15"/>
      <c r="E82" s="15"/>
    </row>
    <row r="83" s="1" customFormat="1" spans="1:5">
      <c r="A83" s="16">
        <v>39908</v>
      </c>
      <c r="B83" s="17" t="s">
        <v>575</v>
      </c>
      <c r="C83" s="15">
        <f t="shared" si="1"/>
        <v>0</v>
      </c>
      <c r="D83" s="15"/>
      <c r="E83" s="15"/>
    </row>
    <row r="84" s="1" customFormat="1" spans="1:5">
      <c r="A84" s="16">
        <v>39999</v>
      </c>
      <c r="B84" s="17" t="s">
        <v>576</v>
      </c>
      <c r="C84" s="15">
        <f t="shared" si="1"/>
        <v>0</v>
      </c>
      <c r="D84" s="15"/>
      <c r="E84" s="15"/>
    </row>
    <row r="85" s="3" customFormat="1" spans="1:5">
      <c r="A85" s="12" t="s">
        <v>135</v>
      </c>
      <c r="B85" s="12"/>
      <c r="C85" s="19">
        <f>C80+C63+C60+C47+C19+C5</f>
        <v>1743.181768</v>
      </c>
      <c r="D85" s="20">
        <f>D80+D63+D60+D47+D19+D5</f>
        <v>1354.150848</v>
      </c>
      <c r="E85" s="20">
        <f>E80+E63+E60+E47+E19+E5</f>
        <v>389.03092</v>
      </c>
    </row>
  </sheetData>
  <mergeCells count="5">
    <mergeCell ref="A1:E1"/>
    <mergeCell ref="K2:L2"/>
    <mergeCell ref="A3:B3"/>
    <mergeCell ref="C3:E3"/>
    <mergeCell ref="A85:B8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opLeftCell="A5" workbookViewId="0">
      <selection activeCell="E31" sqref="E3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 min="9" max="9" width="9.76666666666667" customWidth="1"/>
  </cols>
  <sheetData>
    <row r="1" ht="6.9" customHeight="1" spans="1:8">
      <c r="A1" s="29"/>
      <c r="H1" s="66"/>
    </row>
    <row r="2" ht="24.15" customHeight="1" spans="1:8">
      <c r="A2" s="67" t="s">
        <v>7</v>
      </c>
      <c r="B2" s="67"/>
      <c r="C2" s="67"/>
      <c r="D2" s="67"/>
      <c r="E2" s="67"/>
      <c r="F2" s="67"/>
      <c r="G2" s="67"/>
      <c r="H2" s="67"/>
    </row>
    <row r="3" ht="17.25" customHeight="1" spans="1:8">
      <c r="A3" s="22" t="s">
        <v>30</v>
      </c>
      <c r="B3" s="22"/>
      <c r="C3" s="22"/>
      <c r="D3" s="22"/>
      <c r="E3" s="22"/>
      <c r="F3" s="22"/>
      <c r="G3" s="28" t="s">
        <v>31</v>
      </c>
      <c r="H3" s="28"/>
    </row>
    <row r="4" ht="17.9" customHeight="1" spans="1:8">
      <c r="A4" s="23" t="s">
        <v>32</v>
      </c>
      <c r="B4" s="23"/>
      <c r="C4" s="23" t="s">
        <v>33</v>
      </c>
      <c r="D4" s="23"/>
      <c r="E4" s="23"/>
      <c r="F4" s="23"/>
      <c r="G4" s="23"/>
      <c r="H4" s="23"/>
    </row>
    <row r="5" ht="16" customHeight="1" spans="1:8">
      <c r="A5" s="23" t="s">
        <v>34</v>
      </c>
      <c r="B5" s="23" t="s">
        <v>35</v>
      </c>
      <c r="C5" s="23" t="s">
        <v>36</v>
      </c>
      <c r="D5" s="23" t="s">
        <v>35</v>
      </c>
      <c r="E5" s="23" t="s">
        <v>37</v>
      </c>
      <c r="F5" s="23" t="s">
        <v>35</v>
      </c>
      <c r="G5" s="23" t="s">
        <v>38</v>
      </c>
      <c r="H5" s="23" t="s">
        <v>35</v>
      </c>
    </row>
    <row r="6" ht="15" customHeight="1" spans="1:8">
      <c r="A6" s="33" t="s">
        <v>39</v>
      </c>
      <c r="B6" s="32">
        <f>B7+B8</f>
        <v>4726.181768</v>
      </c>
      <c r="C6" s="24" t="s">
        <v>40</v>
      </c>
      <c r="D6" s="40"/>
      <c r="E6" s="33" t="s">
        <v>41</v>
      </c>
      <c r="F6" s="32">
        <f>F7+F8</f>
        <v>1743.18</v>
      </c>
      <c r="G6" s="24" t="s">
        <v>42</v>
      </c>
      <c r="H6" s="25">
        <f>1195.150848+249</f>
        <v>1444.150848</v>
      </c>
    </row>
    <row r="7" ht="15" customHeight="1" spans="1:8">
      <c r="A7" s="24" t="s">
        <v>43</v>
      </c>
      <c r="B7" s="25">
        <f>1552.181768+249+2565</f>
        <v>4366.181768</v>
      </c>
      <c r="C7" s="24" t="s">
        <v>44</v>
      </c>
      <c r="D7" s="40"/>
      <c r="E7" s="24" t="s">
        <v>45</v>
      </c>
      <c r="F7" s="25">
        <v>1354.15</v>
      </c>
      <c r="G7" s="24" t="s">
        <v>46</v>
      </c>
      <c r="H7" s="25">
        <v>717.03092</v>
      </c>
    </row>
    <row r="8" ht="15" customHeight="1" spans="1:8">
      <c r="A8" s="33" t="s">
        <v>47</v>
      </c>
      <c r="B8" s="25">
        <v>360</v>
      </c>
      <c r="C8" s="24" t="s">
        <v>48</v>
      </c>
      <c r="D8" s="40"/>
      <c r="E8" s="24" t="s">
        <v>49</v>
      </c>
      <c r="F8" s="25">
        <v>389.03</v>
      </c>
      <c r="G8" s="24" t="s">
        <v>50</v>
      </c>
      <c r="H8" s="25"/>
    </row>
    <row r="9" ht="15" customHeight="1" spans="1:8">
      <c r="A9" s="24" t="s">
        <v>51</v>
      </c>
      <c r="B9" s="25"/>
      <c r="C9" s="24" t="s">
        <v>52</v>
      </c>
      <c r="D9" s="40"/>
      <c r="E9" s="24" t="s">
        <v>53</v>
      </c>
      <c r="F9" s="25"/>
      <c r="G9" s="24" t="s">
        <v>54</v>
      </c>
      <c r="H9" s="25"/>
    </row>
    <row r="10" ht="15" customHeight="1" spans="1:8">
      <c r="A10" s="24" t="s">
        <v>55</v>
      </c>
      <c r="B10" s="25"/>
      <c r="C10" s="24" t="s">
        <v>56</v>
      </c>
      <c r="D10" s="40"/>
      <c r="E10" s="33" t="s">
        <v>57</v>
      </c>
      <c r="F10" s="32">
        <v>2983</v>
      </c>
      <c r="G10" s="24" t="s">
        <v>58</v>
      </c>
      <c r="H10" s="25"/>
    </row>
    <row r="11" ht="15" customHeight="1" spans="1:8">
      <c r="A11" s="24" t="s">
        <v>59</v>
      </c>
      <c r="B11" s="25"/>
      <c r="C11" s="24" t="s">
        <v>60</v>
      </c>
      <c r="D11" s="40"/>
      <c r="E11" s="24" t="s">
        <v>61</v>
      </c>
      <c r="F11" s="25"/>
      <c r="G11" s="24" t="s">
        <v>62</v>
      </c>
      <c r="H11" s="25"/>
    </row>
    <row r="12" ht="15" customHeight="1" spans="1:8">
      <c r="A12" s="24" t="s">
        <v>63</v>
      </c>
      <c r="B12" s="25"/>
      <c r="C12" s="24" t="s">
        <v>64</v>
      </c>
      <c r="D12" s="40"/>
      <c r="E12" s="24" t="s">
        <v>65</v>
      </c>
      <c r="F12" s="25">
        <v>418</v>
      </c>
      <c r="G12" s="24" t="s">
        <v>66</v>
      </c>
      <c r="H12" s="25">
        <v>365</v>
      </c>
    </row>
    <row r="13" ht="15" customHeight="1" spans="1:8">
      <c r="A13" s="24" t="s">
        <v>67</v>
      </c>
      <c r="B13" s="25">
        <v>360</v>
      </c>
      <c r="C13" s="24" t="s">
        <v>68</v>
      </c>
      <c r="D13" s="40">
        <v>96.514944</v>
      </c>
      <c r="E13" s="24" t="s">
        <v>69</v>
      </c>
      <c r="F13" s="25">
        <v>1000</v>
      </c>
      <c r="G13" s="24" t="s">
        <v>70</v>
      </c>
      <c r="H13" s="25"/>
    </row>
    <row r="14" ht="15" customHeight="1" spans="1:8">
      <c r="A14" s="24" t="s">
        <v>71</v>
      </c>
      <c r="B14" s="25"/>
      <c r="C14" s="24" t="s">
        <v>72</v>
      </c>
      <c r="D14" s="40"/>
      <c r="E14" s="24" t="s">
        <v>73</v>
      </c>
      <c r="F14" s="25"/>
      <c r="G14" s="24" t="s">
        <v>74</v>
      </c>
      <c r="H14" s="25">
        <v>1000</v>
      </c>
    </row>
    <row r="15" ht="15" customHeight="1" spans="1:8">
      <c r="A15" s="24" t="s">
        <v>75</v>
      </c>
      <c r="B15" s="25"/>
      <c r="C15" s="24" t="s">
        <v>76</v>
      </c>
      <c r="D15" s="40">
        <v>38.863296</v>
      </c>
      <c r="E15" s="24" t="s">
        <v>77</v>
      </c>
      <c r="F15" s="25"/>
      <c r="G15" s="24" t="s">
        <v>78</v>
      </c>
      <c r="H15" s="25"/>
    </row>
    <row r="16" ht="15" customHeight="1" spans="1:8">
      <c r="A16" s="24" t="s">
        <v>79</v>
      </c>
      <c r="B16" s="25"/>
      <c r="C16" s="24" t="s">
        <v>80</v>
      </c>
      <c r="D16" s="40"/>
      <c r="E16" s="24" t="s">
        <v>81</v>
      </c>
      <c r="F16" s="25"/>
      <c r="G16" s="24" t="s">
        <v>82</v>
      </c>
      <c r="H16" s="25"/>
    </row>
    <row r="17" ht="15" customHeight="1" spans="1:8">
      <c r="A17" s="24" t="s">
        <v>83</v>
      </c>
      <c r="B17" s="25"/>
      <c r="C17" s="24" t="s">
        <v>84</v>
      </c>
      <c r="D17" s="40"/>
      <c r="E17" s="24" t="s">
        <v>85</v>
      </c>
      <c r="F17" s="25"/>
      <c r="G17" s="24" t="s">
        <v>86</v>
      </c>
      <c r="H17" s="25"/>
    </row>
    <row r="18" ht="15" customHeight="1" spans="1:8">
      <c r="A18" s="24" t="s">
        <v>87</v>
      </c>
      <c r="B18" s="25"/>
      <c r="C18" s="24" t="s">
        <v>88</v>
      </c>
      <c r="D18" s="40"/>
      <c r="E18" s="24" t="s">
        <v>89</v>
      </c>
      <c r="F18" s="25">
        <v>365</v>
      </c>
      <c r="G18" s="24" t="s">
        <v>90</v>
      </c>
      <c r="H18" s="25"/>
    </row>
    <row r="19" ht="15" customHeight="1" spans="1:8">
      <c r="A19" s="24" t="s">
        <v>91</v>
      </c>
      <c r="B19" s="25"/>
      <c r="C19" s="24" t="s">
        <v>92</v>
      </c>
      <c r="D19" s="40"/>
      <c r="E19" s="24" t="s">
        <v>93</v>
      </c>
      <c r="F19" s="25"/>
      <c r="G19" s="24" t="s">
        <v>94</v>
      </c>
      <c r="H19" s="25">
        <v>1200</v>
      </c>
    </row>
    <row r="20" ht="15" customHeight="1" spans="1:8">
      <c r="A20" s="33" t="s">
        <v>95</v>
      </c>
      <c r="B20" s="32"/>
      <c r="C20" s="24" t="s">
        <v>96</v>
      </c>
      <c r="D20" s="40"/>
      <c r="E20" s="24" t="s">
        <v>97</v>
      </c>
      <c r="F20" s="25">
        <v>1200</v>
      </c>
      <c r="G20" s="24"/>
      <c r="H20" s="25"/>
    </row>
    <row r="21" ht="15" customHeight="1" spans="1:8">
      <c r="A21" s="33" t="s">
        <v>98</v>
      </c>
      <c r="B21" s="32"/>
      <c r="C21" s="24" t="s">
        <v>99</v>
      </c>
      <c r="D21" s="40"/>
      <c r="E21" s="33" t="s">
        <v>100</v>
      </c>
      <c r="F21" s="32"/>
      <c r="G21" s="24"/>
      <c r="H21" s="25"/>
    </row>
    <row r="22" ht="15" customHeight="1" spans="1:8">
      <c r="A22" s="33" t="s">
        <v>101</v>
      </c>
      <c r="B22" s="32"/>
      <c r="C22" s="24" t="s">
        <v>102</v>
      </c>
      <c r="D22" s="40"/>
      <c r="E22" s="24"/>
      <c r="F22" s="24"/>
      <c r="G22" s="24"/>
      <c r="H22" s="25"/>
    </row>
    <row r="23" ht="15" customHeight="1" spans="1:8">
      <c r="A23" s="33" t="s">
        <v>103</v>
      </c>
      <c r="B23" s="32"/>
      <c r="C23" s="24" t="s">
        <v>104</v>
      </c>
      <c r="D23" s="40"/>
      <c r="E23" s="24"/>
      <c r="F23" s="24"/>
      <c r="G23" s="24"/>
      <c r="H23" s="25"/>
    </row>
    <row r="24" ht="15" customHeight="1" spans="1:8">
      <c r="A24" s="33" t="s">
        <v>105</v>
      </c>
      <c r="B24" s="32"/>
      <c r="C24" s="24" t="s">
        <v>106</v>
      </c>
      <c r="D24" s="40"/>
      <c r="E24" s="24"/>
      <c r="F24" s="24"/>
      <c r="G24" s="24"/>
      <c r="H24" s="25"/>
    </row>
    <row r="25" ht="15" customHeight="1" spans="1:8">
      <c r="A25" s="24" t="s">
        <v>107</v>
      </c>
      <c r="B25" s="25"/>
      <c r="C25" s="24" t="s">
        <v>108</v>
      </c>
      <c r="D25" s="40">
        <v>72.386208</v>
      </c>
      <c r="E25" s="24"/>
      <c r="F25" s="24"/>
      <c r="G25" s="24"/>
      <c r="H25" s="25"/>
    </row>
    <row r="26" ht="15" customHeight="1" spans="1:8">
      <c r="A26" s="24" t="s">
        <v>109</v>
      </c>
      <c r="B26" s="25"/>
      <c r="C26" s="24" t="s">
        <v>110</v>
      </c>
      <c r="D26" s="40"/>
      <c r="E26" s="24"/>
      <c r="F26" s="24"/>
      <c r="G26" s="24"/>
      <c r="H26" s="25"/>
    </row>
    <row r="27" ht="15" customHeight="1" spans="1:8">
      <c r="A27" s="24" t="s">
        <v>111</v>
      </c>
      <c r="B27" s="25"/>
      <c r="C27" s="24" t="s">
        <v>112</v>
      </c>
      <c r="D27" s="40"/>
      <c r="E27" s="24"/>
      <c r="F27" s="24"/>
      <c r="G27" s="24"/>
      <c r="H27" s="25"/>
    </row>
    <row r="28" ht="15" customHeight="1" spans="1:8">
      <c r="A28" s="33" t="s">
        <v>113</v>
      </c>
      <c r="B28" s="32"/>
      <c r="C28" s="24" t="s">
        <v>114</v>
      </c>
      <c r="D28" s="40">
        <f>4269.41732+249</f>
        <v>4518.41732</v>
      </c>
      <c r="E28" s="24"/>
      <c r="F28" s="24"/>
      <c r="G28" s="24"/>
      <c r="H28" s="25"/>
    </row>
    <row r="29" ht="15" customHeight="1" spans="1:8">
      <c r="A29" s="33" t="s">
        <v>115</v>
      </c>
      <c r="B29" s="32"/>
      <c r="C29" s="24" t="s">
        <v>116</v>
      </c>
      <c r="D29" s="40"/>
      <c r="E29" s="24"/>
      <c r="F29" s="24"/>
      <c r="G29" s="24"/>
      <c r="H29" s="25"/>
    </row>
    <row r="30" ht="15" customHeight="1" spans="1:8">
      <c r="A30" s="33" t="s">
        <v>117</v>
      </c>
      <c r="B30" s="32"/>
      <c r="C30" s="24" t="s">
        <v>118</v>
      </c>
      <c r="D30" s="40"/>
      <c r="E30" s="24"/>
      <c r="F30" s="24"/>
      <c r="G30" s="24"/>
      <c r="H30" s="25"/>
    </row>
    <row r="31" ht="15" customHeight="1" spans="1:8">
      <c r="A31" s="33" t="s">
        <v>119</v>
      </c>
      <c r="B31" s="32"/>
      <c r="C31" s="24" t="s">
        <v>120</v>
      </c>
      <c r="D31" s="40"/>
      <c r="E31" s="24"/>
      <c r="F31" s="24"/>
      <c r="G31" s="24"/>
      <c r="H31" s="25"/>
    </row>
    <row r="32" ht="15" customHeight="1" spans="1:8">
      <c r="A32" s="33" t="s">
        <v>121</v>
      </c>
      <c r="B32" s="32"/>
      <c r="C32" s="24" t="s">
        <v>122</v>
      </c>
      <c r="D32" s="40"/>
      <c r="E32" s="24"/>
      <c r="F32" s="24"/>
      <c r="G32" s="24"/>
      <c r="H32" s="25"/>
    </row>
    <row r="33" ht="15" customHeight="1" spans="1:8">
      <c r="A33" s="24"/>
      <c r="B33" s="24"/>
      <c r="C33" s="24" t="s">
        <v>123</v>
      </c>
      <c r="D33" s="40"/>
      <c r="E33" s="24"/>
      <c r="F33" s="24"/>
      <c r="G33" s="24"/>
      <c r="H33" s="24"/>
    </row>
    <row r="34" ht="15" customHeight="1" spans="1:8">
      <c r="A34" s="24"/>
      <c r="B34" s="24"/>
      <c r="C34" s="24" t="s">
        <v>124</v>
      </c>
      <c r="D34" s="40"/>
      <c r="E34" s="24"/>
      <c r="F34" s="24"/>
      <c r="G34" s="24"/>
      <c r="H34" s="24"/>
    </row>
    <row r="35" ht="15" customHeight="1" spans="1:8">
      <c r="A35" s="24"/>
      <c r="B35" s="24"/>
      <c r="C35" s="24" t="s">
        <v>125</v>
      </c>
      <c r="D35" s="40"/>
      <c r="E35" s="24"/>
      <c r="F35" s="24"/>
      <c r="G35" s="24"/>
      <c r="H35" s="24"/>
    </row>
    <row r="36" ht="15" customHeight="1" spans="1:8">
      <c r="A36" s="24"/>
      <c r="B36" s="24"/>
      <c r="C36" s="24"/>
      <c r="D36" s="24"/>
      <c r="E36" s="24"/>
      <c r="F36" s="24"/>
      <c r="G36" s="24"/>
      <c r="H36" s="24"/>
    </row>
    <row r="37" ht="15" customHeight="1" spans="1:8">
      <c r="A37" s="33" t="s">
        <v>126</v>
      </c>
      <c r="B37" s="32">
        <f>B6+B24</f>
        <v>4726.181768</v>
      </c>
      <c r="C37" s="33" t="s">
        <v>127</v>
      </c>
      <c r="D37" s="32">
        <f>SUM(D6:D35)</f>
        <v>4726.181768</v>
      </c>
      <c r="E37" s="33" t="s">
        <v>127</v>
      </c>
      <c r="F37" s="32">
        <f>F6+F10+F21</f>
        <v>4726.18</v>
      </c>
      <c r="G37" s="33" t="s">
        <v>127</v>
      </c>
      <c r="H37" s="32">
        <f>SUM(H6:H35)</f>
        <v>4726.181768</v>
      </c>
    </row>
    <row r="38" ht="16.25" customHeight="1" spans="1:8">
      <c r="A38" s="33" t="s">
        <v>128</v>
      </c>
      <c r="B38" s="32"/>
      <c r="C38" s="33" t="s">
        <v>129</v>
      </c>
      <c r="D38" s="32"/>
      <c r="E38" s="33" t="s">
        <v>129</v>
      </c>
      <c r="F38" s="32"/>
      <c r="G38" s="33" t="s">
        <v>129</v>
      </c>
      <c r="H38" s="32"/>
    </row>
    <row r="39" ht="12" customHeight="1" spans="1:8">
      <c r="A39" s="24"/>
      <c r="B39" s="25"/>
      <c r="C39" s="24"/>
      <c r="D39" s="25"/>
      <c r="E39" s="33"/>
      <c r="F39" s="32"/>
      <c r="G39" s="33"/>
      <c r="H39" s="32"/>
    </row>
    <row r="40" ht="13" customHeight="1" spans="1:8">
      <c r="A40" s="33" t="s">
        <v>130</v>
      </c>
      <c r="B40" s="32">
        <f>B37</f>
        <v>4726.181768</v>
      </c>
      <c r="C40" s="33" t="s">
        <v>131</v>
      </c>
      <c r="D40" s="32">
        <f>D37</f>
        <v>4726.181768</v>
      </c>
      <c r="E40" s="33" t="s">
        <v>131</v>
      </c>
      <c r="F40" s="32">
        <f>F37</f>
        <v>4726.18</v>
      </c>
      <c r="G40" s="33" t="s">
        <v>131</v>
      </c>
      <c r="H40" s="32">
        <f>H37</f>
        <v>4726.181768</v>
      </c>
    </row>
    <row r="44" spans="6:6">
      <c r="F44" t="s">
        <v>132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15" zoomScaleNormal="115" workbookViewId="0">
      <selection activeCell="G18" sqref="G18"/>
    </sheetView>
  </sheetViews>
  <sheetFormatPr defaultColWidth="10" defaultRowHeight="13.5"/>
  <cols>
    <col min="1" max="1" width="5.83333333333333" customWidth="1"/>
    <col min="2" max="2" width="16.15" customWidth="1"/>
    <col min="3" max="3" width="8.275" customWidth="1"/>
    <col min="4" max="25" width="7.69166666666667" customWidth="1"/>
    <col min="26" max="26" width="9.76666666666667" customWidth="1"/>
  </cols>
  <sheetData>
    <row r="1" ht="16.35" customHeight="1" spans="1:1">
      <c r="A1" s="29"/>
    </row>
    <row r="2" ht="33.6" customHeight="1" spans="1:25">
      <c r="A2" s="21" t="s">
        <v>8</v>
      </c>
      <c r="B2" s="21"/>
      <c r="C2" s="21"/>
      <c r="D2" s="21"/>
      <c r="E2" s="21"/>
      <c r="F2" s="21"/>
      <c r="G2" s="21"/>
      <c r="H2" s="21"/>
      <c r="I2" s="21"/>
      <c r="J2" s="21"/>
      <c r="K2" s="21"/>
      <c r="L2" s="21"/>
      <c r="M2" s="21"/>
      <c r="N2" s="21"/>
      <c r="O2" s="21"/>
      <c r="P2" s="21"/>
      <c r="Q2" s="21"/>
      <c r="R2" s="21"/>
      <c r="S2" s="21"/>
      <c r="T2" s="21"/>
      <c r="U2" s="21"/>
      <c r="V2" s="21"/>
      <c r="W2" s="21"/>
      <c r="X2" s="21"/>
      <c r="Y2" s="21"/>
    </row>
    <row r="3" ht="22.4" customHeight="1" spans="1:25">
      <c r="A3" s="22" t="s">
        <v>30</v>
      </c>
      <c r="B3" s="22"/>
      <c r="C3" s="22"/>
      <c r="D3" s="22"/>
      <c r="E3" s="22"/>
      <c r="F3" s="22"/>
      <c r="G3" s="22"/>
      <c r="H3" s="22"/>
      <c r="I3" s="22"/>
      <c r="J3" s="22"/>
      <c r="K3" s="22"/>
      <c r="L3" s="22"/>
      <c r="M3" s="22"/>
      <c r="N3" s="22"/>
      <c r="O3" s="22"/>
      <c r="P3" s="22"/>
      <c r="Q3" s="22"/>
      <c r="R3" s="22"/>
      <c r="S3" s="22"/>
      <c r="T3" s="22"/>
      <c r="U3" s="22"/>
      <c r="V3" s="22"/>
      <c r="W3" s="22"/>
      <c r="X3" s="28" t="s">
        <v>31</v>
      </c>
      <c r="Y3" s="28"/>
    </row>
    <row r="4" ht="22.4" customHeight="1" spans="1:25">
      <c r="A4" s="37" t="s">
        <v>133</v>
      </c>
      <c r="B4" s="37" t="s">
        <v>134</v>
      </c>
      <c r="C4" s="37" t="s">
        <v>135</v>
      </c>
      <c r="D4" s="37" t="s">
        <v>136</v>
      </c>
      <c r="E4" s="37"/>
      <c r="F4" s="37"/>
      <c r="G4" s="37"/>
      <c r="H4" s="37"/>
      <c r="I4" s="37"/>
      <c r="J4" s="37"/>
      <c r="K4" s="37"/>
      <c r="L4" s="37"/>
      <c r="M4" s="37"/>
      <c r="N4" s="37"/>
      <c r="O4" s="37"/>
      <c r="P4" s="37"/>
      <c r="Q4" s="37"/>
      <c r="R4" s="37"/>
      <c r="S4" s="37" t="s">
        <v>128</v>
      </c>
      <c r="T4" s="37"/>
      <c r="U4" s="37"/>
      <c r="V4" s="37"/>
      <c r="W4" s="37"/>
      <c r="X4" s="37"/>
      <c r="Y4" s="37"/>
    </row>
    <row r="5" ht="22.4" customHeight="1" spans="1:25">
      <c r="A5" s="37"/>
      <c r="B5" s="37"/>
      <c r="C5" s="37"/>
      <c r="D5" s="37" t="s">
        <v>137</v>
      </c>
      <c r="E5" s="37" t="s">
        <v>138</v>
      </c>
      <c r="F5" s="37" t="s">
        <v>139</v>
      </c>
      <c r="G5" s="37" t="s">
        <v>140</v>
      </c>
      <c r="H5" s="37" t="s">
        <v>141</v>
      </c>
      <c r="I5" s="37" t="s">
        <v>142</v>
      </c>
      <c r="J5" s="37" t="s">
        <v>143</v>
      </c>
      <c r="K5" s="37"/>
      <c r="L5" s="37"/>
      <c r="M5" s="37"/>
      <c r="N5" s="37" t="s">
        <v>144</v>
      </c>
      <c r="O5" s="37" t="s">
        <v>145</v>
      </c>
      <c r="P5" s="37" t="s">
        <v>146</v>
      </c>
      <c r="Q5" s="37" t="s">
        <v>147</v>
      </c>
      <c r="R5" s="37" t="s">
        <v>148</v>
      </c>
      <c r="S5" s="37" t="s">
        <v>137</v>
      </c>
      <c r="T5" s="37" t="s">
        <v>138</v>
      </c>
      <c r="U5" s="37" t="s">
        <v>139</v>
      </c>
      <c r="V5" s="37" t="s">
        <v>140</v>
      </c>
      <c r="W5" s="37" t="s">
        <v>141</v>
      </c>
      <c r="X5" s="37" t="s">
        <v>142</v>
      </c>
      <c r="Y5" s="37" t="s">
        <v>149</v>
      </c>
    </row>
    <row r="6" ht="22.4" customHeight="1" spans="1:25">
      <c r="A6" s="37"/>
      <c r="B6" s="37"/>
      <c r="C6" s="37"/>
      <c r="D6" s="37"/>
      <c r="E6" s="37"/>
      <c r="F6" s="37"/>
      <c r="G6" s="37"/>
      <c r="H6" s="37"/>
      <c r="I6" s="37"/>
      <c r="J6" s="37" t="s">
        <v>150</v>
      </c>
      <c r="K6" s="37" t="s">
        <v>151</v>
      </c>
      <c r="L6" s="37" t="s">
        <v>152</v>
      </c>
      <c r="M6" s="37" t="s">
        <v>141</v>
      </c>
      <c r="N6" s="37"/>
      <c r="O6" s="37"/>
      <c r="P6" s="37"/>
      <c r="Q6" s="37"/>
      <c r="R6" s="37"/>
      <c r="S6" s="37"/>
      <c r="T6" s="37"/>
      <c r="U6" s="37"/>
      <c r="V6" s="37"/>
      <c r="W6" s="37"/>
      <c r="X6" s="37"/>
      <c r="Y6" s="37"/>
    </row>
    <row r="7" ht="22.8" customHeight="1" spans="1:25">
      <c r="A7" s="33"/>
      <c r="B7" s="33" t="s">
        <v>135</v>
      </c>
      <c r="C7" s="46">
        <v>4726.181768</v>
      </c>
      <c r="D7" s="46">
        <v>4726.181768</v>
      </c>
      <c r="E7" s="46">
        <v>4726.181768</v>
      </c>
      <c r="F7" s="46"/>
      <c r="G7" s="46"/>
      <c r="H7" s="46"/>
      <c r="I7" s="46"/>
      <c r="J7" s="46"/>
      <c r="K7" s="46"/>
      <c r="L7" s="46"/>
      <c r="M7" s="46"/>
      <c r="N7" s="46"/>
      <c r="O7" s="46"/>
      <c r="P7" s="46"/>
      <c r="Q7" s="46"/>
      <c r="R7" s="46"/>
      <c r="S7" s="46"/>
      <c r="T7" s="46"/>
      <c r="U7" s="46"/>
      <c r="V7" s="46"/>
      <c r="W7" s="46"/>
      <c r="X7" s="46"/>
      <c r="Y7" s="46"/>
    </row>
    <row r="8" ht="22.8" customHeight="1" spans="1:25">
      <c r="A8" s="31" t="s">
        <v>153</v>
      </c>
      <c r="B8" s="31" t="s">
        <v>4</v>
      </c>
      <c r="C8" s="46">
        <v>4726.181768</v>
      </c>
      <c r="D8" s="46">
        <v>4726.181768</v>
      </c>
      <c r="E8" s="46">
        <v>4726.181768</v>
      </c>
      <c r="F8" s="46"/>
      <c r="G8" s="46"/>
      <c r="H8" s="46"/>
      <c r="I8" s="46"/>
      <c r="J8" s="46"/>
      <c r="K8" s="46"/>
      <c r="L8" s="46"/>
      <c r="M8" s="46"/>
      <c r="N8" s="46"/>
      <c r="O8" s="46"/>
      <c r="P8" s="46"/>
      <c r="Q8" s="46"/>
      <c r="R8" s="46"/>
      <c r="S8" s="46"/>
      <c r="T8" s="46"/>
      <c r="U8" s="46"/>
      <c r="V8" s="46"/>
      <c r="W8" s="46"/>
      <c r="X8" s="46"/>
      <c r="Y8" s="46"/>
    </row>
    <row r="9" ht="22.8" customHeight="1" spans="1:25">
      <c r="A9" s="65" t="s">
        <v>154</v>
      </c>
      <c r="B9" s="65" t="s">
        <v>155</v>
      </c>
      <c r="C9" s="40">
        <v>4726.181768</v>
      </c>
      <c r="D9" s="40">
        <v>4726.181768</v>
      </c>
      <c r="E9" s="40">
        <v>4726.181768</v>
      </c>
      <c r="F9" s="46"/>
      <c r="G9" s="46"/>
      <c r="H9" s="46"/>
      <c r="I9" s="46"/>
      <c r="J9" s="46"/>
      <c r="K9" s="25"/>
      <c r="L9" s="25"/>
      <c r="M9" s="25"/>
      <c r="N9" s="25"/>
      <c r="O9" s="25"/>
      <c r="P9" s="25"/>
      <c r="Q9" s="25"/>
      <c r="R9" s="25"/>
      <c r="S9" s="25"/>
      <c r="T9" s="25"/>
      <c r="U9" s="25"/>
      <c r="V9" s="25"/>
      <c r="W9" s="25"/>
      <c r="X9" s="25"/>
      <c r="Y9" s="25"/>
    </row>
    <row r="10" ht="16.35" customHeight="1"/>
    <row r="11" ht="16.35" customHeight="1" spans="7:7">
      <c r="G11" s="29"/>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zoomScale="85" zoomScaleNormal="85" topLeftCell="D1" workbookViewId="0">
      <selection activeCell="H6" sqref="H6"/>
    </sheetView>
  </sheetViews>
  <sheetFormatPr defaultColWidth="10" defaultRowHeight="13.5"/>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1.4" customWidth="1"/>
    <col min="8" max="8" width="13.975" customWidth="1"/>
    <col min="9" max="9" width="14.8" customWidth="1"/>
    <col min="10" max="11" width="17.5" customWidth="1"/>
    <col min="12" max="12" width="9.76666666666667" customWidth="1"/>
  </cols>
  <sheetData>
    <row r="1" ht="16.35" customHeight="1" spans="1:4">
      <c r="A1" s="29"/>
      <c r="D1" s="53"/>
    </row>
    <row r="2" ht="31.9" customHeight="1" spans="1:11">
      <c r="A2" s="21" t="s">
        <v>9</v>
      </c>
      <c r="B2" s="21"/>
      <c r="C2" s="21"/>
      <c r="D2" s="21"/>
      <c r="E2" s="21"/>
      <c r="F2" s="21"/>
      <c r="G2" s="21"/>
      <c r="H2" s="21"/>
      <c r="I2" s="21"/>
      <c r="J2" s="21"/>
      <c r="K2" s="21"/>
    </row>
    <row r="3" ht="25" customHeight="1" spans="1:11">
      <c r="A3" s="54" t="s">
        <v>30</v>
      </c>
      <c r="B3" s="54"/>
      <c r="C3" s="54"/>
      <c r="D3" s="54"/>
      <c r="E3" s="54"/>
      <c r="F3" s="54"/>
      <c r="G3" s="54"/>
      <c r="H3" s="54"/>
      <c r="I3" s="54"/>
      <c r="J3" s="54"/>
      <c r="K3" s="28" t="s">
        <v>31</v>
      </c>
    </row>
    <row r="4" ht="27.6" customHeight="1" spans="1:11">
      <c r="A4" s="23" t="s">
        <v>156</v>
      </c>
      <c r="B4" s="23"/>
      <c r="C4" s="23"/>
      <c r="D4" s="23" t="s">
        <v>157</v>
      </c>
      <c r="E4" s="23" t="s">
        <v>158</v>
      </c>
      <c r="F4" s="23" t="s">
        <v>135</v>
      </c>
      <c r="G4" s="23" t="s">
        <v>159</v>
      </c>
      <c r="H4" s="23" t="s">
        <v>160</v>
      </c>
      <c r="I4" s="23" t="s">
        <v>161</v>
      </c>
      <c r="J4" s="23" t="s">
        <v>162</v>
      </c>
      <c r="K4" s="23" t="s">
        <v>163</v>
      </c>
    </row>
    <row r="5" ht="25.85" customHeight="1" spans="1:11">
      <c r="A5" s="23" t="s">
        <v>164</v>
      </c>
      <c r="B5" s="23" t="s">
        <v>165</v>
      </c>
      <c r="C5" s="23" t="s">
        <v>166</v>
      </c>
      <c r="D5" s="23"/>
      <c r="E5" s="23"/>
      <c r="F5" s="23"/>
      <c r="G5" s="23"/>
      <c r="H5" s="23"/>
      <c r="I5" s="23"/>
      <c r="J5" s="23"/>
      <c r="K5" s="23"/>
    </row>
    <row r="6" ht="22.8" customHeight="1" spans="1:11">
      <c r="A6" s="45"/>
      <c r="B6" s="45"/>
      <c r="C6" s="45"/>
      <c r="D6" s="55" t="s">
        <v>135</v>
      </c>
      <c r="E6" s="55"/>
      <c r="F6" s="56">
        <f t="shared" ref="F6:H6" si="0">F7</f>
        <v>4726.181768</v>
      </c>
      <c r="G6" s="56">
        <f t="shared" si="0"/>
        <v>1743.181768</v>
      </c>
      <c r="H6" s="56">
        <f t="shared" si="0"/>
        <v>2983</v>
      </c>
      <c r="I6" s="63"/>
      <c r="J6" s="55"/>
      <c r="K6" s="55"/>
    </row>
    <row r="7" ht="22.8" customHeight="1" spans="1:11">
      <c r="A7" s="57"/>
      <c r="B7" s="57"/>
      <c r="C7" s="57"/>
      <c r="D7" s="58" t="s">
        <v>153</v>
      </c>
      <c r="E7" s="58" t="s">
        <v>4</v>
      </c>
      <c r="F7" s="56">
        <f t="shared" ref="F7:H7" si="1">F8</f>
        <v>4726.181768</v>
      </c>
      <c r="G7" s="56">
        <f t="shared" si="1"/>
        <v>1743.181768</v>
      </c>
      <c r="H7" s="56">
        <f t="shared" si="1"/>
        <v>2983</v>
      </c>
      <c r="I7" s="56"/>
      <c r="J7" s="64"/>
      <c r="K7" s="64"/>
    </row>
    <row r="8" ht="22.8" customHeight="1" spans="1:11">
      <c r="A8" s="57"/>
      <c r="B8" s="57"/>
      <c r="C8" s="57"/>
      <c r="D8" s="58" t="s">
        <v>154</v>
      </c>
      <c r="E8" s="58" t="s">
        <v>155</v>
      </c>
      <c r="F8" s="56">
        <f t="shared" ref="F8:H8" si="2">SUM(F9:F15)</f>
        <v>4726.181768</v>
      </c>
      <c r="G8" s="56">
        <f t="shared" si="2"/>
        <v>1743.181768</v>
      </c>
      <c r="H8" s="56">
        <f t="shared" si="2"/>
        <v>2983</v>
      </c>
      <c r="I8" s="56"/>
      <c r="J8" s="64"/>
      <c r="K8" s="64"/>
    </row>
    <row r="9" ht="22.8" customHeight="1" spans="1:11">
      <c r="A9" s="59" t="s">
        <v>167</v>
      </c>
      <c r="B9" s="59" t="s">
        <v>168</v>
      </c>
      <c r="C9" s="59" t="s">
        <v>168</v>
      </c>
      <c r="D9" s="60" t="s">
        <v>169</v>
      </c>
      <c r="E9" s="61" t="s">
        <v>170</v>
      </c>
      <c r="F9" s="62">
        <v>96.514944</v>
      </c>
      <c r="G9" s="62">
        <v>96.514944</v>
      </c>
      <c r="H9" s="62"/>
      <c r="I9" s="62"/>
      <c r="J9" s="61"/>
      <c r="K9" s="61"/>
    </row>
    <row r="10" ht="22.8" customHeight="1" spans="1:11">
      <c r="A10" s="59" t="s">
        <v>171</v>
      </c>
      <c r="B10" s="59" t="s">
        <v>172</v>
      </c>
      <c r="C10" s="59" t="s">
        <v>173</v>
      </c>
      <c r="D10" s="60" t="s">
        <v>174</v>
      </c>
      <c r="E10" s="61" t="s">
        <v>175</v>
      </c>
      <c r="F10" s="62">
        <v>38.863296</v>
      </c>
      <c r="G10" s="62">
        <v>38.863296</v>
      </c>
      <c r="H10" s="62"/>
      <c r="I10" s="62"/>
      <c r="J10" s="61"/>
      <c r="K10" s="61"/>
    </row>
    <row r="11" ht="22.8" customHeight="1" spans="1:11">
      <c r="A11" s="59" t="s">
        <v>176</v>
      </c>
      <c r="B11" s="59" t="s">
        <v>177</v>
      </c>
      <c r="C11" s="59" t="s">
        <v>173</v>
      </c>
      <c r="D11" s="60" t="s">
        <v>178</v>
      </c>
      <c r="E11" s="61" t="s">
        <v>179</v>
      </c>
      <c r="F11" s="62">
        <v>72.386208</v>
      </c>
      <c r="G11" s="62">
        <v>72.386208</v>
      </c>
      <c r="H11" s="62"/>
      <c r="I11" s="62"/>
      <c r="J11" s="61"/>
      <c r="K11" s="61"/>
    </row>
    <row r="12" ht="22.8" customHeight="1" spans="1:11">
      <c r="A12" s="59" t="s">
        <v>180</v>
      </c>
      <c r="B12" s="59" t="s">
        <v>173</v>
      </c>
      <c r="C12" s="59" t="s">
        <v>173</v>
      </c>
      <c r="D12" s="60" t="s">
        <v>181</v>
      </c>
      <c r="E12" s="61" t="s">
        <v>182</v>
      </c>
      <c r="F12" s="62">
        <v>1535.41732</v>
      </c>
      <c r="G12" s="62">
        <v>1535.41732</v>
      </c>
      <c r="H12" s="62"/>
      <c r="I12" s="62"/>
      <c r="J12" s="61"/>
      <c r="K12" s="61"/>
    </row>
    <row r="13" ht="22.8" customHeight="1" spans="1:11">
      <c r="A13" s="59" t="s">
        <v>180</v>
      </c>
      <c r="B13" s="59" t="s">
        <v>173</v>
      </c>
      <c r="C13" s="59" t="s">
        <v>183</v>
      </c>
      <c r="D13" s="60" t="s">
        <v>184</v>
      </c>
      <c r="E13" s="61" t="s">
        <v>185</v>
      </c>
      <c r="F13" s="62">
        <v>20</v>
      </c>
      <c r="G13" s="62"/>
      <c r="H13" s="62">
        <v>20</v>
      </c>
      <c r="I13" s="62"/>
      <c r="J13" s="61"/>
      <c r="K13" s="61"/>
    </row>
    <row r="14" ht="22.8" customHeight="1" spans="1:11">
      <c r="A14" s="59" t="s">
        <v>180</v>
      </c>
      <c r="B14" s="59" t="s">
        <v>173</v>
      </c>
      <c r="C14" s="59" t="s">
        <v>186</v>
      </c>
      <c r="D14" s="60" t="s">
        <v>187</v>
      </c>
      <c r="E14" s="61" t="s">
        <v>188</v>
      </c>
      <c r="F14" s="62">
        <v>248</v>
      </c>
      <c r="G14" s="62"/>
      <c r="H14" s="62">
        <v>248</v>
      </c>
      <c r="I14" s="62"/>
      <c r="J14" s="61"/>
      <c r="K14" s="61"/>
    </row>
    <row r="15" ht="22.8" customHeight="1" spans="1:11">
      <c r="A15" s="59" t="s">
        <v>180</v>
      </c>
      <c r="B15" s="59" t="s">
        <v>173</v>
      </c>
      <c r="C15" s="59" t="s">
        <v>189</v>
      </c>
      <c r="D15" s="60" t="s">
        <v>190</v>
      </c>
      <c r="E15" s="61" t="s">
        <v>191</v>
      </c>
      <c r="F15" s="62">
        <v>2715</v>
      </c>
      <c r="G15" s="62"/>
      <c r="H15" s="62">
        <v>2715</v>
      </c>
      <c r="I15" s="62"/>
      <c r="J15" s="61"/>
      <c r="K15" s="61"/>
    </row>
    <row r="1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zoomScale="130" zoomScaleNormal="130" workbookViewId="0">
      <selection activeCell="H9" sqref="H9:H15"/>
    </sheetView>
  </sheetViews>
  <sheetFormatPr defaultColWidth="10" defaultRowHeight="13.5"/>
  <cols>
    <col min="1" max="1" width="3.66666666666667" customWidth="1"/>
    <col min="2" max="2" width="4.75" customWidth="1"/>
    <col min="3" max="3" width="4.61666666666667" customWidth="1"/>
    <col min="4" max="4" width="7.325" customWidth="1"/>
    <col min="5" max="5" width="14" customWidth="1"/>
    <col min="6" max="6" width="9.225" customWidth="1"/>
    <col min="7" max="7" width="7.775" customWidth="1"/>
    <col min="8" max="12" width="7.18333333333333" customWidth="1"/>
    <col min="13" max="13" width="6.78333333333333" customWidth="1"/>
    <col min="14" max="14" width="7.18333333333333" customWidth="1"/>
    <col min="15" max="15" width="7.775" customWidth="1"/>
    <col min="16" max="17" width="7.18333333333333" customWidth="1"/>
    <col min="18" max="18" width="7.05833333333333" customWidth="1"/>
    <col min="19" max="19" width="7.18333333333333" customWidth="1"/>
    <col min="20" max="20" width="7.775" customWidth="1"/>
    <col min="21" max="22" width="9.76666666666667" customWidth="1"/>
  </cols>
  <sheetData>
    <row r="1" ht="16.35" customHeight="1" spans="1:1">
      <c r="A1" s="29"/>
    </row>
    <row r="2" ht="42.25" customHeight="1" spans="1:20">
      <c r="A2" s="21" t="s">
        <v>10</v>
      </c>
      <c r="B2" s="21"/>
      <c r="C2" s="21"/>
      <c r="D2" s="21"/>
      <c r="E2" s="21"/>
      <c r="F2" s="21"/>
      <c r="G2" s="21"/>
      <c r="H2" s="21"/>
      <c r="I2" s="21"/>
      <c r="J2" s="21"/>
      <c r="K2" s="21"/>
      <c r="L2" s="21"/>
      <c r="M2" s="21"/>
      <c r="N2" s="21"/>
      <c r="O2" s="21"/>
      <c r="P2" s="21"/>
      <c r="Q2" s="21"/>
      <c r="R2" s="21"/>
      <c r="S2" s="21"/>
      <c r="T2" s="21"/>
    </row>
    <row r="3" ht="19.8" customHeight="1" spans="1:20">
      <c r="A3" s="22" t="s">
        <v>30</v>
      </c>
      <c r="B3" s="22"/>
      <c r="C3" s="22"/>
      <c r="D3" s="22"/>
      <c r="E3" s="22"/>
      <c r="F3" s="22"/>
      <c r="G3" s="22"/>
      <c r="H3" s="22"/>
      <c r="I3" s="22"/>
      <c r="J3" s="22"/>
      <c r="K3" s="22"/>
      <c r="L3" s="22"/>
      <c r="M3" s="22"/>
      <c r="N3" s="22"/>
      <c r="O3" s="22"/>
      <c r="P3" s="22"/>
      <c r="Q3" s="22"/>
      <c r="R3" s="22"/>
      <c r="S3" s="28" t="s">
        <v>31</v>
      </c>
      <c r="T3" s="28"/>
    </row>
    <row r="4" ht="19.8" customHeight="1" spans="1:20">
      <c r="A4" s="37" t="s">
        <v>156</v>
      </c>
      <c r="B4" s="37"/>
      <c r="C4" s="37"/>
      <c r="D4" s="37" t="s">
        <v>192</v>
      </c>
      <c r="E4" s="37" t="s">
        <v>193</v>
      </c>
      <c r="F4" s="37" t="s">
        <v>194</v>
      </c>
      <c r="G4" s="37" t="s">
        <v>195</v>
      </c>
      <c r="H4" s="37" t="s">
        <v>196</v>
      </c>
      <c r="I4" s="37" t="s">
        <v>197</v>
      </c>
      <c r="J4" s="37" t="s">
        <v>198</v>
      </c>
      <c r="K4" s="37" t="s">
        <v>199</v>
      </c>
      <c r="L4" s="37" t="s">
        <v>200</v>
      </c>
      <c r="M4" s="37" t="s">
        <v>201</v>
      </c>
      <c r="N4" s="37" t="s">
        <v>202</v>
      </c>
      <c r="O4" s="37" t="s">
        <v>203</v>
      </c>
      <c r="P4" s="37" t="s">
        <v>204</v>
      </c>
      <c r="Q4" s="37" t="s">
        <v>205</v>
      </c>
      <c r="R4" s="37" t="s">
        <v>206</v>
      </c>
      <c r="S4" s="37" t="s">
        <v>207</v>
      </c>
      <c r="T4" s="37" t="s">
        <v>208</v>
      </c>
    </row>
    <row r="5" ht="20.7" customHeight="1" spans="1:20">
      <c r="A5" s="37" t="s">
        <v>164</v>
      </c>
      <c r="B5" s="37" t="s">
        <v>165</v>
      </c>
      <c r="C5" s="37" t="s">
        <v>166</v>
      </c>
      <c r="D5" s="37"/>
      <c r="E5" s="37"/>
      <c r="F5" s="37"/>
      <c r="G5" s="37"/>
      <c r="H5" s="37"/>
      <c r="I5" s="37"/>
      <c r="J5" s="37"/>
      <c r="K5" s="37"/>
      <c r="L5" s="37"/>
      <c r="M5" s="37"/>
      <c r="N5" s="37"/>
      <c r="O5" s="37"/>
      <c r="P5" s="37"/>
      <c r="Q5" s="37"/>
      <c r="R5" s="37"/>
      <c r="S5" s="37"/>
      <c r="T5" s="37"/>
    </row>
    <row r="6" ht="22.8" customHeight="1" spans="1:20">
      <c r="A6" s="33"/>
      <c r="B6" s="33"/>
      <c r="C6" s="33"/>
      <c r="D6" s="33"/>
      <c r="E6" s="33" t="s">
        <v>135</v>
      </c>
      <c r="F6" s="32">
        <f t="shared" ref="F6:H6" si="0">F7</f>
        <v>4726.181768</v>
      </c>
      <c r="G6" s="32">
        <f t="shared" si="0"/>
        <v>1354.154448</v>
      </c>
      <c r="H6" s="32">
        <f t="shared" si="0"/>
        <v>807.03</v>
      </c>
      <c r="I6" s="32"/>
      <c r="J6" s="32"/>
      <c r="K6" s="32"/>
      <c r="L6" s="32"/>
      <c r="M6" s="32">
        <v>365</v>
      </c>
      <c r="N6" s="32"/>
      <c r="O6" s="32">
        <v>1000</v>
      </c>
      <c r="P6" s="32"/>
      <c r="Q6" s="32"/>
      <c r="R6" s="32"/>
      <c r="S6" s="32"/>
      <c r="T6" s="32">
        <v>1200</v>
      </c>
    </row>
    <row r="7" ht="22.8" customHeight="1" spans="1:20">
      <c r="A7" s="33"/>
      <c r="B7" s="33"/>
      <c r="C7" s="33"/>
      <c r="D7" s="31" t="s">
        <v>153</v>
      </c>
      <c r="E7" s="31" t="s">
        <v>4</v>
      </c>
      <c r="F7" s="32">
        <f t="shared" ref="F7:H7" si="1">F8</f>
        <v>4726.181768</v>
      </c>
      <c r="G7" s="32">
        <f t="shared" si="1"/>
        <v>1354.154448</v>
      </c>
      <c r="H7" s="32">
        <f t="shared" si="1"/>
        <v>807.03</v>
      </c>
      <c r="I7" s="32"/>
      <c r="J7" s="32"/>
      <c r="K7" s="32"/>
      <c r="L7" s="32"/>
      <c r="M7" s="32">
        <v>365</v>
      </c>
      <c r="N7" s="32"/>
      <c r="O7" s="32">
        <v>1000</v>
      </c>
      <c r="P7" s="32"/>
      <c r="Q7" s="32"/>
      <c r="R7" s="32"/>
      <c r="S7" s="32"/>
      <c r="T7" s="32">
        <v>1200</v>
      </c>
    </row>
    <row r="8" ht="22.8" customHeight="1" spans="1:20">
      <c r="A8" s="41"/>
      <c r="B8" s="41"/>
      <c r="C8" s="41"/>
      <c r="D8" s="39" t="s">
        <v>154</v>
      </c>
      <c r="E8" s="39" t="s">
        <v>155</v>
      </c>
      <c r="F8" s="51">
        <f>SUM(F9:F15)</f>
        <v>4726.181768</v>
      </c>
      <c r="G8" s="51">
        <f>SUM(G9:G15)</f>
        <v>1354.154448</v>
      </c>
      <c r="H8" s="51">
        <f>SUM(H9:H15)</f>
        <v>807.03</v>
      </c>
      <c r="I8" s="51"/>
      <c r="J8" s="51"/>
      <c r="K8" s="51"/>
      <c r="L8" s="51"/>
      <c r="M8" s="51">
        <v>365</v>
      </c>
      <c r="N8" s="51"/>
      <c r="O8" s="51">
        <v>1000</v>
      </c>
      <c r="P8" s="51"/>
      <c r="Q8" s="51"/>
      <c r="R8" s="51"/>
      <c r="S8" s="51"/>
      <c r="T8" s="51">
        <v>1200</v>
      </c>
    </row>
    <row r="9" ht="22.8" customHeight="1" spans="1:20">
      <c r="A9" s="42" t="s">
        <v>180</v>
      </c>
      <c r="B9" s="42" t="s">
        <v>173</v>
      </c>
      <c r="C9" s="42" t="s">
        <v>173</v>
      </c>
      <c r="D9" s="38" t="s">
        <v>209</v>
      </c>
      <c r="E9" s="43" t="s">
        <v>182</v>
      </c>
      <c r="F9" s="44">
        <v>1535.41732</v>
      </c>
      <c r="G9" s="52">
        <v>1146.39</v>
      </c>
      <c r="H9" s="52">
        <v>389.03</v>
      </c>
      <c r="I9" s="44"/>
      <c r="J9" s="44"/>
      <c r="K9" s="44"/>
      <c r="L9" s="44"/>
      <c r="M9" s="44"/>
      <c r="N9" s="44"/>
      <c r="O9" s="44"/>
      <c r="P9" s="44"/>
      <c r="Q9" s="44"/>
      <c r="R9" s="44"/>
      <c r="S9" s="44"/>
      <c r="T9" s="44"/>
    </row>
    <row r="10" ht="22.8" customHeight="1" spans="1:20">
      <c r="A10" s="42" t="s">
        <v>167</v>
      </c>
      <c r="B10" s="42" t="s">
        <v>168</v>
      </c>
      <c r="C10" s="42" t="s">
        <v>168</v>
      </c>
      <c r="D10" s="38" t="s">
        <v>209</v>
      </c>
      <c r="E10" s="43" t="s">
        <v>170</v>
      </c>
      <c r="F10" s="44">
        <v>96.514944</v>
      </c>
      <c r="G10" s="52">
        <v>96.514944</v>
      </c>
      <c r="H10" s="52"/>
      <c r="I10" s="44"/>
      <c r="J10" s="44"/>
      <c r="K10" s="44"/>
      <c r="L10" s="44"/>
      <c r="M10" s="44"/>
      <c r="N10" s="44"/>
      <c r="O10" s="44"/>
      <c r="P10" s="44"/>
      <c r="Q10" s="44"/>
      <c r="R10" s="44"/>
      <c r="S10" s="44"/>
      <c r="T10" s="44"/>
    </row>
    <row r="11" ht="22.8" customHeight="1" spans="1:20">
      <c r="A11" s="42" t="s">
        <v>171</v>
      </c>
      <c r="B11" s="42" t="s">
        <v>172</v>
      </c>
      <c r="C11" s="42" t="s">
        <v>173</v>
      </c>
      <c r="D11" s="38" t="s">
        <v>209</v>
      </c>
      <c r="E11" s="43" t="s">
        <v>175</v>
      </c>
      <c r="F11" s="44">
        <v>38.863296</v>
      </c>
      <c r="G11" s="52">
        <v>38.863296</v>
      </c>
      <c r="H11" s="52"/>
      <c r="I11" s="44"/>
      <c r="J11" s="44"/>
      <c r="K11" s="44"/>
      <c r="L11" s="44"/>
      <c r="M11" s="44"/>
      <c r="N11" s="44"/>
      <c r="O11" s="44"/>
      <c r="P11" s="44"/>
      <c r="Q11" s="44"/>
      <c r="R11" s="44"/>
      <c r="S11" s="44"/>
      <c r="T11" s="44"/>
    </row>
    <row r="12" ht="22.8" customHeight="1" spans="1:20">
      <c r="A12" s="42" t="s">
        <v>176</v>
      </c>
      <c r="B12" s="42" t="s">
        <v>177</v>
      </c>
      <c r="C12" s="42" t="s">
        <v>173</v>
      </c>
      <c r="D12" s="38" t="s">
        <v>209</v>
      </c>
      <c r="E12" s="43" t="s">
        <v>179</v>
      </c>
      <c r="F12" s="44">
        <v>72.386208</v>
      </c>
      <c r="G12" s="52">
        <v>72.386208</v>
      </c>
      <c r="H12" s="52"/>
      <c r="I12" s="44"/>
      <c r="J12" s="44"/>
      <c r="K12" s="44"/>
      <c r="L12" s="44"/>
      <c r="M12" s="44"/>
      <c r="N12" s="44"/>
      <c r="O12" s="44"/>
      <c r="P12" s="44"/>
      <c r="Q12" s="44"/>
      <c r="R12" s="44"/>
      <c r="S12" s="44"/>
      <c r="T12" s="44"/>
    </row>
    <row r="13" ht="22.8" customHeight="1" spans="1:20">
      <c r="A13" s="42" t="s">
        <v>180</v>
      </c>
      <c r="B13" s="42" t="s">
        <v>173</v>
      </c>
      <c r="C13" s="42" t="s">
        <v>189</v>
      </c>
      <c r="D13" s="38" t="s">
        <v>209</v>
      </c>
      <c r="E13" s="43" t="s">
        <v>191</v>
      </c>
      <c r="F13" s="44">
        <v>2715</v>
      </c>
      <c r="G13" s="52"/>
      <c r="H13" s="52">
        <v>150</v>
      </c>
      <c r="I13" s="44"/>
      <c r="J13" s="44"/>
      <c r="K13" s="44"/>
      <c r="L13" s="44"/>
      <c r="M13" s="44">
        <v>365</v>
      </c>
      <c r="N13" s="44"/>
      <c r="O13" s="44">
        <v>1000</v>
      </c>
      <c r="P13" s="44"/>
      <c r="Q13" s="44"/>
      <c r="R13" s="44"/>
      <c r="S13" s="44"/>
      <c r="T13" s="44">
        <v>1200</v>
      </c>
    </row>
    <row r="14" ht="22.8" customHeight="1" spans="1:20">
      <c r="A14" s="42" t="s">
        <v>180</v>
      </c>
      <c r="B14" s="42" t="s">
        <v>173</v>
      </c>
      <c r="C14" s="42" t="s">
        <v>186</v>
      </c>
      <c r="D14" s="38" t="s">
        <v>209</v>
      </c>
      <c r="E14" s="43" t="s">
        <v>188</v>
      </c>
      <c r="F14" s="44">
        <v>248</v>
      </c>
      <c r="G14" s="52"/>
      <c r="H14" s="52">
        <v>248</v>
      </c>
      <c r="I14" s="44"/>
      <c r="J14" s="44"/>
      <c r="K14" s="44"/>
      <c r="L14" s="44"/>
      <c r="M14" s="44"/>
      <c r="N14" s="44"/>
      <c r="O14" s="44"/>
      <c r="P14" s="44"/>
      <c r="Q14" s="44"/>
      <c r="R14" s="44"/>
      <c r="S14" s="44"/>
      <c r="T14" s="44"/>
    </row>
    <row r="15" ht="22.8" customHeight="1" spans="1:20">
      <c r="A15" s="42" t="s">
        <v>180</v>
      </c>
      <c r="B15" s="42" t="s">
        <v>173</v>
      </c>
      <c r="C15" s="42" t="s">
        <v>183</v>
      </c>
      <c r="D15" s="38" t="s">
        <v>209</v>
      </c>
      <c r="E15" s="43" t="s">
        <v>185</v>
      </c>
      <c r="F15" s="44">
        <v>20</v>
      </c>
      <c r="G15" s="52"/>
      <c r="H15" s="52">
        <v>20</v>
      </c>
      <c r="I15" s="44"/>
      <c r="J15" s="44"/>
      <c r="K15" s="44"/>
      <c r="L15" s="44"/>
      <c r="M15" s="44"/>
      <c r="N15" s="44"/>
      <c r="O15" s="44"/>
      <c r="P15" s="44"/>
      <c r="Q15" s="44"/>
      <c r="R15" s="44"/>
      <c r="S15" s="44"/>
      <c r="T15" s="44"/>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zoomScale="130" zoomScaleNormal="130" workbookViewId="0">
      <selection activeCell="F8" sqref="F8"/>
    </sheetView>
  </sheetViews>
  <sheetFormatPr defaultColWidth="10" defaultRowHeight="13.5"/>
  <cols>
    <col min="1" max="2" width="4.06666666666667" customWidth="1"/>
    <col min="3" max="3" width="4.21666666666667" customWidth="1"/>
    <col min="4" max="4" width="6.10833333333333" customWidth="1"/>
    <col min="5" max="5" width="15.8833333333333" customWidth="1"/>
    <col min="6" max="6" width="8.95" customWidth="1"/>
    <col min="7" max="7" width="7.775" customWidth="1"/>
    <col min="8" max="8" width="9.44166666666667" customWidth="1"/>
    <col min="9" max="14" width="7.18333333333333" customWidth="1"/>
    <col min="15" max="18" width="5.225" customWidth="1"/>
    <col min="19" max="20" width="7.18333333333333" customWidth="1"/>
    <col min="21" max="21" width="7.225" customWidth="1"/>
    <col min="22" max="23" width="9.76666666666667" customWidth="1"/>
  </cols>
  <sheetData>
    <row r="1" ht="16.35" customHeight="1" spans="1:1">
      <c r="A1" s="29"/>
    </row>
    <row r="2" ht="37.05" customHeight="1" spans="1:21">
      <c r="A2" s="21" t="s">
        <v>11</v>
      </c>
      <c r="B2" s="21"/>
      <c r="C2" s="21"/>
      <c r="D2" s="21"/>
      <c r="E2" s="21"/>
      <c r="F2" s="21"/>
      <c r="G2" s="21"/>
      <c r="H2" s="21"/>
      <c r="I2" s="21"/>
      <c r="J2" s="21"/>
      <c r="K2" s="21"/>
      <c r="L2" s="21"/>
      <c r="M2" s="21"/>
      <c r="N2" s="21"/>
      <c r="O2" s="21"/>
      <c r="P2" s="21"/>
      <c r="Q2" s="21"/>
      <c r="R2" s="21"/>
      <c r="S2" s="21"/>
      <c r="T2" s="21"/>
      <c r="U2" s="21"/>
    </row>
    <row r="3" ht="24.15" customHeight="1" spans="1:21">
      <c r="A3" s="22" t="s">
        <v>30</v>
      </c>
      <c r="B3" s="22"/>
      <c r="C3" s="22"/>
      <c r="D3" s="22"/>
      <c r="E3" s="22"/>
      <c r="F3" s="22"/>
      <c r="G3" s="22"/>
      <c r="H3" s="22"/>
      <c r="I3" s="22"/>
      <c r="J3" s="22"/>
      <c r="K3" s="22"/>
      <c r="L3" s="22"/>
      <c r="M3" s="22"/>
      <c r="N3" s="22"/>
      <c r="O3" s="22"/>
      <c r="P3" s="22"/>
      <c r="Q3" s="22"/>
      <c r="R3" s="22"/>
      <c r="S3" s="22"/>
      <c r="T3" s="28" t="s">
        <v>31</v>
      </c>
      <c r="U3" s="28"/>
    </row>
    <row r="4" ht="22.4" customHeight="1" spans="1:21">
      <c r="A4" s="37" t="s">
        <v>156</v>
      </c>
      <c r="B4" s="37"/>
      <c r="C4" s="37"/>
      <c r="D4" s="37" t="s">
        <v>192</v>
      </c>
      <c r="E4" s="37" t="s">
        <v>193</v>
      </c>
      <c r="F4" s="37" t="s">
        <v>210</v>
      </c>
      <c r="G4" s="37" t="s">
        <v>159</v>
      </c>
      <c r="H4" s="37"/>
      <c r="I4" s="37"/>
      <c r="J4" s="37"/>
      <c r="K4" s="37" t="s">
        <v>160</v>
      </c>
      <c r="L4" s="37"/>
      <c r="M4" s="37"/>
      <c r="N4" s="37"/>
      <c r="O4" s="37"/>
      <c r="P4" s="37"/>
      <c r="Q4" s="37"/>
      <c r="R4" s="37"/>
      <c r="S4" s="37"/>
      <c r="T4" s="37"/>
      <c r="U4" s="37"/>
    </row>
    <row r="5" ht="39.65" customHeight="1" spans="1:21">
      <c r="A5" s="37" t="s">
        <v>164</v>
      </c>
      <c r="B5" s="37" t="s">
        <v>165</v>
      </c>
      <c r="C5" s="37" t="s">
        <v>166</v>
      </c>
      <c r="D5" s="37"/>
      <c r="E5" s="37"/>
      <c r="F5" s="37"/>
      <c r="G5" s="37" t="s">
        <v>135</v>
      </c>
      <c r="H5" s="37" t="s">
        <v>211</v>
      </c>
      <c r="I5" s="37" t="s">
        <v>212</v>
      </c>
      <c r="J5" s="37" t="s">
        <v>203</v>
      </c>
      <c r="K5" s="37" t="s">
        <v>135</v>
      </c>
      <c r="L5" s="37" t="s">
        <v>213</v>
      </c>
      <c r="M5" s="37" t="s">
        <v>214</v>
      </c>
      <c r="N5" s="37" t="s">
        <v>215</v>
      </c>
      <c r="O5" s="37" t="s">
        <v>205</v>
      </c>
      <c r="P5" s="37" t="s">
        <v>216</v>
      </c>
      <c r="Q5" s="37" t="s">
        <v>217</v>
      </c>
      <c r="R5" s="37" t="s">
        <v>218</v>
      </c>
      <c r="S5" s="37" t="s">
        <v>201</v>
      </c>
      <c r="T5" s="37" t="s">
        <v>204</v>
      </c>
      <c r="U5" s="37" t="s">
        <v>208</v>
      </c>
    </row>
    <row r="6" ht="22.8" customHeight="1" spans="1:21">
      <c r="A6" s="33"/>
      <c r="B6" s="33"/>
      <c r="C6" s="33"/>
      <c r="D6" s="33"/>
      <c r="E6" s="33" t="s">
        <v>135</v>
      </c>
      <c r="F6" s="46">
        <f t="shared" ref="F6:K6" si="0">F7</f>
        <v>4726.184448</v>
      </c>
      <c r="G6" s="46">
        <f t="shared" si="0"/>
        <v>1743.184448</v>
      </c>
      <c r="H6" s="46">
        <f t="shared" si="0"/>
        <v>1354.154448</v>
      </c>
      <c r="I6" s="46">
        <f t="shared" si="0"/>
        <v>389.03</v>
      </c>
      <c r="J6" s="46"/>
      <c r="K6" s="46">
        <f t="shared" si="0"/>
        <v>2983</v>
      </c>
      <c r="L6" s="32"/>
      <c r="M6" s="46">
        <f>M7</f>
        <v>418</v>
      </c>
      <c r="N6" s="46">
        <f>N7</f>
        <v>1000</v>
      </c>
      <c r="O6" s="32"/>
      <c r="P6" s="32"/>
      <c r="Q6" s="32"/>
      <c r="R6" s="32"/>
      <c r="S6" s="46">
        <f>S7</f>
        <v>365</v>
      </c>
      <c r="T6" s="32"/>
      <c r="U6" s="46">
        <f>U7</f>
        <v>1200</v>
      </c>
    </row>
    <row r="7" ht="22.8" customHeight="1" spans="1:21">
      <c r="A7" s="33"/>
      <c r="B7" s="33"/>
      <c r="C7" s="33"/>
      <c r="D7" s="31" t="s">
        <v>153</v>
      </c>
      <c r="E7" s="31" t="s">
        <v>4</v>
      </c>
      <c r="F7" s="46">
        <f>F8</f>
        <v>4726.184448</v>
      </c>
      <c r="G7" s="46">
        <f t="shared" ref="F7:N7" si="1">G8</f>
        <v>1743.184448</v>
      </c>
      <c r="H7" s="46">
        <f t="shared" si="1"/>
        <v>1354.154448</v>
      </c>
      <c r="I7" s="46">
        <f t="shared" si="1"/>
        <v>389.03</v>
      </c>
      <c r="J7" s="46"/>
      <c r="K7" s="46">
        <f t="shared" si="1"/>
        <v>2983</v>
      </c>
      <c r="L7" s="46">
        <f t="shared" si="1"/>
        <v>0</v>
      </c>
      <c r="M7" s="46">
        <f t="shared" si="1"/>
        <v>418</v>
      </c>
      <c r="N7" s="46">
        <f t="shared" si="1"/>
        <v>1000</v>
      </c>
      <c r="O7" s="32"/>
      <c r="P7" s="32"/>
      <c r="Q7" s="32"/>
      <c r="R7" s="32"/>
      <c r="S7" s="46">
        <f>S8</f>
        <v>365</v>
      </c>
      <c r="T7" s="32"/>
      <c r="U7" s="46">
        <f>U8</f>
        <v>1200</v>
      </c>
    </row>
    <row r="8" ht="22.8" customHeight="1" spans="1:21">
      <c r="A8" s="41"/>
      <c r="B8" s="41"/>
      <c r="C8" s="41"/>
      <c r="D8" s="39" t="s">
        <v>154</v>
      </c>
      <c r="E8" s="39" t="s">
        <v>155</v>
      </c>
      <c r="F8" s="46">
        <f t="shared" ref="F8:I8" si="2">SUM(F9:F15)</f>
        <v>4726.184448</v>
      </c>
      <c r="G8" s="46">
        <f t="shared" si="2"/>
        <v>1743.184448</v>
      </c>
      <c r="H8" s="46">
        <f t="shared" si="2"/>
        <v>1354.154448</v>
      </c>
      <c r="I8" s="46">
        <f t="shared" si="2"/>
        <v>389.03</v>
      </c>
      <c r="J8" s="32"/>
      <c r="K8" s="46">
        <f t="shared" ref="K8:N8" si="3">SUM(K9:K15)</f>
        <v>2983</v>
      </c>
      <c r="L8" s="32">
        <v>0</v>
      </c>
      <c r="M8" s="46">
        <f t="shared" si="3"/>
        <v>418</v>
      </c>
      <c r="N8" s="46">
        <f t="shared" si="3"/>
        <v>1000</v>
      </c>
      <c r="O8" s="32"/>
      <c r="P8" s="32"/>
      <c r="Q8" s="32"/>
      <c r="R8" s="32"/>
      <c r="S8" s="46">
        <f>SUM(S9:S15)</f>
        <v>365</v>
      </c>
      <c r="T8" s="32"/>
      <c r="U8" s="46">
        <f>SUM(U9:U15)</f>
        <v>1200</v>
      </c>
    </row>
    <row r="9" ht="22.8" customHeight="1" spans="1:21">
      <c r="A9" s="42" t="s">
        <v>180</v>
      </c>
      <c r="B9" s="42" t="s">
        <v>173</v>
      </c>
      <c r="C9" s="42" t="s">
        <v>173</v>
      </c>
      <c r="D9" s="38" t="s">
        <v>209</v>
      </c>
      <c r="E9" s="43" t="s">
        <v>182</v>
      </c>
      <c r="F9" s="40">
        <f>G9</f>
        <v>1535.42</v>
      </c>
      <c r="G9" s="25">
        <f>H9+I9</f>
        <v>1535.42</v>
      </c>
      <c r="H9" s="25">
        <v>1146.39</v>
      </c>
      <c r="I9" s="25">
        <v>389.03</v>
      </c>
      <c r="J9" s="25"/>
      <c r="K9" s="25"/>
      <c r="L9" s="25"/>
      <c r="M9" s="25"/>
      <c r="N9" s="25"/>
      <c r="O9" s="25"/>
      <c r="P9" s="25"/>
      <c r="Q9" s="25"/>
      <c r="R9" s="25"/>
      <c r="S9" s="25"/>
      <c r="T9" s="25"/>
      <c r="U9" s="25"/>
    </row>
    <row r="10" ht="22.8" customHeight="1" spans="1:21">
      <c r="A10" s="42" t="s">
        <v>167</v>
      </c>
      <c r="B10" s="42" t="s">
        <v>168</v>
      </c>
      <c r="C10" s="42" t="s">
        <v>168</v>
      </c>
      <c r="D10" s="38" t="s">
        <v>209</v>
      </c>
      <c r="E10" s="43" t="s">
        <v>170</v>
      </c>
      <c r="F10" s="40">
        <v>96.514944</v>
      </c>
      <c r="G10" s="25">
        <v>96.514944</v>
      </c>
      <c r="H10" s="25">
        <v>96.514944</v>
      </c>
      <c r="I10" s="25"/>
      <c r="J10" s="25"/>
      <c r="K10" s="25"/>
      <c r="L10" s="25"/>
      <c r="M10" s="25"/>
      <c r="N10" s="25"/>
      <c r="O10" s="25"/>
      <c r="P10" s="25"/>
      <c r="Q10" s="25"/>
      <c r="R10" s="25"/>
      <c r="S10" s="25"/>
      <c r="T10" s="25"/>
      <c r="U10" s="25"/>
    </row>
    <row r="11" ht="22.8" customHeight="1" spans="1:21">
      <c r="A11" s="42" t="s">
        <v>171</v>
      </c>
      <c r="B11" s="42" t="s">
        <v>172</v>
      </c>
      <c r="C11" s="42" t="s">
        <v>173</v>
      </c>
      <c r="D11" s="38" t="s">
        <v>209</v>
      </c>
      <c r="E11" s="43" t="s">
        <v>175</v>
      </c>
      <c r="F11" s="40">
        <v>38.863296</v>
      </c>
      <c r="G11" s="25">
        <v>38.863296</v>
      </c>
      <c r="H11" s="25">
        <v>38.863296</v>
      </c>
      <c r="I11" s="25"/>
      <c r="J11" s="25"/>
      <c r="K11" s="25"/>
      <c r="L11" s="25"/>
      <c r="M11" s="25"/>
      <c r="N11" s="25"/>
      <c r="O11" s="25"/>
      <c r="P11" s="25"/>
      <c r="Q11" s="25"/>
      <c r="R11" s="25"/>
      <c r="S11" s="25"/>
      <c r="T11" s="25"/>
      <c r="U11" s="25"/>
    </row>
    <row r="12" ht="22.8" customHeight="1" spans="1:21">
      <c r="A12" s="42" t="s">
        <v>176</v>
      </c>
      <c r="B12" s="42" t="s">
        <v>177</v>
      </c>
      <c r="C12" s="42" t="s">
        <v>173</v>
      </c>
      <c r="D12" s="38" t="s">
        <v>209</v>
      </c>
      <c r="E12" s="43" t="s">
        <v>179</v>
      </c>
      <c r="F12" s="40">
        <v>72.386208</v>
      </c>
      <c r="G12" s="25">
        <v>72.386208</v>
      </c>
      <c r="H12" s="25">
        <v>72.386208</v>
      </c>
      <c r="I12" s="25"/>
      <c r="J12" s="25"/>
      <c r="K12" s="25"/>
      <c r="L12" s="25"/>
      <c r="M12" s="25"/>
      <c r="N12" s="25"/>
      <c r="O12" s="25"/>
      <c r="P12" s="25"/>
      <c r="Q12" s="25"/>
      <c r="R12" s="25"/>
      <c r="S12" s="25"/>
      <c r="T12" s="25"/>
      <c r="U12" s="25"/>
    </row>
    <row r="13" ht="22.8" customHeight="1" spans="1:21">
      <c r="A13" s="42" t="s">
        <v>180</v>
      </c>
      <c r="B13" s="42" t="s">
        <v>173</v>
      </c>
      <c r="C13" s="42" t="s">
        <v>189</v>
      </c>
      <c r="D13" s="38" t="s">
        <v>209</v>
      </c>
      <c r="E13" s="43" t="s">
        <v>191</v>
      </c>
      <c r="F13" s="40">
        <v>2715</v>
      </c>
      <c r="G13" s="25"/>
      <c r="H13" s="25"/>
      <c r="I13" s="25"/>
      <c r="J13" s="25"/>
      <c r="K13" s="25">
        <v>2715</v>
      </c>
      <c r="L13" s="25"/>
      <c r="M13" s="25">
        <v>150</v>
      </c>
      <c r="N13" s="25">
        <v>1000</v>
      </c>
      <c r="O13" s="25"/>
      <c r="P13" s="25"/>
      <c r="Q13" s="25"/>
      <c r="R13" s="25"/>
      <c r="S13" s="25">
        <v>365</v>
      </c>
      <c r="T13" s="25"/>
      <c r="U13" s="25">
        <v>1200</v>
      </c>
    </row>
    <row r="14" ht="22.8" customHeight="1" spans="1:21">
      <c r="A14" s="42" t="s">
        <v>180</v>
      </c>
      <c r="B14" s="42" t="s">
        <v>173</v>
      </c>
      <c r="C14" s="42" t="s">
        <v>186</v>
      </c>
      <c r="D14" s="38" t="s">
        <v>209</v>
      </c>
      <c r="E14" s="43" t="s">
        <v>188</v>
      </c>
      <c r="F14" s="40">
        <v>248</v>
      </c>
      <c r="G14" s="25"/>
      <c r="H14" s="25"/>
      <c r="I14" s="25"/>
      <c r="J14" s="25"/>
      <c r="K14" s="25">
        <v>248</v>
      </c>
      <c r="L14" s="25"/>
      <c r="M14" s="25">
        <v>248</v>
      </c>
      <c r="N14" s="25"/>
      <c r="O14" s="25"/>
      <c r="P14" s="25"/>
      <c r="Q14" s="25"/>
      <c r="R14" s="25"/>
      <c r="S14" s="25"/>
      <c r="T14" s="25"/>
      <c r="U14" s="25"/>
    </row>
    <row r="15" ht="22.8" customHeight="1" spans="1:21">
      <c r="A15" s="42" t="s">
        <v>180</v>
      </c>
      <c r="B15" s="42" t="s">
        <v>173</v>
      </c>
      <c r="C15" s="42" t="s">
        <v>183</v>
      </c>
      <c r="D15" s="38" t="s">
        <v>209</v>
      </c>
      <c r="E15" s="43" t="s">
        <v>185</v>
      </c>
      <c r="F15" s="40">
        <v>20</v>
      </c>
      <c r="G15" s="25"/>
      <c r="H15" s="25"/>
      <c r="I15" s="25"/>
      <c r="J15" s="25"/>
      <c r="K15" s="25">
        <v>20</v>
      </c>
      <c r="L15" s="25"/>
      <c r="M15" s="25">
        <v>20</v>
      </c>
      <c r="N15" s="25"/>
      <c r="O15" s="25"/>
      <c r="P15" s="25"/>
      <c r="Q15" s="25"/>
      <c r="R15" s="25"/>
      <c r="S15" s="25"/>
      <c r="T15" s="25"/>
      <c r="U15" s="25"/>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15" zoomScaleNormal="115" workbookViewId="0">
      <selection activeCell="B8" sqref="B8"/>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1">
      <c r="A1" s="29"/>
    </row>
    <row r="2" ht="31.9" customHeight="1" spans="1:4">
      <c r="A2" s="21" t="s">
        <v>12</v>
      </c>
      <c r="B2" s="21"/>
      <c r="C2" s="21"/>
      <c r="D2" s="21"/>
    </row>
    <row r="3" ht="18.95" customHeight="1" spans="1:5">
      <c r="A3" s="22" t="s">
        <v>30</v>
      </c>
      <c r="B3" s="22"/>
      <c r="C3" s="22"/>
      <c r="D3" s="28" t="s">
        <v>31</v>
      </c>
      <c r="E3" s="29"/>
    </row>
    <row r="4" ht="20.2" customHeight="1" spans="1:5">
      <c r="A4" s="23" t="s">
        <v>32</v>
      </c>
      <c r="B4" s="23"/>
      <c r="C4" s="23" t="s">
        <v>33</v>
      </c>
      <c r="D4" s="23"/>
      <c r="E4" s="35"/>
    </row>
    <row r="5" ht="20.2" customHeight="1" spans="1:5">
      <c r="A5" s="23" t="s">
        <v>34</v>
      </c>
      <c r="B5" s="23" t="s">
        <v>35</v>
      </c>
      <c r="C5" s="23" t="s">
        <v>34</v>
      </c>
      <c r="D5" s="23" t="s">
        <v>35</v>
      </c>
      <c r="E5" s="35"/>
    </row>
    <row r="6" ht="20.2" customHeight="1" spans="1:5">
      <c r="A6" s="33" t="s">
        <v>219</v>
      </c>
      <c r="B6" s="32">
        <f>B7</f>
        <v>4726.181768</v>
      </c>
      <c r="C6" s="33" t="s">
        <v>220</v>
      </c>
      <c r="D6" s="46">
        <f>SUM(D7:D36)</f>
        <v>4726.181768</v>
      </c>
      <c r="E6" s="36"/>
    </row>
    <row r="7" ht="20.2" customHeight="1" spans="1:5">
      <c r="A7" s="24" t="s">
        <v>221</v>
      </c>
      <c r="B7" s="25">
        <f>B8+B9</f>
        <v>4726.181768</v>
      </c>
      <c r="C7" s="24" t="s">
        <v>40</v>
      </c>
      <c r="D7" s="40"/>
      <c r="E7" s="36"/>
    </row>
    <row r="8" ht="20.2" customHeight="1" spans="1:5">
      <c r="A8" s="24" t="s">
        <v>222</v>
      </c>
      <c r="B8" s="25">
        <f>4117.181768+249</f>
        <v>4366.181768</v>
      </c>
      <c r="C8" s="24" t="s">
        <v>44</v>
      </c>
      <c r="D8" s="40"/>
      <c r="E8" s="36"/>
    </row>
    <row r="9" ht="31.05" customHeight="1" spans="1:5">
      <c r="A9" s="24" t="s">
        <v>47</v>
      </c>
      <c r="B9" s="25">
        <v>360</v>
      </c>
      <c r="C9" s="24" t="s">
        <v>48</v>
      </c>
      <c r="D9" s="40"/>
      <c r="E9" s="36"/>
    </row>
    <row r="10" ht="20.2" customHeight="1" spans="1:5">
      <c r="A10" s="24" t="s">
        <v>223</v>
      </c>
      <c r="B10" s="25"/>
      <c r="C10" s="24" t="s">
        <v>52</v>
      </c>
      <c r="D10" s="40"/>
      <c r="E10" s="36"/>
    </row>
    <row r="11" ht="20.2" customHeight="1" spans="1:5">
      <c r="A11" s="24" t="s">
        <v>224</v>
      </c>
      <c r="B11" s="25"/>
      <c r="C11" s="24" t="s">
        <v>56</v>
      </c>
      <c r="D11" s="40"/>
      <c r="E11" s="36"/>
    </row>
    <row r="12" ht="20.2" customHeight="1" spans="1:5">
      <c r="A12" s="24" t="s">
        <v>225</v>
      </c>
      <c r="B12" s="25"/>
      <c r="C12" s="24" t="s">
        <v>60</v>
      </c>
      <c r="D12" s="40"/>
      <c r="E12" s="36"/>
    </row>
    <row r="13" ht="20.2" customHeight="1" spans="1:5">
      <c r="A13" s="33" t="s">
        <v>226</v>
      </c>
      <c r="B13" s="32"/>
      <c r="C13" s="24" t="s">
        <v>64</v>
      </c>
      <c r="D13" s="40"/>
      <c r="E13" s="36"/>
    </row>
    <row r="14" ht="20.2" customHeight="1" spans="1:5">
      <c r="A14" s="24" t="s">
        <v>221</v>
      </c>
      <c r="B14" s="25"/>
      <c r="C14" s="24" t="s">
        <v>68</v>
      </c>
      <c r="D14" s="40">
        <v>96.514944</v>
      </c>
      <c r="E14" s="36"/>
    </row>
    <row r="15" ht="20.2" customHeight="1" spans="1:5">
      <c r="A15" s="24" t="s">
        <v>223</v>
      </c>
      <c r="B15" s="25"/>
      <c r="C15" s="24" t="s">
        <v>72</v>
      </c>
      <c r="D15" s="40"/>
      <c r="E15" s="36"/>
    </row>
    <row r="16" ht="20.2" customHeight="1" spans="1:5">
      <c r="A16" s="24" t="s">
        <v>224</v>
      </c>
      <c r="B16" s="25"/>
      <c r="C16" s="24" t="s">
        <v>76</v>
      </c>
      <c r="D16" s="40">
        <v>38.863296</v>
      </c>
      <c r="E16" s="36"/>
    </row>
    <row r="17" ht="20.2" customHeight="1" spans="1:5">
      <c r="A17" s="24" t="s">
        <v>225</v>
      </c>
      <c r="B17" s="25"/>
      <c r="C17" s="24" t="s">
        <v>80</v>
      </c>
      <c r="D17" s="40"/>
      <c r="E17" s="36"/>
    </row>
    <row r="18" ht="20.2" customHeight="1" spans="1:5">
      <c r="A18" s="24"/>
      <c r="B18" s="25"/>
      <c r="C18" s="24" t="s">
        <v>84</v>
      </c>
      <c r="D18" s="40"/>
      <c r="E18" s="36"/>
    </row>
    <row r="19" ht="20.2" customHeight="1" spans="1:5">
      <c r="A19" s="24"/>
      <c r="B19" s="24"/>
      <c r="C19" s="24" t="s">
        <v>88</v>
      </c>
      <c r="D19" s="40"/>
      <c r="E19" s="36"/>
    </row>
    <row r="20" ht="20.2" customHeight="1" spans="1:5">
      <c r="A20" s="24"/>
      <c r="B20" s="24"/>
      <c r="C20" s="24" t="s">
        <v>92</v>
      </c>
      <c r="D20" s="40"/>
      <c r="E20" s="36"/>
    </row>
    <row r="21" ht="20.2" customHeight="1" spans="1:5">
      <c r="A21" s="24"/>
      <c r="B21" s="24"/>
      <c r="C21" s="24" t="s">
        <v>96</v>
      </c>
      <c r="D21" s="40"/>
      <c r="E21" s="36"/>
    </row>
    <row r="22" ht="20.2" customHeight="1" spans="1:5">
      <c r="A22" s="24"/>
      <c r="B22" s="24"/>
      <c r="C22" s="24" t="s">
        <v>99</v>
      </c>
      <c r="D22" s="40"/>
      <c r="E22" s="36"/>
    </row>
    <row r="23" ht="20.2" customHeight="1" spans="1:5">
      <c r="A23" s="24"/>
      <c r="B23" s="24"/>
      <c r="C23" s="24" t="s">
        <v>102</v>
      </c>
      <c r="D23" s="40"/>
      <c r="E23" s="36"/>
    </row>
    <row r="24" ht="20.2" customHeight="1" spans="1:5">
      <c r="A24" s="24"/>
      <c r="B24" s="24"/>
      <c r="C24" s="24" t="s">
        <v>104</v>
      </c>
      <c r="D24" s="40"/>
      <c r="E24" s="36"/>
    </row>
    <row r="25" ht="20.2" customHeight="1" spans="1:5">
      <c r="A25" s="24"/>
      <c r="B25" s="24"/>
      <c r="C25" s="24" t="s">
        <v>106</v>
      </c>
      <c r="D25" s="40"/>
      <c r="E25" s="36"/>
    </row>
    <row r="26" ht="20.2" customHeight="1" spans="1:5">
      <c r="A26" s="24"/>
      <c r="B26" s="24"/>
      <c r="C26" s="24" t="s">
        <v>108</v>
      </c>
      <c r="D26" s="40">
        <v>72.386208</v>
      </c>
      <c r="E26" s="36"/>
    </row>
    <row r="27" ht="20.2" customHeight="1" spans="1:5">
      <c r="A27" s="24"/>
      <c r="B27" s="24"/>
      <c r="C27" s="24" t="s">
        <v>110</v>
      </c>
      <c r="D27" s="40"/>
      <c r="E27" s="36"/>
    </row>
    <row r="28" ht="20.2" customHeight="1" spans="1:5">
      <c r="A28" s="24"/>
      <c r="B28" s="24"/>
      <c r="C28" s="24" t="s">
        <v>112</v>
      </c>
      <c r="D28" s="40"/>
      <c r="E28" s="36"/>
    </row>
    <row r="29" ht="20.2" customHeight="1" spans="1:5">
      <c r="A29" s="24"/>
      <c r="B29" s="24"/>
      <c r="C29" s="24" t="s">
        <v>114</v>
      </c>
      <c r="D29" s="40">
        <f>4269.41732+249</f>
        <v>4518.41732</v>
      </c>
      <c r="E29" s="36"/>
    </row>
    <row r="30" ht="20.2" customHeight="1" spans="1:5">
      <c r="A30" s="24"/>
      <c r="B30" s="24"/>
      <c r="C30" s="24" t="s">
        <v>116</v>
      </c>
      <c r="D30" s="40"/>
      <c r="E30" s="36"/>
    </row>
    <row r="31" ht="20.2" customHeight="1" spans="1:5">
      <c r="A31" s="24"/>
      <c r="B31" s="24"/>
      <c r="C31" s="24" t="s">
        <v>118</v>
      </c>
      <c r="D31" s="40"/>
      <c r="E31" s="36"/>
    </row>
    <row r="32" ht="20.2" customHeight="1" spans="1:5">
      <c r="A32" s="24"/>
      <c r="B32" s="24"/>
      <c r="C32" s="24" t="s">
        <v>120</v>
      </c>
      <c r="D32" s="40"/>
      <c r="E32" s="36"/>
    </row>
    <row r="33" ht="20.2" customHeight="1" spans="1:5">
      <c r="A33" s="24"/>
      <c r="B33" s="24"/>
      <c r="C33" s="24" t="s">
        <v>122</v>
      </c>
      <c r="D33" s="40"/>
      <c r="E33" s="36"/>
    </row>
    <row r="34" ht="20.2" customHeight="1" spans="1:5">
      <c r="A34" s="24"/>
      <c r="B34" s="24"/>
      <c r="C34" s="24" t="s">
        <v>123</v>
      </c>
      <c r="D34" s="40"/>
      <c r="E34" s="36"/>
    </row>
    <row r="35" ht="20.2" customHeight="1" spans="1:5">
      <c r="A35" s="24"/>
      <c r="B35" s="24"/>
      <c r="C35" s="24" t="s">
        <v>124</v>
      </c>
      <c r="D35" s="40"/>
      <c r="E35" s="36"/>
    </row>
    <row r="36" ht="20.2" customHeight="1" spans="1:5">
      <c r="A36" s="24"/>
      <c r="B36" s="24"/>
      <c r="C36" s="24" t="s">
        <v>125</v>
      </c>
      <c r="D36" s="40"/>
      <c r="E36" s="36"/>
    </row>
    <row r="37" ht="20.2" customHeight="1" spans="1:5">
      <c r="A37" s="24"/>
      <c r="B37" s="24"/>
      <c r="C37" s="24"/>
      <c r="D37" s="24"/>
      <c r="E37" s="36"/>
    </row>
    <row r="38" ht="20.2" customHeight="1" spans="1:5">
      <c r="A38" s="33"/>
      <c r="B38" s="33"/>
      <c r="C38" s="33" t="s">
        <v>227</v>
      </c>
      <c r="D38" s="32"/>
      <c r="E38" s="50"/>
    </row>
    <row r="39" ht="20.2" customHeight="1" spans="1:5">
      <c r="A39" s="33"/>
      <c r="B39" s="33"/>
      <c r="C39" s="33"/>
      <c r="D39" s="33"/>
      <c r="E39" s="50"/>
    </row>
    <row r="40" ht="20.2" customHeight="1" spans="1:5">
      <c r="A40" s="37" t="s">
        <v>228</v>
      </c>
      <c r="B40" s="32">
        <f>B6</f>
        <v>4726.181768</v>
      </c>
      <c r="C40" s="37" t="s">
        <v>229</v>
      </c>
      <c r="D40" s="32">
        <f>D6</f>
        <v>4726.181768</v>
      </c>
      <c r="E40" s="5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zoomScale="130" zoomScaleNormal="130" topLeftCell="F2" workbookViewId="0">
      <selection activeCell="J11" sqref="J11"/>
    </sheetView>
  </sheetViews>
  <sheetFormatPr defaultColWidth="10" defaultRowHeight="13.5"/>
  <cols>
    <col min="1" max="2" width="4.88333333333333" customWidth="1"/>
    <col min="3" max="3" width="5.96666666666667" customWidth="1"/>
    <col min="4" max="4" width="8.95" customWidth="1"/>
    <col min="5" max="6" width="16.4166666666667" customWidth="1"/>
    <col min="7" max="7" width="11.5333333333333" customWidth="1"/>
    <col min="8" max="8" width="12.4833333333333" customWidth="1"/>
    <col min="9" max="9" width="14.6583333333333" customWidth="1"/>
    <col min="10" max="10" width="11.4" customWidth="1"/>
    <col min="11" max="11" width="19" customWidth="1"/>
    <col min="12" max="12" width="9.76666666666667" customWidth="1"/>
  </cols>
  <sheetData>
    <row r="1" ht="16.35" customHeight="1" spans="1:4">
      <c r="A1" s="29"/>
      <c r="D1" s="29"/>
    </row>
    <row r="2" ht="43.1" customHeight="1" spans="1:11">
      <c r="A2" s="21" t="s">
        <v>13</v>
      </c>
      <c r="B2" s="21"/>
      <c r="C2" s="21"/>
      <c r="D2" s="21"/>
      <c r="E2" s="21"/>
      <c r="F2" s="21"/>
      <c r="G2" s="21"/>
      <c r="H2" s="21"/>
      <c r="I2" s="21"/>
      <c r="J2" s="21"/>
      <c r="K2" s="21"/>
    </row>
    <row r="3" ht="24.15" customHeight="1" spans="1:11">
      <c r="A3" s="22" t="s">
        <v>30</v>
      </c>
      <c r="B3" s="22"/>
      <c r="C3" s="22"/>
      <c r="D3" s="22"/>
      <c r="E3" s="22"/>
      <c r="F3" s="22"/>
      <c r="G3" s="22"/>
      <c r="H3" s="22"/>
      <c r="I3" s="22"/>
      <c r="J3" s="28" t="s">
        <v>31</v>
      </c>
      <c r="K3" s="28"/>
    </row>
    <row r="4" ht="25" customHeight="1" spans="1:11">
      <c r="A4" s="23" t="s">
        <v>156</v>
      </c>
      <c r="B4" s="23"/>
      <c r="C4" s="23"/>
      <c r="D4" s="23" t="s">
        <v>157</v>
      </c>
      <c r="E4" s="23" t="s">
        <v>158</v>
      </c>
      <c r="F4" s="23" t="s">
        <v>135</v>
      </c>
      <c r="G4" s="23" t="s">
        <v>159</v>
      </c>
      <c r="H4" s="23"/>
      <c r="I4" s="23"/>
      <c r="J4" s="23"/>
      <c r="K4" s="23" t="s">
        <v>160</v>
      </c>
    </row>
    <row r="5" ht="20.7" customHeight="1" spans="1:11">
      <c r="A5" s="23"/>
      <c r="B5" s="23"/>
      <c r="C5" s="23"/>
      <c r="D5" s="23"/>
      <c r="E5" s="23"/>
      <c r="F5" s="23"/>
      <c r="G5" s="23" t="s">
        <v>137</v>
      </c>
      <c r="H5" s="23" t="s">
        <v>230</v>
      </c>
      <c r="I5" s="23"/>
      <c r="J5" s="23" t="s">
        <v>231</v>
      </c>
      <c r="K5" s="23"/>
    </row>
    <row r="6" ht="28.45" customHeight="1" spans="1:11">
      <c r="A6" s="23" t="s">
        <v>164</v>
      </c>
      <c r="B6" s="23" t="s">
        <v>165</v>
      </c>
      <c r="C6" s="23" t="s">
        <v>166</v>
      </c>
      <c r="D6" s="23"/>
      <c r="E6" s="23"/>
      <c r="F6" s="23"/>
      <c r="G6" s="23"/>
      <c r="H6" s="23" t="s">
        <v>211</v>
      </c>
      <c r="I6" s="23" t="s">
        <v>203</v>
      </c>
      <c r="J6" s="23"/>
      <c r="K6" s="23"/>
    </row>
    <row r="7" ht="22.8" customHeight="1" spans="1:11">
      <c r="A7" s="24"/>
      <c r="B7" s="24"/>
      <c r="C7" s="24"/>
      <c r="D7" s="33"/>
      <c r="E7" s="33" t="s">
        <v>135</v>
      </c>
      <c r="F7" s="32">
        <f t="shared" ref="F7:H7" si="0">F8</f>
        <v>4726.181768</v>
      </c>
      <c r="G7" s="32">
        <f t="shared" si="0"/>
        <v>1743.184448</v>
      </c>
      <c r="H7" s="32">
        <f t="shared" si="0"/>
        <v>1354.154448</v>
      </c>
      <c r="I7" s="32"/>
      <c r="J7" s="32">
        <f>J8</f>
        <v>389.03092</v>
      </c>
      <c r="K7" s="32">
        <f>K8</f>
        <v>2983</v>
      </c>
    </row>
    <row r="8" ht="22.8" customHeight="1" spans="1:11">
      <c r="A8" s="24"/>
      <c r="B8" s="24"/>
      <c r="C8" s="24"/>
      <c r="D8" s="31" t="s">
        <v>153</v>
      </c>
      <c r="E8" s="31" t="s">
        <v>4</v>
      </c>
      <c r="F8" s="32">
        <f t="shared" ref="F8:H8" si="1">F9</f>
        <v>4726.181768</v>
      </c>
      <c r="G8" s="32">
        <f t="shared" si="1"/>
        <v>1743.184448</v>
      </c>
      <c r="H8" s="32">
        <f t="shared" si="1"/>
        <v>1354.154448</v>
      </c>
      <c r="I8" s="32"/>
      <c r="J8" s="32">
        <f>J9</f>
        <v>389.03092</v>
      </c>
      <c r="K8" s="32">
        <f>K9</f>
        <v>2983</v>
      </c>
    </row>
    <row r="9" ht="22.8" customHeight="1" spans="1:11">
      <c r="A9" s="24"/>
      <c r="B9" s="24"/>
      <c r="C9" s="24"/>
      <c r="D9" s="48">
        <v>904001</v>
      </c>
      <c r="E9" s="39" t="s">
        <v>4</v>
      </c>
      <c r="F9" s="32">
        <f>F10+F13+F16+F19</f>
        <v>4726.181768</v>
      </c>
      <c r="G9" s="32">
        <f>G10+G13+G16+G19</f>
        <v>1743.184448</v>
      </c>
      <c r="H9" s="32">
        <f>H10+H13+H16+H19</f>
        <v>1354.154448</v>
      </c>
      <c r="I9" s="32"/>
      <c r="J9" s="32">
        <f>J10+J13+J16+J19</f>
        <v>389.03092</v>
      </c>
      <c r="K9" s="32">
        <f>K10+K13+K16+K19</f>
        <v>2983</v>
      </c>
    </row>
    <row r="10" ht="22.8" customHeight="1" spans="1:11">
      <c r="A10" s="42" t="s">
        <v>167</v>
      </c>
      <c r="B10" s="24"/>
      <c r="C10" s="24"/>
      <c r="D10" s="39">
        <v>208</v>
      </c>
      <c r="E10" s="39" t="s">
        <v>232</v>
      </c>
      <c r="F10" s="25">
        <v>96.514944</v>
      </c>
      <c r="G10" s="25">
        <v>96.514944</v>
      </c>
      <c r="H10" s="40">
        <v>96.514944</v>
      </c>
      <c r="I10" s="32"/>
      <c r="J10" s="32"/>
      <c r="K10" s="32"/>
    </row>
    <row r="11" ht="22.8" customHeight="1" spans="1:11">
      <c r="A11" s="42" t="s">
        <v>167</v>
      </c>
      <c r="B11" s="42" t="s">
        <v>168</v>
      </c>
      <c r="C11" s="24"/>
      <c r="D11" s="39">
        <v>20805</v>
      </c>
      <c r="E11" s="39" t="s">
        <v>233</v>
      </c>
      <c r="F11" s="25">
        <v>96.514944</v>
      </c>
      <c r="G11" s="25">
        <v>96.514944</v>
      </c>
      <c r="H11" s="40">
        <v>96.514944</v>
      </c>
      <c r="I11" s="32"/>
      <c r="J11" s="32"/>
      <c r="K11" s="32"/>
    </row>
    <row r="12" ht="22.8" customHeight="1" spans="1:11">
      <c r="A12" s="42" t="s">
        <v>167</v>
      </c>
      <c r="B12" s="42" t="s">
        <v>168</v>
      </c>
      <c r="C12" s="42" t="s">
        <v>168</v>
      </c>
      <c r="D12" s="49">
        <v>2080505</v>
      </c>
      <c r="E12" s="24" t="s">
        <v>234</v>
      </c>
      <c r="F12" s="25">
        <v>96.514944</v>
      </c>
      <c r="G12" s="25">
        <v>96.514944</v>
      </c>
      <c r="H12" s="40">
        <v>96.514944</v>
      </c>
      <c r="I12" s="40"/>
      <c r="J12" s="40"/>
      <c r="K12" s="40"/>
    </row>
    <row r="13" ht="22.8" customHeight="1" spans="1:11">
      <c r="A13" s="42">
        <v>210</v>
      </c>
      <c r="B13" s="42"/>
      <c r="C13" s="42"/>
      <c r="D13" s="38">
        <v>210</v>
      </c>
      <c r="E13" s="24" t="s">
        <v>235</v>
      </c>
      <c r="F13" s="25">
        <v>38.863296</v>
      </c>
      <c r="G13" s="25">
        <v>38.863296</v>
      </c>
      <c r="H13" s="40">
        <v>38.863296</v>
      </c>
      <c r="I13" s="40"/>
      <c r="J13" s="40"/>
      <c r="K13" s="40"/>
    </row>
    <row r="14" ht="22.8" customHeight="1" spans="1:11">
      <c r="A14" s="42">
        <v>210</v>
      </c>
      <c r="B14" s="42" t="s">
        <v>172</v>
      </c>
      <c r="C14" s="42"/>
      <c r="D14" s="38">
        <v>21011</v>
      </c>
      <c r="E14" s="24" t="s">
        <v>236</v>
      </c>
      <c r="F14" s="25">
        <v>38.863296</v>
      </c>
      <c r="G14" s="25">
        <v>38.863296</v>
      </c>
      <c r="H14" s="40">
        <v>38.863296</v>
      </c>
      <c r="I14" s="40"/>
      <c r="J14" s="40"/>
      <c r="K14" s="40"/>
    </row>
    <row r="15" ht="22.8" customHeight="1" spans="1:11">
      <c r="A15" s="42" t="s">
        <v>171</v>
      </c>
      <c r="B15" s="42" t="s">
        <v>172</v>
      </c>
      <c r="C15" s="42" t="s">
        <v>173</v>
      </c>
      <c r="D15" s="49">
        <v>2101101</v>
      </c>
      <c r="E15" s="24" t="s">
        <v>237</v>
      </c>
      <c r="F15" s="25">
        <v>38.863296</v>
      </c>
      <c r="G15" s="25">
        <v>38.863296</v>
      </c>
      <c r="H15" s="40">
        <v>38.863296</v>
      </c>
      <c r="I15" s="40"/>
      <c r="J15" s="40"/>
      <c r="K15" s="40"/>
    </row>
    <row r="16" ht="22.8" customHeight="1" spans="1:11">
      <c r="A16" s="42" t="s">
        <v>176</v>
      </c>
      <c r="B16" s="42"/>
      <c r="C16" s="42"/>
      <c r="D16" s="38">
        <v>221</v>
      </c>
      <c r="E16" s="24" t="s">
        <v>238</v>
      </c>
      <c r="F16" s="25">
        <v>72.386208</v>
      </c>
      <c r="G16" s="25">
        <v>72.386208</v>
      </c>
      <c r="H16" s="40">
        <v>72.386208</v>
      </c>
      <c r="I16" s="40"/>
      <c r="J16" s="40"/>
      <c r="K16" s="40"/>
    </row>
    <row r="17" ht="22.8" customHeight="1" spans="1:11">
      <c r="A17" s="42" t="s">
        <v>176</v>
      </c>
      <c r="B17" s="42" t="s">
        <v>177</v>
      </c>
      <c r="C17" s="42"/>
      <c r="D17" s="38">
        <v>22102</v>
      </c>
      <c r="E17" s="24" t="s">
        <v>239</v>
      </c>
      <c r="F17" s="25">
        <v>72.386208</v>
      </c>
      <c r="G17" s="25">
        <v>72.386208</v>
      </c>
      <c r="H17" s="40">
        <v>72.386208</v>
      </c>
      <c r="I17" s="40"/>
      <c r="J17" s="40"/>
      <c r="K17" s="40"/>
    </row>
    <row r="18" ht="22.8" customHeight="1" spans="1:11">
      <c r="A18" s="42" t="s">
        <v>176</v>
      </c>
      <c r="B18" s="42" t="s">
        <v>177</v>
      </c>
      <c r="C18" s="42" t="s">
        <v>173</v>
      </c>
      <c r="D18" s="49">
        <v>2210201</v>
      </c>
      <c r="E18" s="24" t="s">
        <v>240</v>
      </c>
      <c r="F18" s="25">
        <v>72.386208</v>
      </c>
      <c r="G18" s="25">
        <v>72.386208</v>
      </c>
      <c r="H18" s="40">
        <v>72.386208</v>
      </c>
      <c r="I18" s="40"/>
      <c r="J18" s="40"/>
      <c r="K18" s="40"/>
    </row>
    <row r="19" ht="22.8" customHeight="1" spans="1:11">
      <c r="A19" s="42" t="s">
        <v>180</v>
      </c>
      <c r="B19" s="42"/>
      <c r="C19" s="42"/>
      <c r="D19" s="38"/>
      <c r="E19" s="24" t="s">
        <v>241</v>
      </c>
      <c r="F19" s="25">
        <f>F20</f>
        <v>4518.41732</v>
      </c>
      <c r="G19" s="25">
        <f>G20</f>
        <v>1535.42</v>
      </c>
      <c r="H19" s="25">
        <f>H20</f>
        <v>1146.39</v>
      </c>
      <c r="I19" s="25"/>
      <c r="J19" s="25">
        <f>J20</f>
        <v>389.03092</v>
      </c>
      <c r="K19" s="25">
        <f>K20</f>
        <v>2983</v>
      </c>
    </row>
    <row r="20" ht="22.8" customHeight="1" spans="1:11">
      <c r="A20" s="42" t="s">
        <v>180</v>
      </c>
      <c r="B20" s="42" t="s">
        <v>173</v>
      </c>
      <c r="C20" s="42"/>
      <c r="D20" s="38">
        <v>22401</v>
      </c>
      <c r="E20" s="24" t="s">
        <v>242</v>
      </c>
      <c r="F20" s="25">
        <f>F21+F22+F23+F24</f>
        <v>4518.41732</v>
      </c>
      <c r="G20" s="25">
        <f>G21+G22+G23+G24</f>
        <v>1535.42</v>
      </c>
      <c r="H20" s="25">
        <f>H21+H22+H23+H24</f>
        <v>1146.39</v>
      </c>
      <c r="I20" s="25"/>
      <c r="J20" s="25">
        <f>J21+J22+J23+J24</f>
        <v>389.03092</v>
      </c>
      <c r="K20" s="25">
        <f>K21+K22+K23+K24</f>
        <v>2983</v>
      </c>
    </row>
    <row r="21" ht="22.8" customHeight="1" spans="1:11">
      <c r="A21" s="42" t="s">
        <v>180</v>
      </c>
      <c r="B21" s="42" t="s">
        <v>173</v>
      </c>
      <c r="C21" s="42" t="s">
        <v>173</v>
      </c>
      <c r="D21" s="49">
        <v>2240101</v>
      </c>
      <c r="E21" s="24" t="s">
        <v>243</v>
      </c>
      <c r="F21" s="25">
        <f>1286.41732+249</f>
        <v>1535.41732</v>
      </c>
      <c r="G21" s="25">
        <v>1535.42</v>
      </c>
      <c r="H21" s="40">
        <v>1146.39</v>
      </c>
      <c r="I21" s="40"/>
      <c r="J21" s="40">
        <v>389.03092</v>
      </c>
      <c r="K21" s="40"/>
    </row>
    <row r="22" ht="22.8" customHeight="1" spans="1:11">
      <c r="A22" s="42" t="s">
        <v>180</v>
      </c>
      <c r="B22" s="42" t="s">
        <v>173</v>
      </c>
      <c r="C22" s="42" t="s">
        <v>183</v>
      </c>
      <c r="D22" s="49">
        <v>2240106</v>
      </c>
      <c r="E22" s="24" t="s">
        <v>244</v>
      </c>
      <c r="F22" s="25">
        <v>20</v>
      </c>
      <c r="G22" s="25"/>
      <c r="H22" s="40"/>
      <c r="I22" s="40"/>
      <c r="J22" s="40"/>
      <c r="K22" s="40">
        <v>20</v>
      </c>
    </row>
    <row r="23" ht="22.8" customHeight="1" spans="1:11">
      <c r="A23" s="42" t="s">
        <v>180</v>
      </c>
      <c r="B23" s="42" t="s">
        <v>173</v>
      </c>
      <c r="C23" s="42" t="s">
        <v>186</v>
      </c>
      <c r="D23" s="49">
        <v>2240108</v>
      </c>
      <c r="E23" s="24" t="s">
        <v>245</v>
      </c>
      <c r="F23" s="25">
        <v>248</v>
      </c>
      <c r="G23" s="25"/>
      <c r="H23" s="40"/>
      <c r="I23" s="40"/>
      <c r="J23" s="40"/>
      <c r="K23" s="40">
        <v>248</v>
      </c>
    </row>
    <row r="24" ht="22.8" customHeight="1" spans="1:11">
      <c r="A24" s="42" t="s">
        <v>180</v>
      </c>
      <c r="B24" s="42" t="s">
        <v>173</v>
      </c>
      <c r="C24" s="42" t="s">
        <v>189</v>
      </c>
      <c r="D24" s="49">
        <v>2240199</v>
      </c>
      <c r="E24" s="24" t="s">
        <v>246</v>
      </c>
      <c r="F24" s="25">
        <v>2715</v>
      </c>
      <c r="G24" s="25"/>
      <c r="H24" s="40"/>
      <c r="I24" s="40"/>
      <c r="J24" s="40"/>
      <c r="K24" s="40">
        <v>2715</v>
      </c>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洛</cp:lastModifiedBy>
  <dcterms:created xsi:type="dcterms:W3CDTF">2022-03-09T03:25:00Z</dcterms:created>
  <dcterms:modified xsi:type="dcterms:W3CDTF">2023-09-24T12:02:44Z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C0760CA6FAC54E36B5C8BAA2F3A1D0C0</vt:lpwstr>
  </property>
  <property fmtid="{D5CDD505-2E9C-101B-9397-08002B2CF9AE}" pid="3" name="KSOProductBuildVer">
    <vt:lpwstr>2052-11.1.0.10009</vt:lpwstr>
  </property>
  <property fmtid="{D5CDD505-2E9C-101B-9397-08002B2CF9AE}" pid="4" name="KSOReadingLayout">
    <vt:bool>true</vt:bool>
  </property>
</Properties>
</file>