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82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<sst xmlns="http://schemas.openxmlformats.org/spreadsheetml/2006/main" count="1357" uniqueCount="507">
  <si>
    <t>2022年部门预算公开表</t>
  </si>
  <si>
    <t>单位编码：</t>
  </si>
  <si>
    <t>102001</t>
  </si>
  <si>
    <t>单位名称：</t>
  </si>
  <si>
    <t>醴陵市人民政府办公室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</si>
  <si>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</si>
  <si>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</si>
  <si>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</si>
  <si>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</si>
  <si>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</si>
  <si>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</si>
  <si>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</si>
  <si>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</si>
  <si>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</si>
  <si>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</si>
  <si>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</si>
  <si>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</si>
  <si>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</si>
  <si>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</si>
  <si>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</si>
  <si>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</si>
  <si>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</si>
  <si>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</si>
  <si>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</si>
  <si>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</si>
  <si>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</si>
  <si>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</si>
  <si>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</si>
  <si>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</si>
  <si>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</si>
  <si>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单位：102001-醴陵市人民政府办公室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</si>
  <si>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</si>
  <si>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</si>
  <si>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</si>
  <si>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</si>
  <si>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</si>
  <si>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</si>
  <si>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</si>
  <si>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</si>
  <si>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</si>
  <si>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</si>
  <si>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</si>
  <si>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</si>
  <si>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</si>
  <si>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</si>
  <si>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</si>
  <si>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</si>
  <si>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</si>
  <si>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</si>
  <si>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</si>
  <si>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</si>
  <si>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</si>
  <si>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</si>
  <si>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</si>
  <si>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</si>
  <si>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</si>
  <si>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</si>
  <si>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</si>
  <si>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</si>
  <si>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</si>
  <si>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</si>
  <si>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</si>
  <si>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</si>
  <si>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</si>
  <si>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</si>
  <si>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</si>
  <si>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</si>
  <si>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</si>
  <si>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</si>
  <si>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</si>
  <si>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</si>
  <si>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</si>
  <si>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</si>
  <si>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</si>
  <si>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</si>
  <si>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</si>
  <si>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</si>
  <si>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</si>
  <si>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</si>
  <si>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</si>
  <si>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</si>
  <si>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</si>
  <si>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</si>
  <si>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</si>
  <si>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</si>
  <si>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</si>
  <si>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</si>
  <si>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</si>
  <si>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</si>
  <si>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</si>
  <si>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</si>
  <si>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</si>
  <si>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</si>
  <si>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</si>
  <si>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</si>
  <si>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</si>
  <si>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</si>
  <si>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</si>
  <si>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</si>
  <si>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</si>
  <si>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</si>
  <si>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</si>
  <si>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</si>
  <si>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</si>
  <si>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</si>
  <si>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</si>
  <si>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</si>
  <si>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</si>
  <si>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</si>
  <si>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</si>
  <si>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</si>
  <si>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</si>
  <si>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</si>
  <si>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</si>
  <si>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</si>
  <si>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</si>
  <si>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</si>
  <si>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</si>
  <si>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</si>
  <si>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</si>
  <si>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</si>
  <si>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</si>
  <si>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</si>
  <si>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</si>
  <si>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</si>
  <si>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</si>
  <si>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</si>
  <si>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</si>
  <si>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</si>
  <si>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</si>
  <si>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</si>
  <si>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</si>
  <si>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</si>
  <si>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</si>
  <si>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</si>
  <si>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</si>
  <si>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</si>
  <si>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</si>
  <si>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</si>
  <si>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</si>
  <si>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</si>
  <si>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</si>
  <si>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</si>
  <si>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</si>
  <si>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</si>
  <si>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</si>
  <si>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</si>
  <si>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</si>
  <si>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</si>
  <si>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</si>
  <si>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</si>
  <si>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</si>
  <si>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</si>
  <si>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</si>
  <si>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醴陵市人民政府办公室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</si>
  <si>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</si>
  <si>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</si>
  <si>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</si>
  <si>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</si>
  <si>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</si>
  <si>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</si>
  <si>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</si>
  <si>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</si>
  <si>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</si>
  <si>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</si>
  <si>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</si>
  <si>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</si>
  <si>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</si>
  <si>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</si>
  <si>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 (室) 及相关机构事务</t>
  </si>
  <si>
    <t>01</t>
  </si>
  <si>
    <t xml:space="preserve">    2010301</t>
  </si>
  <si>
    <t xml:space="preserve">    行政运行</t>
  </si>
  <si>
    <t>02</t>
  </si>
  <si>
    <t xml:space="preserve">    2010302</t>
  </si>
  <si>
    <t xml:space="preserve">    一般行政管理事务</t>
  </si>
  <si>
    <t>204</t>
  </si>
  <si>
    <t>公共安全支出</t>
  </si>
  <si>
    <t>08</t>
  </si>
  <si>
    <t>强制隔离戒毒</t>
  </si>
  <si>
    <t>99</t>
  </si>
  <si>
    <t xml:space="preserve">    其他强制隔离戒毒支出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</si>
  <si>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</si>
  <si>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</si>
  <si>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</si>
  <si>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</si>
  <si>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</si>
  <si>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</si>
  <si>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</si>
  <si>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</si>
  <si>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</si>
  <si>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</si>
  <si>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</si>
  <si>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</si>
  <si>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</si>
  <si>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</si>
  <si>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</si>
  <si>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</si>
  <si>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</si>
  <si>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</si>
  <si>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</si>
  <si>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</si>
  <si>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</si>
  <si>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</si>
  <si>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</si>
  <si>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</si>
  <si>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</si>
  <si>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</si>
  <si>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</si>
  <si>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</si>
  <si>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</si>
  <si>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</si>
  <si>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</si>
  <si>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</si>
  <si>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</si>
  <si>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</si>
  <si>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</si>
  <si>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</si>
  <si>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</si>
  <si>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</si>
  <si>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</si>
  <si>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</si>
  <si>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</si>
  <si>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</si>
  <si>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</si>
  <si>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</si>
  <si>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</si>
  <si>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</si>
  <si>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</si>
  <si>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</si>
  <si>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</si>
  <si>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</si>
  <si>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</si>
  <si>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</si>
  <si>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</si>
  <si>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</si>
  <si>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</si>
  <si>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</si>
  <si>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</si>
  <si>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2010301</t>
  </si>
  <si>
    <t xml:space="preserve">     2010302</t>
  </si>
  <si>
    <t xml:space="preserve">     2040899</t>
  </si>
  <si>
    <t xml:space="preserve">     2080505</t>
  </si>
  <si>
    <t xml:space="preserve">     2101101</t>
  </si>
  <si>
    <t xml:space="preserve">     2210201</t>
  </si>
  <si>
    <t>一般公共预算基本支出表--(工资福利支出)(按政府预算经济分类)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</si>
  <si>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</si>
  <si>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</si>
  <si>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</si>
  <si>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</si>
  <si>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</si>
  <si>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</si>
  <si>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</si>
  <si>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</si>
  <si>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</si>
  <si>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</si>
  <si>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</si>
  <si>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</si>
  <si>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</si>
  <si>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</si>
  <si>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</si>
  <si>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</si>
  <si>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</si>
  <si>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</si>
  <si>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</si>
  <si>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</si>
  <si>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</si>
  <si>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</si>
  <si>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</si>
  <si>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</si>
  <si>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</si>
  <si>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</si>
  <si>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</si>
  <si>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</si>
  <si>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</si>
  <si>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</si>
  <si>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</si>
  <si>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</si>
  <si>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</si>
  <si>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</si>
  <si>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</si>
  <si>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</si>
  <si>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</si>
  <si>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</si>
  <si>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</si>
  <si>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</si>
  <si>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</si>
  <si>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</si>
  <si>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</si>
  <si>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</si>
  <si>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</si>
  <si>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</si>
  <si>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</si>
  <si>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</si>
  <si>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资本性支出（一）</t>
  </si>
  <si>
    <t>其他对企业补助</t>
  </si>
  <si>
    <t>一般公共预算基本支出表--公用经费(按部门预算经济分类)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</si>
  <si>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</si>
  <si>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</si>
  <si>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</si>
  <si>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</si>
  <si>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</si>
  <si>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</si>
  <si>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</si>
  <si>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</si>
  <si>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</si>
  <si>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</si>
  <si>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</si>
  <si>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</si>
  <si>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</si>
  <si>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</si>
  <si>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</si>
  <si>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</si>
  <si>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</si>
  <si>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</si>
  <si>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</si>
  <si>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</si>
  <si>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办公设备购置</t>
  </si>
  <si>
    <t>专用设备购置</t>
  </si>
  <si>
    <t>公务用车购置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</si>
  <si>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</si>
  <si>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</si>
  <si>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</si>
  <si>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</si>
  <si>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</si>
  <si>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</si>
  <si>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</si>
  <si>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</si>
  <si>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</si>
  <si>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</si>
  <si>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</si>
  <si>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</si>
  <si>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</si>
  <si>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</si>
  <si>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</si>
  <si>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</si>
  <si>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</si>
  <si>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</si>
  <si>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</si>
  <si>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</si>
  <si>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</si>
  <si>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</si>
  <si>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</si>
  <si>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</si>
  <si>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</si>
  <si>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</si>
  <si>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>特定目标类禁毒办经费</t>
  </si>
  <si>
    <t xml:space="preserve">   禁毒办经费</t>
  </si>
  <si>
    <t>特定目标类网络信息专项经费</t>
  </si>
  <si>
    <t xml:space="preserve">   网络信息专项经费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</si>
  <si>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</si>
  <si>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</si>
  <si>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</si>
  <si>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</si>
  <si>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</si>
  <si>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</si>
  <si>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</si>
  <si>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</si>
  <si>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</si>
  <si>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</si>
  <si>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</si>
  <si>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</si>
  <si>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</si>
  <si>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</si>
  <si>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禁毒办经费</t>
  </si>
  <si>
    <t>一、做好禁毒宣传工作二、做好涉毒人员管控工作三、做好社区戒毒康复人员帮扶工作四、做好禁毒示范创建工作</t>
  </si>
  <si>
    <t>产出指标</t>
  </si>
  <si>
    <t>数量指标</t>
  </si>
  <si>
    <t>禁毒教育基地</t>
  </si>
  <si>
    <t>所</t>
  </si>
  <si>
    <t>定量</t>
  </si>
  <si>
    <t>社区戒毒康复人员尿检月次数</t>
  </si>
  <si>
    <t>2</t>
  </si>
  <si>
    <t>次数</t>
  </si>
  <si>
    <t>时效指标</t>
  </si>
  <si>
    <t>禁毒宣传及时性</t>
  </si>
  <si>
    <t>100%</t>
  </si>
  <si>
    <t>百分比</t>
  </si>
  <si>
    <t>定性</t>
  </si>
  <si>
    <t>质量指标</t>
  </si>
  <si>
    <t>社区戒毒康复人员管控率</t>
  </si>
  <si>
    <t>效益指标</t>
  </si>
  <si>
    <t>社会效益指标</t>
  </si>
  <si>
    <t>社会环境稳定性、安全性</t>
  </si>
  <si>
    <t>满意度指标</t>
  </si>
  <si>
    <t>服务对象满意度指标</t>
  </si>
  <si>
    <t>乡镇、街道满意度</t>
  </si>
  <si>
    <t>90%</t>
  </si>
  <si>
    <t>成本指标</t>
  </si>
  <si>
    <t>经济成本指标</t>
  </si>
  <si>
    <t>禁毒宣传、人员管控、特殊人员收治等</t>
  </si>
  <si>
    <t>145</t>
  </si>
  <si>
    <t>万元</t>
  </si>
  <si>
    <t xml:space="preserve">  网络信息专项经费</t>
  </si>
  <si>
    <t>保障单位网络、政府门户网站，市长热线平台、办公设备等正常运行</t>
  </si>
  <si>
    <t>设备的使用寿命、效能</t>
  </si>
  <si>
    <t>6</t>
  </si>
  <si>
    <t>年</t>
  </si>
  <si>
    <t>设备完好率</t>
  </si>
  <si>
    <t>设备利用率</t>
  </si>
  <si>
    <t>平台维护数量</t>
  </si>
  <si>
    <t>个</t>
  </si>
  <si>
    <t>座机话费月份数</t>
  </si>
  <si>
    <t>12</t>
  </si>
  <si>
    <t>月</t>
  </si>
  <si>
    <t>设备、网络维护及时性</t>
  </si>
  <si>
    <t>工作目标实现程度</t>
  </si>
  <si>
    <t>职工满意度</t>
  </si>
  <si>
    <t>网络、网站、设备维护等金额</t>
  </si>
  <si>
    <t>40</t>
  </si>
  <si>
    <t>万</t>
  </si>
  <si>
    <t>整体支出绩效目标表</t>
  </si>
  <si>
    <t>单位：醴陵市人民政府办公室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</si>
  <si>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</si>
  <si>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</si>
  <si>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</si>
  <si>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</si>
  <si>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</si>
  <si>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</si>
  <si>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</si>
  <si>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</si>
  <si>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</si>
  <si>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1、对各项支出严格按照预算进行控制，厉行节约；2、各项工作均能够按时完成，且质量较高；3、部门整体支出使用效果达到预期。</t>
  </si>
  <si>
    <t>重点工作任务完成</t>
  </si>
  <si>
    <t>重点工作办结率</t>
  </si>
  <si>
    <t>履职目标实现</t>
  </si>
  <si>
    <t>各项工作目标完成度</t>
  </si>
  <si>
    <t>履职效益</t>
  </si>
  <si>
    <t>工作效率</t>
  </si>
  <si>
    <t>满意度</t>
  </si>
  <si>
    <t>社会公众或服务对象满意度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</si>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</sst>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6"/>
      <c r="B4" s="77"/>
      <c r="C4" s="29"/>
      <c r="D4" s="76" t="s">
        <v>1</v>
      </c>
      <c r="E4" s="77" t="s">
        <v>2</v>
      </c>
      <c r="F4" s="77"/>
      <c r="G4" s="77"/>
      <c r="H4" s="77"/>
      <c r="I4" s="29"/>
    </row>
    <row r="5" ht="54.3" customHeight="1" spans="1:9">
      <c r="A5" s="76"/>
      <c r="B5" s="77"/>
      <c r="C5" s="29"/>
      <c r="D5" s="76" t="s">
        <v>3</v>
      </c>
      <c r="E5" s="77" t="s">
        <v>4</v>
      </c>
      <c r="F5" s="77"/>
      <c r="G5" s="77"/>
      <c r="H5" s="77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A18" sqref="A18:F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245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155</v>
      </c>
      <c r="B4" s="23"/>
      <c r="C4" s="23"/>
      <c r="D4" s="23" t="s">
        <v>199</v>
      </c>
      <c r="E4" s="23" t="s">
        <v>200</v>
      </c>
      <c r="F4" s="23" t="s">
        <v>217</v>
      </c>
      <c r="G4" s="23" t="s">
        <v>202</v>
      </c>
      <c r="H4" s="23"/>
      <c r="I4" s="23"/>
      <c r="J4" s="23"/>
      <c r="K4" s="23"/>
      <c r="L4" s="23" t="s">
        <v>206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248</v>
      </c>
      <c r="K5" s="23" t="s">
        <v>249</v>
      </c>
      <c r="L5" s="23" t="s">
        <v>134</v>
      </c>
      <c r="M5" s="23" t="s">
        <v>218</v>
      </c>
      <c r="N5" s="23" t="s">
        <v>250</v>
      </c>
    </row>
    <row r="6" ht="22.8" customHeight="1" spans="1:14">
      <c r="A6" s="33"/>
      <c r="B6" s="33"/>
      <c r="C6" s="33"/>
      <c r="D6" s="33"/>
      <c r="E6" s="33" t="s">
        <v>134</v>
      </c>
      <c r="F6" s="46">
        <v>695.858496</v>
      </c>
      <c r="G6" s="46">
        <v>695.858496</v>
      </c>
      <c r="H6" s="46">
        <v>406.6452</v>
      </c>
      <c r="I6" s="46">
        <v>109.575872</v>
      </c>
      <c r="J6" s="46">
        <v>76.637424</v>
      </c>
      <c r="K6" s="46">
        <v>103</v>
      </c>
      <c r="L6" s="46"/>
      <c r="M6" s="46"/>
      <c r="N6" s="46"/>
    </row>
    <row r="7" ht="22.8" customHeight="1" spans="1:14">
      <c r="A7" s="33"/>
      <c r="B7" s="33"/>
      <c r="C7" s="33"/>
      <c r="D7" s="31" t="s">
        <v>152</v>
      </c>
      <c r="E7" s="31" t="s">
        <v>4</v>
      </c>
      <c r="F7" s="46">
        <v>695.858496</v>
      </c>
      <c r="G7" s="46">
        <v>695.858496</v>
      </c>
      <c r="H7" s="46">
        <v>406.6452</v>
      </c>
      <c r="I7" s="46">
        <v>109.575872</v>
      </c>
      <c r="J7" s="46">
        <v>76.637424</v>
      </c>
      <c r="K7" s="46">
        <v>103</v>
      </c>
      <c r="L7" s="46"/>
      <c r="M7" s="46"/>
      <c r="N7" s="46"/>
    </row>
    <row r="8" ht="22.8" customHeight="1" spans="1:14">
      <c r="A8" s="33"/>
      <c r="B8" s="33"/>
      <c r="C8" s="33"/>
      <c r="D8" s="39" t="s">
        <v>153</v>
      </c>
      <c r="E8" s="39" t="s">
        <v>154</v>
      </c>
      <c r="F8" s="46">
        <v>695.858496</v>
      </c>
      <c r="G8" s="46">
        <v>695.858496</v>
      </c>
      <c r="H8" s="46">
        <v>406.6452</v>
      </c>
      <c r="I8" s="46">
        <v>109.575872</v>
      </c>
      <c r="J8" s="46">
        <v>76.637424</v>
      </c>
      <c r="K8" s="46">
        <v>103</v>
      </c>
      <c r="L8" s="46"/>
      <c r="M8" s="46"/>
      <c r="N8" s="46"/>
    </row>
    <row r="9" ht="22.8" customHeight="1" spans="1:14">
      <c r="A9" s="42" t="s">
        <v>166</v>
      </c>
      <c r="B9" s="42"/>
      <c r="C9" s="42"/>
      <c r="D9" s="38" t="s">
        <v>216</v>
      </c>
      <c r="E9" s="43" t="s">
        <v>167</v>
      </c>
      <c r="F9" s="44">
        <f t="shared" ref="F9:F12" si="0">F10</f>
        <v>565.6452</v>
      </c>
      <c r="G9" s="44">
        <f>G10</f>
        <v>565.6452</v>
      </c>
      <c r="H9" s="44">
        <f>H10</f>
        <v>406.6452</v>
      </c>
      <c r="I9" s="44">
        <f>I10</f>
        <v>26</v>
      </c>
      <c r="J9" s="44">
        <f>J10</f>
        <v>30</v>
      </c>
      <c r="K9" s="44">
        <f>K10</f>
        <v>103</v>
      </c>
      <c r="L9" s="46"/>
      <c r="M9" s="46"/>
      <c r="N9" s="46"/>
    </row>
    <row r="10" ht="22.8" customHeight="1" spans="1:14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 t="shared" si="0"/>
        <v>565.6452</v>
      </c>
      <c r="G10" s="44">
        <f>G11</f>
        <v>565.6452</v>
      </c>
      <c r="H10" s="44">
        <f>H11</f>
        <v>406.6452</v>
      </c>
      <c r="I10" s="44">
        <f>I11</f>
        <v>26</v>
      </c>
      <c r="J10" s="44">
        <f>J11</f>
        <v>30</v>
      </c>
      <c r="K10" s="44">
        <f>K11</f>
        <v>103</v>
      </c>
      <c r="L10" s="46"/>
      <c r="M10" s="46"/>
      <c r="N10" s="46"/>
    </row>
    <row r="11" ht="22.8" customHeight="1" spans="1:14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25">
        <v>565.6452</v>
      </c>
      <c r="G11" s="25">
        <v>565.6452</v>
      </c>
      <c r="H11" s="40">
        <v>406.6452</v>
      </c>
      <c r="I11" s="40">
        <v>26</v>
      </c>
      <c r="J11" s="40">
        <v>30</v>
      </c>
      <c r="K11" s="40">
        <v>103</v>
      </c>
      <c r="L11" s="25"/>
      <c r="M11" s="40"/>
      <c r="N11" s="40"/>
    </row>
    <row r="12" ht="22.8" customHeight="1" spans="1:14">
      <c r="A12" s="42" t="s">
        <v>182</v>
      </c>
      <c r="B12" s="42"/>
      <c r="C12" s="42"/>
      <c r="D12" s="38" t="s">
        <v>216</v>
      </c>
      <c r="E12" s="43" t="s">
        <v>183</v>
      </c>
      <c r="F12" s="44">
        <f t="shared" si="0"/>
        <v>62.183232</v>
      </c>
      <c r="G12" s="44">
        <f>G13</f>
        <v>62.183232</v>
      </c>
      <c r="H12" s="44">
        <f>H13</f>
        <v>0</v>
      </c>
      <c r="I12" s="44">
        <f>I13</f>
        <v>62.183232</v>
      </c>
      <c r="J12" s="40"/>
      <c r="K12" s="40"/>
      <c r="L12" s="25"/>
      <c r="M12" s="40"/>
      <c r="N12" s="40"/>
    </row>
    <row r="13" ht="22.8" customHeight="1" spans="1:14">
      <c r="A13" s="42" t="s">
        <v>182</v>
      </c>
      <c r="B13" s="42" t="s">
        <v>184</v>
      </c>
      <c r="C13" s="42"/>
      <c r="D13" s="38" t="s">
        <v>216</v>
      </c>
      <c r="E13" s="43" t="s">
        <v>185</v>
      </c>
      <c r="F13" s="44">
        <f>+F14</f>
        <v>62.183232</v>
      </c>
      <c r="G13" s="44">
        <f>+G14</f>
        <v>62.183232</v>
      </c>
      <c r="H13" s="44">
        <f>+H14</f>
        <v>0</v>
      </c>
      <c r="I13" s="44">
        <f>+I14</f>
        <v>62.183232</v>
      </c>
      <c r="J13" s="40"/>
      <c r="K13" s="40"/>
      <c r="L13" s="25"/>
      <c r="M13" s="40"/>
      <c r="N13" s="40"/>
    </row>
    <row r="14" ht="22.8" customHeight="1" spans="1:14">
      <c r="A14" s="42" t="s">
        <v>182</v>
      </c>
      <c r="B14" s="42" t="s">
        <v>184</v>
      </c>
      <c r="C14" s="42" t="s">
        <v>184</v>
      </c>
      <c r="D14" s="38" t="s">
        <v>216</v>
      </c>
      <c r="E14" s="24" t="s">
        <v>187</v>
      </c>
      <c r="F14" s="25">
        <v>62.183232</v>
      </c>
      <c r="G14" s="25">
        <v>62.183232</v>
      </c>
      <c r="H14" s="40"/>
      <c r="I14" s="40">
        <v>62.183232</v>
      </c>
      <c r="J14" s="40"/>
      <c r="K14" s="40"/>
      <c r="L14" s="25"/>
      <c r="M14" s="40"/>
      <c r="N14" s="40"/>
    </row>
    <row r="15" ht="22.8" customHeight="1" spans="1:14">
      <c r="A15" s="42" t="s">
        <v>188</v>
      </c>
      <c r="B15" s="42"/>
      <c r="C15" s="42"/>
      <c r="D15" s="38" t="s">
        <v>216</v>
      </c>
      <c r="E15" s="43" t="s">
        <v>189</v>
      </c>
      <c r="F15" s="44">
        <f t="shared" ref="F15:F19" si="1">F16</f>
        <v>21.39264</v>
      </c>
      <c r="G15" s="44">
        <f>G16</f>
        <v>21.39264</v>
      </c>
      <c r="H15" s="44">
        <f>H16</f>
        <v>0</v>
      </c>
      <c r="I15" s="44">
        <f>I16</f>
        <v>21.39264</v>
      </c>
      <c r="J15" s="40"/>
      <c r="K15" s="40"/>
      <c r="L15" s="25"/>
      <c r="M15" s="40"/>
      <c r="N15" s="40"/>
    </row>
    <row r="16" ht="22.8" customHeight="1" spans="1:14">
      <c r="A16" s="42" t="s">
        <v>188</v>
      </c>
      <c r="B16" s="42" t="s">
        <v>190</v>
      </c>
      <c r="C16" s="42"/>
      <c r="D16" s="38" t="s">
        <v>216</v>
      </c>
      <c r="E16" s="43" t="s">
        <v>191</v>
      </c>
      <c r="F16" s="44">
        <f t="shared" si="1"/>
        <v>21.39264</v>
      </c>
      <c r="G16" s="44">
        <f>G17</f>
        <v>21.39264</v>
      </c>
      <c r="H16" s="44">
        <f>H17</f>
        <v>0</v>
      </c>
      <c r="I16" s="44">
        <f>I17</f>
        <v>21.39264</v>
      </c>
      <c r="J16" s="40"/>
      <c r="K16" s="40"/>
      <c r="L16" s="25"/>
      <c r="M16" s="40"/>
      <c r="N16" s="40"/>
    </row>
    <row r="17" ht="22.8" customHeight="1" spans="1:14">
      <c r="A17" s="42" t="s">
        <v>188</v>
      </c>
      <c r="B17" s="42" t="s">
        <v>190</v>
      </c>
      <c r="C17" s="42" t="s">
        <v>170</v>
      </c>
      <c r="D17" s="38" t="s">
        <v>216</v>
      </c>
      <c r="E17" s="24" t="s">
        <v>193</v>
      </c>
      <c r="F17" s="25">
        <v>21.39264</v>
      </c>
      <c r="G17" s="25">
        <v>21.39264</v>
      </c>
      <c r="H17" s="40"/>
      <c r="I17" s="40">
        <v>21.39264</v>
      </c>
      <c r="J17" s="40"/>
      <c r="K17" s="40"/>
      <c r="L17" s="25"/>
      <c r="M17" s="40"/>
      <c r="N17" s="40"/>
    </row>
    <row r="18" ht="22.8" customHeight="1" spans="1:14">
      <c r="A18" s="42" t="s">
        <v>194</v>
      </c>
      <c r="B18" s="42"/>
      <c r="C18" s="42"/>
      <c r="D18" s="38" t="s">
        <v>216</v>
      </c>
      <c r="E18" s="43" t="s">
        <v>195</v>
      </c>
      <c r="F18" s="44">
        <f t="shared" si="1"/>
        <v>46.637424</v>
      </c>
      <c r="G18" s="44">
        <f>G19</f>
        <v>46.637424</v>
      </c>
      <c r="H18" s="44">
        <f>H19</f>
        <v>0</v>
      </c>
      <c r="I18" s="44">
        <f>I19</f>
        <v>0</v>
      </c>
      <c r="J18" s="44">
        <f>J19</f>
        <v>46.637424</v>
      </c>
      <c r="K18" s="40"/>
      <c r="L18" s="25"/>
      <c r="M18" s="40"/>
      <c r="N18" s="40"/>
    </row>
    <row r="19" ht="22.8" customHeight="1" spans="1:14">
      <c r="A19" s="42" t="s">
        <v>194</v>
      </c>
      <c r="B19" s="42" t="s">
        <v>173</v>
      </c>
      <c r="C19" s="42"/>
      <c r="D19" s="38" t="s">
        <v>216</v>
      </c>
      <c r="E19" s="43" t="s">
        <v>196</v>
      </c>
      <c r="F19" s="44">
        <f t="shared" si="1"/>
        <v>46.637424</v>
      </c>
      <c r="G19" s="44">
        <f>G20</f>
        <v>46.637424</v>
      </c>
      <c r="H19" s="44">
        <f>H20</f>
        <v>0</v>
      </c>
      <c r="I19" s="44">
        <f>I20</f>
        <v>0</v>
      </c>
      <c r="J19" s="44">
        <f>J20</f>
        <v>46.637424</v>
      </c>
      <c r="K19" s="40"/>
      <c r="L19" s="25"/>
      <c r="M19" s="40"/>
      <c r="N19" s="40"/>
    </row>
    <row r="20" ht="22.8" customHeight="1" spans="1:14">
      <c r="A20" s="42" t="s">
        <v>194</v>
      </c>
      <c r="B20" s="42" t="s">
        <v>173</v>
      </c>
      <c r="C20" s="42" t="s">
        <v>170</v>
      </c>
      <c r="D20" s="38" t="s">
        <v>216</v>
      </c>
      <c r="E20" s="24" t="s">
        <v>198</v>
      </c>
      <c r="F20" s="25">
        <v>46.637424</v>
      </c>
      <c r="G20" s="25">
        <v>46.637424</v>
      </c>
      <c r="H20" s="40"/>
      <c r="I20" s="40"/>
      <c r="J20" s="40">
        <v>46.637424</v>
      </c>
      <c r="K20" s="40"/>
      <c r="L20" s="25"/>
      <c r="M20" s="40"/>
      <c r="N20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15" sqref="A15:F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6.75" customWidth="1"/>
    <col min="7" max="7" width="6.83333333333333" customWidth="1"/>
    <col min="8" max="8" width="7.69166666666667" customWidth="1"/>
    <col min="9" max="9" width="6.41666666666667" customWidth="1"/>
    <col min="10" max="10" width="7.69166666666667" customWidth="1"/>
    <col min="11" max="11" width="3.58333333333333" customWidth="1"/>
    <col min="12" max="12" width="5.33333333333333" customWidth="1"/>
    <col min="13" max="13" width="7.69166666666667" customWidth="1"/>
    <col min="14" max="14" width="3.91666666666667" customWidth="1"/>
    <col min="15" max="15" width="5.91666666666667" customWidth="1"/>
    <col min="16" max="16" width="6.08333333333333" customWidth="1"/>
    <col min="17" max="17" width="6.16666666666667" customWidth="1"/>
    <col min="18" max="18" width="6.08333333333333" customWidth="1"/>
    <col min="19" max="19" width="6.41666666666667" customWidth="1"/>
    <col min="20" max="20" width="5.66666666666667" customWidth="1"/>
    <col min="21" max="21" width="2.75" customWidth="1"/>
    <col min="22" max="22" width="5.58333333333333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251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199</v>
      </c>
      <c r="E4" s="23" t="s">
        <v>200</v>
      </c>
      <c r="F4" s="23" t="s">
        <v>217</v>
      </c>
      <c r="G4" s="23" t="s">
        <v>252</v>
      </c>
      <c r="H4" s="23"/>
      <c r="I4" s="23"/>
      <c r="J4" s="23"/>
      <c r="K4" s="23"/>
      <c r="L4" s="23" t="s">
        <v>253</v>
      </c>
      <c r="M4" s="23"/>
      <c r="N4" s="23"/>
      <c r="O4" s="23"/>
      <c r="P4" s="23"/>
      <c r="Q4" s="23"/>
      <c r="R4" s="23" t="s">
        <v>248</v>
      </c>
      <c r="S4" s="23" t="s">
        <v>254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255</v>
      </c>
      <c r="I5" s="23" t="s">
        <v>256</v>
      </c>
      <c r="J5" s="23" t="s">
        <v>257</v>
      </c>
      <c r="K5" s="23" t="s">
        <v>258</v>
      </c>
      <c r="L5" s="23" t="s">
        <v>134</v>
      </c>
      <c r="M5" s="23" t="s">
        <v>259</v>
      </c>
      <c r="N5" s="23" t="s">
        <v>260</v>
      </c>
      <c r="O5" s="23" t="s">
        <v>261</v>
      </c>
      <c r="P5" s="23" t="s">
        <v>262</v>
      </c>
      <c r="Q5" s="23" t="s">
        <v>263</v>
      </c>
      <c r="R5" s="23"/>
      <c r="S5" s="23" t="s">
        <v>134</v>
      </c>
      <c r="T5" s="23" t="s">
        <v>264</v>
      </c>
      <c r="U5" s="23" t="s">
        <v>265</v>
      </c>
      <c r="V5" s="23" t="s">
        <v>249</v>
      </c>
    </row>
    <row r="6" ht="22.8" customHeight="1" spans="1:22">
      <c r="A6" s="33"/>
      <c r="B6" s="33"/>
      <c r="C6" s="33"/>
      <c r="D6" s="33"/>
      <c r="E6" s="33" t="s">
        <v>134</v>
      </c>
      <c r="F6" s="32">
        <v>695.858496</v>
      </c>
      <c r="G6" s="32">
        <v>406.6452</v>
      </c>
      <c r="H6" s="32">
        <v>255.1248</v>
      </c>
      <c r="I6" s="32">
        <v>131.76</v>
      </c>
      <c r="J6" s="32">
        <v>19.7604</v>
      </c>
      <c r="K6" s="32"/>
      <c r="L6" s="32">
        <v>109.575872</v>
      </c>
      <c r="M6" s="32">
        <v>62.183232</v>
      </c>
      <c r="N6" s="32"/>
      <c r="O6" s="32">
        <v>41.39264</v>
      </c>
      <c r="P6" s="32"/>
      <c r="Q6" s="32">
        <v>6</v>
      </c>
      <c r="R6" s="32">
        <v>76.637424</v>
      </c>
      <c r="S6" s="32">
        <v>103</v>
      </c>
      <c r="T6" s="32">
        <v>50</v>
      </c>
      <c r="U6" s="32"/>
      <c r="V6" s="32">
        <v>53</v>
      </c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32">
        <v>695.858496</v>
      </c>
      <c r="G7" s="32">
        <v>406.6452</v>
      </c>
      <c r="H7" s="32">
        <v>255.1248</v>
      </c>
      <c r="I7" s="32">
        <v>131.76</v>
      </c>
      <c r="J7" s="32">
        <v>19.7604</v>
      </c>
      <c r="K7" s="32"/>
      <c r="L7" s="32">
        <v>109.575872</v>
      </c>
      <c r="M7" s="32">
        <v>62.183232</v>
      </c>
      <c r="N7" s="32"/>
      <c r="O7" s="32">
        <v>41.39264</v>
      </c>
      <c r="P7" s="32"/>
      <c r="Q7" s="32">
        <v>6</v>
      </c>
      <c r="R7" s="32">
        <v>76.637424</v>
      </c>
      <c r="S7" s="32">
        <v>103</v>
      </c>
      <c r="T7" s="32">
        <v>50</v>
      </c>
      <c r="U7" s="32"/>
      <c r="V7" s="32">
        <v>53</v>
      </c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32">
        <v>695.858496</v>
      </c>
      <c r="G8" s="32">
        <v>406.6452</v>
      </c>
      <c r="H8" s="32">
        <v>255.1248</v>
      </c>
      <c r="I8" s="32">
        <v>131.76</v>
      </c>
      <c r="J8" s="32">
        <v>19.7604</v>
      </c>
      <c r="K8" s="32"/>
      <c r="L8" s="32">
        <v>109.575872</v>
      </c>
      <c r="M8" s="32">
        <v>62.183232</v>
      </c>
      <c r="N8" s="32"/>
      <c r="O8" s="32">
        <v>41.39264</v>
      </c>
      <c r="P8" s="32"/>
      <c r="Q8" s="32">
        <v>6</v>
      </c>
      <c r="R8" s="32">
        <v>76.637424</v>
      </c>
      <c r="S8" s="32">
        <v>103</v>
      </c>
      <c r="T8" s="32">
        <v>50</v>
      </c>
      <c r="U8" s="32"/>
      <c r="V8" s="32">
        <v>53</v>
      </c>
    </row>
    <row r="9" ht="22.8" customHeight="1" spans="1:22">
      <c r="A9" s="42" t="s">
        <v>166</v>
      </c>
      <c r="B9" s="42"/>
      <c r="C9" s="42"/>
      <c r="D9" s="38" t="s">
        <v>216</v>
      </c>
      <c r="E9" s="43" t="s">
        <v>167</v>
      </c>
      <c r="F9" s="44">
        <f t="shared" ref="F9:F12" si="0">F10</f>
        <v>565.6452</v>
      </c>
      <c r="G9" s="44">
        <f t="shared" ref="G9:V9" si="1">G10</f>
        <v>406.6452</v>
      </c>
      <c r="H9" s="44">
        <f t="shared" si="1"/>
        <v>255.1248</v>
      </c>
      <c r="I9" s="44">
        <f t="shared" si="1"/>
        <v>131.76</v>
      </c>
      <c r="J9" s="44">
        <f t="shared" si="1"/>
        <v>19.7604</v>
      </c>
      <c r="K9" s="44">
        <f t="shared" si="1"/>
        <v>0</v>
      </c>
      <c r="L9" s="44">
        <f t="shared" si="1"/>
        <v>26</v>
      </c>
      <c r="M9" s="44">
        <f t="shared" si="1"/>
        <v>0</v>
      </c>
      <c r="N9" s="44">
        <f t="shared" si="1"/>
        <v>0</v>
      </c>
      <c r="O9" s="44">
        <f t="shared" si="1"/>
        <v>20</v>
      </c>
      <c r="P9" s="44">
        <f t="shared" si="1"/>
        <v>0</v>
      </c>
      <c r="Q9" s="44">
        <f t="shared" si="1"/>
        <v>6</v>
      </c>
      <c r="R9" s="44">
        <f t="shared" si="1"/>
        <v>30</v>
      </c>
      <c r="S9" s="44">
        <f t="shared" si="1"/>
        <v>103</v>
      </c>
      <c r="T9" s="44">
        <f t="shared" si="1"/>
        <v>50</v>
      </c>
      <c r="U9" s="44"/>
      <c r="V9" s="44">
        <f t="shared" si="1"/>
        <v>53</v>
      </c>
    </row>
    <row r="10" ht="22.8" customHeight="1" spans="1:22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 t="shared" si="0"/>
        <v>565.6452</v>
      </c>
      <c r="G10" s="44">
        <f t="shared" ref="G10:V10" si="2">G11</f>
        <v>406.6452</v>
      </c>
      <c r="H10" s="44">
        <f t="shared" si="2"/>
        <v>255.1248</v>
      </c>
      <c r="I10" s="44">
        <f t="shared" si="2"/>
        <v>131.76</v>
      </c>
      <c r="J10" s="44">
        <f t="shared" si="2"/>
        <v>19.7604</v>
      </c>
      <c r="K10" s="44">
        <f t="shared" si="2"/>
        <v>0</v>
      </c>
      <c r="L10" s="44">
        <f t="shared" si="2"/>
        <v>26</v>
      </c>
      <c r="M10" s="44">
        <f t="shared" si="2"/>
        <v>0</v>
      </c>
      <c r="N10" s="44">
        <f t="shared" si="2"/>
        <v>0</v>
      </c>
      <c r="O10" s="44">
        <f t="shared" si="2"/>
        <v>20</v>
      </c>
      <c r="P10" s="44">
        <f t="shared" si="2"/>
        <v>0</v>
      </c>
      <c r="Q10" s="44">
        <f t="shared" si="2"/>
        <v>6</v>
      </c>
      <c r="R10" s="44">
        <f t="shared" si="2"/>
        <v>30</v>
      </c>
      <c r="S10" s="44">
        <f t="shared" si="2"/>
        <v>103</v>
      </c>
      <c r="T10" s="44">
        <f t="shared" si="2"/>
        <v>50</v>
      </c>
      <c r="U10" s="44"/>
      <c r="V10" s="44">
        <f t="shared" si="2"/>
        <v>53</v>
      </c>
    </row>
    <row r="11" ht="22.8" customHeight="1" spans="1:22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25">
        <v>565.6452</v>
      </c>
      <c r="G11" s="40">
        <v>406.6452</v>
      </c>
      <c r="H11" s="40">
        <v>255.1248</v>
      </c>
      <c r="I11" s="40">
        <v>131.76</v>
      </c>
      <c r="J11" s="40">
        <v>19.7604</v>
      </c>
      <c r="K11" s="40"/>
      <c r="L11" s="25">
        <v>26</v>
      </c>
      <c r="M11" s="40"/>
      <c r="N11" s="40"/>
      <c r="O11" s="40">
        <v>20</v>
      </c>
      <c r="P11" s="40"/>
      <c r="Q11" s="40">
        <v>6</v>
      </c>
      <c r="R11" s="40">
        <v>30</v>
      </c>
      <c r="S11" s="25">
        <v>103</v>
      </c>
      <c r="T11" s="40">
        <v>50</v>
      </c>
      <c r="U11" s="40"/>
      <c r="V11" s="40">
        <v>53</v>
      </c>
    </row>
    <row r="12" ht="22.8" customHeight="1" spans="1:22">
      <c r="A12" s="42" t="s">
        <v>182</v>
      </c>
      <c r="B12" s="42"/>
      <c r="C12" s="42"/>
      <c r="D12" s="38" t="s">
        <v>216</v>
      </c>
      <c r="E12" s="43" t="s">
        <v>183</v>
      </c>
      <c r="F12" s="44">
        <f t="shared" si="0"/>
        <v>62.183232</v>
      </c>
      <c r="G12" s="44">
        <f t="shared" ref="G12:M12" si="3">G13</f>
        <v>0</v>
      </c>
      <c r="H12" s="44">
        <f t="shared" si="3"/>
        <v>0</v>
      </c>
      <c r="I12" s="44">
        <f t="shared" si="3"/>
        <v>0</v>
      </c>
      <c r="J12" s="44">
        <f t="shared" si="3"/>
        <v>0</v>
      </c>
      <c r="K12" s="44">
        <f t="shared" si="3"/>
        <v>0</v>
      </c>
      <c r="L12" s="44">
        <f t="shared" si="3"/>
        <v>62.183232</v>
      </c>
      <c r="M12" s="44">
        <f t="shared" si="3"/>
        <v>62.183232</v>
      </c>
      <c r="N12" s="40"/>
      <c r="O12" s="40"/>
      <c r="P12" s="40"/>
      <c r="Q12" s="40"/>
      <c r="R12" s="40"/>
      <c r="S12" s="25"/>
      <c r="T12" s="40"/>
      <c r="U12" s="40"/>
      <c r="V12" s="40"/>
    </row>
    <row r="13" ht="22.8" customHeight="1" spans="1:22">
      <c r="A13" s="42" t="s">
        <v>182</v>
      </c>
      <c r="B13" s="42" t="s">
        <v>184</v>
      </c>
      <c r="C13" s="42"/>
      <c r="D13" s="38" t="s">
        <v>216</v>
      </c>
      <c r="E13" s="43" t="s">
        <v>185</v>
      </c>
      <c r="F13" s="44">
        <f>+F14</f>
        <v>62.183232</v>
      </c>
      <c r="G13" s="44">
        <f t="shared" ref="G13:M13" si="4">+G14</f>
        <v>0</v>
      </c>
      <c r="H13" s="44">
        <f t="shared" si="4"/>
        <v>0</v>
      </c>
      <c r="I13" s="44">
        <f t="shared" si="4"/>
        <v>0</v>
      </c>
      <c r="J13" s="44">
        <f t="shared" si="4"/>
        <v>0</v>
      </c>
      <c r="K13" s="44">
        <f t="shared" si="4"/>
        <v>0</v>
      </c>
      <c r="L13" s="44">
        <f t="shared" si="4"/>
        <v>62.183232</v>
      </c>
      <c r="M13" s="44">
        <f t="shared" si="4"/>
        <v>62.183232</v>
      </c>
      <c r="N13" s="40"/>
      <c r="O13" s="40"/>
      <c r="P13" s="40"/>
      <c r="Q13" s="40"/>
      <c r="R13" s="40"/>
      <c r="S13" s="25"/>
      <c r="T13" s="40"/>
      <c r="U13" s="40"/>
      <c r="V13" s="40"/>
    </row>
    <row r="14" ht="22.8" customHeight="1" spans="1:22">
      <c r="A14" s="42" t="s">
        <v>182</v>
      </c>
      <c r="B14" s="42" t="s">
        <v>184</v>
      </c>
      <c r="C14" s="42" t="s">
        <v>184</v>
      </c>
      <c r="D14" s="38" t="s">
        <v>216</v>
      </c>
      <c r="E14" s="24" t="s">
        <v>187</v>
      </c>
      <c r="F14" s="25">
        <v>62.183232</v>
      </c>
      <c r="G14" s="40"/>
      <c r="H14" s="40"/>
      <c r="I14" s="40"/>
      <c r="J14" s="40"/>
      <c r="K14" s="40"/>
      <c r="L14" s="25">
        <v>62.183232</v>
      </c>
      <c r="M14" s="40">
        <v>62.183232</v>
      </c>
      <c r="N14" s="40"/>
      <c r="O14" s="40"/>
      <c r="P14" s="40"/>
      <c r="Q14" s="40"/>
      <c r="R14" s="40"/>
      <c r="S14" s="25"/>
      <c r="T14" s="40"/>
      <c r="U14" s="40"/>
      <c r="V14" s="40"/>
    </row>
    <row r="15" ht="22.8" customHeight="1" spans="1:22">
      <c r="A15" s="42" t="s">
        <v>188</v>
      </c>
      <c r="B15" s="42"/>
      <c r="C15" s="42"/>
      <c r="D15" s="38" t="s">
        <v>216</v>
      </c>
      <c r="E15" s="43" t="s">
        <v>189</v>
      </c>
      <c r="F15" s="44">
        <f t="shared" ref="F15:F19" si="5">F16</f>
        <v>21.39264</v>
      </c>
      <c r="G15" s="44">
        <f t="shared" ref="G15:O15" si="6">G16</f>
        <v>0</v>
      </c>
      <c r="H15" s="44">
        <f t="shared" si="6"/>
        <v>0</v>
      </c>
      <c r="I15" s="44">
        <f t="shared" si="6"/>
        <v>0</v>
      </c>
      <c r="J15" s="44">
        <f t="shared" si="6"/>
        <v>0</v>
      </c>
      <c r="K15" s="44">
        <f t="shared" si="6"/>
        <v>0</v>
      </c>
      <c r="L15" s="44">
        <f t="shared" si="6"/>
        <v>21.39264</v>
      </c>
      <c r="M15" s="44">
        <f t="shared" si="6"/>
        <v>0</v>
      </c>
      <c r="N15" s="44">
        <f t="shared" si="6"/>
        <v>0</v>
      </c>
      <c r="O15" s="44">
        <f t="shared" si="6"/>
        <v>21.39264</v>
      </c>
      <c r="P15" s="40"/>
      <c r="Q15" s="40"/>
      <c r="R15" s="40"/>
      <c r="S15" s="25"/>
      <c r="T15" s="40"/>
      <c r="U15" s="40"/>
      <c r="V15" s="40"/>
    </row>
    <row r="16" ht="22.8" customHeight="1" spans="1:22">
      <c r="A16" s="42" t="s">
        <v>188</v>
      </c>
      <c r="B16" s="42" t="s">
        <v>190</v>
      </c>
      <c r="C16" s="42"/>
      <c r="D16" s="38" t="s">
        <v>216</v>
      </c>
      <c r="E16" s="43" t="s">
        <v>191</v>
      </c>
      <c r="F16" s="44">
        <f t="shared" si="5"/>
        <v>21.39264</v>
      </c>
      <c r="G16" s="44">
        <f t="shared" ref="G16:O16" si="7">G17</f>
        <v>0</v>
      </c>
      <c r="H16" s="44">
        <f t="shared" si="7"/>
        <v>0</v>
      </c>
      <c r="I16" s="44">
        <f t="shared" si="7"/>
        <v>0</v>
      </c>
      <c r="J16" s="44">
        <f t="shared" si="7"/>
        <v>0</v>
      </c>
      <c r="K16" s="44">
        <f t="shared" si="7"/>
        <v>0</v>
      </c>
      <c r="L16" s="44">
        <f t="shared" si="7"/>
        <v>21.39264</v>
      </c>
      <c r="M16" s="44">
        <f t="shared" si="7"/>
        <v>0</v>
      </c>
      <c r="N16" s="44">
        <f t="shared" si="7"/>
        <v>0</v>
      </c>
      <c r="O16" s="44">
        <f t="shared" si="7"/>
        <v>21.39264</v>
      </c>
      <c r="P16" s="40"/>
      <c r="Q16" s="40"/>
      <c r="R16" s="40"/>
      <c r="S16" s="25"/>
      <c r="T16" s="40"/>
      <c r="U16" s="40"/>
      <c r="V16" s="40"/>
    </row>
    <row r="17" ht="22.8" customHeight="1" spans="1:22">
      <c r="A17" s="42" t="s">
        <v>188</v>
      </c>
      <c r="B17" s="42" t="s">
        <v>190</v>
      </c>
      <c r="C17" s="42" t="s">
        <v>170</v>
      </c>
      <c r="D17" s="38" t="s">
        <v>216</v>
      </c>
      <c r="E17" s="24" t="s">
        <v>193</v>
      </c>
      <c r="F17" s="25">
        <v>21.39264</v>
      </c>
      <c r="G17" s="40"/>
      <c r="H17" s="40"/>
      <c r="I17" s="40"/>
      <c r="J17" s="40"/>
      <c r="K17" s="40"/>
      <c r="L17" s="25">
        <v>21.39264</v>
      </c>
      <c r="M17" s="40"/>
      <c r="N17" s="40"/>
      <c r="O17" s="40">
        <v>21.39264</v>
      </c>
      <c r="P17" s="40"/>
      <c r="Q17" s="40"/>
      <c r="R17" s="40"/>
      <c r="S17" s="25"/>
      <c r="T17" s="40"/>
      <c r="U17" s="40"/>
      <c r="V17" s="40"/>
    </row>
    <row r="18" ht="22.8" customHeight="1" spans="1:22">
      <c r="A18" s="42" t="s">
        <v>194</v>
      </c>
      <c r="B18" s="42"/>
      <c r="C18" s="42"/>
      <c r="D18" s="38" t="s">
        <v>216</v>
      </c>
      <c r="E18" s="43" t="s">
        <v>195</v>
      </c>
      <c r="F18" s="44">
        <f t="shared" si="5"/>
        <v>46.637424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>
        <f>R19</f>
        <v>46.637424</v>
      </c>
      <c r="S18" s="25"/>
      <c r="T18" s="40"/>
      <c r="U18" s="40"/>
      <c r="V18" s="40"/>
    </row>
    <row r="19" ht="22.8" customHeight="1" spans="1:22">
      <c r="A19" s="42" t="s">
        <v>194</v>
      </c>
      <c r="B19" s="42" t="s">
        <v>173</v>
      </c>
      <c r="C19" s="42"/>
      <c r="D19" s="38" t="s">
        <v>216</v>
      </c>
      <c r="E19" s="43" t="s">
        <v>196</v>
      </c>
      <c r="F19" s="44">
        <f t="shared" si="5"/>
        <v>46.637424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>
        <f>R20</f>
        <v>46.637424</v>
      </c>
      <c r="S19" s="25"/>
      <c r="T19" s="40"/>
      <c r="U19" s="40"/>
      <c r="V19" s="40"/>
    </row>
    <row r="20" ht="22.8" customHeight="1" spans="1:22">
      <c r="A20" s="42" t="s">
        <v>194</v>
      </c>
      <c r="B20" s="42" t="s">
        <v>173</v>
      </c>
      <c r="C20" s="42" t="s">
        <v>170</v>
      </c>
      <c r="D20" s="38" t="s">
        <v>216</v>
      </c>
      <c r="E20" s="24" t="s">
        <v>198</v>
      </c>
      <c r="F20" s="25">
        <v>46.637424</v>
      </c>
      <c r="G20" s="40"/>
      <c r="H20" s="40"/>
      <c r="I20" s="40"/>
      <c r="J20" s="40"/>
      <c r="K20" s="40"/>
      <c r="L20" s="25"/>
      <c r="M20" s="40"/>
      <c r="N20" s="40"/>
      <c r="O20" s="40"/>
      <c r="P20" s="40"/>
      <c r="Q20" s="40"/>
      <c r="R20" s="40">
        <v>46.637424</v>
      </c>
      <c r="S20" s="25"/>
      <c r="T20" s="40"/>
      <c r="U20" s="40"/>
      <c r="V20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16" sqref="I1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266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199</v>
      </c>
      <c r="E4" s="23" t="s">
        <v>200</v>
      </c>
      <c r="F4" s="23" t="s">
        <v>267</v>
      </c>
      <c r="G4" s="23" t="s">
        <v>268</v>
      </c>
      <c r="H4" s="23" t="s">
        <v>269</v>
      </c>
      <c r="I4" s="23" t="s">
        <v>270</v>
      </c>
      <c r="J4" s="23" t="s">
        <v>271</v>
      </c>
      <c r="K4" s="23" t="s">
        <v>272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2.484</v>
      </c>
      <c r="G6" s="32">
        <v>2.484</v>
      </c>
      <c r="H6" s="32"/>
      <c r="I6" s="32"/>
      <c r="J6" s="32"/>
      <c r="K6" s="32"/>
    </row>
    <row r="7" ht="22.8" customHeight="1" spans="1:11">
      <c r="A7" s="33"/>
      <c r="B7" s="33"/>
      <c r="C7" s="33"/>
      <c r="D7" s="31" t="s">
        <v>152</v>
      </c>
      <c r="E7" s="31" t="s">
        <v>4</v>
      </c>
      <c r="F7" s="32">
        <v>2.484</v>
      </c>
      <c r="G7" s="32">
        <v>2.484</v>
      </c>
      <c r="H7" s="32"/>
      <c r="I7" s="32"/>
      <c r="J7" s="32"/>
      <c r="K7" s="32"/>
    </row>
    <row r="8" ht="22.8" customHeight="1" spans="1:11">
      <c r="A8" s="33"/>
      <c r="B8" s="33"/>
      <c r="C8" s="33"/>
      <c r="D8" s="39" t="s">
        <v>153</v>
      </c>
      <c r="E8" s="39" t="s">
        <v>154</v>
      </c>
      <c r="F8" s="32">
        <v>2.484</v>
      </c>
      <c r="G8" s="32">
        <v>2.484</v>
      </c>
      <c r="H8" s="32"/>
      <c r="I8" s="32"/>
      <c r="J8" s="32"/>
      <c r="K8" s="32"/>
    </row>
    <row r="9" ht="22.8" customHeight="1" spans="1:11">
      <c r="A9" s="42" t="s">
        <v>166</v>
      </c>
      <c r="B9" s="42"/>
      <c r="C9" s="42"/>
      <c r="D9" s="38" t="s">
        <v>216</v>
      </c>
      <c r="E9" s="43" t="s">
        <v>167</v>
      </c>
      <c r="F9" s="44">
        <f>F10</f>
        <v>2.484</v>
      </c>
      <c r="G9" s="44">
        <f>G10</f>
        <v>2.484</v>
      </c>
      <c r="H9" s="32"/>
      <c r="I9" s="32"/>
      <c r="J9" s="32"/>
      <c r="K9" s="32"/>
    </row>
    <row r="10" ht="22.8" customHeight="1" spans="1:11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>F11</f>
        <v>2.484</v>
      </c>
      <c r="G10" s="44">
        <f>G11</f>
        <v>2.484</v>
      </c>
      <c r="H10" s="32"/>
      <c r="I10" s="32"/>
      <c r="J10" s="32"/>
      <c r="K10" s="32"/>
    </row>
    <row r="11" ht="22.8" customHeight="1" spans="1:11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25">
        <v>2.484</v>
      </c>
      <c r="G11" s="40">
        <v>2.484</v>
      </c>
      <c r="H11" s="40"/>
      <c r="I11" s="40"/>
      <c r="J11" s="40"/>
      <c r="K11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opLeftCell="A4" workbookViewId="0">
      <selection activeCell="K15" sqref="K1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273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199</v>
      </c>
      <c r="E4" s="23" t="s">
        <v>200</v>
      </c>
      <c r="F4" s="23" t="s">
        <v>267</v>
      </c>
      <c r="G4" s="23" t="s">
        <v>274</v>
      </c>
      <c r="H4" s="23" t="s">
        <v>275</v>
      </c>
      <c r="I4" s="23" t="s">
        <v>276</v>
      </c>
      <c r="J4" s="23" t="s">
        <v>277</v>
      </c>
      <c r="K4" s="23" t="s">
        <v>278</v>
      </c>
      <c r="L4" s="23" t="s">
        <v>279</v>
      </c>
      <c r="M4" s="23" t="s">
        <v>280</v>
      </c>
      <c r="N4" s="23" t="s">
        <v>269</v>
      </c>
      <c r="O4" s="23" t="s">
        <v>281</v>
      </c>
      <c r="P4" s="23" t="s">
        <v>282</v>
      </c>
      <c r="Q4" s="23" t="s">
        <v>270</v>
      </c>
      <c r="R4" s="23" t="s">
        <v>272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2.484</v>
      </c>
      <c r="G6" s="32"/>
      <c r="H6" s="32"/>
      <c r="I6" s="32"/>
      <c r="J6" s="32"/>
      <c r="K6" s="32">
        <v>2.484</v>
      </c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 t="s">
        <v>152</v>
      </c>
      <c r="E7" s="31" t="s">
        <v>4</v>
      </c>
      <c r="F7" s="32">
        <v>2.484</v>
      </c>
      <c r="G7" s="32"/>
      <c r="H7" s="32"/>
      <c r="I7" s="32"/>
      <c r="J7" s="32"/>
      <c r="K7" s="32">
        <v>2.484</v>
      </c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 t="s">
        <v>153</v>
      </c>
      <c r="E8" s="39" t="s">
        <v>154</v>
      </c>
      <c r="F8" s="32">
        <v>2.484</v>
      </c>
      <c r="G8" s="32"/>
      <c r="H8" s="32"/>
      <c r="I8" s="32"/>
      <c r="J8" s="32"/>
      <c r="K8" s="32">
        <v>2.484</v>
      </c>
      <c r="L8" s="32"/>
      <c r="M8" s="32"/>
      <c r="N8" s="32"/>
      <c r="O8" s="32"/>
      <c r="P8" s="32"/>
      <c r="Q8" s="32"/>
      <c r="R8" s="32"/>
    </row>
    <row r="9" ht="22.8" customHeight="1" spans="1:18">
      <c r="A9" s="42" t="s">
        <v>166</v>
      </c>
      <c r="B9" s="42"/>
      <c r="C9" s="42"/>
      <c r="D9" s="38" t="s">
        <v>216</v>
      </c>
      <c r="E9" s="43" t="s">
        <v>167</v>
      </c>
      <c r="F9" s="44">
        <f t="shared" ref="F9:F12" si="0">F10</f>
        <v>2.484</v>
      </c>
      <c r="G9" s="44">
        <f>G10</f>
        <v>0</v>
      </c>
      <c r="H9" s="44">
        <f>H10</f>
        <v>0</v>
      </c>
      <c r="I9" s="44">
        <f>I10</f>
        <v>0</v>
      </c>
      <c r="J9" s="44">
        <f>J10</f>
        <v>0</v>
      </c>
      <c r="K9" s="44">
        <f>K10</f>
        <v>2.484</v>
      </c>
      <c r="L9" s="32"/>
      <c r="M9" s="32"/>
      <c r="N9" s="32"/>
      <c r="O9" s="32"/>
      <c r="P9" s="32"/>
      <c r="Q9" s="32"/>
      <c r="R9" s="32"/>
    </row>
    <row r="10" ht="22.8" customHeight="1" spans="1:18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 t="shared" si="0"/>
        <v>2.484</v>
      </c>
      <c r="G10" s="44">
        <f>G11</f>
        <v>0</v>
      </c>
      <c r="H10" s="44">
        <f>H11</f>
        <v>0</v>
      </c>
      <c r="I10" s="44">
        <f>I11</f>
        <v>0</v>
      </c>
      <c r="J10" s="44">
        <f>J11</f>
        <v>0</v>
      </c>
      <c r="K10" s="44">
        <f>K11</f>
        <v>2.484</v>
      </c>
      <c r="L10" s="32"/>
      <c r="M10" s="32"/>
      <c r="N10" s="32"/>
      <c r="O10" s="32"/>
      <c r="P10" s="32"/>
      <c r="Q10" s="32"/>
      <c r="R10" s="32"/>
    </row>
    <row r="11" ht="22.8" customHeight="1" spans="1:18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25">
        <v>2.484</v>
      </c>
      <c r="G11" s="40"/>
      <c r="H11" s="40"/>
      <c r="I11" s="40"/>
      <c r="J11" s="40"/>
      <c r="K11" s="40">
        <v>2.484</v>
      </c>
      <c r="L11" s="40"/>
      <c r="M11" s="40"/>
      <c r="N11" s="40"/>
      <c r="O11" s="40"/>
      <c r="P11" s="40"/>
      <c r="Q11" s="40"/>
      <c r="R11" s="40"/>
    </row>
    <row r="12" ht="22.8" customHeight="1" spans="1:18">
      <c r="A12" s="42" t="s">
        <v>182</v>
      </c>
      <c r="B12" s="42"/>
      <c r="C12" s="42"/>
      <c r="D12" s="38" t="s">
        <v>216</v>
      </c>
      <c r="E12" s="43" t="s">
        <v>183</v>
      </c>
      <c r="F12" s="44">
        <f t="shared" si="0"/>
        <v>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ht="22.8" customHeight="1" spans="1:18">
      <c r="A13" s="42" t="s">
        <v>182</v>
      </c>
      <c r="B13" s="42" t="s">
        <v>184</v>
      </c>
      <c r="C13" s="42"/>
      <c r="D13" s="38" t="s">
        <v>216</v>
      </c>
      <c r="E13" s="43" t="s">
        <v>185</v>
      </c>
      <c r="F13" s="44">
        <f>+F14</f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ht="22.8" customHeight="1" spans="1:18">
      <c r="A14" s="42" t="s">
        <v>182</v>
      </c>
      <c r="B14" s="42" t="s">
        <v>184</v>
      </c>
      <c r="C14" s="42" t="s">
        <v>184</v>
      </c>
      <c r="D14" s="38" t="s">
        <v>216</v>
      </c>
      <c r="E14" s="24" t="s">
        <v>187</v>
      </c>
      <c r="F14" s="2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ht="22.8" customHeight="1" spans="1:18">
      <c r="A15" s="42" t="s">
        <v>188</v>
      </c>
      <c r="B15" s="42"/>
      <c r="C15" s="42"/>
      <c r="D15" s="38" t="s">
        <v>216</v>
      </c>
      <c r="E15" s="43" t="s">
        <v>189</v>
      </c>
      <c r="F15" s="44">
        <f t="shared" ref="F15:F19" si="1">F16</f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ht="22.8" customHeight="1" spans="1:18">
      <c r="A16" s="42" t="s">
        <v>188</v>
      </c>
      <c r="B16" s="42" t="s">
        <v>190</v>
      </c>
      <c r="C16" s="42"/>
      <c r="D16" s="38" t="s">
        <v>216</v>
      </c>
      <c r="E16" s="43" t="s">
        <v>191</v>
      </c>
      <c r="F16" s="44">
        <f t="shared" si="1"/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ht="22.8" customHeight="1" spans="1:18">
      <c r="A17" s="42" t="s">
        <v>188</v>
      </c>
      <c r="B17" s="42" t="s">
        <v>190</v>
      </c>
      <c r="C17" s="42" t="s">
        <v>170</v>
      </c>
      <c r="D17" s="38" t="s">
        <v>216</v>
      </c>
      <c r="E17" s="24" t="s">
        <v>193</v>
      </c>
      <c r="F17" s="2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ht="22.8" customHeight="1" spans="1:18">
      <c r="A18" s="42" t="s">
        <v>194</v>
      </c>
      <c r="B18" s="42"/>
      <c r="C18" s="42"/>
      <c r="D18" s="38" t="s">
        <v>216</v>
      </c>
      <c r="E18" s="43" t="s">
        <v>195</v>
      </c>
      <c r="F18" s="44">
        <f t="shared" si="1"/>
        <v>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ht="22.8" customHeight="1" spans="1:18">
      <c r="A19" s="42" t="s">
        <v>194</v>
      </c>
      <c r="B19" s="42" t="s">
        <v>173</v>
      </c>
      <c r="C19" s="42"/>
      <c r="D19" s="38" t="s">
        <v>216</v>
      </c>
      <c r="E19" s="43" t="s">
        <v>196</v>
      </c>
      <c r="F19" s="44">
        <f t="shared" si="1"/>
        <v>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ht="22.8" customHeight="1" spans="1:18">
      <c r="A20" s="42" t="s">
        <v>194</v>
      </c>
      <c r="B20" s="42" t="s">
        <v>173</v>
      </c>
      <c r="C20" s="42" t="s">
        <v>170</v>
      </c>
      <c r="D20" s="38" t="s">
        <v>216</v>
      </c>
      <c r="E20" s="24" t="s">
        <v>198</v>
      </c>
      <c r="F20" s="25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9" sqref="A9:F10"/>
    </sheetView>
  </sheetViews>
  <sheetFormatPr defaultColWidth="10" defaultRowHeight="13.5"/>
  <cols>
    <col min="1" max="1" width="3.66666666666667" style="47" customWidth="1"/>
    <col min="2" max="2" width="4.61666666666667" style="47" customWidth="1"/>
    <col min="3" max="3" width="5.28333333333333" style="47" customWidth="1"/>
    <col min="4" max="4" width="7.05833333333333" style="47" customWidth="1"/>
    <col min="5" max="5" width="15.8833333333333" style="47" customWidth="1"/>
    <col min="6" max="6" width="6.58333333333333" style="47" customWidth="1"/>
    <col min="7" max="7" width="8.41666666666667" style="47" customWidth="1"/>
    <col min="8" max="9" width="7.18333333333333" style="47" customWidth="1"/>
    <col min="10" max="10" width="5.41666666666667" style="47" customWidth="1"/>
    <col min="11" max="11" width="6.08333333333333" style="47" customWidth="1"/>
    <col min="12" max="17" width="7.18333333333333" style="47" customWidth="1"/>
    <col min="18" max="18" width="4.08333333333333" style="47" customWidth="1"/>
    <col min="19" max="19" width="4.91666666666667" style="47" customWidth="1"/>
    <col min="20" max="20" width="5.16666666666667" style="47" customWidth="1"/>
    <col min="21" max="21" width="5.5" style="47" customWidth="1"/>
    <col min="22" max="22" width="4.91666666666667" style="47" customWidth="1"/>
    <col min="23" max="24" width="9.76666666666667" style="47" customWidth="1"/>
    <col min="25" max="16384" width="10" style="47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2">
      <c r="A4" s="23" t="s">
        <v>155</v>
      </c>
      <c r="B4" s="23"/>
      <c r="C4" s="23"/>
      <c r="D4" s="23" t="s">
        <v>199</v>
      </c>
      <c r="E4" s="23" t="s">
        <v>200</v>
      </c>
      <c r="F4" s="23" t="s">
        <v>267</v>
      </c>
      <c r="G4" s="23" t="s">
        <v>203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206</v>
      </c>
      <c r="S4" s="23"/>
      <c r="T4" s="23"/>
      <c r="U4" s="23"/>
      <c r="V4" s="23"/>
    </row>
    <row r="5" ht="36.2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283</v>
      </c>
      <c r="I5" s="23" t="s">
        <v>284</v>
      </c>
      <c r="J5" s="23" t="s">
        <v>285</v>
      </c>
      <c r="K5" s="23" t="s">
        <v>286</v>
      </c>
      <c r="L5" s="23" t="s">
        <v>287</v>
      </c>
      <c r="M5" s="23" t="s">
        <v>288</v>
      </c>
      <c r="N5" s="23" t="s">
        <v>289</v>
      </c>
      <c r="O5" s="23" t="s">
        <v>290</v>
      </c>
      <c r="P5" s="23" t="s">
        <v>291</v>
      </c>
      <c r="Q5" s="23" t="s">
        <v>292</v>
      </c>
      <c r="R5" s="23" t="s">
        <v>134</v>
      </c>
      <c r="S5" s="23" t="s">
        <v>293</v>
      </c>
      <c r="T5" s="23" t="s">
        <v>250</v>
      </c>
      <c r="U5" s="23" t="s">
        <v>294</v>
      </c>
      <c r="V5" s="23" t="s">
        <v>295</v>
      </c>
    </row>
    <row r="6" ht="22.8" customHeight="1" spans="1:22">
      <c r="A6" s="33"/>
      <c r="B6" s="33"/>
      <c r="C6" s="33"/>
      <c r="D6" s="33"/>
      <c r="E6" s="33" t="s">
        <v>134</v>
      </c>
      <c r="F6" s="46">
        <f>350.23226+11</f>
        <v>361.23226</v>
      </c>
      <c r="G6" s="46">
        <f t="shared" ref="G6:G8" si="0">350.23226+11</f>
        <v>361.23226</v>
      </c>
      <c r="H6" s="46">
        <v>216.23226</v>
      </c>
      <c r="I6" s="46">
        <v>30</v>
      </c>
      <c r="J6" s="46"/>
      <c r="K6" s="46"/>
      <c r="L6" s="46">
        <v>1</v>
      </c>
      <c r="M6" s="46">
        <v>5</v>
      </c>
      <c r="N6" s="46"/>
      <c r="O6" s="46">
        <v>12</v>
      </c>
      <c r="P6" s="46">
        <v>8</v>
      </c>
      <c r="Q6" s="46">
        <v>89</v>
      </c>
      <c r="R6" s="46"/>
      <c r="S6" s="46"/>
      <c r="T6" s="46"/>
      <c r="U6" s="46"/>
      <c r="V6" s="46"/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46">
        <f>350.23226+11</f>
        <v>361.23226</v>
      </c>
      <c r="G7" s="46">
        <f t="shared" si="0"/>
        <v>361.23226</v>
      </c>
      <c r="H7" s="46">
        <v>216.23226</v>
      </c>
      <c r="I7" s="46">
        <v>30</v>
      </c>
      <c r="J7" s="46"/>
      <c r="K7" s="46"/>
      <c r="L7" s="46">
        <v>1</v>
      </c>
      <c r="M7" s="46">
        <v>5</v>
      </c>
      <c r="N7" s="46"/>
      <c r="O7" s="46">
        <v>12</v>
      </c>
      <c r="P7" s="46">
        <v>8</v>
      </c>
      <c r="Q7" s="46">
        <v>89</v>
      </c>
      <c r="R7" s="46"/>
      <c r="S7" s="46"/>
      <c r="T7" s="46"/>
      <c r="U7" s="46"/>
      <c r="V7" s="46"/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46">
        <f>350.23226+11</f>
        <v>361.23226</v>
      </c>
      <c r="G8" s="46">
        <f t="shared" si="0"/>
        <v>361.23226</v>
      </c>
      <c r="H8" s="46">
        <v>216.23226</v>
      </c>
      <c r="I8" s="46">
        <v>30</v>
      </c>
      <c r="J8" s="46"/>
      <c r="K8" s="46"/>
      <c r="L8" s="46">
        <v>1</v>
      </c>
      <c r="M8" s="46">
        <v>5</v>
      </c>
      <c r="N8" s="46"/>
      <c r="O8" s="46">
        <v>12</v>
      </c>
      <c r="P8" s="46">
        <v>8</v>
      </c>
      <c r="Q8" s="46">
        <v>89</v>
      </c>
      <c r="R8" s="46"/>
      <c r="S8" s="46"/>
      <c r="T8" s="46"/>
      <c r="U8" s="46"/>
      <c r="V8" s="46"/>
    </row>
    <row r="9" ht="22.8" customHeight="1" spans="1:22">
      <c r="A9" s="42" t="s">
        <v>166</v>
      </c>
      <c r="B9" s="42"/>
      <c r="C9" s="42"/>
      <c r="D9" s="38" t="s">
        <v>216</v>
      </c>
      <c r="E9" s="43" t="s">
        <v>167</v>
      </c>
      <c r="F9" s="44">
        <f>F10</f>
        <v>361.23226</v>
      </c>
      <c r="G9" s="44">
        <f t="shared" ref="G9:Q9" si="1">G10</f>
        <v>361.23</v>
      </c>
      <c r="H9" s="44">
        <f t="shared" si="1"/>
        <v>216.23226</v>
      </c>
      <c r="I9" s="44">
        <f t="shared" si="1"/>
        <v>30</v>
      </c>
      <c r="J9" s="44">
        <f t="shared" si="1"/>
        <v>0</v>
      </c>
      <c r="K9" s="44">
        <f t="shared" si="1"/>
        <v>0</v>
      </c>
      <c r="L9" s="44">
        <f t="shared" si="1"/>
        <v>1</v>
      </c>
      <c r="M9" s="44">
        <f t="shared" si="1"/>
        <v>5</v>
      </c>
      <c r="N9" s="44">
        <f t="shared" si="1"/>
        <v>0</v>
      </c>
      <c r="O9" s="44">
        <f t="shared" si="1"/>
        <v>12</v>
      </c>
      <c r="P9" s="44">
        <f t="shared" si="1"/>
        <v>8</v>
      </c>
      <c r="Q9" s="44">
        <f t="shared" si="1"/>
        <v>89</v>
      </c>
      <c r="R9" s="46"/>
      <c r="S9" s="46"/>
      <c r="T9" s="46"/>
      <c r="U9" s="46"/>
      <c r="V9" s="46"/>
    </row>
    <row r="10" ht="22.8" customHeight="1" spans="1:22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>F11</f>
        <v>361.23226</v>
      </c>
      <c r="G10" s="44">
        <f t="shared" ref="G10:Q10" si="2">G11</f>
        <v>361.23</v>
      </c>
      <c r="H10" s="44">
        <f t="shared" si="2"/>
        <v>216.23226</v>
      </c>
      <c r="I10" s="44">
        <f t="shared" si="2"/>
        <v>30</v>
      </c>
      <c r="J10" s="44">
        <f t="shared" si="2"/>
        <v>0</v>
      </c>
      <c r="K10" s="44">
        <f t="shared" si="2"/>
        <v>0</v>
      </c>
      <c r="L10" s="44">
        <f t="shared" si="2"/>
        <v>1</v>
      </c>
      <c r="M10" s="44">
        <f t="shared" si="2"/>
        <v>5</v>
      </c>
      <c r="N10" s="44">
        <f t="shared" si="2"/>
        <v>0</v>
      </c>
      <c r="O10" s="44">
        <f t="shared" si="2"/>
        <v>12</v>
      </c>
      <c r="P10" s="44">
        <f t="shared" si="2"/>
        <v>8</v>
      </c>
      <c r="Q10" s="44">
        <f t="shared" si="2"/>
        <v>89</v>
      </c>
      <c r="R10" s="46"/>
      <c r="S10" s="46"/>
      <c r="T10" s="46"/>
      <c r="U10" s="46"/>
      <c r="V10" s="46"/>
    </row>
    <row r="11" ht="22.8" customHeight="1" spans="1:22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40">
        <f>350.23226+11</f>
        <v>361.23226</v>
      </c>
      <c r="G11" s="40">
        <v>361.23</v>
      </c>
      <c r="H11" s="40">
        <v>216.23226</v>
      </c>
      <c r="I11" s="40">
        <v>30</v>
      </c>
      <c r="J11" s="40"/>
      <c r="K11" s="40"/>
      <c r="L11" s="40">
        <v>1</v>
      </c>
      <c r="M11" s="40">
        <v>5</v>
      </c>
      <c r="N11" s="40"/>
      <c r="O11" s="40">
        <v>12</v>
      </c>
      <c r="P11" s="40">
        <v>8</v>
      </c>
      <c r="Q11" s="40">
        <v>89</v>
      </c>
      <c r="R11" s="40"/>
      <c r="S11" s="40"/>
      <c r="T11" s="40"/>
      <c r="U11" s="40"/>
      <c r="V11" s="40"/>
    </row>
  </sheetData>
  <mergeCells count="9">
    <mergeCell ref="A2:T2"/>
    <mergeCell ref="A3:R3"/>
    <mergeCell ref="S3:T3"/>
    <mergeCell ref="A4:C4"/>
    <mergeCell ref="G4:Q4"/>
    <mergeCell ref="R4:V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1"/>
  <sheetViews>
    <sheetView workbookViewId="0">
      <selection activeCell="AF9" sqref="AF9:AF10"/>
    </sheetView>
  </sheetViews>
  <sheetFormatPr defaultColWidth="10" defaultRowHeight="13.5"/>
  <cols>
    <col min="1" max="1" width="3.66666666666667" customWidth="1"/>
    <col min="2" max="2" width="2.66666666666667" customWidth="1"/>
    <col min="3" max="3" width="2.91666666666667" customWidth="1"/>
    <col min="4" max="4" width="7.16666666666667" customWidth="1"/>
    <col min="5" max="5" width="15" customWidth="1"/>
    <col min="6" max="6" width="6.91666666666667" customWidth="1"/>
    <col min="7" max="7" width="5.41666666666667" customWidth="1"/>
    <col min="8" max="8" width="5.75" customWidth="1"/>
    <col min="9" max="15" width="2.63333333333333" customWidth="1"/>
    <col min="16" max="16" width="4.16666666666667" customWidth="1"/>
    <col min="17" max="17" width="3.5" customWidth="1"/>
    <col min="18" max="18" width="5" customWidth="1"/>
    <col min="19" max="19" width="2.63333333333333" customWidth="1"/>
    <col min="20" max="20" width="4.75" customWidth="1"/>
    <col min="21" max="21" width="2.63333333333333" customWidth="1"/>
    <col min="22" max="22" width="4.25" customWidth="1"/>
    <col min="23" max="25" width="2.63333333333333" customWidth="1"/>
    <col min="26" max="26" width="5.08333333333333" customWidth="1"/>
    <col min="27" max="27" width="2.41666666666667" customWidth="1"/>
    <col min="28" max="28" width="4.08333333333333" customWidth="1"/>
    <col min="29" max="29" width="5.16666666666667" customWidth="1"/>
    <col min="30" max="30" width="5.41666666666667" customWidth="1"/>
    <col min="31" max="31" width="4.33333333333333" customWidth="1"/>
    <col min="32" max="32" width="2.83333333333333" customWidth="1"/>
    <col min="33" max="33" width="5.41666666666667" customWidth="1"/>
    <col min="34" max="34" width="1.66666666666667" customWidth="1"/>
    <col min="35" max="36" width="2.63333333333333" customWidth="1"/>
    <col min="37" max="37" width="1.58333333333333" customWidth="1"/>
    <col min="38" max="39" width="9.76666666666667" customWidth="1"/>
  </cols>
  <sheetData>
    <row r="1" ht="16.35" customHeight="1" spans="1:1">
      <c r="A1" s="29"/>
    </row>
    <row r="2" ht="43.95" customHeight="1" spans="1:33">
      <c r="A2" s="21" t="s">
        <v>296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7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  <c r="AH3" s="28"/>
      <c r="AI3" s="28"/>
      <c r="AJ3" s="28"/>
      <c r="AK3" s="28"/>
    </row>
    <row r="4" ht="25" customHeight="1" spans="1:37">
      <c r="A4" s="23" t="s">
        <v>155</v>
      </c>
      <c r="B4" s="23"/>
      <c r="C4" s="23"/>
      <c r="D4" s="23" t="s">
        <v>199</v>
      </c>
      <c r="E4" s="23" t="s">
        <v>200</v>
      </c>
      <c r="F4" s="23" t="s">
        <v>297</v>
      </c>
      <c r="G4" s="23" t="s">
        <v>298</v>
      </c>
      <c r="H4" s="23" t="s">
        <v>299</v>
      </c>
      <c r="I4" s="23" t="s">
        <v>300</v>
      </c>
      <c r="J4" s="23" t="s">
        <v>301</v>
      </c>
      <c r="K4" s="23" t="s">
        <v>302</v>
      </c>
      <c r="L4" s="23" t="s">
        <v>303</v>
      </c>
      <c r="M4" s="23" t="s">
        <v>304</v>
      </c>
      <c r="N4" s="23" t="s">
        <v>305</v>
      </c>
      <c r="O4" s="23" t="s">
        <v>306</v>
      </c>
      <c r="P4" s="23" t="s">
        <v>307</v>
      </c>
      <c r="Q4" s="23" t="s">
        <v>289</v>
      </c>
      <c r="R4" s="23" t="s">
        <v>291</v>
      </c>
      <c r="S4" s="23" t="s">
        <v>308</v>
      </c>
      <c r="T4" s="23" t="s">
        <v>284</v>
      </c>
      <c r="U4" s="23" t="s">
        <v>285</v>
      </c>
      <c r="V4" s="23" t="s">
        <v>288</v>
      </c>
      <c r="W4" s="23" t="s">
        <v>309</v>
      </c>
      <c r="X4" s="23" t="s">
        <v>310</v>
      </c>
      <c r="Y4" s="23" t="s">
        <v>311</v>
      </c>
      <c r="Z4" s="23" t="s">
        <v>312</v>
      </c>
      <c r="AA4" s="23" t="s">
        <v>287</v>
      </c>
      <c r="AB4" s="23" t="s">
        <v>313</v>
      </c>
      <c r="AC4" s="23" t="s">
        <v>314</v>
      </c>
      <c r="AD4" s="23" t="s">
        <v>290</v>
      </c>
      <c r="AE4" s="23" t="s">
        <v>315</v>
      </c>
      <c r="AF4" s="23" t="s">
        <v>316</v>
      </c>
      <c r="AG4" s="23" t="s">
        <v>292</v>
      </c>
      <c r="AH4" s="23" t="s">
        <v>317</v>
      </c>
      <c r="AI4" s="23" t="s">
        <v>318</v>
      </c>
      <c r="AJ4" s="23" t="s">
        <v>319</v>
      </c>
      <c r="AK4" s="23" t="s">
        <v>295</v>
      </c>
    </row>
    <row r="5" ht="48" customHeight="1" spans="1:37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ht="22.8" customHeight="1" spans="1:37">
      <c r="A6" s="37"/>
      <c r="B6" s="45"/>
      <c r="C6" s="45"/>
      <c r="D6" s="24"/>
      <c r="E6" s="24" t="s">
        <v>134</v>
      </c>
      <c r="F6" s="46">
        <v>361.23226</v>
      </c>
      <c r="G6" s="46">
        <v>77</v>
      </c>
      <c r="H6" s="46">
        <v>50</v>
      </c>
      <c r="I6" s="46"/>
      <c r="J6" s="46"/>
      <c r="K6" s="46"/>
      <c r="L6" s="46"/>
      <c r="M6" s="46"/>
      <c r="N6" s="46"/>
      <c r="O6" s="46"/>
      <c r="P6" s="46">
        <v>6</v>
      </c>
      <c r="Q6" s="46"/>
      <c r="R6" s="46">
        <v>8</v>
      </c>
      <c r="S6" s="46"/>
      <c r="T6" s="46">
        <v>30</v>
      </c>
      <c r="U6" s="46"/>
      <c r="V6" s="46">
        <v>5</v>
      </c>
      <c r="W6" s="46"/>
      <c r="X6" s="46"/>
      <c r="Y6" s="46"/>
      <c r="Z6" s="46">
        <v>1</v>
      </c>
      <c r="AA6" s="46"/>
      <c r="AB6" s="46">
        <v>28.892904</v>
      </c>
      <c r="AC6" s="46">
        <v>21.339356</v>
      </c>
      <c r="AD6" s="46">
        <v>12</v>
      </c>
      <c r="AE6" s="46">
        <v>33</v>
      </c>
      <c r="AF6" s="46"/>
      <c r="AG6" s="46">
        <v>89</v>
      </c>
      <c r="AH6" s="46"/>
      <c r="AI6" s="46"/>
      <c r="AJ6" s="46"/>
      <c r="AK6" s="46"/>
    </row>
    <row r="7" ht="22.8" customHeight="1" spans="1:37">
      <c r="A7" s="33"/>
      <c r="B7" s="33"/>
      <c r="C7" s="33"/>
      <c r="D7" s="31" t="s">
        <v>152</v>
      </c>
      <c r="E7" s="31" t="s">
        <v>4</v>
      </c>
      <c r="F7" s="46">
        <v>361.23226</v>
      </c>
      <c r="G7" s="46">
        <v>77</v>
      </c>
      <c r="H7" s="46">
        <v>50</v>
      </c>
      <c r="I7" s="46"/>
      <c r="J7" s="46"/>
      <c r="K7" s="46"/>
      <c r="L7" s="46"/>
      <c r="M7" s="46"/>
      <c r="N7" s="46"/>
      <c r="O7" s="46"/>
      <c r="P7" s="46">
        <v>6</v>
      </c>
      <c r="Q7" s="46"/>
      <c r="R7" s="46">
        <v>8</v>
      </c>
      <c r="S7" s="46"/>
      <c r="T7" s="46">
        <v>30</v>
      </c>
      <c r="U7" s="46"/>
      <c r="V7" s="46">
        <v>5</v>
      </c>
      <c r="W7" s="46"/>
      <c r="X7" s="46"/>
      <c r="Y7" s="46"/>
      <c r="Z7" s="46">
        <v>1</v>
      </c>
      <c r="AA7" s="46"/>
      <c r="AB7" s="46">
        <v>28.892904</v>
      </c>
      <c r="AC7" s="46">
        <v>21.339356</v>
      </c>
      <c r="AD7" s="46">
        <v>12</v>
      </c>
      <c r="AE7" s="46">
        <v>33</v>
      </c>
      <c r="AF7" s="46"/>
      <c r="AG7" s="46">
        <v>89</v>
      </c>
      <c r="AH7" s="46"/>
      <c r="AI7" s="46"/>
      <c r="AJ7" s="46"/>
      <c r="AK7" s="46"/>
    </row>
    <row r="8" ht="22.8" customHeight="1" spans="1:37">
      <c r="A8" s="33"/>
      <c r="B8" s="33"/>
      <c r="C8" s="33"/>
      <c r="D8" s="39" t="s">
        <v>153</v>
      </c>
      <c r="E8" s="39" t="s">
        <v>154</v>
      </c>
      <c r="F8" s="46">
        <v>361.23226</v>
      </c>
      <c r="G8" s="46">
        <v>77</v>
      </c>
      <c r="H8" s="46">
        <v>50</v>
      </c>
      <c r="I8" s="46"/>
      <c r="J8" s="46"/>
      <c r="K8" s="46"/>
      <c r="L8" s="46"/>
      <c r="M8" s="46"/>
      <c r="N8" s="46"/>
      <c r="O8" s="46"/>
      <c r="P8" s="46">
        <v>6</v>
      </c>
      <c r="Q8" s="46"/>
      <c r="R8" s="46">
        <v>8</v>
      </c>
      <c r="S8" s="46"/>
      <c r="T8" s="46">
        <v>30</v>
      </c>
      <c r="U8" s="46"/>
      <c r="V8" s="46">
        <v>5</v>
      </c>
      <c r="W8" s="46"/>
      <c r="X8" s="46"/>
      <c r="Y8" s="46"/>
      <c r="Z8" s="46">
        <v>1</v>
      </c>
      <c r="AA8" s="46"/>
      <c r="AB8" s="46">
        <v>28.892904</v>
      </c>
      <c r="AC8" s="46">
        <v>21.339356</v>
      </c>
      <c r="AD8" s="46">
        <v>12</v>
      </c>
      <c r="AE8" s="46">
        <v>33</v>
      </c>
      <c r="AF8" s="46"/>
      <c r="AG8" s="46">
        <v>89</v>
      </c>
      <c r="AH8" s="46"/>
      <c r="AI8" s="46"/>
      <c r="AJ8" s="46"/>
      <c r="AK8" s="46"/>
    </row>
    <row r="9" ht="22.8" customHeight="1" spans="1:37">
      <c r="A9" s="42" t="s">
        <v>166</v>
      </c>
      <c r="B9" s="42"/>
      <c r="C9" s="42"/>
      <c r="D9" s="38" t="s">
        <v>216</v>
      </c>
      <c r="E9" s="43" t="s">
        <v>167</v>
      </c>
      <c r="F9" s="44">
        <f>F10</f>
        <v>361.23226</v>
      </c>
      <c r="G9" s="44">
        <f t="shared" ref="G9:AG9" si="0">G10</f>
        <v>77</v>
      </c>
      <c r="H9" s="44">
        <f t="shared" si="0"/>
        <v>50</v>
      </c>
      <c r="I9" s="44"/>
      <c r="J9" s="44"/>
      <c r="K9" s="44"/>
      <c r="L9" s="44"/>
      <c r="M9" s="44"/>
      <c r="N9" s="44"/>
      <c r="O9" s="44"/>
      <c r="P9" s="44">
        <f t="shared" si="0"/>
        <v>6</v>
      </c>
      <c r="Q9" s="44">
        <f t="shared" si="0"/>
        <v>0</v>
      </c>
      <c r="R9" s="44">
        <f t="shared" si="0"/>
        <v>8</v>
      </c>
      <c r="S9" s="44"/>
      <c r="T9" s="44">
        <f t="shared" si="0"/>
        <v>30</v>
      </c>
      <c r="U9" s="44"/>
      <c r="V9" s="44">
        <f t="shared" si="0"/>
        <v>5</v>
      </c>
      <c r="W9" s="44"/>
      <c r="X9" s="44"/>
      <c r="Y9" s="44"/>
      <c r="Z9" s="44">
        <f t="shared" si="0"/>
        <v>1</v>
      </c>
      <c r="AA9" s="44"/>
      <c r="AB9" s="44">
        <f t="shared" si="0"/>
        <v>28.892904</v>
      </c>
      <c r="AC9" s="44">
        <f t="shared" si="0"/>
        <v>21.339356</v>
      </c>
      <c r="AD9" s="44">
        <f t="shared" si="0"/>
        <v>12</v>
      </c>
      <c r="AE9" s="44">
        <f t="shared" si="0"/>
        <v>33</v>
      </c>
      <c r="AF9" s="44"/>
      <c r="AG9" s="44">
        <f t="shared" si="0"/>
        <v>89</v>
      </c>
      <c r="AH9" s="46"/>
      <c r="AI9" s="46"/>
      <c r="AJ9" s="46"/>
      <c r="AK9" s="46"/>
    </row>
    <row r="10" ht="22.8" customHeight="1" spans="1:37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>F11</f>
        <v>361.23226</v>
      </c>
      <c r="G10" s="44">
        <f t="shared" ref="G10:AG10" si="1">G11</f>
        <v>77</v>
      </c>
      <c r="H10" s="44">
        <f t="shared" si="1"/>
        <v>50</v>
      </c>
      <c r="I10" s="44"/>
      <c r="J10" s="44"/>
      <c r="K10" s="44"/>
      <c r="L10" s="44"/>
      <c r="M10" s="44"/>
      <c r="N10" s="44"/>
      <c r="O10" s="44"/>
      <c r="P10" s="44">
        <f t="shared" si="1"/>
        <v>6</v>
      </c>
      <c r="Q10" s="44">
        <f t="shared" si="1"/>
        <v>0</v>
      </c>
      <c r="R10" s="44">
        <f t="shared" si="1"/>
        <v>8</v>
      </c>
      <c r="S10" s="44"/>
      <c r="T10" s="44">
        <f t="shared" si="1"/>
        <v>30</v>
      </c>
      <c r="U10" s="44"/>
      <c r="V10" s="44">
        <f t="shared" si="1"/>
        <v>5</v>
      </c>
      <c r="W10" s="44"/>
      <c r="X10" s="44"/>
      <c r="Y10" s="44"/>
      <c r="Z10" s="44">
        <f t="shared" si="1"/>
        <v>1</v>
      </c>
      <c r="AA10" s="44"/>
      <c r="AB10" s="44">
        <f t="shared" si="1"/>
        <v>28.892904</v>
      </c>
      <c r="AC10" s="44">
        <f t="shared" si="1"/>
        <v>21.339356</v>
      </c>
      <c r="AD10" s="44">
        <f t="shared" si="1"/>
        <v>12</v>
      </c>
      <c r="AE10" s="44">
        <f t="shared" si="1"/>
        <v>33</v>
      </c>
      <c r="AF10" s="44"/>
      <c r="AG10" s="44">
        <f t="shared" si="1"/>
        <v>89</v>
      </c>
      <c r="AH10" s="46"/>
      <c r="AI10" s="46"/>
      <c r="AJ10" s="46"/>
      <c r="AK10" s="46"/>
    </row>
    <row r="11" ht="22.8" customHeight="1" spans="1:37">
      <c r="A11" s="42" t="s">
        <v>166</v>
      </c>
      <c r="B11" s="42" t="s">
        <v>168</v>
      </c>
      <c r="C11" s="42" t="s">
        <v>170</v>
      </c>
      <c r="D11" s="38" t="s">
        <v>216</v>
      </c>
      <c r="E11" s="24" t="s">
        <v>172</v>
      </c>
      <c r="F11" s="40">
        <v>361.23226</v>
      </c>
      <c r="G11" s="40">
        <v>77</v>
      </c>
      <c r="H11" s="40">
        <v>50</v>
      </c>
      <c r="I11" s="40"/>
      <c r="J11" s="40"/>
      <c r="K11" s="40"/>
      <c r="L11" s="40"/>
      <c r="M11" s="40"/>
      <c r="N11" s="40"/>
      <c r="O11" s="40"/>
      <c r="P11" s="40">
        <v>6</v>
      </c>
      <c r="Q11" s="40"/>
      <c r="R11" s="40">
        <v>8</v>
      </c>
      <c r="S11" s="40"/>
      <c r="T11" s="40">
        <v>30</v>
      </c>
      <c r="U11" s="40"/>
      <c r="V11" s="40">
        <v>5</v>
      </c>
      <c r="W11" s="40"/>
      <c r="X11" s="40"/>
      <c r="Y11" s="40"/>
      <c r="Z11" s="40">
        <v>1</v>
      </c>
      <c r="AA11" s="40"/>
      <c r="AB11" s="40">
        <v>28.892904</v>
      </c>
      <c r="AC11" s="40">
        <v>21.339356</v>
      </c>
      <c r="AD11" s="40">
        <v>12</v>
      </c>
      <c r="AE11" s="40">
        <v>33</v>
      </c>
      <c r="AF11" s="40"/>
      <c r="AG11" s="40">
        <v>89</v>
      </c>
      <c r="AH11" s="40"/>
      <c r="AI11" s="40"/>
      <c r="AJ11" s="40"/>
      <c r="AK11" s="40"/>
    </row>
  </sheetData>
  <mergeCells count="38">
    <mergeCell ref="A2:AG2"/>
    <mergeCell ref="A3:AE3"/>
    <mergeCell ref="AF3:A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320</v>
      </c>
      <c r="B4" s="23" t="s">
        <v>321</v>
      </c>
      <c r="C4" s="23" t="s">
        <v>322</v>
      </c>
      <c r="D4" s="23" t="s">
        <v>323</v>
      </c>
      <c r="E4" s="23" t="s">
        <v>324</v>
      </c>
      <c r="F4" s="23"/>
      <c r="G4" s="23"/>
      <c r="H4" s="23" t="s">
        <v>325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326</v>
      </c>
      <c r="G5" s="23" t="s">
        <v>327</v>
      </c>
      <c r="H5" s="23"/>
    </row>
    <row r="6" ht="22.8" customHeight="1" spans="1:8">
      <c r="A6" s="33"/>
      <c r="B6" s="33" t="s">
        <v>134</v>
      </c>
      <c r="C6" s="32">
        <v>17</v>
      </c>
      <c r="D6" s="32"/>
      <c r="E6" s="32">
        <v>12</v>
      </c>
      <c r="F6" s="32"/>
      <c r="G6" s="32">
        <v>12</v>
      </c>
      <c r="H6" s="32">
        <v>5</v>
      </c>
    </row>
    <row r="7" ht="22.8" customHeight="1" spans="1:8">
      <c r="A7" s="31" t="s">
        <v>152</v>
      </c>
      <c r="B7" s="31" t="s">
        <v>4</v>
      </c>
      <c r="C7" s="32">
        <v>17</v>
      </c>
      <c r="D7" s="32"/>
      <c r="E7" s="32">
        <v>12</v>
      </c>
      <c r="F7" s="32"/>
      <c r="G7" s="32">
        <v>12</v>
      </c>
      <c r="H7" s="32">
        <v>5</v>
      </c>
    </row>
    <row r="8" ht="22.8" customHeight="1" spans="1:8">
      <c r="A8" s="38" t="s">
        <v>153</v>
      </c>
      <c r="B8" s="38" t="s">
        <v>154</v>
      </c>
      <c r="C8" s="40">
        <v>17</v>
      </c>
      <c r="D8" s="40"/>
      <c r="E8" s="25">
        <v>12</v>
      </c>
      <c r="F8" s="40"/>
      <c r="G8" s="40">
        <v>12</v>
      </c>
      <c r="H8" s="40">
        <v>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328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237</v>
      </c>
      <c r="F5" s="23"/>
      <c r="G5" s="23" t="s">
        <v>238</v>
      </c>
      <c r="H5" s="23"/>
    </row>
    <row r="6" ht="27.6" customHeight="1" spans="1:8">
      <c r="A6" s="23"/>
      <c r="B6" s="23"/>
      <c r="C6" s="23"/>
      <c r="D6" s="23"/>
      <c r="E6" s="23" t="s">
        <v>218</v>
      </c>
      <c r="F6" s="23" t="s">
        <v>210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199</v>
      </c>
      <c r="E4" s="23" t="s">
        <v>200</v>
      </c>
      <c r="F4" s="23" t="s">
        <v>201</v>
      </c>
      <c r="G4" s="23" t="s">
        <v>202</v>
      </c>
      <c r="H4" s="23" t="s">
        <v>203</v>
      </c>
      <c r="I4" s="23" t="s">
        <v>204</v>
      </c>
      <c r="J4" s="23" t="s">
        <v>205</v>
      </c>
      <c r="K4" s="23" t="s">
        <v>206</v>
      </c>
      <c r="L4" s="23" t="s">
        <v>207</v>
      </c>
      <c r="M4" s="23" t="s">
        <v>208</v>
      </c>
      <c r="N4" s="23" t="s">
        <v>209</v>
      </c>
      <c r="O4" s="23" t="s">
        <v>210</v>
      </c>
      <c r="P4" s="23" t="s">
        <v>211</v>
      </c>
      <c r="Q4" s="23" t="s">
        <v>212</v>
      </c>
      <c r="R4" s="23" t="s">
        <v>213</v>
      </c>
      <c r="S4" s="23" t="s">
        <v>214</v>
      </c>
      <c r="T4" s="23" t="s">
        <v>215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155</v>
      </c>
      <c r="B4" s="23"/>
      <c r="C4" s="23"/>
      <c r="D4" s="23" t="s">
        <v>199</v>
      </c>
      <c r="E4" s="23" t="s">
        <v>200</v>
      </c>
      <c r="F4" s="23" t="s">
        <v>217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218</v>
      </c>
      <c r="I5" s="23" t="s">
        <v>219</v>
      </c>
      <c r="J5" s="23" t="s">
        <v>210</v>
      </c>
      <c r="K5" s="23" t="s">
        <v>134</v>
      </c>
      <c r="L5" s="23" t="s">
        <v>221</v>
      </c>
      <c r="M5" s="23" t="s">
        <v>222</v>
      </c>
      <c r="N5" s="23" t="s">
        <v>212</v>
      </c>
      <c r="O5" s="23" t="s">
        <v>223</v>
      </c>
      <c r="P5" s="23" t="s">
        <v>224</v>
      </c>
      <c r="Q5" s="23" t="s">
        <v>225</v>
      </c>
      <c r="R5" s="23" t="s">
        <v>208</v>
      </c>
      <c r="S5" s="23" t="s">
        <v>211</v>
      </c>
      <c r="T5" s="23" t="s">
        <v>215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66" customWidth="1"/>
    <col min="2" max="2" width="9.88333333333333" style="66" customWidth="1"/>
    <col min="3" max="3" width="52.3833333333333" style="66" customWidth="1"/>
    <col min="4" max="4" width="9.75" style="66" customWidth="1"/>
    <col min="5" max="16384" width="10" style="66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3">
      <c r="B12" s="68">
        <v>9</v>
      </c>
      <c r="C12" s="69" t="s">
        <v>15</v>
      </c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329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330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237</v>
      </c>
      <c r="F5" s="23"/>
      <c r="G5" s="23" t="s">
        <v>238</v>
      </c>
      <c r="H5" s="23"/>
    </row>
    <row r="6" ht="23.25" customHeight="1" spans="1:8">
      <c r="A6" s="23"/>
      <c r="B6" s="23"/>
      <c r="C6" s="23"/>
      <c r="D6" s="23"/>
      <c r="E6" s="23" t="s">
        <v>218</v>
      </c>
      <c r="F6" s="23" t="s">
        <v>210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3" sqref="E2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331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237</v>
      </c>
      <c r="F5" s="23"/>
      <c r="G5" s="23" t="s">
        <v>238</v>
      </c>
      <c r="H5" s="23"/>
    </row>
    <row r="6" ht="35.35" customHeight="1" spans="1:8">
      <c r="A6" s="23"/>
      <c r="B6" s="23"/>
      <c r="C6" s="23"/>
      <c r="D6" s="23"/>
      <c r="E6" s="23" t="s">
        <v>218</v>
      </c>
      <c r="F6" s="23" t="s">
        <v>210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05" customHeight="1" spans="1:15">
      <c r="A4" s="23" t="s">
        <v>199</v>
      </c>
      <c r="B4" s="35"/>
      <c r="C4" s="23" t="s">
        <v>332</v>
      </c>
      <c r="D4" s="23" t="s">
        <v>333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334</v>
      </c>
      <c r="O4" s="23"/>
    </row>
    <row r="5" ht="31.9" customHeight="1" spans="1:15">
      <c r="A5" s="23"/>
      <c r="B5" s="35"/>
      <c r="C5" s="23"/>
      <c r="D5" s="23" t="s">
        <v>335</v>
      </c>
      <c r="E5" s="23" t="s">
        <v>137</v>
      </c>
      <c r="F5" s="23"/>
      <c r="G5" s="23"/>
      <c r="H5" s="23"/>
      <c r="I5" s="23"/>
      <c r="J5" s="23"/>
      <c r="K5" s="23" t="s">
        <v>336</v>
      </c>
      <c r="L5" s="23" t="s">
        <v>139</v>
      </c>
      <c r="M5" s="23" t="s">
        <v>140</v>
      </c>
      <c r="N5" s="23" t="s">
        <v>337</v>
      </c>
      <c r="O5" s="23" t="s">
        <v>338</v>
      </c>
    </row>
    <row r="6" ht="44.85" customHeight="1" spans="1:15">
      <c r="A6" s="23"/>
      <c r="B6" s="35"/>
      <c r="C6" s="23"/>
      <c r="D6" s="23"/>
      <c r="E6" s="23" t="s">
        <v>339</v>
      </c>
      <c r="F6" s="23" t="s">
        <v>340</v>
      </c>
      <c r="G6" s="23" t="s">
        <v>341</v>
      </c>
      <c r="H6" s="23" t="s">
        <v>342</v>
      </c>
      <c r="I6" s="23" t="s">
        <v>343</v>
      </c>
      <c r="J6" s="23" t="s">
        <v>344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185</v>
      </c>
      <c r="E7" s="32">
        <v>185</v>
      </c>
      <c r="F7" s="32">
        <v>185</v>
      </c>
      <c r="G7" s="32"/>
      <c r="H7" s="32"/>
      <c r="I7" s="32"/>
      <c r="J7" s="32"/>
      <c r="K7" s="32"/>
      <c r="L7" s="32"/>
      <c r="M7" s="32"/>
      <c r="N7" s="32">
        <v>185</v>
      </c>
      <c r="O7" s="33"/>
    </row>
    <row r="8" ht="22.8" customHeight="1" spans="1:15">
      <c r="A8" s="31" t="s">
        <v>152</v>
      </c>
      <c r="B8" s="36"/>
      <c r="C8" s="31" t="s">
        <v>4</v>
      </c>
      <c r="D8" s="32">
        <v>185</v>
      </c>
      <c r="E8" s="32">
        <v>185</v>
      </c>
      <c r="F8" s="32">
        <v>185</v>
      </c>
      <c r="G8" s="32"/>
      <c r="H8" s="32"/>
      <c r="I8" s="32"/>
      <c r="J8" s="32"/>
      <c r="K8" s="32"/>
      <c r="L8" s="32"/>
      <c r="M8" s="32"/>
      <c r="N8" s="32">
        <v>185</v>
      </c>
      <c r="O8" s="33"/>
    </row>
    <row r="9" ht="22.8" customHeight="1" spans="1:15">
      <c r="A9" s="38" t="s">
        <v>345</v>
      </c>
      <c r="B9" s="36" t="s">
        <v>346</v>
      </c>
      <c r="C9" s="38" t="s">
        <v>347</v>
      </c>
      <c r="D9" s="25">
        <v>145</v>
      </c>
      <c r="E9" s="25">
        <v>145</v>
      </c>
      <c r="F9" s="25">
        <v>145</v>
      </c>
      <c r="G9" s="25"/>
      <c r="H9" s="25"/>
      <c r="I9" s="25"/>
      <c r="J9" s="25"/>
      <c r="K9" s="25"/>
      <c r="L9" s="25"/>
      <c r="M9" s="25"/>
      <c r="N9" s="25">
        <v>145</v>
      </c>
      <c r="O9" s="24"/>
    </row>
    <row r="10" ht="22.8" customHeight="1" spans="1:15">
      <c r="A10" s="38" t="s">
        <v>345</v>
      </c>
      <c r="B10" s="36" t="s">
        <v>348</v>
      </c>
      <c r="C10" s="38" t="s">
        <v>349</v>
      </c>
      <c r="D10" s="25">
        <v>40</v>
      </c>
      <c r="E10" s="25">
        <v>40</v>
      </c>
      <c r="F10" s="25">
        <v>40</v>
      </c>
      <c r="G10" s="25"/>
      <c r="H10" s="25"/>
      <c r="I10" s="25"/>
      <c r="J10" s="25"/>
      <c r="K10" s="25"/>
      <c r="L10" s="25"/>
      <c r="M10" s="25"/>
      <c r="N10" s="25">
        <v>40</v>
      </c>
      <c r="O10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opLeftCell="A13"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350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199</v>
      </c>
      <c r="B4" s="23" t="s">
        <v>351</v>
      </c>
      <c r="C4" s="23" t="s">
        <v>352</v>
      </c>
      <c r="D4" s="23" t="s">
        <v>353</v>
      </c>
      <c r="E4" s="23" t="s">
        <v>354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355</v>
      </c>
      <c r="F5" s="23" t="s">
        <v>356</v>
      </c>
      <c r="G5" s="23" t="s">
        <v>357</v>
      </c>
      <c r="H5" s="23" t="s">
        <v>358</v>
      </c>
      <c r="I5" s="23" t="s">
        <v>359</v>
      </c>
      <c r="J5" s="23" t="s">
        <v>360</v>
      </c>
      <c r="K5" s="23" t="s">
        <v>361</v>
      </c>
      <c r="L5" s="23" t="s">
        <v>362</v>
      </c>
      <c r="M5" s="23" t="s">
        <v>363</v>
      </c>
    </row>
    <row r="6" ht="28.45" customHeight="1" spans="1:13">
      <c r="A6" s="31" t="s">
        <v>2</v>
      </c>
      <c r="B6" s="31" t="s">
        <v>4</v>
      </c>
      <c r="C6" s="32">
        <v>185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153</v>
      </c>
      <c r="B7" s="24" t="s">
        <v>364</v>
      </c>
      <c r="C7" s="25">
        <v>145</v>
      </c>
      <c r="D7" s="24" t="s">
        <v>365</v>
      </c>
      <c r="E7" s="33" t="s">
        <v>366</v>
      </c>
      <c r="F7" s="24" t="s">
        <v>367</v>
      </c>
      <c r="G7" s="24" t="s">
        <v>368</v>
      </c>
      <c r="H7" s="24" t="s">
        <v>190</v>
      </c>
      <c r="I7" s="24" t="s">
        <v>190</v>
      </c>
      <c r="J7" s="24" t="s">
        <v>368</v>
      </c>
      <c r="K7" s="24" t="s">
        <v>369</v>
      </c>
      <c r="L7" s="24" t="s">
        <v>370</v>
      </c>
      <c r="M7" s="24"/>
    </row>
    <row r="8" ht="43.1" customHeight="1" spans="1:13">
      <c r="A8" s="24"/>
      <c r="B8" s="24"/>
      <c r="C8" s="25"/>
      <c r="D8" s="24"/>
      <c r="E8" s="33"/>
      <c r="F8" s="24"/>
      <c r="G8" s="24" t="s">
        <v>371</v>
      </c>
      <c r="H8" s="24" t="s">
        <v>372</v>
      </c>
      <c r="I8" s="24" t="s">
        <v>372</v>
      </c>
      <c r="J8" s="24" t="s">
        <v>371</v>
      </c>
      <c r="K8" s="24" t="s">
        <v>373</v>
      </c>
      <c r="L8" s="24" t="s">
        <v>370</v>
      </c>
      <c r="M8" s="24"/>
    </row>
    <row r="9" ht="43.1" customHeight="1" spans="1:13">
      <c r="A9" s="24"/>
      <c r="B9" s="24"/>
      <c r="C9" s="25"/>
      <c r="D9" s="24"/>
      <c r="E9" s="33"/>
      <c r="F9" s="24" t="s">
        <v>374</v>
      </c>
      <c r="G9" s="24" t="s">
        <v>375</v>
      </c>
      <c r="H9" s="24" t="s">
        <v>376</v>
      </c>
      <c r="I9" s="24" t="s">
        <v>376</v>
      </c>
      <c r="J9" s="24" t="s">
        <v>375</v>
      </c>
      <c r="K9" s="24" t="s">
        <v>377</v>
      </c>
      <c r="L9" s="24" t="s">
        <v>378</v>
      </c>
      <c r="M9" s="24"/>
    </row>
    <row r="10" ht="43.1" customHeight="1" spans="1:13">
      <c r="A10" s="24"/>
      <c r="B10" s="24"/>
      <c r="C10" s="25"/>
      <c r="D10" s="24"/>
      <c r="E10" s="33"/>
      <c r="F10" s="24" t="s">
        <v>379</v>
      </c>
      <c r="G10" s="24" t="s">
        <v>380</v>
      </c>
      <c r="H10" s="24" t="s">
        <v>376</v>
      </c>
      <c r="I10" s="24" t="s">
        <v>376</v>
      </c>
      <c r="J10" s="24" t="s">
        <v>380</v>
      </c>
      <c r="K10" s="24" t="s">
        <v>377</v>
      </c>
      <c r="L10" s="24" t="s">
        <v>378</v>
      </c>
      <c r="M10" s="24"/>
    </row>
    <row r="11" ht="43.1" customHeight="1" spans="1:13">
      <c r="A11" s="24"/>
      <c r="B11" s="24"/>
      <c r="C11" s="25"/>
      <c r="D11" s="24"/>
      <c r="E11" s="33" t="s">
        <v>381</v>
      </c>
      <c r="F11" s="24" t="s">
        <v>382</v>
      </c>
      <c r="G11" s="24" t="s">
        <v>383</v>
      </c>
      <c r="H11" s="24" t="s">
        <v>376</v>
      </c>
      <c r="I11" s="24" t="s">
        <v>376</v>
      </c>
      <c r="J11" s="24" t="s">
        <v>383</v>
      </c>
      <c r="K11" s="24" t="s">
        <v>377</v>
      </c>
      <c r="L11" s="24" t="s">
        <v>378</v>
      </c>
      <c r="M11" s="24"/>
    </row>
    <row r="12" ht="43.1" customHeight="1" spans="1:13">
      <c r="A12" s="24"/>
      <c r="B12" s="24"/>
      <c r="C12" s="25"/>
      <c r="D12" s="24"/>
      <c r="E12" s="33" t="s">
        <v>384</v>
      </c>
      <c r="F12" s="24" t="s">
        <v>385</v>
      </c>
      <c r="G12" s="24" t="s">
        <v>386</v>
      </c>
      <c r="H12" s="24" t="s">
        <v>387</v>
      </c>
      <c r="I12" s="24" t="s">
        <v>387</v>
      </c>
      <c r="J12" s="24" t="s">
        <v>386</v>
      </c>
      <c r="K12" s="24" t="s">
        <v>377</v>
      </c>
      <c r="L12" s="24" t="s">
        <v>378</v>
      </c>
      <c r="M12" s="24"/>
    </row>
    <row r="13" ht="43.1" customHeight="1" spans="1:13">
      <c r="A13" s="24"/>
      <c r="B13" s="24"/>
      <c r="C13" s="25"/>
      <c r="D13" s="24"/>
      <c r="E13" s="33" t="s">
        <v>388</v>
      </c>
      <c r="F13" s="24" t="s">
        <v>389</v>
      </c>
      <c r="G13" s="24" t="s">
        <v>390</v>
      </c>
      <c r="H13" s="24" t="s">
        <v>391</v>
      </c>
      <c r="I13" s="24" t="s">
        <v>391</v>
      </c>
      <c r="J13" s="24" t="s">
        <v>390</v>
      </c>
      <c r="K13" s="24" t="s">
        <v>392</v>
      </c>
      <c r="L13" s="24" t="s">
        <v>370</v>
      </c>
      <c r="M13" s="24"/>
    </row>
    <row r="14" ht="43.1" customHeight="1" spans="1:13">
      <c r="A14" s="24" t="s">
        <v>153</v>
      </c>
      <c r="B14" s="24" t="s">
        <v>393</v>
      </c>
      <c r="C14" s="25">
        <v>40</v>
      </c>
      <c r="D14" s="24" t="s">
        <v>394</v>
      </c>
      <c r="E14" s="33" t="s">
        <v>366</v>
      </c>
      <c r="F14" s="24" t="s">
        <v>379</v>
      </c>
      <c r="G14" s="24" t="s">
        <v>395</v>
      </c>
      <c r="H14" s="24" t="s">
        <v>396</v>
      </c>
      <c r="I14" s="24" t="s">
        <v>396</v>
      </c>
      <c r="J14" s="24" t="s">
        <v>395</v>
      </c>
      <c r="K14" s="24" t="s">
        <v>397</v>
      </c>
      <c r="L14" s="24" t="s">
        <v>370</v>
      </c>
      <c r="M14" s="24"/>
    </row>
    <row r="15" ht="43.1" customHeight="1" spans="1:13">
      <c r="A15" s="24"/>
      <c r="B15" s="24"/>
      <c r="C15" s="25"/>
      <c r="D15" s="24"/>
      <c r="E15" s="33"/>
      <c r="F15" s="24"/>
      <c r="G15" s="24" t="s">
        <v>398</v>
      </c>
      <c r="H15" s="24" t="s">
        <v>376</v>
      </c>
      <c r="I15" s="24" t="s">
        <v>376</v>
      </c>
      <c r="J15" s="24" t="s">
        <v>398</v>
      </c>
      <c r="K15" s="24" t="s">
        <v>377</v>
      </c>
      <c r="L15" s="24" t="s">
        <v>378</v>
      </c>
      <c r="M15" s="24"/>
    </row>
    <row r="16" ht="43.1" customHeight="1" spans="1:13">
      <c r="A16" s="24"/>
      <c r="B16" s="24"/>
      <c r="C16" s="25"/>
      <c r="D16" s="24"/>
      <c r="E16" s="33"/>
      <c r="F16" s="24"/>
      <c r="G16" s="24" t="s">
        <v>399</v>
      </c>
      <c r="H16" s="24" t="s">
        <v>376</v>
      </c>
      <c r="I16" s="24" t="s">
        <v>376</v>
      </c>
      <c r="J16" s="24" t="s">
        <v>399</v>
      </c>
      <c r="K16" s="24" t="s">
        <v>377</v>
      </c>
      <c r="L16" s="24" t="s">
        <v>378</v>
      </c>
      <c r="M16" s="24"/>
    </row>
    <row r="17" ht="43.1" customHeight="1" spans="1:13">
      <c r="A17" s="24"/>
      <c r="B17" s="24"/>
      <c r="C17" s="25"/>
      <c r="D17" s="24"/>
      <c r="E17" s="33"/>
      <c r="F17" s="24" t="s">
        <v>367</v>
      </c>
      <c r="G17" s="24" t="s">
        <v>400</v>
      </c>
      <c r="H17" s="24" t="s">
        <v>372</v>
      </c>
      <c r="I17" s="24" t="s">
        <v>372</v>
      </c>
      <c r="J17" s="24" t="s">
        <v>400</v>
      </c>
      <c r="K17" s="24" t="s">
        <v>401</v>
      </c>
      <c r="L17" s="24" t="s">
        <v>370</v>
      </c>
      <c r="M17" s="24"/>
    </row>
    <row r="18" ht="43.1" customHeight="1" spans="1:13">
      <c r="A18" s="24"/>
      <c r="B18" s="24"/>
      <c r="C18" s="25"/>
      <c r="D18" s="24"/>
      <c r="E18" s="33"/>
      <c r="F18" s="24"/>
      <c r="G18" s="24" t="s">
        <v>402</v>
      </c>
      <c r="H18" s="24" t="s">
        <v>403</v>
      </c>
      <c r="I18" s="24" t="s">
        <v>403</v>
      </c>
      <c r="J18" s="24" t="s">
        <v>402</v>
      </c>
      <c r="K18" s="24" t="s">
        <v>404</v>
      </c>
      <c r="L18" s="24" t="s">
        <v>370</v>
      </c>
      <c r="M18" s="24"/>
    </row>
    <row r="19" ht="43.1" customHeight="1" spans="1:13">
      <c r="A19" s="24"/>
      <c r="B19" s="24"/>
      <c r="C19" s="25"/>
      <c r="D19" s="24"/>
      <c r="E19" s="33"/>
      <c r="F19" s="24" t="s">
        <v>374</v>
      </c>
      <c r="G19" s="24" t="s">
        <v>405</v>
      </c>
      <c r="H19" s="24" t="s">
        <v>376</v>
      </c>
      <c r="I19" s="24" t="s">
        <v>376</v>
      </c>
      <c r="J19" s="24" t="s">
        <v>405</v>
      </c>
      <c r="K19" s="24" t="s">
        <v>377</v>
      </c>
      <c r="L19" s="24" t="s">
        <v>378</v>
      </c>
      <c r="M19" s="24"/>
    </row>
    <row r="20" ht="43.1" customHeight="1" spans="1:13">
      <c r="A20" s="24"/>
      <c r="B20" s="24"/>
      <c r="C20" s="25"/>
      <c r="D20" s="24"/>
      <c r="E20" s="33" t="s">
        <v>381</v>
      </c>
      <c r="F20" s="24" t="s">
        <v>382</v>
      </c>
      <c r="G20" s="24" t="s">
        <v>406</v>
      </c>
      <c r="H20" s="24" t="s">
        <v>376</v>
      </c>
      <c r="I20" s="24" t="s">
        <v>376</v>
      </c>
      <c r="J20" s="24" t="s">
        <v>406</v>
      </c>
      <c r="K20" s="24" t="s">
        <v>377</v>
      </c>
      <c r="L20" s="24" t="s">
        <v>378</v>
      </c>
      <c r="M20" s="24"/>
    </row>
    <row r="21" ht="43.1" customHeight="1" spans="1:13">
      <c r="A21" s="24"/>
      <c r="B21" s="24"/>
      <c r="C21" s="25"/>
      <c r="D21" s="24"/>
      <c r="E21" s="33" t="s">
        <v>384</v>
      </c>
      <c r="F21" s="24" t="s">
        <v>385</v>
      </c>
      <c r="G21" s="24" t="s">
        <v>407</v>
      </c>
      <c r="H21" s="24" t="s">
        <v>376</v>
      </c>
      <c r="I21" s="24" t="s">
        <v>376</v>
      </c>
      <c r="J21" s="24" t="s">
        <v>407</v>
      </c>
      <c r="K21" s="24" t="s">
        <v>377</v>
      </c>
      <c r="L21" s="24" t="s">
        <v>378</v>
      </c>
      <c r="M21" s="24"/>
    </row>
    <row r="22" ht="43.1" customHeight="1" spans="1:13">
      <c r="A22" s="24"/>
      <c r="B22" s="24"/>
      <c r="C22" s="25"/>
      <c r="D22" s="24"/>
      <c r="E22" s="33" t="s">
        <v>388</v>
      </c>
      <c r="F22" s="24" t="s">
        <v>389</v>
      </c>
      <c r="G22" s="24" t="s">
        <v>408</v>
      </c>
      <c r="H22" s="24" t="s">
        <v>409</v>
      </c>
      <c r="I22" s="24" t="s">
        <v>409</v>
      </c>
      <c r="J22" s="24" t="s">
        <v>408</v>
      </c>
      <c r="K22" s="24" t="s">
        <v>410</v>
      </c>
      <c r="L22" s="24" t="s">
        <v>370</v>
      </c>
      <c r="M22" s="24"/>
    </row>
  </sheetData>
  <mergeCells count="21">
    <mergeCell ref="C2:M2"/>
    <mergeCell ref="A3:K3"/>
    <mergeCell ref="L3:M3"/>
    <mergeCell ref="E4:M4"/>
    <mergeCell ref="A4:A5"/>
    <mergeCell ref="A7:A13"/>
    <mergeCell ref="A14:A22"/>
    <mergeCell ref="B4:B5"/>
    <mergeCell ref="B7:B13"/>
    <mergeCell ref="B14:B22"/>
    <mergeCell ref="C4:C5"/>
    <mergeCell ref="C7:C13"/>
    <mergeCell ref="C14:C22"/>
    <mergeCell ref="D4:D5"/>
    <mergeCell ref="D7:D13"/>
    <mergeCell ref="D14:D22"/>
    <mergeCell ref="E7:E10"/>
    <mergeCell ref="E14:E19"/>
    <mergeCell ref="F7:F8"/>
    <mergeCell ref="F14:F16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3" sqref="F13"/>
    </sheetView>
  </sheetViews>
  <sheetFormatPr defaultColWidth="10" defaultRowHeight="13.5"/>
  <cols>
    <col min="1" max="1" width="6.24166666666667" customWidth="1"/>
    <col min="2" max="2" width="6.88333333333333" customWidth="1"/>
    <col min="3" max="3" width="6.13333333333333" customWidth="1"/>
    <col min="4" max="4" width="8.38333333333333" customWidth="1"/>
    <col min="5" max="7" width="6.63333333333333" customWidth="1"/>
    <col min="8" max="8" width="6.25" customWidth="1"/>
    <col min="9" max="9" width="6.13333333333333" customWidth="1"/>
    <col min="10" max="10" width="13.6333333333333" customWidth="1"/>
    <col min="11" max="11" width="7.05833333333333" customWidth="1"/>
    <col min="12" max="12" width="11.1333333333333" customWidth="1"/>
    <col min="13" max="16" width="9.76666666666667" customWidth="1"/>
    <col min="17" max="17" width="6.13333333333333" customWidth="1"/>
    <col min="18" max="18" width="4.13333333333333" customWidth="1"/>
    <col min="19" max="19" width="9.76666666666667" customWidth="1"/>
  </cols>
  <sheetData>
    <row r="1" ht="42.25" customHeight="1" spans="1:18">
      <c r="A1" s="21" t="s">
        <v>411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320</v>
      </c>
      <c r="B3" s="23" t="s">
        <v>321</v>
      </c>
      <c r="C3" s="23" t="s">
        <v>413</v>
      </c>
      <c r="D3" s="23"/>
      <c r="E3" s="23"/>
      <c r="F3" s="23"/>
      <c r="G3" s="23"/>
      <c r="H3" s="23"/>
      <c r="I3" s="23"/>
      <c r="J3" s="23" t="s">
        <v>414</v>
      </c>
      <c r="K3" s="23" t="s">
        <v>415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352</v>
      </c>
      <c r="D4" s="23" t="s">
        <v>416</v>
      </c>
      <c r="E4" s="23"/>
      <c r="F4" s="23"/>
      <c r="G4" s="23"/>
      <c r="H4" s="23" t="s">
        <v>417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418</v>
      </c>
      <c r="F5" s="23" t="s">
        <v>141</v>
      </c>
      <c r="G5" s="23" t="s">
        <v>419</v>
      </c>
      <c r="H5" s="23" t="s">
        <v>158</v>
      </c>
      <c r="I5" s="23" t="s">
        <v>159</v>
      </c>
      <c r="J5" s="23"/>
      <c r="K5" s="23" t="s">
        <v>355</v>
      </c>
      <c r="L5" s="23" t="s">
        <v>356</v>
      </c>
      <c r="M5" s="23" t="s">
        <v>357</v>
      </c>
      <c r="N5" s="23" t="s">
        <v>362</v>
      </c>
      <c r="O5" s="23" t="s">
        <v>358</v>
      </c>
      <c r="P5" s="23" t="s">
        <v>420</v>
      </c>
      <c r="Q5" s="23" t="s">
        <v>421</v>
      </c>
      <c r="R5" s="23" t="s">
        <v>363</v>
      </c>
    </row>
    <row r="6" ht="19.8" customHeight="1" spans="1:18">
      <c r="A6" s="24" t="s">
        <v>2</v>
      </c>
      <c r="B6" s="24" t="s">
        <v>4</v>
      </c>
      <c r="C6" s="25">
        <v>1244.574756</v>
      </c>
      <c r="D6" s="25">
        <v>1244.574756</v>
      </c>
      <c r="E6" s="25"/>
      <c r="F6" s="25"/>
      <c r="G6" s="25"/>
      <c r="H6" s="25">
        <v>1059.574756</v>
      </c>
      <c r="I6" s="25">
        <v>185</v>
      </c>
      <c r="J6" s="24" t="s">
        <v>422</v>
      </c>
      <c r="K6" s="26" t="s">
        <v>366</v>
      </c>
      <c r="L6" s="26" t="s">
        <v>423</v>
      </c>
      <c r="M6" s="26" t="s">
        <v>424</v>
      </c>
      <c r="N6" s="27" t="s">
        <v>378</v>
      </c>
      <c r="O6" s="27">
        <v>1</v>
      </c>
      <c r="P6" s="26" t="s">
        <v>377</v>
      </c>
      <c r="Q6" s="26"/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425</v>
      </c>
      <c r="M7" s="26" t="s">
        <v>426</v>
      </c>
      <c r="N7" s="27" t="s">
        <v>378</v>
      </c>
      <c r="O7" s="27">
        <v>1</v>
      </c>
      <c r="P7" s="26" t="s">
        <v>377</v>
      </c>
      <c r="Q7" s="26"/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381</v>
      </c>
      <c r="L8" s="26" t="s">
        <v>427</v>
      </c>
      <c r="M8" s="26" t="s">
        <v>428</v>
      </c>
      <c r="N8" s="27" t="s">
        <v>378</v>
      </c>
      <c r="O8" s="27">
        <v>1</v>
      </c>
      <c r="P8" s="26" t="s">
        <v>377</v>
      </c>
      <c r="Q8" s="26"/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429</v>
      </c>
      <c r="M9" s="26" t="s">
        <v>430</v>
      </c>
      <c r="N9" s="27" t="s">
        <v>378</v>
      </c>
      <c r="O9" s="27">
        <v>1</v>
      </c>
      <c r="P9" s="26" t="s">
        <v>377</v>
      </c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3" sqref="G13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单位：102001-醴陵市人民政府办公室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431</v>
      </c>
      <c r="B3" s="9"/>
      <c r="C3" s="8" t="s">
        <v>432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237</v>
      </c>
      <c r="E4" s="12" t="s">
        <v>238</v>
      </c>
    </row>
    <row r="5" spans="1:5">
      <c r="A5" s="13">
        <v>301</v>
      </c>
      <c r="B5" s="14" t="s">
        <v>218</v>
      </c>
      <c r="C5" s="15">
        <f t="shared" ref="C5:C68" si="0">D5+E5</f>
        <v>695.858496</v>
      </c>
      <c r="D5" s="15">
        <f>SUM(D6:D18)</f>
        <v>695.858496</v>
      </c>
      <c r="E5" s="15">
        <f>SUM(E6:E18)</f>
        <v>0</v>
      </c>
    </row>
    <row r="6" spans="1:5">
      <c r="A6" s="16">
        <v>30101</v>
      </c>
      <c r="B6" s="17" t="s">
        <v>433</v>
      </c>
      <c r="C6" s="15">
        <f t="shared" si="0"/>
        <v>255.1248</v>
      </c>
      <c r="D6" s="15">
        <f>'9工资福利'!H6</f>
        <v>255.1248</v>
      </c>
      <c r="E6" s="15"/>
    </row>
    <row r="7" spans="1:5">
      <c r="A7" s="16">
        <v>30102</v>
      </c>
      <c r="B7" s="17" t="s">
        <v>434</v>
      </c>
      <c r="C7" s="15">
        <f t="shared" si="0"/>
        <v>131.76</v>
      </c>
      <c r="D7" s="15">
        <f>'9工资福利'!I6</f>
        <v>131.76</v>
      </c>
      <c r="E7" s="15"/>
    </row>
    <row r="8" spans="1:5">
      <c r="A8" s="16">
        <v>30103</v>
      </c>
      <c r="B8" s="17" t="s">
        <v>435</v>
      </c>
      <c r="C8" s="15">
        <f t="shared" si="0"/>
        <v>19.7604</v>
      </c>
      <c r="D8" s="15">
        <f>'9工资福利'!J6</f>
        <v>19.7604</v>
      </c>
      <c r="E8" s="15"/>
    </row>
    <row r="9" spans="1:5">
      <c r="A9" s="16">
        <v>30106</v>
      </c>
      <c r="B9" s="17" t="s">
        <v>436</v>
      </c>
      <c r="C9" s="15">
        <f t="shared" si="0"/>
        <v>50</v>
      </c>
      <c r="D9" s="15">
        <f>'9工资福利'!T6</f>
        <v>50</v>
      </c>
      <c r="E9" s="15"/>
    </row>
    <row r="10" spans="1:5">
      <c r="A10" s="16">
        <v>30107</v>
      </c>
      <c r="B10" s="17" t="s">
        <v>437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438</v>
      </c>
      <c r="C11" s="15">
        <f t="shared" si="0"/>
        <v>62.183232</v>
      </c>
      <c r="D11" s="15">
        <f>'9工资福利'!M6</f>
        <v>62.183232</v>
      </c>
      <c r="E11" s="15"/>
    </row>
    <row r="12" spans="1:5">
      <c r="A12" s="16">
        <v>30109</v>
      </c>
      <c r="B12" s="17" t="s">
        <v>439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440</v>
      </c>
      <c r="C13" s="15">
        <f t="shared" si="0"/>
        <v>41.39264</v>
      </c>
      <c r="D13" s="15">
        <f>'9工资福利'!O6</f>
        <v>41.39264</v>
      </c>
      <c r="E13" s="15"/>
    </row>
    <row r="14" spans="1:5">
      <c r="A14" s="16">
        <v>30111</v>
      </c>
      <c r="B14" s="17" t="s">
        <v>441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442</v>
      </c>
      <c r="C15" s="15">
        <f t="shared" si="0"/>
        <v>6</v>
      </c>
      <c r="D15" s="15">
        <f>'9工资福利'!Q6</f>
        <v>6</v>
      </c>
      <c r="E15" s="15"/>
    </row>
    <row r="16" spans="1:5">
      <c r="A16" s="16">
        <v>30113</v>
      </c>
      <c r="B16" s="17" t="s">
        <v>443</v>
      </c>
      <c r="C16" s="15">
        <f t="shared" si="0"/>
        <v>76.637424</v>
      </c>
      <c r="D16" s="15">
        <f>'9工资福利'!R6</f>
        <v>76.637424</v>
      </c>
      <c r="E16" s="15"/>
    </row>
    <row r="17" spans="1:5">
      <c r="A17" s="16">
        <v>30114</v>
      </c>
      <c r="B17" s="17" t="s">
        <v>444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445</v>
      </c>
      <c r="C18" s="15">
        <f t="shared" si="0"/>
        <v>53</v>
      </c>
      <c r="D18" s="15">
        <f>'9工资福利'!V6</f>
        <v>53</v>
      </c>
      <c r="E18" s="15"/>
    </row>
    <row r="19" spans="1:5">
      <c r="A19" s="13">
        <v>302</v>
      </c>
      <c r="B19" s="14" t="s">
        <v>293</v>
      </c>
      <c r="C19" s="15">
        <f t="shared" si="0"/>
        <v>361.23226</v>
      </c>
      <c r="D19" s="15">
        <f>SUM(D20:D46)</f>
        <v>0</v>
      </c>
      <c r="E19" s="15">
        <f>SUM(E20:E46)</f>
        <v>361.23226</v>
      </c>
    </row>
    <row r="20" spans="1:5">
      <c r="A20" s="16">
        <v>30201</v>
      </c>
      <c r="B20" s="17" t="s">
        <v>446</v>
      </c>
      <c r="C20" s="15">
        <f t="shared" si="0"/>
        <v>77</v>
      </c>
      <c r="D20" s="15"/>
      <c r="E20" s="15">
        <f>'13商品服务'!G6</f>
        <v>77</v>
      </c>
    </row>
    <row r="21" spans="1:5">
      <c r="A21" s="16">
        <v>30202</v>
      </c>
      <c r="B21" s="17" t="s">
        <v>447</v>
      </c>
      <c r="C21" s="15">
        <f t="shared" si="0"/>
        <v>50</v>
      </c>
      <c r="D21" s="15"/>
      <c r="E21" s="15">
        <f>'13商品服务'!H6</f>
        <v>50</v>
      </c>
    </row>
    <row r="22" spans="1:5">
      <c r="A22" s="16">
        <v>30203</v>
      </c>
      <c r="B22" s="17" t="s">
        <v>448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449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450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451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452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453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454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455</v>
      </c>
      <c r="C29" s="15">
        <f t="shared" si="0"/>
        <v>6</v>
      </c>
      <c r="D29" s="15"/>
      <c r="E29" s="15">
        <f>'13商品服务'!P6</f>
        <v>6</v>
      </c>
    </row>
    <row r="30" spans="1:5">
      <c r="A30" s="16">
        <v>30212</v>
      </c>
      <c r="B30" s="17" t="s">
        <v>456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457</v>
      </c>
      <c r="C31" s="15">
        <f t="shared" si="0"/>
        <v>8</v>
      </c>
      <c r="D31" s="15"/>
      <c r="E31" s="15">
        <f>'13商品服务'!R6</f>
        <v>8</v>
      </c>
    </row>
    <row r="32" spans="1:5">
      <c r="A32" s="16">
        <v>30214</v>
      </c>
      <c r="B32" s="17" t="s">
        <v>458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459</v>
      </c>
      <c r="C33" s="15">
        <f t="shared" si="0"/>
        <v>30</v>
      </c>
      <c r="D33" s="15"/>
      <c r="E33" s="15">
        <f>'13商品服务'!T6</f>
        <v>30</v>
      </c>
    </row>
    <row r="34" spans="1:5">
      <c r="A34" s="16">
        <v>30216</v>
      </c>
      <c r="B34" s="17" t="s">
        <v>460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461</v>
      </c>
      <c r="C35" s="15">
        <f t="shared" si="0"/>
        <v>5</v>
      </c>
      <c r="D35" s="15"/>
      <c r="E35" s="15">
        <f>'13商品服务'!V6</f>
        <v>5</v>
      </c>
    </row>
    <row r="36" spans="1:5">
      <c r="A36" s="16">
        <v>30218</v>
      </c>
      <c r="B36" s="17" t="s">
        <v>462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463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464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465</v>
      </c>
      <c r="C39" s="15">
        <f t="shared" si="0"/>
        <v>1</v>
      </c>
      <c r="D39" s="15"/>
      <c r="E39" s="15">
        <f>'13商品服务'!Z6</f>
        <v>1</v>
      </c>
    </row>
    <row r="40" spans="1:5">
      <c r="A40" s="16">
        <v>30227</v>
      </c>
      <c r="B40" s="17" t="s">
        <v>466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467</v>
      </c>
      <c r="C41" s="15">
        <f t="shared" si="0"/>
        <v>28.892904</v>
      </c>
      <c r="D41" s="15"/>
      <c r="E41" s="15">
        <f>'13商品服务'!AB6</f>
        <v>28.892904</v>
      </c>
    </row>
    <row r="42" spans="1:5">
      <c r="A42" s="16">
        <v>30229</v>
      </c>
      <c r="B42" s="17" t="s">
        <v>468</v>
      </c>
      <c r="C42" s="15">
        <f t="shared" si="0"/>
        <v>21.339356</v>
      </c>
      <c r="D42" s="15"/>
      <c r="E42" s="15">
        <f>'13商品服务'!AC6</f>
        <v>21.339356</v>
      </c>
    </row>
    <row r="43" spans="1:5">
      <c r="A43" s="16">
        <v>30231</v>
      </c>
      <c r="B43" s="17" t="s">
        <v>469</v>
      </c>
      <c r="C43" s="15">
        <f t="shared" si="0"/>
        <v>12</v>
      </c>
      <c r="D43" s="15"/>
      <c r="E43" s="15">
        <f>'13商品服务'!AD6</f>
        <v>12</v>
      </c>
    </row>
    <row r="44" spans="1:5">
      <c r="A44" s="16">
        <v>30239</v>
      </c>
      <c r="B44" s="17" t="s">
        <v>470</v>
      </c>
      <c r="C44" s="15">
        <f t="shared" si="0"/>
        <v>33</v>
      </c>
      <c r="D44" s="15"/>
      <c r="E44" s="15">
        <f>'13商品服务'!AE6</f>
        <v>33</v>
      </c>
    </row>
    <row r="45" spans="1:5">
      <c r="A45" s="16">
        <v>30240</v>
      </c>
      <c r="B45" s="17" t="s">
        <v>471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472</v>
      </c>
      <c r="C46" s="15">
        <f t="shared" si="0"/>
        <v>89</v>
      </c>
      <c r="D46" s="15"/>
      <c r="E46" s="15">
        <f>'13商品服务'!AG6</f>
        <v>89</v>
      </c>
    </row>
    <row r="47" spans="1:5">
      <c r="A47" s="13">
        <v>303</v>
      </c>
      <c r="B47" s="14" t="s">
        <v>210</v>
      </c>
      <c r="C47" s="15">
        <f t="shared" si="0"/>
        <v>2.484</v>
      </c>
      <c r="D47" s="15">
        <f>SUM(D48:D59)</f>
        <v>2.484</v>
      </c>
      <c r="E47" s="15">
        <f>SUM(E48:E59)</f>
        <v>0</v>
      </c>
    </row>
    <row r="48" spans="1:5">
      <c r="A48" s="16">
        <v>30301</v>
      </c>
      <c r="B48" s="17" t="s">
        <v>473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474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475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476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477</v>
      </c>
      <c r="C52" s="15">
        <f t="shared" si="0"/>
        <v>2.484</v>
      </c>
      <c r="D52" s="15">
        <f>'11个人家庭'!K6</f>
        <v>2.484</v>
      </c>
      <c r="E52" s="15"/>
    </row>
    <row r="53" spans="1:5">
      <c r="A53" s="16">
        <v>30306</v>
      </c>
      <c r="B53" s="17" t="s">
        <v>478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479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480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481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482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483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484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212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485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486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224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487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488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489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490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491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492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493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494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495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496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497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498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499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500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501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502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215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503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504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505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506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1059.574756</v>
      </c>
      <c r="D85" s="20">
        <f>D80+D63+D60+D47+D19+D5</f>
        <v>698.342496</v>
      </c>
      <c r="E85" s="20">
        <f>E80+E63+E60+E47+E19+E5</f>
        <v>361.23226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28" sqref="J2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4"/>
    </row>
    <row r="2" ht="21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1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4.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4.5" customHeight="1" spans="1:8">
      <c r="A6" s="33" t="s">
        <v>39</v>
      </c>
      <c r="B6" s="25">
        <v>1244.574756</v>
      </c>
      <c r="C6" s="24" t="s">
        <v>40</v>
      </c>
      <c r="D6" s="40">
        <v>969.36146</v>
      </c>
      <c r="E6" s="33" t="s">
        <v>41</v>
      </c>
      <c r="F6" s="32">
        <v>1059.574756</v>
      </c>
      <c r="G6" s="24" t="s">
        <v>42</v>
      </c>
      <c r="H6" s="25">
        <v>703.858496</v>
      </c>
    </row>
    <row r="7" ht="14.5" customHeight="1" spans="1:8">
      <c r="A7" s="24" t="s">
        <v>43</v>
      </c>
      <c r="B7" s="25">
        <v>1244.574756</v>
      </c>
      <c r="C7" s="24" t="s">
        <v>44</v>
      </c>
      <c r="D7" s="40"/>
      <c r="E7" s="24" t="s">
        <v>45</v>
      </c>
      <c r="F7" s="25">
        <v>695.858496</v>
      </c>
      <c r="G7" s="24" t="s">
        <v>46</v>
      </c>
      <c r="H7" s="25">
        <v>530.83</v>
      </c>
    </row>
    <row r="8" ht="14.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361.23226</v>
      </c>
      <c r="G8" s="24" t="s">
        <v>50</v>
      </c>
      <c r="H8" s="25">
        <v>7.4</v>
      </c>
    </row>
    <row r="9" ht="14.5" customHeight="1" spans="1:8">
      <c r="A9" s="24" t="s">
        <v>51</v>
      </c>
      <c r="B9" s="25"/>
      <c r="C9" s="24" t="s">
        <v>52</v>
      </c>
      <c r="D9" s="40">
        <v>145</v>
      </c>
      <c r="E9" s="24" t="s">
        <v>53</v>
      </c>
      <c r="F9" s="25">
        <v>2.484</v>
      </c>
      <c r="G9" s="24" t="s">
        <v>54</v>
      </c>
      <c r="H9" s="25"/>
    </row>
    <row r="10" ht="14.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185</v>
      </c>
      <c r="G10" s="24" t="s">
        <v>58</v>
      </c>
      <c r="H10" s="25"/>
    </row>
    <row r="11" ht="14.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>
        <v>8</v>
      </c>
      <c r="G11" s="24" t="s">
        <v>62</v>
      </c>
      <c r="H11" s="25"/>
    </row>
    <row r="12" ht="14.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169.6</v>
      </c>
      <c r="G12" s="24" t="s">
        <v>66</v>
      </c>
      <c r="H12" s="25"/>
    </row>
    <row r="13" ht="14.5" customHeight="1" spans="1:8">
      <c r="A13" s="24" t="s">
        <v>67</v>
      </c>
      <c r="B13" s="25"/>
      <c r="C13" s="24" t="s">
        <v>68</v>
      </c>
      <c r="D13" s="40">
        <v>62.183232</v>
      </c>
      <c r="E13" s="24" t="s">
        <v>69</v>
      </c>
      <c r="F13" s="25"/>
      <c r="G13" s="24" t="s">
        <v>70</v>
      </c>
      <c r="H13" s="25"/>
    </row>
    <row r="14" ht="14.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2.484</v>
      </c>
    </row>
    <row r="15" ht="14.5" customHeight="1" spans="1:8">
      <c r="A15" s="24" t="s">
        <v>75</v>
      </c>
      <c r="B15" s="25"/>
      <c r="C15" s="24" t="s">
        <v>76</v>
      </c>
      <c r="D15" s="40">
        <v>21.39264</v>
      </c>
      <c r="E15" s="24" t="s">
        <v>77</v>
      </c>
      <c r="F15" s="25"/>
      <c r="G15" s="24" t="s">
        <v>78</v>
      </c>
      <c r="H15" s="25"/>
    </row>
    <row r="16" ht="14.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>
        <v>7.4</v>
      </c>
      <c r="G16" s="24" t="s">
        <v>82</v>
      </c>
      <c r="H16" s="25"/>
    </row>
    <row r="17" ht="14.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4.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4.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4.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4.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4.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4.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4.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4.5" customHeight="1" spans="1:8">
      <c r="A25" s="24" t="s">
        <v>107</v>
      </c>
      <c r="B25" s="25"/>
      <c r="C25" s="24" t="s">
        <v>108</v>
      </c>
      <c r="D25" s="40">
        <v>46.637424</v>
      </c>
      <c r="E25" s="24"/>
      <c r="F25" s="24"/>
      <c r="G25" s="24"/>
      <c r="H25" s="25"/>
    </row>
    <row r="26" ht="14.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4.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4.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4.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4.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4.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4.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4.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4.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4.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4.5" customHeight="1" spans="1:8">
      <c r="A36" s="24"/>
      <c r="B36" s="24"/>
      <c r="C36" s="24"/>
      <c r="D36" s="24"/>
      <c r="E36" s="24"/>
      <c r="F36" s="24"/>
      <c r="G36" s="24"/>
      <c r="H36" s="24"/>
    </row>
    <row r="37" ht="14.5" customHeight="1" spans="1:8">
      <c r="A37" s="33" t="s">
        <v>126</v>
      </c>
      <c r="B37" s="32">
        <v>1244.574756</v>
      </c>
      <c r="C37" s="33" t="s">
        <v>127</v>
      </c>
      <c r="D37" s="32">
        <v>1244.574756</v>
      </c>
      <c r="E37" s="33" t="s">
        <v>127</v>
      </c>
      <c r="F37" s="32">
        <v>1244.574756</v>
      </c>
      <c r="G37" s="33" t="s">
        <v>127</v>
      </c>
      <c r="H37" s="32">
        <v>1244.574756</v>
      </c>
    </row>
    <row r="38" ht="14.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4.5" customHeight="1" spans="1:8">
      <c r="A39" s="24"/>
      <c r="B39" s="25"/>
      <c r="C39" s="24"/>
      <c r="D39" s="25"/>
      <c r="E39" s="33"/>
      <c r="F39" s="32"/>
      <c r="G39" s="33"/>
      <c r="H39" s="32"/>
    </row>
    <row r="40" ht="14.5" customHeight="1" spans="1:8">
      <c r="A40" s="33" t="s">
        <v>130</v>
      </c>
      <c r="B40" s="32">
        <v>1244.574756</v>
      </c>
      <c r="C40" s="33" t="s">
        <v>131</v>
      </c>
      <c r="D40" s="32">
        <v>1244.574756</v>
      </c>
      <c r="E40" s="33" t="s">
        <v>131</v>
      </c>
      <c r="F40" s="32">
        <v>1244.574756</v>
      </c>
      <c r="G40" s="33" t="s">
        <v>131</v>
      </c>
      <c r="H40" s="32">
        <v>1244.574756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W16" sqref="W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6">
        <v>1244.574756</v>
      </c>
      <c r="D7" s="46">
        <v>1244.574756</v>
      </c>
      <c r="E7" s="46">
        <v>1244.574756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152</v>
      </c>
      <c r="B8" s="31" t="s">
        <v>4</v>
      </c>
      <c r="C8" s="46">
        <v>1244.574756</v>
      </c>
      <c r="D8" s="46">
        <v>1244.574756</v>
      </c>
      <c r="E8" s="46">
        <v>1244.574756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63" t="s">
        <v>153</v>
      </c>
      <c r="B9" s="63" t="s">
        <v>154</v>
      </c>
      <c r="C9" s="40">
        <v>1244.574756</v>
      </c>
      <c r="D9" s="40">
        <v>1244.574756</v>
      </c>
      <c r="E9" s="25">
        <v>1244.574756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A22" sqref="A22:F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9"/>
      <c r="D1" s="5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7" t="s">
        <v>134</v>
      </c>
      <c r="E6" s="57"/>
      <c r="F6" s="58">
        <v>1244.574756</v>
      </c>
      <c r="G6" s="58">
        <v>1059.574756</v>
      </c>
      <c r="H6" s="58">
        <v>185</v>
      </c>
      <c r="I6" s="58"/>
      <c r="J6" s="57"/>
      <c r="K6" s="57"/>
    </row>
    <row r="7" ht="22.8" customHeight="1" spans="1:11">
      <c r="A7" s="59"/>
      <c r="B7" s="59"/>
      <c r="C7" s="59"/>
      <c r="D7" s="60" t="s">
        <v>152</v>
      </c>
      <c r="E7" s="60" t="s">
        <v>4</v>
      </c>
      <c r="F7" s="61">
        <v>1244.574756</v>
      </c>
      <c r="G7" s="61">
        <v>1059.574756</v>
      </c>
      <c r="H7" s="61">
        <v>185</v>
      </c>
      <c r="I7" s="61"/>
      <c r="J7" s="62"/>
      <c r="K7" s="62"/>
    </row>
    <row r="8" ht="22.8" customHeight="1" spans="1:11">
      <c r="A8" s="59"/>
      <c r="B8" s="59"/>
      <c r="C8" s="59"/>
      <c r="D8" s="60" t="s">
        <v>153</v>
      </c>
      <c r="E8" s="60" t="s">
        <v>154</v>
      </c>
      <c r="F8" s="61">
        <v>1244.574756</v>
      </c>
      <c r="G8" s="61">
        <v>1059.574756</v>
      </c>
      <c r="H8" s="61">
        <v>185</v>
      </c>
      <c r="I8" s="61"/>
      <c r="J8" s="62"/>
      <c r="K8" s="62"/>
    </row>
    <row r="9" s="53" customFormat="1" ht="22.8" customHeight="1" spans="1:11">
      <c r="A9" s="48" t="s">
        <v>166</v>
      </c>
      <c r="B9" s="48"/>
      <c r="C9" s="48"/>
      <c r="D9" s="49">
        <v>201</v>
      </c>
      <c r="E9" s="50" t="s">
        <v>167</v>
      </c>
      <c r="F9" s="51">
        <f>F10</f>
        <v>969.36146</v>
      </c>
      <c r="G9" s="51">
        <f>G10</f>
        <v>929.36146</v>
      </c>
      <c r="H9" s="51">
        <f>H10</f>
        <v>40</v>
      </c>
      <c r="I9" s="51"/>
      <c r="J9" s="50"/>
      <c r="K9" s="50"/>
    </row>
    <row r="10" s="53" customFormat="1" ht="22.8" customHeight="1" spans="1:11">
      <c r="A10" s="48" t="s">
        <v>166</v>
      </c>
      <c r="B10" s="48" t="s">
        <v>168</v>
      </c>
      <c r="C10" s="48"/>
      <c r="D10" s="49">
        <v>20103</v>
      </c>
      <c r="E10" s="50" t="s">
        <v>169</v>
      </c>
      <c r="F10" s="51">
        <f>F11+F12</f>
        <v>969.36146</v>
      </c>
      <c r="G10" s="51">
        <f>G11+G12</f>
        <v>929.36146</v>
      </c>
      <c r="H10" s="51">
        <f>H11+H12</f>
        <v>40</v>
      </c>
      <c r="I10" s="51"/>
      <c r="J10" s="50"/>
      <c r="K10" s="50"/>
    </row>
    <row r="11" s="53" customFormat="1" ht="22.8" customHeight="1" spans="1:11">
      <c r="A11" s="48" t="s">
        <v>166</v>
      </c>
      <c r="B11" s="48" t="s">
        <v>168</v>
      </c>
      <c r="C11" s="48" t="s">
        <v>170</v>
      </c>
      <c r="D11" s="49" t="s">
        <v>171</v>
      </c>
      <c r="E11" s="50" t="s">
        <v>172</v>
      </c>
      <c r="F11" s="51">
        <v>929.36146</v>
      </c>
      <c r="G11" s="51">
        <v>929.36146</v>
      </c>
      <c r="H11" s="51"/>
      <c r="I11" s="51"/>
      <c r="J11" s="50"/>
      <c r="K11" s="50"/>
    </row>
    <row r="12" s="53" customFormat="1" ht="22.8" customHeight="1" spans="1:11">
      <c r="A12" s="48" t="s">
        <v>166</v>
      </c>
      <c r="B12" s="48" t="s">
        <v>168</v>
      </c>
      <c r="C12" s="48" t="s">
        <v>173</v>
      </c>
      <c r="D12" s="49" t="s">
        <v>174</v>
      </c>
      <c r="E12" s="50" t="s">
        <v>175</v>
      </c>
      <c r="F12" s="51">
        <v>40</v>
      </c>
      <c r="G12" s="51"/>
      <c r="H12" s="51">
        <v>40</v>
      </c>
      <c r="I12" s="51"/>
      <c r="J12" s="50"/>
      <c r="K12" s="50"/>
    </row>
    <row r="13" s="53" customFormat="1" ht="22.8" customHeight="1" spans="1:11">
      <c r="A13" s="48" t="s">
        <v>176</v>
      </c>
      <c r="B13" s="48"/>
      <c r="C13" s="48"/>
      <c r="D13" s="49">
        <v>204</v>
      </c>
      <c r="E13" s="50" t="s">
        <v>177</v>
      </c>
      <c r="F13" s="51">
        <f>+F14</f>
        <v>145</v>
      </c>
      <c r="G13" s="51"/>
      <c r="H13" s="51">
        <f>+H14</f>
        <v>145</v>
      </c>
      <c r="I13" s="51"/>
      <c r="J13" s="50"/>
      <c r="K13" s="50"/>
    </row>
    <row r="14" s="53" customFormat="1" ht="22.8" customHeight="1" spans="1:11">
      <c r="A14" s="48" t="s">
        <v>176</v>
      </c>
      <c r="B14" s="48" t="s">
        <v>178</v>
      </c>
      <c r="C14" s="48"/>
      <c r="D14" s="49">
        <v>20408</v>
      </c>
      <c r="E14" s="50" t="s">
        <v>179</v>
      </c>
      <c r="F14" s="51">
        <f>+F15</f>
        <v>145</v>
      </c>
      <c r="G14" s="51"/>
      <c r="H14" s="51">
        <f>+H15</f>
        <v>145</v>
      </c>
      <c r="I14" s="51"/>
      <c r="J14" s="50"/>
      <c r="K14" s="50"/>
    </row>
    <row r="15" s="53" customFormat="1" ht="22.8" customHeight="1" spans="1:11">
      <c r="A15" s="48" t="s">
        <v>176</v>
      </c>
      <c r="B15" s="48" t="s">
        <v>178</v>
      </c>
      <c r="C15" s="48" t="s">
        <v>180</v>
      </c>
      <c r="D15" s="49">
        <v>2040899</v>
      </c>
      <c r="E15" s="50" t="s">
        <v>181</v>
      </c>
      <c r="F15" s="51">
        <v>145</v>
      </c>
      <c r="G15" s="51"/>
      <c r="H15" s="51">
        <v>145</v>
      </c>
      <c r="I15" s="51"/>
      <c r="J15" s="50"/>
      <c r="K15" s="50"/>
    </row>
    <row r="16" s="53" customFormat="1" ht="22.8" customHeight="1" spans="1:11">
      <c r="A16" s="48" t="s">
        <v>182</v>
      </c>
      <c r="B16" s="48"/>
      <c r="C16" s="48"/>
      <c r="D16" s="49">
        <v>208</v>
      </c>
      <c r="E16" s="50" t="s">
        <v>183</v>
      </c>
      <c r="F16" s="51">
        <f>F17</f>
        <v>62.183232</v>
      </c>
      <c r="G16" s="51">
        <f>G17</f>
        <v>62.183232</v>
      </c>
      <c r="H16" s="51"/>
      <c r="I16" s="51"/>
      <c r="J16" s="50"/>
      <c r="K16" s="50"/>
    </row>
    <row r="17" s="53" customFormat="1" ht="22.8" customHeight="1" spans="1:11">
      <c r="A17" s="48" t="s">
        <v>182</v>
      </c>
      <c r="B17" s="48" t="s">
        <v>184</v>
      </c>
      <c r="C17" s="48"/>
      <c r="D17" s="49">
        <v>20805</v>
      </c>
      <c r="E17" s="50" t="s">
        <v>185</v>
      </c>
      <c r="F17" s="51">
        <f>+F18</f>
        <v>62.183232</v>
      </c>
      <c r="G17" s="51">
        <f>+G18</f>
        <v>62.183232</v>
      </c>
      <c r="H17" s="51"/>
      <c r="I17" s="51"/>
      <c r="J17" s="50"/>
      <c r="K17" s="50"/>
    </row>
    <row r="18" s="53" customFormat="1" ht="22.8" customHeight="1" spans="1:11">
      <c r="A18" s="48" t="s">
        <v>182</v>
      </c>
      <c r="B18" s="48" t="s">
        <v>184</v>
      </c>
      <c r="C18" s="48" t="s">
        <v>184</v>
      </c>
      <c r="D18" s="49" t="s">
        <v>186</v>
      </c>
      <c r="E18" s="50" t="s">
        <v>187</v>
      </c>
      <c r="F18" s="51">
        <v>62.183232</v>
      </c>
      <c r="G18" s="51">
        <v>62.183232</v>
      </c>
      <c r="H18" s="51"/>
      <c r="I18" s="51"/>
      <c r="J18" s="50"/>
      <c r="K18" s="50"/>
    </row>
    <row r="19" s="53" customFormat="1" ht="22.8" customHeight="1" spans="1:11">
      <c r="A19" s="48" t="s">
        <v>188</v>
      </c>
      <c r="B19" s="48"/>
      <c r="C19" s="48"/>
      <c r="D19" s="49">
        <v>210</v>
      </c>
      <c r="E19" s="50" t="s">
        <v>189</v>
      </c>
      <c r="F19" s="51">
        <f>F20</f>
        <v>21.39264</v>
      </c>
      <c r="G19" s="51">
        <f>G20</f>
        <v>21.39264</v>
      </c>
      <c r="H19" s="51"/>
      <c r="I19" s="51"/>
      <c r="J19" s="50"/>
      <c r="K19" s="50"/>
    </row>
    <row r="20" s="53" customFormat="1" ht="22.8" customHeight="1" spans="1:11">
      <c r="A20" s="48" t="s">
        <v>188</v>
      </c>
      <c r="B20" s="48" t="s">
        <v>190</v>
      </c>
      <c r="C20" s="48"/>
      <c r="D20" s="49">
        <v>21011</v>
      </c>
      <c r="E20" s="50" t="s">
        <v>191</v>
      </c>
      <c r="F20" s="51">
        <f>F21</f>
        <v>21.39264</v>
      </c>
      <c r="G20" s="51">
        <f>G21</f>
        <v>21.39264</v>
      </c>
      <c r="H20" s="51"/>
      <c r="I20" s="51"/>
      <c r="J20" s="50"/>
      <c r="K20" s="50"/>
    </row>
    <row r="21" s="53" customFormat="1" ht="22.8" customHeight="1" spans="1:11">
      <c r="A21" s="48" t="s">
        <v>188</v>
      </c>
      <c r="B21" s="48" t="s">
        <v>190</v>
      </c>
      <c r="C21" s="48" t="s">
        <v>170</v>
      </c>
      <c r="D21" s="49" t="s">
        <v>192</v>
      </c>
      <c r="E21" s="50" t="s">
        <v>193</v>
      </c>
      <c r="F21" s="51">
        <v>21.39264</v>
      </c>
      <c r="G21" s="51">
        <v>21.39264</v>
      </c>
      <c r="H21" s="51"/>
      <c r="I21" s="51"/>
      <c r="J21" s="50"/>
      <c r="K21" s="50"/>
    </row>
    <row r="22" s="53" customFormat="1" ht="22.8" customHeight="1" spans="1:11">
      <c r="A22" s="48" t="s">
        <v>194</v>
      </c>
      <c r="B22" s="48"/>
      <c r="C22" s="48"/>
      <c r="D22" s="49">
        <v>221</v>
      </c>
      <c r="E22" s="50" t="s">
        <v>195</v>
      </c>
      <c r="F22" s="51">
        <f>F23</f>
        <v>46.637424</v>
      </c>
      <c r="G22" s="51">
        <f>G23</f>
        <v>46.637424</v>
      </c>
      <c r="H22" s="51"/>
      <c r="I22" s="51"/>
      <c r="J22" s="50"/>
      <c r="K22" s="50"/>
    </row>
    <row r="23" s="53" customFormat="1" ht="22.8" customHeight="1" spans="1:11">
      <c r="A23" s="48" t="s">
        <v>194</v>
      </c>
      <c r="B23" s="48" t="s">
        <v>173</v>
      </c>
      <c r="C23" s="48"/>
      <c r="D23" s="49">
        <v>22102</v>
      </c>
      <c r="E23" s="50" t="s">
        <v>196</v>
      </c>
      <c r="F23" s="51">
        <f>F24</f>
        <v>46.637424</v>
      </c>
      <c r="G23" s="51">
        <f>G24</f>
        <v>46.637424</v>
      </c>
      <c r="H23" s="51"/>
      <c r="I23" s="51"/>
      <c r="J23" s="50"/>
      <c r="K23" s="50"/>
    </row>
    <row r="24" s="53" customFormat="1" ht="22.8" customHeight="1" spans="1:11">
      <c r="A24" s="48" t="s">
        <v>194</v>
      </c>
      <c r="B24" s="48" t="s">
        <v>173</v>
      </c>
      <c r="C24" s="48" t="s">
        <v>170</v>
      </c>
      <c r="D24" s="49" t="s">
        <v>197</v>
      </c>
      <c r="E24" s="50" t="s">
        <v>198</v>
      </c>
      <c r="F24" s="51">
        <v>46.637424</v>
      </c>
      <c r="G24" s="51">
        <v>46.637424</v>
      </c>
      <c r="H24" s="51"/>
      <c r="I24" s="51"/>
      <c r="J24" s="50"/>
      <c r="K24" s="5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8" workbookViewId="0">
      <selection activeCell="A19" sqref="A19:F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9" width="7.18333333333333" customWidth="1"/>
    <col min="10" max="20" width="6.63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7" t="s">
        <v>155</v>
      </c>
      <c r="B4" s="37"/>
      <c r="C4" s="37"/>
      <c r="D4" s="37" t="s">
        <v>199</v>
      </c>
      <c r="E4" s="37" t="s">
        <v>200</v>
      </c>
      <c r="F4" s="37" t="s">
        <v>201</v>
      </c>
      <c r="G4" s="37" t="s">
        <v>202</v>
      </c>
      <c r="H4" s="37" t="s">
        <v>203</v>
      </c>
      <c r="I4" s="37" t="s">
        <v>204</v>
      </c>
      <c r="J4" s="37" t="s">
        <v>205</v>
      </c>
      <c r="K4" s="37" t="s">
        <v>206</v>
      </c>
      <c r="L4" s="37" t="s">
        <v>207</v>
      </c>
      <c r="M4" s="37" t="s">
        <v>208</v>
      </c>
      <c r="N4" s="37" t="s">
        <v>209</v>
      </c>
      <c r="O4" s="37" t="s">
        <v>210</v>
      </c>
      <c r="P4" s="37" t="s">
        <v>211</v>
      </c>
      <c r="Q4" s="37" t="s">
        <v>212</v>
      </c>
      <c r="R4" s="37" t="s">
        <v>213</v>
      </c>
      <c r="S4" s="37" t="s">
        <v>214</v>
      </c>
      <c r="T4" s="37" t="s">
        <v>215</v>
      </c>
    </row>
    <row r="5" ht="20.7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1244.574756</v>
      </c>
      <c r="G6" s="32">
        <v>703.858496</v>
      </c>
      <c r="H6" s="32">
        <v>530.83</v>
      </c>
      <c r="I6" s="32">
        <v>7.4</v>
      </c>
      <c r="J6" s="32"/>
      <c r="K6" s="32"/>
      <c r="L6" s="32"/>
      <c r="M6" s="32"/>
      <c r="N6" s="32"/>
      <c r="O6" s="32">
        <v>2.484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32">
        <v>1244.574756</v>
      </c>
      <c r="G7" s="32">
        <v>703.858496</v>
      </c>
      <c r="H7" s="32">
        <v>530.83</v>
      </c>
      <c r="I7" s="32">
        <v>7.4</v>
      </c>
      <c r="J7" s="32"/>
      <c r="K7" s="32"/>
      <c r="L7" s="32"/>
      <c r="M7" s="32"/>
      <c r="N7" s="32"/>
      <c r="O7" s="32">
        <v>2.484</v>
      </c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153</v>
      </c>
      <c r="E8" s="39" t="s">
        <v>154</v>
      </c>
      <c r="F8" s="54">
        <v>1244.574756</v>
      </c>
      <c r="G8" s="54">
        <v>703.858496</v>
      </c>
      <c r="H8" s="32">
        <v>530.83</v>
      </c>
      <c r="I8" s="54">
        <v>7.4</v>
      </c>
      <c r="J8" s="54"/>
      <c r="K8" s="54"/>
      <c r="L8" s="54"/>
      <c r="M8" s="54"/>
      <c r="N8" s="54"/>
      <c r="O8" s="54">
        <v>2.484</v>
      </c>
      <c r="P8" s="54"/>
      <c r="Q8" s="54"/>
      <c r="R8" s="54"/>
      <c r="S8" s="54"/>
      <c r="T8" s="54"/>
    </row>
    <row r="9" s="53" customFormat="1" ht="22.8" customHeight="1" spans="1:20">
      <c r="A9" s="42" t="s">
        <v>166</v>
      </c>
      <c r="B9" s="42"/>
      <c r="C9" s="42"/>
      <c r="D9" s="38" t="s">
        <v>216</v>
      </c>
      <c r="E9" s="43" t="s">
        <v>167</v>
      </c>
      <c r="F9" s="44">
        <f>F10</f>
        <v>969.36146</v>
      </c>
      <c r="G9" s="44">
        <f t="shared" ref="G9:O9" si="0">G10</f>
        <v>565.6452</v>
      </c>
      <c r="H9" s="44">
        <f t="shared" si="0"/>
        <v>393.83</v>
      </c>
      <c r="I9" s="44">
        <f t="shared" si="0"/>
        <v>7.4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2.484</v>
      </c>
      <c r="P9" s="44"/>
      <c r="Q9" s="44"/>
      <c r="R9" s="44"/>
      <c r="S9" s="44"/>
      <c r="T9" s="44"/>
    </row>
    <row r="10" s="53" customFormat="1" ht="22.8" customHeight="1" spans="1:20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>F11+F12</f>
        <v>969.36146</v>
      </c>
      <c r="G10" s="44">
        <f t="shared" ref="G10:O10" si="1">G11+G12</f>
        <v>565.6452</v>
      </c>
      <c r="H10" s="44">
        <f t="shared" si="1"/>
        <v>393.83</v>
      </c>
      <c r="I10" s="44">
        <f t="shared" si="1"/>
        <v>7.4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44">
        <f t="shared" si="1"/>
        <v>0</v>
      </c>
      <c r="O10" s="44">
        <f t="shared" si="1"/>
        <v>2.484</v>
      </c>
      <c r="P10" s="44"/>
      <c r="Q10" s="44"/>
      <c r="R10" s="44"/>
      <c r="S10" s="44"/>
      <c r="T10" s="44"/>
    </row>
    <row r="11" s="53" customFormat="1" ht="22.8" customHeight="1" spans="1:20">
      <c r="A11" s="42" t="s">
        <v>166</v>
      </c>
      <c r="B11" s="42" t="s">
        <v>168</v>
      </c>
      <c r="C11" s="42" t="s">
        <v>170</v>
      </c>
      <c r="D11" s="38" t="s">
        <v>216</v>
      </c>
      <c r="E11" s="43" t="s">
        <v>172</v>
      </c>
      <c r="F11" s="44">
        <v>929.36146</v>
      </c>
      <c r="G11" s="44">
        <v>565.6452</v>
      </c>
      <c r="H11" s="44">
        <v>361.23</v>
      </c>
      <c r="I11" s="44"/>
      <c r="J11" s="44"/>
      <c r="K11" s="44"/>
      <c r="L11" s="44"/>
      <c r="M11" s="44"/>
      <c r="N11" s="44"/>
      <c r="O11" s="44">
        <v>2.484</v>
      </c>
      <c r="P11" s="44"/>
      <c r="Q11" s="44"/>
      <c r="R11" s="44"/>
      <c r="S11" s="44"/>
      <c r="T11" s="44"/>
    </row>
    <row r="12" s="53" customFormat="1" ht="22.8" customHeight="1" spans="1:20">
      <c r="A12" s="42" t="s">
        <v>166</v>
      </c>
      <c r="B12" s="42" t="s">
        <v>168</v>
      </c>
      <c r="C12" s="42" t="s">
        <v>173</v>
      </c>
      <c r="D12" s="38" t="s">
        <v>216</v>
      </c>
      <c r="E12" s="43" t="s">
        <v>175</v>
      </c>
      <c r="F12" s="44">
        <v>40</v>
      </c>
      <c r="G12" s="44"/>
      <c r="H12" s="44">
        <v>32.6</v>
      </c>
      <c r="I12" s="44">
        <v>7.4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="53" customFormat="1" ht="22.8" customHeight="1" spans="1:20">
      <c r="A13" s="42" t="s">
        <v>182</v>
      </c>
      <c r="B13" s="42"/>
      <c r="C13" s="42"/>
      <c r="D13" s="38" t="s">
        <v>216</v>
      </c>
      <c r="E13" s="43" t="s">
        <v>183</v>
      </c>
      <c r="F13" s="44">
        <f t="shared" ref="F13:F17" si="2">F14</f>
        <v>62.183232</v>
      </c>
      <c r="G13" s="44">
        <f>G14</f>
        <v>62.183232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="53" customFormat="1" ht="22.8" customHeight="1" spans="1:20">
      <c r="A14" s="42" t="s">
        <v>182</v>
      </c>
      <c r="B14" s="42" t="s">
        <v>184</v>
      </c>
      <c r="C14" s="42"/>
      <c r="D14" s="38" t="s">
        <v>216</v>
      </c>
      <c r="E14" s="43" t="s">
        <v>185</v>
      </c>
      <c r="F14" s="44">
        <f>+F15</f>
        <v>62.183232</v>
      </c>
      <c r="G14" s="44">
        <f>+G15</f>
        <v>62.183232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="53" customFormat="1" ht="22.8" customHeight="1" spans="1:20">
      <c r="A15" s="42" t="s">
        <v>182</v>
      </c>
      <c r="B15" s="42" t="s">
        <v>184</v>
      </c>
      <c r="C15" s="42" t="s">
        <v>184</v>
      </c>
      <c r="D15" s="38" t="s">
        <v>216</v>
      </c>
      <c r="E15" s="43" t="s">
        <v>187</v>
      </c>
      <c r="F15" s="44">
        <v>62.183232</v>
      </c>
      <c r="G15" s="44">
        <v>62.183232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="53" customFormat="1" ht="22.8" customHeight="1" spans="1:20">
      <c r="A16" s="42" t="s">
        <v>188</v>
      </c>
      <c r="B16" s="42"/>
      <c r="C16" s="42"/>
      <c r="D16" s="38" t="s">
        <v>216</v>
      </c>
      <c r="E16" s="43" t="s">
        <v>189</v>
      </c>
      <c r="F16" s="44">
        <f t="shared" si="2"/>
        <v>21.39264</v>
      </c>
      <c r="G16" s="44">
        <f>G17</f>
        <v>21.39264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="53" customFormat="1" ht="22.8" customHeight="1" spans="1:20">
      <c r="A17" s="42" t="s">
        <v>188</v>
      </c>
      <c r="B17" s="42" t="s">
        <v>190</v>
      </c>
      <c r="C17" s="42"/>
      <c r="D17" s="38" t="s">
        <v>216</v>
      </c>
      <c r="E17" s="43" t="s">
        <v>191</v>
      </c>
      <c r="F17" s="44">
        <f t="shared" si="2"/>
        <v>21.39264</v>
      </c>
      <c r="G17" s="44">
        <f>G18</f>
        <v>21.39264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53" customFormat="1" ht="22.8" customHeight="1" spans="1:20">
      <c r="A18" s="42" t="s">
        <v>188</v>
      </c>
      <c r="B18" s="42" t="s">
        <v>190</v>
      </c>
      <c r="C18" s="42" t="s">
        <v>170</v>
      </c>
      <c r="D18" s="38" t="s">
        <v>216</v>
      </c>
      <c r="E18" s="43" t="s">
        <v>193</v>
      </c>
      <c r="F18" s="44">
        <v>21.39264</v>
      </c>
      <c r="G18" s="44">
        <v>21.39264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53" customFormat="1" ht="22.8" customHeight="1" spans="1:20">
      <c r="A19" s="42" t="s">
        <v>194</v>
      </c>
      <c r="B19" s="42"/>
      <c r="C19" s="42"/>
      <c r="D19" s="38" t="s">
        <v>216</v>
      </c>
      <c r="E19" s="43" t="s">
        <v>195</v>
      </c>
      <c r="F19" s="44">
        <f>F20</f>
        <v>46.637424</v>
      </c>
      <c r="G19" s="44">
        <f>G20</f>
        <v>46.637424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53" customFormat="1" ht="22.8" customHeight="1" spans="1:20">
      <c r="A20" s="42" t="s">
        <v>194</v>
      </c>
      <c r="B20" s="42" t="s">
        <v>173</v>
      </c>
      <c r="C20" s="42"/>
      <c r="D20" s="38" t="s">
        <v>216</v>
      </c>
      <c r="E20" s="43" t="s">
        <v>196</v>
      </c>
      <c r="F20" s="44">
        <f>F21</f>
        <v>46.637424</v>
      </c>
      <c r="G20" s="44">
        <f>G21</f>
        <v>46.637424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53" customFormat="1" ht="22.8" customHeight="1" spans="1:20">
      <c r="A21" s="42" t="s">
        <v>194</v>
      </c>
      <c r="B21" s="42" t="s">
        <v>173</v>
      </c>
      <c r="C21" s="42" t="s">
        <v>170</v>
      </c>
      <c r="D21" s="38" t="s">
        <v>216</v>
      </c>
      <c r="E21" s="43" t="s">
        <v>198</v>
      </c>
      <c r="F21" s="44">
        <v>46.637424</v>
      </c>
      <c r="G21" s="44">
        <v>46.637424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="53" customFormat="1" ht="22.8" customHeight="1" spans="1:20">
      <c r="A22" s="42" t="s">
        <v>176</v>
      </c>
      <c r="B22" s="42"/>
      <c r="C22" s="42"/>
      <c r="D22" s="38" t="s">
        <v>216</v>
      </c>
      <c r="E22" s="43" t="s">
        <v>177</v>
      </c>
      <c r="F22" s="44">
        <f>+F23</f>
        <v>145</v>
      </c>
      <c r="G22" s="44">
        <f>+G23</f>
        <v>8</v>
      </c>
      <c r="H22" s="44">
        <f>+H23</f>
        <v>137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="53" customFormat="1" ht="22.8" customHeight="1" spans="1:20">
      <c r="A23" s="42" t="s">
        <v>176</v>
      </c>
      <c r="B23" s="42" t="s">
        <v>178</v>
      </c>
      <c r="C23" s="42"/>
      <c r="D23" s="38" t="s">
        <v>216</v>
      </c>
      <c r="E23" s="43" t="s">
        <v>179</v>
      </c>
      <c r="F23" s="44">
        <f>+F24</f>
        <v>145</v>
      </c>
      <c r="G23" s="44">
        <f>+G24</f>
        <v>8</v>
      </c>
      <c r="H23" s="44">
        <f>+H24</f>
        <v>137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="53" customFormat="1" ht="22.8" customHeight="1" spans="1:20">
      <c r="A24" s="42" t="s">
        <v>176</v>
      </c>
      <c r="B24" s="42" t="s">
        <v>178</v>
      </c>
      <c r="C24" s="42" t="s">
        <v>180</v>
      </c>
      <c r="D24" s="38" t="s">
        <v>216</v>
      </c>
      <c r="E24" s="43" t="s">
        <v>181</v>
      </c>
      <c r="F24" s="44">
        <v>145</v>
      </c>
      <c r="G24" s="44">
        <v>8</v>
      </c>
      <c r="H24" s="44">
        <v>137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7" workbookViewId="0">
      <selection activeCell="M15" sqref="M15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24166666666667" customWidth="1"/>
    <col min="9" max="13" width="7.18333333333333" customWidth="1"/>
    <col min="14" max="21" width="6.63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37" t="s">
        <v>155</v>
      </c>
      <c r="B4" s="37"/>
      <c r="C4" s="37"/>
      <c r="D4" s="37" t="s">
        <v>199</v>
      </c>
      <c r="E4" s="37" t="s">
        <v>200</v>
      </c>
      <c r="F4" s="37" t="s">
        <v>217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218</v>
      </c>
      <c r="I5" s="37" t="s">
        <v>219</v>
      </c>
      <c r="J5" s="37" t="s">
        <v>210</v>
      </c>
      <c r="K5" s="37" t="s">
        <v>134</v>
      </c>
      <c r="L5" s="37" t="s">
        <v>220</v>
      </c>
      <c r="M5" s="37" t="s">
        <v>221</v>
      </c>
      <c r="N5" s="37" t="s">
        <v>222</v>
      </c>
      <c r="O5" s="37" t="s">
        <v>212</v>
      </c>
      <c r="P5" s="37" t="s">
        <v>223</v>
      </c>
      <c r="Q5" s="37" t="s">
        <v>224</v>
      </c>
      <c r="R5" s="37" t="s">
        <v>225</v>
      </c>
      <c r="S5" s="37" t="s">
        <v>208</v>
      </c>
      <c r="T5" s="37" t="s">
        <v>211</v>
      </c>
      <c r="U5" s="37" t="s">
        <v>215</v>
      </c>
    </row>
    <row r="6" ht="22.8" customHeight="1" spans="1:21">
      <c r="A6" s="33"/>
      <c r="B6" s="33"/>
      <c r="C6" s="33"/>
      <c r="D6" s="33"/>
      <c r="E6" s="33" t="s">
        <v>134</v>
      </c>
      <c r="F6" s="32">
        <v>1244.574756</v>
      </c>
      <c r="G6" s="32">
        <v>1059.574756</v>
      </c>
      <c r="H6" s="32">
        <v>695.858496</v>
      </c>
      <c r="I6" s="32">
        <v>361.23226</v>
      </c>
      <c r="J6" s="32">
        <v>2.484</v>
      </c>
      <c r="K6" s="32">
        <v>185</v>
      </c>
      <c r="L6" s="32">
        <v>8</v>
      </c>
      <c r="M6" s="32">
        <v>169.6</v>
      </c>
      <c r="N6" s="32"/>
      <c r="O6" s="32"/>
      <c r="P6" s="32"/>
      <c r="Q6" s="32">
        <v>7.4</v>
      </c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4</v>
      </c>
      <c r="F7" s="46">
        <v>1244.574756</v>
      </c>
      <c r="G7" s="32">
        <v>1059.574756</v>
      </c>
      <c r="H7" s="32">
        <v>695.858496</v>
      </c>
      <c r="I7" s="32">
        <v>361.23226</v>
      </c>
      <c r="J7" s="32">
        <v>2.484</v>
      </c>
      <c r="K7" s="32">
        <v>185</v>
      </c>
      <c r="L7" s="32">
        <v>8</v>
      </c>
      <c r="M7" s="32">
        <v>169.6</v>
      </c>
      <c r="N7" s="32"/>
      <c r="O7" s="32"/>
      <c r="P7" s="32"/>
      <c r="Q7" s="32">
        <v>7.4</v>
      </c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153</v>
      </c>
      <c r="E8" s="39" t="s">
        <v>154</v>
      </c>
      <c r="F8" s="46">
        <v>1244.574756</v>
      </c>
      <c r="G8" s="32">
        <f>H8+I8+J8</f>
        <v>1059.574756</v>
      </c>
      <c r="H8" s="32">
        <v>695.858496</v>
      </c>
      <c r="I8" s="32">
        <v>361.23226</v>
      </c>
      <c r="J8" s="32">
        <v>2.484</v>
      </c>
      <c r="K8" s="32">
        <v>185</v>
      </c>
      <c r="L8" s="32">
        <v>8</v>
      </c>
      <c r="M8" s="32">
        <v>169.6</v>
      </c>
      <c r="N8" s="32"/>
      <c r="O8" s="32"/>
      <c r="P8" s="32"/>
      <c r="Q8" s="32">
        <v>7.4</v>
      </c>
      <c r="R8" s="32"/>
      <c r="S8" s="32"/>
      <c r="T8" s="32"/>
      <c r="U8" s="32"/>
    </row>
    <row r="9" ht="22.8" customHeight="1" spans="1:21">
      <c r="A9" s="42" t="s">
        <v>166</v>
      </c>
      <c r="B9" s="42"/>
      <c r="C9" s="42"/>
      <c r="D9" s="38" t="s">
        <v>216</v>
      </c>
      <c r="E9" s="43" t="s">
        <v>167</v>
      </c>
      <c r="F9" s="44">
        <f>F10</f>
        <v>958.36146</v>
      </c>
      <c r="G9" s="44">
        <f t="shared" ref="G9:Q9" si="0">G10</f>
        <v>929.36146</v>
      </c>
      <c r="H9" s="44">
        <f t="shared" si="0"/>
        <v>565.6452</v>
      </c>
      <c r="I9" s="44">
        <f t="shared" si="0"/>
        <v>361.23226</v>
      </c>
      <c r="J9" s="44">
        <f t="shared" si="0"/>
        <v>2.484</v>
      </c>
      <c r="K9" s="44">
        <f t="shared" si="0"/>
        <v>40</v>
      </c>
      <c r="L9" s="44">
        <f t="shared" si="0"/>
        <v>0</v>
      </c>
      <c r="M9" s="44">
        <f t="shared" si="0"/>
        <v>32.6</v>
      </c>
      <c r="N9" s="44">
        <f t="shared" si="0"/>
        <v>0</v>
      </c>
      <c r="O9" s="44">
        <f t="shared" si="0"/>
        <v>0</v>
      </c>
      <c r="P9" s="44">
        <f t="shared" si="0"/>
        <v>0</v>
      </c>
      <c r="Q9" s="44">
        <f t="shared" si="0"/>
        <v>7.4</v>
      </c>
      <c r="R9" s="32"/>
      <c r="S9" s="32"/>
      <c r="T9" s="32"/>
      <c r="U9" s="32"/>
    </row>
    <row r="10" ht="22.8" customHeight="1" spans="1:21">
      <c r="A10" s="42" t="s">
        <v>166</v>
      </c>
      <c r="B10" s="42" t="s">
        <v>168</v>
      </c>
      <c r="C10" s="42"/>
      <c r="D10" s="38" t="s">
        <v>216</v>
      </c>
      <c r="E10" s="43" t="s">
        <v>169</v>
      </c>
      <c r="F10" s="44">
        <f>F11+F12</f>
        <v>958.36146</v>
      </c>
      <c r="G10" s="44">
        <f t="shared" ref="G10:Q10" si="1">G11+G12</f>
        <v>929.36146</v>
      </c>
      <c r="H10" s="44">
        <f t="shared" si="1"/>
        <v>565.6452</v>
      </c>
      <c r="I10" s="44">
        <f t="shared" si="1"/>
        <v>361.23226</v>
      </c>
      <c r="J10" s="44">
        <f t="shared" si="1"/>
        <v>2.484</v>
      </c>
      <c r="K10" s="44">
        <f t="shared" si="1"/>
        <v>40</v>
      </c>
      <c r="L10" s="44">
        <f t="shared" si="1"/>
        <v>0</v>
      </c>
      <c r="M10" s="44">
        <f t="shared" si="1"/>
        <v>32.6</v>
      </c>
      <c r="N10" s="44">
        <f t="shared" si="1"/>
        <v>0</v>
      </c>
      <c r="O10" s="44">
        <f t="shared" si="1"/>
        <v>0</v>
      </c>
      <c r="P10" s="44">
        <f t="shared" si="1"/>
        <v>0</v>
      </c>
      <c r="Q10" s="44">
        <f t="shared" si="1"/>
        <v>7.4</v>
      </c>
      <c r="R10" s="32"/>
      <c r="S10" s="32"/>
      <c r="T10" s="32"/>
      <c r="U10" s="32"/>
    </row>
    <row r="11" ht="22.8" customHeight="1" spans="1:21">
      <c r="A11" s="42" t="s">
        <v>166</v>
      </c>
      <c r="B11" s="42" t="s">
        <v>168</v>
      </c>
      <c r="C11" s="42" t="s">
        <v>170</v>
      </c>
      <c r="D11" s="38" t="s">
        <v>216</v>
      </c>
      <c r="E11" s="43" t="s">
        <v>172</v>
      </c>
      <c r="F11" s="40">
        <v>918.36146</v>
      </c>
      <c r="G11" s="25">
        <v>929.36146</v>
      </c>
      <c r="H11" s="25">
        <v>565.6452</v>
      </c>
      <c r="I11" s="25">
        <v>361.23226</v>
      </c>
      <c r="J11" s="25">
        <v>2.484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2" t="s">
        <v>166</v>
      </c>
      <c r="B12" s="42" t="s">
        <v>168</v>
      </c>
      <c r="C12" s="42" t="s">
        <v>173</v>
      </c>
      <c r="D12" s="38" t="s">
        <v>216</v>
      </c>
      <c r="E12" s="43" t="s">
        <v>175</v>
      </c>
      <c r="F12" s="40">
        <v>40</v>
      </c>
      <c r="G12" s="25"/>
      <c r="H12" s="25"/>
      <c r="I12" s="25"/>
      <c r="J12" s="25"/>
      <c r="K12" s="25">
        <v>40</v>
      </c>
      <c r="L12" s="25"/>
      <c r="M12" s="25">
        <v>32.6</v>
      </c>
      <c r="N12" s="25"/>
      <c r="O12" s="25"/>
      <c r="P12" s="25"/>
      <c r="Q12" s="25">
        <v>7.4</v>
      </c>
      <c r="R12" s="25"/>
      <c r="S12" s="25"/>
      <c r="T12" s="25"/>
      <c r="U12" s="25"/>
    </row>
    <row r="13" ht="22.8" customHeight="1" spans="1:21">
      <c r="A13" s="42" t="s">
        <v>182</v>
      </c>
      <c r="B13" s="42"/>
      <c r="C13" s="42"/>
      <c r="D13" s="38" t="s">
        <v>216</v>
      </c>
      <c r="E13" s="43" t="s">
        <v>183</v>
      </c>
      <c r="F13" s="44">
        <f t="shared" ref="F13:F17" si="2">F14</f>
        <v>62.183232</v>
      </c>
      <c r="G13" s="44">
        <f>G14</f>
        <v>62.183232</v>
      </c>
      <c r="H13" s="44">
        <f>H14</f>
        <v>62.183232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42" t="s">
        <v>182</v>
      </c>
      <c r="B14" s="42" t="s">
        <v>184</v>
      </c>
      <c r="C14" s="42"/>
      <c r="D14" s="38" t="s">
        <v>216</v>
      </c>
      <c r="E14" s="43" t="s">
        <v>185</v>
      </c>
      <c r="F14" s="44">
        <f>+F15</f>
        <v>62.183232</v>
      </c>
      <c r="G14" s="44">
        <f>+G15</f>
        <v>62.183232</v>
      </c>
      <c r="H14" s="44">
        <f>+H15</f>
        <v>62.183232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8" customHeight="1" spans="1:21">
      <c r="A15" s="42" t="s">
        <v>182</v>
      </c>
      <c r="B15" s="42" t="s">
        <v>184</v>
      </c>
      <c r="C15" s="42" t="s">
        <v>184</v>
      </c>
      <c r="D15" s="38" t="s">
        <v>216</v>
      </c>
      <c r="E15" s="43" t="s">
        <v>187</v>
      </c>
      <c r="F15" s="40">
        <v>62.183232</v>
      </c>
      <c r="G15" s="25">
        <v>62.183232</v>
      </c>
      <c r="H15" s="25">
        <v>62.183232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22.8" customHeight="1" spans="1:21">
      <c r="A16" s="42" t="s">
        <v>188</v>
      </c>
      <c r="B16" s="42"/>
      <c r="C16" s="42"/>
      <c r="D16" s="38" t="s">
        <v>216</v>
      </c>
      <c r="E16" s="43" t="s">
        <v>189</v>
      </c>
      <c r="F16" s="44">
        <f t="shared" si="2"/>
        <v>21.39264</v>
      </c>
      <c r="G16" s="44">
        <f>G17</f>
        <v>21.39264</v>
      </c>
      <c r="H16" s="44">
        <f>H17</f>
        <v>21.39264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ht="22.8" customHeight="1" spans="1:21">
      <c r="A17" s="42" t="s">
        <v>188</v>
      </c>
      <c r="B17" s="42" t="s">
        <v>190</v>
      </c>
      <c r="C17" s="42"/>
      <c r="D17" s="38" t="s">
        <v>216</v>
      </c>
      <c r="E17" s="43" t="s">
        <v>191</v>
      </c>
      <c r="F17" s="44">
        <f t="shared" si="2"/>
        <v>21.39264</v>
      </c>
      <c r="G17" s="44">
        <f>G18</f>
        <v>21.39264</v>
      </c>
      <c r="H17" s="44">
        <f>H18</f>
        <v>21.39264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ht="22.8" customHeight="1" spans="1:21">
      <c r="A18" s="42" t="s">
        <v>188</v>
      </c>
      <c r="B18" s="42" t="s">
        <v>190</v>
      </c>
      <c r="C18" s="42" t="s">
        <v>170</v>
      </c>
      <c r="D18" s="38" t="s">
        <v>216</v>
      </c>
      <c r="E18" s="43" t="s">
        <v>193</v>
      </c>
      <c r="F18" s="40">
        <v>21.39264</v>
      </c>
      <c r="G18" s="25">
        <v>21.39264</v>
      </c>
      <c r="H18" s="25">
        <v>21.39264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22.8" customHeight="1" spans="1:21">
      <c r="A19" s="42" t="s">
        <v>194</v>
      </c>
      <c r="B19" s="42"/>
      <c r="C19" s="42"/>
      <c r="D19" s="38" t="s">
        <v>216</v>
      </c>
      <c r="E19" s="43" t="s">
        <v>195</v>
      </c>
      <c r="F19" s="44">
        <f>F20</f>
        <v>46.637424</v>
      </c>
      <c r="G19" s="44">
        <f>G20</f>
        <v>46.637424</v>
      </c>
      <c r="H19" s="44">
        <f>H20</f>
        <v>46.637424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ht="22.8" customHeight="1" spans="1:21">
      <c r="A20" s="42" t="s">
        <v>194</v>
      </c>
      <c r="B20" s="42" t="s">
        <v>173</v>
      </c>
      <c r="C20" s="42"/>
      <c r="D20" s="38" t="s">
        <v>216</v>
      </c>
      <c r="E20" s="43" t="s">
        <v>196</v>
      </c>
      <c r="F20" s="44">
        <f>F21</f>
        <v>46.637424</v>
      </c>
      <c r="G20" s="44">
        <f>G21</f>
        <v>46.637424</v>
      </c>
      <c r="H20" s="44">
        <f>H21</f>
        <v>46.637424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22.8" customHeight="1" spans="1:21">
      <c r="A21" s="42" t="s">
        <v>194</v>
      </c>
      <c r="B21" s="42" t="s">
        <v>173</v>
      </c>
      <c r="C21" s="42" t="s">
        <v>170</v>
      </c>
      <c r="D21" s="38" t="s">
        <v>216</v>
      </c>
      <c r="E21" s="43" t="s">
        <v>198</v>
      </c>
      <c r="F21" s="40">
        <v>46.637424</v>
      </c>
      <c r="G21" s="25">
        <v>46.637424</v>
      </c>
      <c r="H21" s="25">
        <v>46.637424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22.8" customHeight="1" spans="1:21">
      <c r="A22" s="42" t="s">
        <v>176</v>
      </c>
      <c r="B22" s="42"/>
      <c r="C22" s="42"/>
      <c r="D22" s="38" t="s">
        <v>216</v>
      </c>
      <c r="E22" s="43" t="s">
        <v>177</v>
      </c>
      <c r="F22" s="44">
        <f>+F23</f>
        <v>145</v>
      </c>
      <c r="G22" s="44">
        <f t="shared" ref="G22:M22" si="3">+G23</f>
        <v>0</v>
      </c>
      <c r="H22" s="44">
        <f t="shared" si="3"/>
        <v>0</v>
      </c>
      <c r="I22" s="44">
        <f t="shared" si="3"/>
        <v>0</v>
      </c>
      <c r="J22" s="44">
        <f t="shared" si="3"/>
        <v>0</v>
      </c>
      <c r="K22" s="44">
        <f t="shared" si="3"/>
        <v>145</v>
      </c>
      <c r="L22" s="44">
        <f t="shared" si="3"/>
        <v>8</v>
      </c>
      <c r="M22" s="44">
        <f t="shared" si="3"/>
        <v>137</v>
      </c>
      <c r="N22" s="25"/>
      <c r="O22" s="25"/>
      <c r="P22" s="25"/>
      <c r="Q22" s="25"/>
      <c r="R22" s="25"/>
      <c r="S22" s="25"/>
      <c r="T22" s="25"/>
      <c r="U22" s="25"/>
    </row>
    <row r="23" ht="22.8" customHeight="1" spans="1:21">
      <c r="A23" s="42" t="s">
        <v>176</v>
      </c>
      <c r="B23" s="42" t="s">
        <v>178</v>
      </c>
      <c r="C23" s="42"/>
      <c r="D23" s="38" t="s">
        <v>216</v>
      </c>
      <c r="E23" s="43" t="s">
        <v>179</v>
      </c>
      <c r="F23" s="44">
        <f>+F24</f>
        <v>145</v>
      </c>
      <c r="G23" s="44">
        <f t="shared" ref="G23:M23" si="4">+G24</f>
        <v>0</v>
      </c>
      <c r="H23" s="44">
        <f t="shared" si="4"/>
        <v>0</v>
      </c>
      <c r="I23" s="44">
        <f t="shared" si="4"/>
        <v>0</v>
      </c>
      <c r="J23" s="44">
        <f t="shared" si="4"/>
        <v>0</v>
      </c>
      <c r="K23" s="44">
        <f t="shared" si="4"/>
        <v>145</v>
      </c>
      <c r="L23" s="44">
        <f t="shared" si="4"/>
        <v>8</v>
      </c>
      <c r="M23" s="44">
        <f t="shared" si="4"/>
        <v>137</v>
      </c>
      <c r="N23" s="25"/>
      <c r="O23" s="25"/>
      <c r="P23" s="25"/>
      <c r="Q23" s="25"/>
      <c r="R23" s="25"/>
      <c r="S23" s="25"/>
      <c r="T23" s="25"/>
      <c r="U23" s="25"/>
    </row>
    <row r="24" ht="22.8" customHeight="1" spans="1:21">
      <c r="A24" s="42" t="s">
        <v>176</v>
      </c>
      <c r="B24" s="42" t="s">
        <v>178</v>
      </c>
      <c r="C24" s="42" t="s">
        <v>180</v>
      </c>
      <c r="D24" s="38" t="s">
        <v>216</v>
      </c>
      <c r="E24" s="43" t="s">
        <v>181</v>
      </c>
      <c r="F24" s="40">
        <v>145</v>
      </c>
      <c r="G24" s="25"/>
      <c r="H24" s="25"/>
      <c r="I24" s="25"/>
      <c r="J24" s="25"/>
      <c r="K24" s="25">
        <v>145</v>
      </c>
      <c r="L24" s="25">
        <v>8</v>
      </c>
      <c r="M24" s="25">
        <v>137</v>
      </c>
      <c r="N24" s="25"/>
      <c r="O24" s="25"/>
      <c r="P24" s="25"/>
      <c r="Q24" s="25"/>
      <c r="R24" s="25"/>
      <c r="S24" s="25"/>
      <c r="T24" s="25"/>
      <c r="U24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15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3" t="s">
        <v>226</v>
      </c>
      <c r="B6" s="32">
        <v>1244.574756</v>
      </c>
      <c r="C6" s="33" t="s">
        <v>227</v>
      </c>
      <c r="D6" s="46">
        <v>1244.574756</v>
      </c>
      <c r="E6" s="36"/>
    </row>
    <row r="7" ht="20.2" customHeight="1" spans="1:5">
      <c r="A7" s="24" t="s">
        <v>228</v>
      </c>
      <c r="B7" s="25">
        <v>1244.574756</v>
      </c>
      <c r="C7" s="24" t="s">
        <v>40</v>
      </c>
      <c r="D7" s="40">
        <v>969.36146</v>
      </c>
      <c r="E7" s="36"/>
    </row>
    <row r="8" ht="20.2" customHeight="1" spans="1:5">
      <c r="A8" s="24" t="s">
        <v>229</v>
      </c>
      <c r="B8" s="25">
        <v>1244.574756</v>
      </c>
      <c r="C8" s="24" t="s">
        <v>44</v>
      </c>
      <c r="D8" s="40"/>
      <c r="E8" s="36"/>
    </row>
    <row r="9" ht="31.05" customHeight="1" spans="1:5">
      <c r="A9" s="24" t="s">
        <v>47</v>
      </c>
      <c r="B9" s="25"/>
      <c r="C9" s="24" t="s">
        <v>48</v>
      </c>
      <c r="D9" s="40"/>
      <c r="E9" s="36"/>
    </row>
    <row r="10" ht="20.2" customHeight="1" spans="1:5">
      <c r="A10" s="24" t="s">
        <v>230</v>
      </c>
      <c r="B10" s="25"/>
      <c r="C10" s="24" t="s">
        <v>52</v>
      </c>
      <c r="D10" s="40">
        <v>145</v>
      </c>
      <c r="E10" s="36"/>
    </row>
    <row r="11" ht="20.2" customHeight="1" spans="1:5">
      <c r="A11" s="24" t="s">
        <v>231</v>
      </c>
      <c r="B11" s="25"/>
      <c r="C11" s="24" t="s">
        <v>56</v>
      </c>
      <c r="D11" s="40"/>
      <c r="E11" s="36"/>
    </row>
    <row r="12" ht="20.2" customHeight="1" spans="1:5">
      <c r="A12" s="24" t="s">
        <v>232</v>
      </c>
      <c r="B12" s="25"/>
      <c r="C12" s="24" t="s">
        <v>60</v>
      </c>
      <c r="D12" s="40"/>
      <c r="E12" s="36"/>
    </row>
    <row r="13" ht="20.2" customHeight="1" spans="1:5">
      <c r="A13" s="33" t="s">
        <v>233</v>
      </c>
      <c r="B13" s="32"/>
      <c r="C13" s="24" t="s">
        <v>64</v>
      </c>
      <c r="D13" s="40"/>
      <c r="E13" s="36"/>
    </row>
    <row r="14" ht="20.2" customHeight="1" spans="1:5">
      <c r="A14" s="24" t="s">
        <v>228</v>
      </c>
      <c r="B14" s="25"/>
      <c r="C14" s="24" t="s">
        <v>68</v>
      </c>
      <c r="D14" s="40">
        <v>62.183232</v>
      </c>
      <c r="E14" s="36"/>
    </row>
    <row r="15" ht="20.2" customHeight="1" spans="1:5">
      <c r="A15" s="24" t="s">
        <v>230</v>
      </c>
      <c r="B15" s="25"/>
      <c r="C15" s="24" t="s">
        <v>72</v>
      </c>
      <c r="D15" s="40"/>
      <c r="E15" s="36"/>
    </row>
    <row r="16" ht="20.2" customHeight="1" spans="1:5">
      <c r="A16" s="24" t="s">
        <v>231</v>
      </c>
      <c r="B16" s="25"/>
      <c r="C16" s="24" t="s">
        <v>76</v>
      </c>
      <c r="D16" s="40">
        <v>21.39264</v>
      </c>
      <c r="E16" s="36"/>
    </row>
    <row r="17" ht="20.2" customHeight="1" spans="1:5">
      <c r="A17" s="24" t="s">
        <v>232</v>
      </c>
      <c r="B17" s="25"/>
      <c r="C17" s="24" t="s">
        <v>80</v>
      </c>
      <c r="D17" s="40"/>
      <c r="E17" s="36"/>
    </row>
    <row r="18" ht="20.2" customHeight="1" spans="1:5">
      <c r="A18" s="24"/>
      <c r="B18" s="25"/>
      <c r="C18" s="24" t="s">
        <v>84</v>
      </c>
      <c r="D18" s="40"/>
      <c r="E18" s="36"/>
    </row>
    <row r="19" ht="20.2" customHeight="1" spans="1:5">
      <c r="A19" s="24"/>
      <c r="B19" s="24"/>
      <c r="C19" s="24" t="s">
        <v>88</v>
      </c>
      <c r="D19" s="40"/>
      <c r="E19" s="36"/>
    </row>
    <row r="20" ht="20.2" customHeight="1" spans="1:5">
      <c r="A20" s="24"/>
      <c r="B20" s="24"/>
      <c r="C20" s="24" t="s">
        <v>92</v>
      </c>
      <c r="D20" s="40"/>
      <c r="E20" s="36"/>
    </row>
    <row r="21" ht="20.2" customHeight="1" spans="1:5">
      <c r="A21" s="24"/>
      <c r="B21" s="24"/>
      <c r="C21" s="24" t="s">
        <v>96</v>
      </c>
      <c r="D21" s="40"/>
      <c r="E21" s="36"/>
    </row>
    <row r="22" ht="20.2" customHeight="1" spans="1:5">
      <c r="A22" s="24"/>
      <c r="B22" s="24"/>
      <c r="C22" s="24" t="s">
        <v>99</v>
      </c>
      <c r="D22" s="40"/>
      <c r="E22" s="36"/>
    </row>
    <row r="23" ht="20.2" customHeight="1" spans="1:5">
      <c r="A23" s="24"/>
      <c r="B23" s="24"/>
      <c r="C23" s="24" t="s">
        <v>102</v>
      </c>
      <c r="D23" s="40"/>
      <c r="E23" s="36"/>
    </row>
    <row r="24" ht="20.2" customHeight="1" spans="1:5">
      <c r="A24" s="24"/>
      <c r="B24" s="24"/>
      <c r="C24" s="24" t="s">
        <v>104</v>
      </c>
      <c r="D24" s="40"/>
      <c r="E24" s="36"/>
    </row>
    <row r="25" ht="20.2" customHeight="1" spans="1:5">
      <c r="A25" s="24"/>
      <c r="B25" s="24"/>
      <c r="C25" s="24" t="s">
        <v>106</v>
      </c>
      <c r="D25" s="40"/>
      <c r="E25" s="36"/>
    </row>
    <row r="26" ht="20.2" customHeight="1" spans="1:5">
      <c r="A26" s="24"/>
      <c r="B26" s="24"/>
      <c r="C26" s="24" t="s">
        <v>108</v>
      </c>
      <c r="D26" s="40">
        <v>46.637424</v>
      </c>
      <c r="E26" s="36"/>
    </row>
    <row r="27" ht="20.2" customHeight="1" spans="1:5">
      <c r="A27" s="24"/>
      <c r="B27" s="24"/>
      <c r="C27" s="24" t="s">
        <v>110</v>
      </c>
      <c r="D27" s="40"/>
      <c r="E27" s="36"/>
    </row>
    <row r="28" ht="20.2" customHeight="1" spans="1:5">
      <c r="A28" s="24"/>
      <c r="B28" s="24"/>
      <c r="C28" s="24" t="s">
        <v>112</v>
      </c>
      <c r="D28" s="40"/>
      <c r="E28" s="36"/>
    </row>
    <row r="29" ht="20.2" customHeight="1" spans="1:5">
      <c r="A29" s="24"/>
      <c r="B29" s="24"/>
      <c r="C29" s="24" t="s">
        <v>114</v>
      </c>
      <c r="D29" s="40"/>
      <c r="E29" s="36"/>
    </row>
    <row r="30" ht="20.2" customHeight="1" spans="1:5">
      <c r="A30" s="24"/>
      <c r="B30" s="24"/>
      <c r="C30" s="24" t="s">
        <v>116</v>
      </c>
      <c r="D30" s="40"/>
      <c r="E30" s="36"/>
    </row>
    <row r="31" ht="20.2" customHeight="1" spans="1:5">
      <c r="A31" s="24"/>
      <c r="B31" s="24"/>
      <c r="C31" s="24" t="s">
        <v>118</v>
      </c>
      <c r="D31" s="40"/>
      <c r="E31" s="36"/>
    </row>
    <row r="32" ht="20.2" customHeight="1" spans="1:5">
      <c r="A32" s="24"/>
      <c r="B32" s="24"/>
      <c r="C32" s="24" t="s">
        <v>120</v>
      </c>
      <c r="D32" s="40"/>
      <c r="E32" s="36"/>
    </row>
    <row r="33" ht="20.2" customHeight="1" spans="1:5">
      <c r="A33" s="24"/>
      <c r="B33" s="24"/>
      <c r="C33" s="24" t="s">
        <v>122</v>
      </c>
      <c r="D33" s="40"/>
      <c r="E33" s="36"/>
    </row>
    <row r="34" ht="20.2" customHeight="1" spans="1:5">
      <c r="A34" s="24"/>
      <c r="B34" s="24"/>
      <c r="C34" s="24" t="s">
        <v>123</v>
      </c>
      <c r="D34" s="40"/>
      <c r="E34" s="36"/>
    </row>
    <row r="35" ht="20.2" customHeight="1" spans="1:5">
      <c r="A35" s="24"/>
      <c r="B35" s="24"/>
      <c r="C35" s="24" t="s">
        <v>124</v>
      </c>
      <c r="D35" s="40"/>
      <c r="E35" s="36"/>
    </row>
    <row r="36" ht="20.2" customHeight="1" spans="1:5">
      <c r="A36" s="24"/>
      <c r="B36" s="24"/>
      <c r="C36" s="24" t="s">
        <v>125</v>
      </c>
      <c r="D36" s="40"/>
      <c r="E36" s="36"/>
    </row>
    <row r="37" ht="20.2" customHeight="1" spans="1:5">
      <c r="A37" s="24"/>
      <c r="B37" s="24"/>
      <c r="C37" s="24"/>
      <c r="D37" s="24"/>
      <c r="E37" s="36"/>
    </row>
    <row r="38" ht="20.2" customHeight="1" spans="1:5">
      <c r="A38" s="33"/>
      <c r="B38" s="33"/>
      <c r="C38" s="33" t="s">
        <v>234</v>
      </c>
      <c r="D38" s="32"/>
      <c r="E38" s="52"/>
    </row>
    <row r="39" ht="20.2" customHeight="1" spans="1:5">
      <c r="A39" s="33"/>
      <c r="B39" s="33"/>
      <c r="C39" s="33"/>
      <c r="D39" s="33"/>
      <c r="E39" s="52"/>
    </row>
    <row r="40" ht="20.2" customHeight="1" spans="1:5">
      <c r="A40" s="37" t="s">
        <v>235</v>
      </c>
      <c r="B40" s="32">
        <v>1244.574756</v>
      </c>
      <c r="C40" s="37" t="s">
        <v>236</v>
      </c>
      <c r="D40" s="46">
        <v>1244.574756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5" workbookViewId="0">
      <selection activeCell="M11" sqref="M1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7166666666667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237</v>
      </c>
      <c r="I5" s="23"/>
      <c r="J5" s="23" t="s">
        <v>238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218</v>
      </c>
      <c r="I6" s="23" t="s">
        <v>210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f>G7+K7</f>
        <v>1244.574756</v>
      </c>
      <c r="G7" s="32">
        <f t="shared" ref="G7:G9" si="0">H7+I7+J7</f>
        <v>1059.574756</v>
      </c>
      <c r="H7" s="32">
        <v>695.858496</v>
      </c>
      <c r="I7" s="32">
        <v>2.484</v>
      </c>
      <c r="J7" s="46">
        <f>350.23226+11</f>
        <v>361.23226</v>
      </c>
      <c r="K7" s="32">
        <v>185</v>
      </c>
    </row>
    <row r="8" ht="22.8" customHeight="1" spans="1:11">
      <c r="A8" s="24"/>
      <c r="B8" s="24"/>
      <c r="C8" s="24"/>
      <c r="D8" s="31" t="s">
        <v>152</v>
      </c>
      <c r="E8" s="31" t="s">
        <v>4</v>
      </c>
      <c r="F8" s="32">
        <f>G8+K8</f>
        <v>1244.574756</v>
      </c>
      <c r="G8" s="32">
        <f t="shared" si="0"/>
        <v>1059.574756</v>
      </c>
      <c r="H8" s="32">
        <v>695.858496</v>
      </c>
      <c r="I8" s="32">
        <v>2.484</v>
      </c>
      <c r="J8" s="46">
        <f>350.23226+11</f>
        <v>361.23226</v>
      </c>
      <c r="K8" s="32">
        <v>185</v>
      </c>
    </row>
    <row r="9" ht="22.8" customHeight="1" spans="1:11">
      <c r="A9" s="24"/>
      <c r="B9" s="24"/>
      <c r="C9" s="24"/>
      <c r="D9" s="39" t="s">
        <v>153</v>
      </c>
      <c r="E9" s="39" t="s">
        <v>154</v>
      </c>
      <c r="F9" s="32">
        <f>G9+K9</f>
        <v>1244.574756</v>
      </c>
      <c r="G9" s="32">
        <f t="shared" si="0"/>
        <v>1059.574756</v>
      </c>
      <c r="H9" s="32">
        <v>695.858496</v>
      </c>
      <c r="I9" s="32">
        <v>2.484</v>
      </c>
      <c r="J9" s="46">
        <f>350.23226+11</f>
        <v>361.23226</v>
      </c>
      <c r="K9" s="32">
        <v>185</v>
      </c>
    </row>
    <row r="10" ht="22.8" customHeight="1" spans="1:11">
      <c r="A10" s="48" t="s">
        <v>166</v>
      </c>
      <c r="B10" s="48"/>
      <c r="C10" s="48"/>
      <c r="D10" s="49">
        <v>201</v>
      </c>
      <c r="E10" s="50" t="s">
        <v>167</v>
      </c>
      <c r="F10" s="51">
        <f t="shared" ref="F10:K10" si="1">F11</f>
        <v>969.36</v>
      </c>
      <c r="G10" s="51">
        <f t="shared" si="1"/>
        <v>929.36</v>
      </c>
      <c r="H10" s="51">
        <f t="shared" si="1"/>
        <v>565.65</v>
      </c>
      <c r="I10" s="51">
        <f t="shared" si="1"/>
        <v>2.484</v>
      </c>
      <c r="J10" s="51">
        <f t="shared" si="1"/>
        <v>361.23226</v>
      </c>
      <c r="K10" s="51">
        <f t="shared" si="1"/>
        <v>40</v>
      </c>
    </row>
    <row r="11" ht="22.8" customHeight="1" spans="1:11">
      <c r="A11" s="48" t="s">
        <v>166</v>
      </c>
      <c r="B11" s="48" t="s">
        <v>168</v>
      </c>
      <c r="C11" s="48"/>
      <c r="D11" s="49">
        <v>20103</v>
      </c>
      <c r="E11" s="50" t="s">
        <v>169</v>
      </c>
      <c r="F11" s="51">
        <f t="shared" ref="F11:K11" si="2">F12+F13</f>
        <v>969.36</v>
      </c>
      <c r="G11" s="51">
        <f t="shared" si="2"/>
        <v>929.36</v>
      </c>
      <c r="H11" s="51">
        <f t="shared" si="2"/>
        <v>565.65</v>
      </c>
      <c r="I11" s="51">
        <f t="shared" si="2"/>
        <v>2.484</v>
      </c>
      <c r="J11" s="51">
        <f t="shared" si="2"/>
        <v>361.23226</v>
      </c>
      <c r="K11" s="51">
        <f t="shared" si="2"/>
        <v>40</v>
      </c>
    </row>
    <row r="12" ht="22.8" customHeight="1" spans="1:11">
      <c r="A12" s="42" t="s">
        <v>166</v>
      </c>
      <c r="B12" s="42" t="s">
        <v>168</v>
      </c>
      <c r="C12" s="42" t="s">
        <v>170</v>
      </c>
      <c r="D12" s="38" t="s">
        <v>239</v>
      </c>
      <c r="E12" s="24" t="s">
        <v>172</v>
      </c>
      <c r="F12" s="25">
        <v>929.36</v>
      </c>
      <c r="G12" s="25">
        <v>929.36</v>
      </c>
      <c r="H12" s="40">
        <v>565.65</v>
      </c>
      <c r="I12" s="40">
        <v>2.484</v>
      </c>
      <c r="J12" s="40">
        <f>350.23226+11</f>
        <v>361.23226</v>
      </c>
      <c r="K12" s="40"/>
    </row>
    <row r="13" ht="22.8" customHeight="1" spans="1:11">
      <c r="A13" s="42" t="s">
        <v>166</v>
      </c>
      <c r="B13" s="42" t="s">
        <v>168</v>
      </c>
      <c r="C13" s="42" t="s">
        <v>173</v>
      </c>
      <c r="D13" s="38" t="s">
        <v>240</v>
      </c>
      <c r="E13" s="24" t="s">
        <v>175</v>
      </c>
      <c r="F13" s="25">
        <v>40</v>
      </c>
      <c r="G13" s="25"/>
      <c r="H13" s="40"/>
      <c r="I13" s="40"/>
      <c r="J13" s="40"/>
      <c r="K13" s="40">
        <v>40</v>
      </c>
    </row>
    <row r="14" ht="22.8" customHeight="1" spans="1:11">
      <c r="A14" s="48" t="s">
        <v>176</v>
      </c>
      <c r="B14" s="48"/>
      <c r="C14" s="48"/>
      <c r="D14" s="49">
        <v>204</v>
      </c>
      <c r="E14" s="50" t="s">
        <v>177</v>
      </c>
      <c r="F14" s="51">
        <f t="shared" ref="F14:F18" si="3">+F15</f>
        <v>145</v>
      </c>
      <c r="G14" s="51">
        <f>+G15</f>
        <v>0</v>
      </c>
      <c r="H14" s="51">
        <f>+H15</f>
        <v>0</v>
      </c>
      <c r="I14" s="51">
        <f>+I15</f>
        <v>0</v>
      </c>
      <c r="J14" s="51">
        <f>+J15</f>
        <v>0</v>
      </c>
      <c r="K14" s="51">
        <f>+K15</f>
        <v>145</v>
      </c>
    </row>
    <row r="15" ht="22.8" customHeight="1" spans="1:11">
      <c r="A15" s="48" t="s">
        <v>176</v>
      </c>
      <c r="B15" s="48" t="s">
        <v>178</v>
      </c>
      <c r="C15" s="48"/>
      <c r="D15" s="49">
        <v>20408</v>
      </c>
      <c r="E15" s="50" t="s">
        <v>179</v>
      </c>
      <c r="F15" s="51">
        <f t="shared" si="3"/>
        <v>145</v>
      </c>
      <c r="G15" s="51">
        <f>+G16</f>
        <v>0</v>
      </c>
      <c r="H15" s="51">
        <f>+H16</f>
        <v>0</v>
      </c>
      <c r="I15" s="51">
        <f>+I16</f>
        <v>0</v>
      </c>
      <c r="J15" s="51">
        <f>+J16</f>
        <v>0</v>
      </c>
      <c r="K15" s="51">
        <f>+K16</f>
        <v>145</v>
      </c>
    </row>
    <row r="16" ht="22.8" customHeight="1" spans="1:11">
      <c r="A16" s="42" t="s">
        <v>176</v>
      </c>
      <c r="B16" s="42" t="s">
        <v>178</v>
      </c>
      <c r="C16" s="42" t="s">
        <v>180</v>
      </c>
      <c r="D16" s="38" t="s">
        <v>241</v>
      </c>
      <c r="E16" s="24" t="s">
        <v>181</v>
      </c>
      <c r="F16" s="25">
        <v>145</v>
      </c>
      <c r="G16" s="25"/>
      <c r="H16" s="40"/>
      <c r="I16" s="40"/>
      <c r="J16" s="40"/>
      <c r="K16" s="40">
        <v>145</v>
      </c>
    </row>
    <row r="17" ht="22.8" customHeight="1" spans="1:11">
      <c r="A17" s="48" t="s">
        <v>182</v>
      </c>
      <c r="B17" s="48"/>
      <c r="C17" s="48"/>
      <c r="D17" s="49">
        <v>208</v>
      </c>
      <c r="E17" s="50" t="s">
        <v>183</v>
      </c>
      <c r="F17" s="51">
        <f t="shared" ref="F17:F21" si="4">F18</f>
        <v>62.183232</v>
      </c>
      <c r="G17" s="51">
        <f>G18</f>
        <v>62.183232</v>
      </c>
      <c r="H17" s="51">
        <f>H18</f>
        <v>62.183232</v>
      </c>
      <c r="I17" s="40"/>
      <c r="J17" s="40"/>
      <c r="K17" s="40"/>
    </row>
    <row r="18" ht="22.8" customHeight="1" spans="1:11">
      <c r="A18" s="48" t="s">
        <v>182</v>
      </c>
      <c r="B18" s="48" t="s">
        <v>184</v>
      </c>
      <c r="C18" s="48"/>
      <c r="D18" s="49">
        <v>20805</v>
      </c>
      <c r="E18" s="50" t="s">
        <v>185</v>
      </c>
      <c r="F18" s="51">
        <f t="shared" si="3"/>
        <v>62.183232</v>
      </c>
      <c r="G18" s="51">
        <f>+G19</f>
        <v>62.183232</v>
      </c>
      <c r="H18" s="51">
        <f>+H19</f>
        <v>62.183232</v>
      </c>
      <c r="I18" s="40"/>
      <c r="J18" s="40"/>
      <c r="K18" s="40"/>
    </row>
    <row r="19" ht="22.8" customHeight="1" spans="1:11">
      <c r="A19" s="42" t="s">
        <v>182</v>
      </c>
      <c r="B19" s="42" t="s">
        <v>184</v>
      </c>
      <c r="C19" s="42" t="s">
        <v>184</v>
      </c>
      <c r="D19" s="38" t="s">
        <v>242</v>
      </c>
      <c r="E19" s="24" t="s">
        <v>187</v>
      </c>
      <c r="F19" s="25">
        <v>62.183232</v>
      </c>
      <c r="G19" s="25">
        <v>62.183232</v>
      </c>
      <c r="H19" s="40">
        <v>62.183232</v>
      </c>
      <c r="I19" s="40"/>
      <c r="J19" s="40"/>
      <c r="K19" s="40"/>
    </row>
    <row r="20" ht="22.8" customHeight="1" spans="1:11">
      <c r="A20" s="48" t="s">
        <v>188</v>
      </c>
      <c r="B20" s="48"/>
      <c r="C20" s="48"/>
      <c r="D20" s="49">
        <v>210</v>
      </c>
      <c r="E20" s="50" t="s">
        <v>189</v>
      </c>
      <c r="F20" s="51">
        <f t="shared" si="4"/>
        <v>21.39264</v>
      </c>
      <c r="G20" s="51">
        <f>G21</f>
        <v>21.39264</v>
      </c>
      <c r="H20" s="51">
        <f>H21</f>
        <v>21.39264</v>
      </c>
      <c r="I20" s="40"/>
      <c r="J20" s="40"/>
      <c r="K20" s="40"/>
    </row>
    <row r="21" ht="22.8" customHeight="1" spans="1:11">
      <c r="A21" s="48" t="s">
        <v>188</v>
      </c>
      <c r="B21" s="48" t="s">
        <v>190</v>
      </c>
      <c r="C21" s="48"/>
      <c r="D21" s="49">
        <v>21011</v>
      </c>
      <c r="E21" s="50" t="s">
        <v>191</v>
      </c>
      <c r="F21" s="51">
        <f t="shared" si="4"/>
        <v>21.39264</v>
      </c>
      <c r="G21" s="51">
        <f>G22</f>
        <v>21.39264</v>
      </c>
      <c r="H21" s="51">
        <f>H22</f>
        <v>21.39264</v>
      </c>
      <c r="I21" s="40"/>
      <c r="J21" s="40"/>
      <c r="K21" s="40"/>
    </row>
    <row r="22" ht="22.8" customHeight="1" spans="1:11">
      <c r="A22" s="42" t="s">
        <v>188</v>
      </c>
      <c r="B22" s="42" t="s">
        <v>190</v>
      </c>
      <c r="C22" s="42" t="s">
        <v>170</v>
      </c>
      <c r="D22" s="38" t="s">
        <v>243</v>
      </c>
      <c r="E22" s="24" t="s">
        <v>193</v>
      </c>
      <c r="F22" s="25">
        <v>21.39264</v>
      </c>
      <c r="G22" s="25">
        <v>21.39264</v>
      </c>
      <c r="H22" s="40">
        <v>21.39264</v>
      </c>
      <c r="I22" s="40"/>
      <c r="J22" s="40"/>
      <c r="K22" s="40"/>
    </row>
    <row r="23" ht="22.8" customHeight="1" spans="1:11">
      <c r="A23" s="48" t="s">
        <v>194</v>
      </c>
      <c r="B23" s="48"/>
      <c r="C23" s="48"/>
      <c r="D23" s="49">
        <v>221</v>
      </c>
      <c r="E23" s="50" t="s">
        <v>195</v>
      </c>
      <c r="F23" s="51">
        <f>F24</f>
        <v>46.637424</v>
      </c>
      <c r="G23" s="51">
        <f>G24</f>
        <v>46.637424</v>
      </c>
      <c r="H23" s="51">
        <f>H24</f>
        <v>46.637424</v>
      </c>
      <c r="I23" s="40"/>
      <c r="J23" s="40"/>
      <c r="K23" s="40"/>
    </row>
    <row r="24" ht="22.8" customHeight="1" spans="1:11">
      <c r="A24" s="48" t="s">
        <v>194</v>
      </c>
      <c r="B24" s="48" t="s">
        <v>173</v>
      </c>
      <c r="C24" s="48"/>
      <c r="D24" s="49">
        <v>22102</v>
      </c>
      <c r="E24" s="50" t="s">
        <v>196</v>
      </c>
      <c r="F24" s="51">
        <f>F25</f>
        <v>46.637424</v>
      </c>
      <c r="G24" s="51">
        <f>G25</f>
        <v>46.637424</v>
      </c>
      <c r="H24" s="51">
        <f>H25</f>
        <v>46.637424</v>
      </c>
      <c r="I24" s="40"/>
      <c r="J24" s="40"/>
      <c r="K24" s="40"/>
    </row>
    <row r="25" ht="22.8" customHeight="1" spans="1:11">
      <c r="A25" s="42" t="s">
        <v>194</v>
      </c>
      <c r="B25" s="42" t="s">
        <v>173</v>
      </c>
      <c r="C25" s="42" t="s">
        <v>170</v>
      </c>
      <c r="D25" s="38" t="s">
        <v>244</v>
      </c>
      <c r="E25" s="24" t="s">
        <v>198</v>
      </c>
      <c r="F25" s="25">
        <v>46.637424</v>
      </c>
      <c r="G25" s="25">
        <v>46.637424</v>
      </c>
      <c r="H25" s="40">
        <v>46.637424</v>
      </c>
      <c r="I25" s="40"/>
      <c r="J25" s="40"/>
      <c r="K25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2022-03-15T00:43:00Z</dcterms:created>
  <dcterms:modified xsi:type="dcterms:W3CDTF">2023-09-25T02:59:39Z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31383A07848348BBAE755ACD643FFFF3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