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90" windowHeight="11970" tabRatio="906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<sst xmlns="http://schemas.openxmlformats.org/spreadsheetml/2006/main" count="1626" uniqueCount="590">
  <si>
    <t>2022年部门预算公开表</t>
  </si>
  <si>
    <t>单位编码：</t>
  </si>
  <si>
    <t>304001</t>
  </si>
  <si>
    <t>单位名称：</t>
  </si>
  <si>
    <t>醴陵市交通运输局机关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</si>
  <si>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</si>
  <si>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</si>
  <si>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</si>
  <si>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</si>
  <si>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</si>
  <si>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</si>
  <si>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</si>
  <si>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</si>
  <si>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</si>
  <si>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</si>
  <si>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</si>
  <si>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</si>
  <si>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</si>
  <si>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</si>
  <si>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</si>
  <si>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</si>
  <si>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</si>
  <si>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</si>
  <si>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</si>
  <si>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</si>
  <si>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</si>
  <si>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</si>
  <si>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</si>
  <si>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</si>
  <si>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</si>
  <si>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单位：304001-醴陵市交通运输局机关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</si>
  <si>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</si>
  <si>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</si>
  <si>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</si>
  <si>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</si>
  <si>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</si>
  <si>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</si>
  <si>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</si>
  <si>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</si>
  <si>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</si>
  <si>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</si>
  <si>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</si>
  <si>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</si>
  <si>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</si>
  <si>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</si>
  <si>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</si>
  <si>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</si>
  <si>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</si>
  <si>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</si>
  <si>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</si>
  <si>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</si>
  <si>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</si>
  <si>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</si>
  <si>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</si>
  <si>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</si>
  <si>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</si>
  <si>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</si>
  <si>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</si>
  <si>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</si>
  <si>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</si>
  <si>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</si>
  <si>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</si>
  <si>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</si>
  <si>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</si>
  <si>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</si>
  <si>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</si>
  <si>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</si>
  <si>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</si>
  <si>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</si>
  <si>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</si>
  <si>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</si>
  <si>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</si>
  <si>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</si>
  <si>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</si>
  <si>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</si>
  <si>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</si>
  <si>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</si>
  <si>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</si>
  <si>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</si>
  <si>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</si>
  <si>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</si>
  <si>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</si>
  <si>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</si>
  <si>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</si>
  <si>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</si>
  <si>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</si>
  <si>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</si>
  <si>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</si>
  <si>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</si>
  <si>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</si>
  <si>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</si>
  <si>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</si>
  <si>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</si>
  <si>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</si>
  <si>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</si>
  <si>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</si>
  <si>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</si>
  <si>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</si>
  <si>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</si>
  <si>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</si>
  <si>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</si>
  <si>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</si>
  <si>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</si>
  <si>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</si>
  <si>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</si>
  <si>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</si>
  <si>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</si>
  <si>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</si>
  <si>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</si>
  <si>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</si>
  <si>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</si>
  <si>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</si>
  <si>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</si>
  <si>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</si>
  <si>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</si>
  <si>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</si>
  <si>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</si>
  <si>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</si>
  <si>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</si>
  <si>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</si>
  <si>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</si>
  <si>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</si>
  <si>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</si>
  <si>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</si>
  <si>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</si>
  <si>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</si>
  <si>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</si>
  <si>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</si>
  <si>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</si>
  <si>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</si>
  <si>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</si>
  <si>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</si>
  <si>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</si>
  <si>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</si>
  <si>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</si>
  <si>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</si>
  <si>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</si>
  <si>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</si>
  <si>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</si>
  <si>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</si>
  <si>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</si>
  <si>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</si>
  <si>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</si>
  <si>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</si>
  <si>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</si>
  <si>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</si>
  <si>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</si>
  <si>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</si>
  <si>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</si>
  <si>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</si>
  <si>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</si>
  <si>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</si>
  <si>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</si>
  <si>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</si>
  <si>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</si>
  <si>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</si>
  <si>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</si>
  <si>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</si>
  <si>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</si>
  <si>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</si>
  <si>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</si>
  <si>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</si>
  <si>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</si>
  <si>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</si>
  <si>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</si>
  <si>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99</t>
  </si>
  <si>
    <t>其他一般公共服务支出</t>
  </si>
  <si>
    <t xml:space="preserve">    2019999</t>
  </si>
  <si>
    <t xml:space="preserve">    其他一般公共服务支出</t>
  </si>
  <si>
    <t>208</t>
  </si>
  <si>
    <t>社会保障和就业支出</t>
  </si>
  <si>
    <t>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</si>
  <si>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</si>
  <si>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</si>
  <si>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</si>
  <si>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</si>
  <si>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</si>
  <si>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</si>
  <si>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</si>
  <si>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</si>
  <si>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</si>
  <si>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</si>
  <si>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</si>
  <si>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</si>
  <si>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214</t>
  </si>
  <si>
    <t>交通运输支出</t>
  </si>
  <si>
    <t>公路水路运输</t>
  </si>
  <si>
    <t xml:space="preserve">    2140101</t>
  </si>
  <si>
    <t xml:space="preserve">    行政运行</t>
  </si>
  <si>
    <t xml:space="preserve">    2140199</t>
  </si>
  <si>
    <t xml:space="preserve">    其他公路水路运输支出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</si>
  <si>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</si>
  <si>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</si>
  <si>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</si>
  <si>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</si>
  <si>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</si>
  <si>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</si>
  <si>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</si>
  <si>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</si>
  <si>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</si>
  <si>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</si>
  <si>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</si>
  <si>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</si>
  <si>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</si>
  <si>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</si>
  <si>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</si>
  <si>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</si>
  <si>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</si>
  <si>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</si>
  <si>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</si>
  <si>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</si>
  <si>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</si>
  <si>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</si>
  <si>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</si>
  <si>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304001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</si>
  <si>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</si>
  <si>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</si>
  <si>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</si>
  <si>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</si>
  <si>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</si>
  <si>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</si>
  <si>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</si>
  <si>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</si>
  <si>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</si>
  <si>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</si>
  <si>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</si>
  <si>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</si>
  <si>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</si>
  <si>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</si>
  <si>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</si>
  <si>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</si>
  <si>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</si>
  <si>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</si>
  <si>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</si>
  <si>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</si>
  <si>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</si>
  <si>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</si>
  <si>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2019999</t>
  </si>
  <si>
    <t xml:space="preserve">     2080501</t>
  </si>
  <si>
    <t xml:space="preserve">     2080505</t>
  </si>
  <si>
    <t xml:space="preserve">     2101101</t>
  </si>
  <si>
    <t xml:space="preserve">     2140101</t>
  </si>
  <si>
    <t xml:space="preserve">     2140199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</si>
  <si>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</si>
  <si>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</si>
  <si>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</si>
  <si>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</si>
  <si>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</si>
  <si>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</si>
  <si>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304001</t>
  </si>
  <si>
    <t xml:space="preserve">  醴陵市交通运输局机关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</si>
  <si>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</si>
  <si>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</si>
  <si>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</si>
  <si>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</si>
  <si>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</si>
  <si>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</si>
  <si>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</si>
  <si>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</si>
  <si>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</si>
  <si>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</si>
  <si>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</si>
  <si>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</si>
  <si>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</si>
  <si>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</si>
  <si>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</si>
  <si>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</si>
  <si>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</si>
  <si>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</si>
  <si>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</si>
  <si>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</si>
  <si>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</si>
  <si>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</si>
  <si>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</si>
  <si>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</si>
  <si>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</si>
  <si>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</si>
  <si>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</si>
  <si>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</si>
  <si>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</si>
  <si>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</si>
  <si>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</si>
  <si>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</si>
  <si>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</si>
  <si>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</si>
  <si>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</si>
  <si>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</si>
  <si>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</si>
  <si>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</si>
  <si>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</si>
  <si>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</si>
  <si>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</si>
  <si>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</si>
  <si>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</si>
  <si>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</si>
  <si>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</si>
  <si>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</si>
  <si>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</si>
  <si>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</si>
  <si>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</si>
  <si>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</si>
  <si>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</si>
  <si>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</si>
  <si>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</si>
  <si>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</si>
  <si>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</si>
  <si>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</si>
  <si>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</si>
  <si>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</si>
  <si>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</si>
  <si>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</si>
  <si>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</si>
  <si>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</si>
  <si>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</si>
  <si>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</si>
  <si>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</si>
  <si>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</si>
  <si>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</si>
  <si>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</si>
  <si>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</si>
  <si>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</si>
  <si>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</si>
  <si>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</si>
  <si>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</si>
  <si>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</si>
  <si>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</si>
  <si>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</si>
  <si>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</si>
  <si>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</si>
  <si>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</si>
  <si>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</si>
  <si>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</si>
  <si>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</si>
  <si>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</si>
  <si>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</si>
  <si>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</si>
  <si>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304001</t>
  </si>
  <si>
    <t>特定目标类道路运输经营许可证工本费</t>
  </si>
  <si>
    <t xml:space="preserve">   道路运输经营许可证工本费</t>
  </si>
  <si>
    <t>特定目标类渡船经费</t>
  </si>
  <si>
    <t xml:space="preserve">   渡船经费</t>
  </si>
  <si>
    <t>特定目标类交通安全治超专项</t>
  </si>
  <si>
    <t xml:space="preserve">   交通安全治超专项</t>
  </si>
  <si>
    <t>特定目标类交通项目前期经费</t>
  </si>
  <si>
    <t xml:space="preserve">   交通项目前期经费</t>
  </si>
  <si>
    <t>特定目标类交通战备训练</t>
  </si>
  <si>
    <t xml:space="preserve">   交通战备训练</t>
  </si>
  <si>
    <t>特定目标类交通转移支付</t>
  </si>
  <si>
    <t xml:space="preserve">   交通转移支付</t>
  </si>
  <si>
    <t>特定目标类水上安全视频监控工作经费</t>
  </si>
  <si>
    <t xml:space="preserve">   水上安全视频监控工作经费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</si>
  <si>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</si>
  <si>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</si>
  <si>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</si>
  <si>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</si>
  <si>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</si>
  <si>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</si>
  <si>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</si>
  <si>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</si>
  <si>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</si>
  <si>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</si>
  <si>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</si>
  <si>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</si>
  <si>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</si>
  <si>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</si>
  <si>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道路运输经营许可证工本费</t>
  </si>
  <si>
    <t>道路运输经营许可证工本费</t>
  </si>
  <si>
    <t>产出指标</t>
  </si>
  <si>
    <t>质量指标</t>
  </si>
  <si>
    <t>巩固完成市区道路运输经营许可证工作成果</t>
  </si>
  <si>
    <t>合格/不合格</t>
  </si>
  <si>
    <t>是否合格</t>
  </si>
  <si>
    <t>定性</t>
  </si>
  <si>
    <t>时效指标</t>
  </si>
  <si>
    <t>道路运输经营许可证管理工作时效性</t>
  </si>
  <si>
    <t>提高</t>
  </si>
  <si>
    <t>提高/下降</t>
  </si>
  <si>
    <t>数量指标</t>
  </si>
  <si>
    <t>办证机构数量</t>
  </si>
  <si>
    <t>2</t>
  </si>
  <si>
    <t>醴陵市市民中心窗口、醴陵市交通运输局办证大厅</t>
  </si>
  <si>
    <t>个</t>
  </si>
  <si>
    <t>定量</t>
  </si>
  <si>
    <t>满意度指标</t>
  </si>
  <si>
    <t>服务对象满意度指标</t>
  </si>
  <si>
    <t>办事人员办证满意度</t>
  </si>
  <si>
    <t>&gt;=90%</t>
  </si>
  <si>
    <t>按百分比</t>
  </si>
  <si>
    <t>≥</t>
  </si>
  <si>
    <t>效益指标</t>
  </si>
  <si>
    <t>社会效益指标</t>
  </si>
  <si>
    <t>管辖区域内道路运输经营许可证工本规范使用管理水平</t>
  </si>
  <si>
    <t>上升</t>
  </si>
  <si>
    <t>上升/下降</t>
  </si>
  <si>
    <t>成本指标</t>
  </si>
  <si>
    <t>经济成本指标</t>
  </si>
  <si>
    <t>道路运输经营许可证工作开展成本</t>
  </si>
  <si>
    <t>50000元</t>
  </si>
  <si>
    <t>用于开展管辖区域内道路运输经营许可证相关各项日常工作，包括表单证件采购费</t>
  </si>
  <si>
    <t>元</t>
  </si>
  <si>
    <t xml:space="preserve">  渡船经费</t>
  </si>
  <si>
    <t>渡船经费</t>
  </si>
  <si>
    <t>管辖区域内渡工</t>
  </si>
  <si>
    <t>16</t>
  </si>
  <si>
    <t>人</t>
  </si>
  <si>
    <t>管辖区域内渡船</t>
  </si>
  <si>
    <t>条</t>
  </si>
  <si>
    <t>巩固市区渡船维护渡工工作成果</t>
  </si>
  <si>
    <t>渡船渡工管理工作时效性</t>
  </si>
  <si>
    <t>居民满意度</t>
  </si>
  <si>
    <t>百分比</t>
  </si>
  <si>
    <t>渡船维修维护费</t>
  </si>
  <si>
    <t>30000元</t>
  </si>
  <si>
    <t>用于渡船的维修维护</t>
  </si>
  <si>
    <t>渡船渡工管理成本</t>
  </si>
  <si>
    <t>300000元</t>
  </si>
  <si>
    <t>用于开展管辖区域内渡船渡工各项日常工作</t>
  </si>
  <si>
    <t>渡工人员工资补贴</t>
  </si>
  <si>
    <t>270000元</t>
  </si>
  <si>
    <t>用于发放渡工人员工资补贴</t>
  </si>
  <si>
    <t>管辖区域内渡船渡工管理水平</t>
  </si>
  <si>
    <t xml:space="preserve">  交通安全治超专项</t>
  </si>
  <si>
    <t>加强管辖区域内交通安全治超管理，维护道路安全。</t>
  </si>
  <si>
    <t>交通安全治超专项管理工作时效性</t>
  </si>
  <si>
    <t>交通安全治超专项工作完成情况及工作成果</t>
  </si>
  <si>
    <t>一线执法人员</t>
  </si>
  <si>
    <t>100人</t>
  </si>
  <si>
    <t xml:space="preserve"> 包括协管人员、协警人员、执法大队一线人员、执法大队内勤人员</t>
  </si>
  <si>
    <t>管辖区域内交通安全治超专项工作开展水平</t>
  </si>
  <si>
    <t>其中：治超临聘人员经费</t>
  </si>
  <si>
    <t>90000元/月</t>
  </si>
  <si>
    <t>包括治超临聘人员工资、保险费福利费</t>
  </si>
  <si>
    <t>交通安全治超专项工作管理成本</t>
  </si>
  <si>
    <t>2000000元</t>
  </si>
  <si>
    <t>用于开展管辖区域内交通安全治超各项专项工作</t>
  </si>
  <si>
    <t xml:space="preserve">  交通项目前期经费</t>
  </si>
  <si>
    <t>落实管辖区域内交通项目管理各项日常工作，加强交通项目设计、监理工作。</t>
  </si>
  <si>
    <t>交通项目前期项目</t>
  </si>
  <si>
    <t>以财政审批的实际项目数为准</t>
  </si>
  <si>
    <t>各项交通项目前期项目数量</t>
  </si>
  <si>
    <t>交通项目前期工作落实完成情况</t>
  </si>
  <si>
    <t>交通项目前期工作工作时效性</t>
  </si>
  <si>
    <t>管辖区域内交通项目前期工作管理水平</t>
  </si>
  <si>
    <t>交通项目工作管理成本</t>
  </si>
  <si>
    <t>5000000元</t>
  </si>
  <si>
    <t>用于开展管辖区域内交通项目各项工作，包括交通项目设计费、监理费。</t>
  </si>
  <si>
    <t xml:space="preserve">  交通战备训练</t>
  </si>
  <si>
    <t>交通战备训练</t>
  </si>
  <si>
    <t>交通战备训练成本</t>
  </si>
  <si>
    <t>40000元</t>
  </si>
  <si>
    <t>用于开展管辖区域内交通战备训练各项日常工作</t>
  </si>
  <si>
    <t>其中：交通战备训练服装费</t>
  </si>
  <si>
    <t>23000元</t>
  </si>
  <si>
    <t>统一交通战备训练人员着装</t>
  </si>
  <si>
    <t>其中：交通战备训练场地活动费</t>
  </si>
  <si>
    <t>17000元</t>
  </si>
  <si>
    <t>包括交通战备训练场地租赁费、交通战备训练工作餐费</t>
  </si>
  <si>
    <t>管辖区域内交通战备训练管理水平</t>
  </si>
  <si>
    <t>交通战备人员</t>
  </si>
  <si>
    <t>201人（以实际人数为准</t>
  </si>
  <si>
    <t>醴陵市交通运输局全体工作人员</t>
  </si>
  <si>
    <t>1次</t>
  </si>
  <si>
    <t>一年1次</t>
  </si>
  <si>
    <t>次</t>
  </si>
  <si>
    <t>巩固交通战备训练工作成果，考核交通战备训练成绩</t>
  </si>
  <si>
    <t>交通战备训练管理工作时效性</t>
  </si>
  <si>
    <t xml:space="preserve">  交通转移支付</t>
  </si>
  <si>
    <t>完成财政下达的交通转移支付任务，落实上级资金拨付问题，保障管辖区域内交通转移支付相关各项日常工作正常运行。</t>
  </si>
  <si>
    <t>资金拨付对象满意度</t>
  </si>
  <si>
    <t>管辖区域内交通转移支付管理水平</t>
  </si>
  <si>
    <t>考核交通转移支付完成情况工作成果</t>
  </si>
  <si>
    <t>保障交通转移支付工作时效性</t>
  </si>
  <si>
    <t>交通转移支付项目</t>
  </si>
  <si>
    <t>以财政实际下达的资金项目为准</t>
  </si>
  <si>
    <t>上级交通项目指标</t>
  </si>
  <si>
    <t>交通转移支付管理成本</t>
  </si>
  <si>
    <t>150000000元</t>
  </si>
  <si>
    <t>开展上级资金拨付，进行财政下达的专项资金转移支付</t>
  </si>
  <si>
    <t xml:space="preserve">  水上安全视频监控工作经费</t>
  </si>
  <si>
    <t>保障管辖区域内水上安全视频监控管理各项日常工作顺利进行，用于开展官庄水库区域内的水上安全视频监控工作，保障水上安全。</t>
  </si>
  <si>
    <t>强化管辖区域内水上安全视频监控工作管理水平</t>
  </si>
  <si>
    <t>巩固水上安全视频监控工作成果</t>
  </si>
  <si>
    <t>水上安全视频工作保障区域</t>
  </si>
  <si>
    <t>1个</t>
  </si>
  <si>
    <t>官庄水库</t>
  </si>
  <si>
    <t>完善水上安全视频监控工作时效性</t>
  </si>
  <si>
    <t>水上安全管理成本</t>
  </si>
  <si>
    <t>70000元</t>
  </si>
  <si>
    <t>用于开展管辖区域内水上安全视频监控管理各项日常工作</t>
  </si>
  <si>
    <t>水上安全视频监控人员经费</t>
  </si>
  <si>
    <t>按实拨付</t>
  </si>
  <si>
    <t>保障水上安全视频监控人员福利补贴</t>
  </si>
  <si>
    <t>水上安全视频监控使用维护费</t>
  </si>
  <si>
    <t>保障水上安全视频监控设备正常运行</t>
  </si>
  <si>
    <t>整体支出绩效目标表</t>
  </si>
  <si>
    <t>单位：醴陵市交通运输局机关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</si>
  <si>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</si>
  <si>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</si>
  <si>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</si>
  <si>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</si>
  <si>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</si>
  <si>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</si>
  <si>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</si>
  <si>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</si>
  <si>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</si>
  <si>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保障交通运输行业管理有序开展。</t>
  </si>
  <si>
    <t>重点工作任务完成</t>
  </si>
  <si>
    <t>及时高效完成工作任务</t>
  </si>
  <si>
    <t>合格</t>
  </si>
  <si>
    <t>履职目标实现</t>
  </si>
  <si>
    <t>巩固重点工作任务完成成果</t>
  </si>
  <si>
    <t>履职效益</t>
  </si>
  <si>
    <t>交通运输行业管理水平</t>
  </si>
  <si>
    <t>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</si>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</sst>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176" fontId="1" fillId="0" borderId="0" xfId="0" applyNumberFormat="1" applyFont="1" applyFill="1" applyAlignment="1">
      <alignment vertical="center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4" fontId="8" fillId="0" borderId="5" xfId="0" applyNumberFormat="1" applyFont="1" applyFill="1" applyBorder="1" applyAlignment="1" applyProtection="1">
      <alignment horizontal="right" vertical="center" wrapText="1"/>
    </xf>
    <xf numFmtId="4" fontId="11" fillId="0" borderId="5" xfId="0" applyNumberFormat="1" applyFont="1" applyFill="1" applyBorder="1" applyAlignment="1" applyProtection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 applyProtection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176" fontId="0" fillId="0" borderId="0" xfId="0" applyNumberFormat="1" applyFont="1">
      <alignment vertical="center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M18" sqref="M18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ht="20.4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18.7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4.7" customHeight="1" spans="1:9">
      <c r="A4" s="101"/>
      <c r="B4" s="102"/>
      <c r="C4" s="29"/>
      <c r="D4" s="101" t="s">
        <v>1</v>
      </c>
      <c r="E4" s="102" t="s">
        <v>2</v>
      </c>
      <c r="F4" s="102"/>
      <c r="G4" s="102"/>
      <c r="H4" s="102"/>
      <c r="I4" s="29"/>
    </row>
    <row r="5" ht="47.45" customHeight="1" spans="1:9">
      <c r="A5" s="101"/>
      <c r="B5" s="102"/>
      <c r="C5" s="29"/>
      <c r="D5" s="101" t="s">
        <v>3</v>
      </c>
      <c r="E5" s="102" t="s">
        <v>4</v>
      </c>
      <c r="F5" s="102"/>
      <c r="G5" s="102"/>
      <c r="H5" s="102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9"/>
  <sheetViews>
    <sheetView workbookViewId="0">
      <selection activeCell="F22" sqref="F22"/>
    </sheetView>
  </sheetViews>
  <sheetFormatPr defaultColWidth="10" defaultRowHeight="13.5"/>
  <cols>
    <col min="1" max="1" width="4.375" style="56" customWidth="1"/>
    <col min="2" max="2" width="4.75" style="56" customWidth="1"/>
    <col min="3" max="3" width="5.375" style="56" customWidth="1"/>
    <col min="4" max="4" width="9.625" style="56" customWidth="1"/>
    <col min="5" max="5" width="21.25" style="56" customWidth="1"/>
    <col min="6" max="6" width="13.375" style="56" customWidth="1"/>
    <col min="7" max="7" width="12.5" style="56" customWidth="1"/>
    <col min="8" max="9" width="10.25" style="56" customWidth="1"/>
    <col min="10" max="10" width="9.125" style="56" customWidth="1"/>
    <col min="11" max="11" width="10.25" style="56" customWidth="1"/>
    <col min="12" max="12" width="12.5" style="56" customWidth="1"/>
    <col min="13" max="13" width="9.625" style="56" customWidth="1"/>
    <col min="14" max="14" width="9.875" style="56" customWidth="1"/>
    <col min="15" max="16" width="9.75" style="56" customWidth="1"/>
    <col min="17" max="16384" width="10" style="56"/>
  </cols>
  <sheetData>
    <row r="1" ht="14.25" customHeight="1" spans="1:1">
      <c r="A1" s="57"/>
    </row>
    <row r="2" ht="39.2" customHeight="1" spans="1:14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9.5" customHeight="1" spans="1:14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6" t="s">
        <v>31</v>
      </c>
      <c r="N3" s="66"/>
    </row>
    <row r="4" ht="36.95" customHeight="1" spans="1:14">
      <c r="A4" s="60" t="s">
        <v>152</v>
      </c>
      <c r="B4" s="60"/>
      <c r="C4" s="60"/>
      <c r="D4" s="60" t="s">
        <v>197</v>
      </c>
      <c r="E4" s="60" t="s">
        <v>198</v>
      </c>
      <c r="F4" s="60" t="s">
        <v>215</v>
      </c>
      <c r="G4" s="60" t="s">
        <v>200</v>
      </c>
      <c r="H4" s="60"/>
      <c r="I4" s="60"/>
      <c r="J4" s="60"/>
      <c r="K4" s="60"/>
      <c r="L4" s="60" t="s">
        <v>204</v>
      </c>
      <c r="M4" s="60"/>
      <c r="N4" s="60"/>
    </row>
    <row r="5" ht="34.7" customHeight="1" spans="1:14">
      <c r="A5" s="60" t="s">
        <v>160</v>
      </c>
      <c r="B5" s="60" t="s">
        <v>161</v>
      </c>
      <c r="C5" s="60" t="s">
        <v>162</v>
      </c>
      <c r="D5" s="60"/>
      <c r="E5" s="60"/>
      <c r="F5" s="60"/>
      <c r="G5" s="60" t="s">
        <v>134</v>
      </c>
      <c r="H5" s="60" t="s">
        <v>244</v>
      </c>
      <c r="I5" s="60" t="s">
        <v>245</v>
      </c>
      <c r="J5" s="60" t="s">
        <v>246</v>
      </c>
      <c r="K5" s="60" t="s">
        <v>247</v>
      </c>
      <c r="L5" s="60" t="s">
        <v>134</v>
      </c>
      <c r="M5" s="60" t="s">
        <v>216</v>
      </c>
      <c r="N5" s="60" t="s">
        <v>248</v>
      </c>
    </row>
    <row r="6" ht="19.9" customHeight="1" spans="1:14">
      <c r="A6" s="61"/>
      <c r="B6" s="61"/>
      <c r="C6" s="61"/>
      <c r="D6" s="61"/>
      <c r="E6" s="61" t="s">
        <v>134</v>
      </c>
      <c r="F6" s="69">
        <v>1505.559168</v>
      </c>
      <c r="G6" s="69">
        <v>1505.559168</v>
      </c>
      <c r="H6" s="69">
        <v>1091.8754</v>
      </c>
      <c r="I6" s="69">
        <v>236.73872</v>
      </c>
      <c r="J6" s="69">
        <v>131.025048</v>
      </c>
      <c r="K6" s="69">
        <v>45.92</v>
      </c>
      <c r="L6" s="69"/>
      <c r="M6" s="69"/>
      <c r="N6" s="69"/>
    </row>
    <row r="7" ht="19.9" customHeight="1" spans="1:14">
      <c r="A7" s="61"/>
      <c r="B7" s="61"/>
      <c r="C7" s="61"/>
      <c r="D7" s="63" t="s">
        <v>249</v>
      </c>
      <c r="E7" s="63" t="s">
        <v>250</v>
      </c>
      <c r="F7" s="69">
        <v>1505.559168</v>
      </c>
      <c r="G7" s="69">
        <v>1505.559168</v>
      </c>
      <c r="H7" s="69">
        <v>1091.8754</v>
      </c>
      <c r="I7" s="69">
        <v>236.73872</v>
      </c>
      <c r="J7" s="69">
        <v>131.025048</v>
      </c>
      <c r="K7" s="69">
        <v>45.92</v>
      </c>
      <c r="L7" s="69"/>
      <c r="M7" s="69"/>
      <c r="N7" s="69"/>
    </row>
    <row r="8" ht="19.9" customHeight="1" spans="1:14">
      <c r="A8" s="64" t="s">
        <v>169</v>
      </c>
      <c r="B8" s="64"/>
      <c r="C8" s="64"/>
      <c r="D8" s="65" t="s">
        <v>214</v>
      </c>
      <c r="E8" s="53" t="s">
        <v>170</v>
      </c>
      <c r="F8" s="54">
        <f t="shared" ref="F8:F11" si="0">+F9</f>
        <v>174.700064</v>
      </c>
      <c r="G8" s="54">
        <f t="shared" ref="G8:N8" si="1">+G9</f>
        <v>174.700064</v>
      </c>
      <c r="H8" s="55">
        <f t="shared" si="1"/>
        <v>0</v>
      </c>
      <c r="I8" s="55">
        <f t="shared" si="1"/>
        <v>174.700064</v>
      </c>
      <c r="J8" s="55">
        <f t="shared" si="1"/>
        <v>0</v>
      </c>
      <c r="K8" s="55">
        <f t="shared" si="1"/>
        <v>0</v>
      </c>
      <c r="L8" s="54">
        <f t="shared" si="1"/>
        <v>0</v>
      </c>
      <c r="M8" s="55">
        <f t="shared" si="1"/>
        <v>0</v>
      </c>
      <c r="N8" s="55">
        <f t="shared" si="1"/>
        <v>0</v>
      </c>
    </row>
    <row r="9" ht="19.9" customHeight="1" spans="1:14">
      <c r="A9" s="64" t="s">
        <v>169</v>
      </c>
      <c r="B9" s="64" t="s">
        <v>171</v>
      </c>
      <c r="C9" s="64"/>
      <c r="D9" s="65" t="s">
        <v>214</v>
      </c>
      <c r="E9" s="53" t="s">
        <v>172</v>
      </c>
      <c r="F9" s="54">
        <f t="shared" si="0"/>
        <v>174.700064</v>
      </c>
      <c r="G9" s="54">
        <f t="shared" ref="G9:N9" si="2">+G10</f>
        <v>174.700064</v>
      </c>
      <c r="H9" s="55">
        <f t="shared" si="2"/>
        <v>0</v>
      </c>
      <c r="I9" s="55">
        <f t="shared" si="2"/>
        <v>174.700064</v>
      </c>
      <c r="J9" s="55">
        <f t="shared" si="2"/>
        <v>0</v>
      </c>
      <c r="K9" s="55">
        <f t="shared" si="2"/>
        <v>0</v>
      </c>
      <c r="L9" s="54">
        <f t="shared" si="2"/>
        <v>0</v>
      </c>
      <c r="M9" s="55">
        <f t="shared" si="2"/>
        <v>0</v>
      </c>
      <c r="N9" s="55">
        <f t="shared" si="2"/>
        <v>0</v>
      </c>
    </row>
    <row r="10" ht="19.9" customHeight="1" spans="1:14">
      <c r="A10" s="64" t="s">
        <v>169</v>
      </c>
      <c r="B10" s="64" t="s">
        <v>171</v>
      </c>
      <c r="C10" s="64" t="s">
        <v>171</v>
      </c>
      <c r="D10" s="65" t="s">
        <v>214</v>
      </c>
      <c r="E10" s="53" t="s">
        <v>177</v>
      </c>
      <c r="F10" s="54">
        <v>174.700064</v>
      </c>
      <c r="G10" s="54">
        <v>174.700064</v>
      </c>
      <c r="H10" s="55"/>
      <c r="I10" s="55">
        <v>174.700064</v>
      </c>
      <c r="J10" s="55"/>
      <c r="K10" s="55"/>
      <c r="L10" s="54"/>
      <c r="M10" s="55"/>
      <c r="N10" s="55"/>
    </row>
    <row r="11" ht="19.9" customHeight="1" spans="1:14">
      <c r="A11" s="64" t="s">
        <v>178</v>
      </c>
      <c r="B11" s="64"/>
      <c r="C11" s="64"/>
      <c r="D11" s="65" t="s">
        <v>214</v>
      </c>
      <c r="E11" s="53" t="s">
        <v>179</v>
      </c>
      <c r="F11" s="54">
        <f t="shared" si="0"/>
        <v>62.038656</v>
      </c>
      <c r="G11" s="54">
        <f t="shared" ref="G11:N11" si="3">+G12</f>
        <v>62.038656</v>
      </c>
      <c r="H11" s="55">
        <f t="shared" si="3"/>
        <v>0</v>
      </c>
      <c r="I11" s="55">
        <f t="shared" si="3"/>
        <v>62.038656</v>
      </c>
      <c r="J11" s="55">
        <f t="shared" si="3"/>
        <v>0</v>
      </c>
      <c r="K11" s="55">
        <f t="shared" si="3"/>
        <v>0</v>
      </c>
      <c r="L11" s="54">
        <f t="shared" si="3"/>
        <v>0</v>
      </c>
      <c r="M11" s="55">
        <f t="shared" si="3"/>
        <v>0</v>
      </c>
      <c r="N11" s="55">
        <f t="shared" si="3"/>
        <v>0</v>
      </c>
    </row>
    <row r="12" ht="19.9" customHeight="1" spans="1:14">
      <c r="A12" s="64" t="s">
        <v>178</v>
      </c>
      <c r="B12" s="64" t="s">
        <v>180</v>
      </c>
      <c r="C12" s="64"/>
      <c r="D12" s="65" t="s">
        <v>214</v>
      </c>
      <c r="E12" s="53" t="s">
        <v>181</v>
      </c>
      <c r="F12" s="54">
        <f t="shared" ref="F12:F18" si="4">+F13</f>
        <v>62.038656</v>
      </c>
      <c r="G12" s="54">
        <f t="shared" ref="G12:N12" si="5">+G13</f>
        <v>62.038656</v>
      </c>
      <c r="H12" s="55">
        <f t="shared" si="5"/>
        <v>0</v>
      </c>
      <c r="I12" s="55">
        <f t="shared" si="5"/>
        <v>62.038656</v>
      </c>
      <c r="J12" s="55">
        <f t="shared" si="5"/>
        <v>0</v>
      </c>
      <c r="K12" s="55">
        <f t="shared" si="5"/>
        <v>0</v>
      </c>
      <c r="L12" s="54">
        <f t="shared" si="5"/>
        <v>0</v>
      </c>
      <c r="M12" s="55">
        <f t="shared" si="5"/>
        <v>0</v>
      </c>
      <c r="N12" s="55">
        <f t="shared" si="5"/>
        <v>0</v>
      </c>
    </row>
    <row r="13" ht="19.9" customHeight="1" spans="1:14">
      <c r="A13" s="64" t="s">
        <v>178</v>
      </c>
      <c r="B13" s="64" t="s">
        <v>180</v>
      </c>
      <c r="C13" s="64" t="s">
        <v>173</v>
      </c>
      <c r="D13" s="65" t="s">
        <v>214</v>
      </c>
      <c r="E13" s="53" t="s">
        <v>183</v>
      </c>
      <c r="F13" s="54">
        <v>62.038656</v>
      </c>
      <c r="G13" s="54">
        <v>62.038656</v>
      </c>
      <c r="H13" s="55"/>
      <c r="I13" s="55">
        <v>62.038656</v>
      </c>
      <c r="J13" s="55"/>
      <c r="K13" s="55"/>
      <c r="L13" s="54"/>
      <c r="M13" s="55"/>
      <c r="N13" s="55"/>
    </row>
    <row r="14" ht="19.9" customHeight="1" spans="1:14">
      <c r="A14" s="64" t="s">
        <v>184</v>
      </c>
      <c r="B14" s="64"/>
      <c r="C14" s="64"/>
      <c r="D14" s="65" t="s">
        <v>214</v>
      </c>
      <c r="E14" s="53" t="s">
        <v>185</v>
      </c>
      <c r="F14" s="54">
        <f t="shared" si="4"/>
        <v>1137.7954</v>
      </c>
      <c r="G14" s="54">
        <f t="shared" ref="G14:N14" si="6">+G15</f>
        <v>1137.7954</v>
      </c>
      <c r="H14" s="55">
        <f t="shared" si="6"/>
        <v>1091.8754</v>
      </c>
      <c r="I14" s="55">
        <f t="shared" si="6"/>
        <v>0</v>
      </c>
      <c r="J14" s="55">
        <f t="shared" si="6"/>
        <v>0</v>
      </c>
      <c r="K14" s="55">
        <f t="shared" si="6"/>
        <v>45.92</v>
      </c>
      <c r="L14" s="54">
        <f t="shared" si="6"/>
        <v>0</v>
      </c>
      <c r="M14" s="55">
        <f t="shared" si="6"/>
        <v>0</v>
      </c>
      <c r="N14" s="55">
        <f t="shared" si="6"/>
        <v>0</v>
      </c>
    </row>
    <row r="15" ht="19.9" customHeight="1" spans="1:14">
      <c r="A15" s="64" t="s">
        <v>184</v>
      </c>
      <c r="B15" s="64" t="s">
        <v>173</v>
      </c>
      <c r="C15" s="64"/>
      <c r="D15" s="65" t="s">
        <v>214</v>
      </c>
      <c r="E15" s="53" t="s">
        <v>186</v>
      </c>
      <c r="F15" s="54">
        <f t="shared" si="4"/>
        <v>1137.7954</v>
      </c>
      <c r="G15" s="54">
        <f t="shared" ref="G15:N15" si="7">+G16</f>
        <v>1137.7954</v>
      </c>
      <c r="H15" s="55">
        <f t="shared" si="7"/>
        <v>1091.8754</v>
      </c>
      <c r="I15" s="55">
        <f t="shared" si="7"/>
        <v>0</v>
      </c>
      <c r="J15" s="55">
        <f t="shared" si="7"/>
        <v>0</v>
      </c>
      <c r="K15" s="55">
        <f t="shared" si="7"/>
        <v>45.92</v>
      </c>
      <c r="L15" s="54">
        <f t="shared" si="7"/>
        <v>0</v>
      </c>
      <c r="M15" s="55">
        <f t="shared" si="7"/>
        <v>0</v>
      </c>
      <c r="N15" s="55">
        <f t="shared" si="7"/>
        <v>0</v>
      </c>
    </row>
    <row r="16" ht="19.9" customHeight="1" spans="1:14">
      <c r="A16" s="64" t="s">
        <v>184</v>
      </c>
      <c r="B16" s="64" t="s">
        <v>173</v>
      </c>
      <c r="C16" s="64" t="s">
        <v>173</v>
      </c>
      <c r="D16" s="65" t="s">
        <v>214</v>
      </c>
      <c r="E16" s="53" t="s">
        <v>188</v>
      </c>
      <c r="F16" s="54">
        <v>1137.7954</v>
      </c>
      <c r="G16" s="54">
        <v>1137.7954</v>
      </c>
      <c r="H16" s="55">
        <v>1091.8754</v>
      </c>
      <c r="I16" s="55"/>
      <c r="J16" s="55"/>
      <c r="K16" s="55">
        <v>45.92</v>
      </c>
      <c r="L16" s="54"/>
      <c r="M16" s="55"/>
      <c r="N16" s="55"/>
    </row>
    <row r="17" ht="19.9" customHeight="1" spans="1:14">
      <c r="A17" s="64" t="s">
        <v>191</v>
      </c>
      <c r="B17" s="64"/>
      <c r="C17" s="64"/>
      <c r="D17" s="65" t="s">
        <v>214</v>
      </c>
      <c r="E17" s="53" t="s">
        <v>192</v>
      </c>
      <c r="F17" s="54">
        <f t="shared" si="4"/>
        <v>131.025048</v>
      </c>
      <c r="G17" s="54">
        <f t="shared" ref="G17:N17" si="8">+G18</f>
        <v>131.025048</v>
      </c>
      <c r="H17" s="55">
        <f t="shared" si="8"/>
        <v>0</v>
      </c>
      <c r="I17" s="55">
        <f t="shared" si="8"/>
        <v>0</v>
      </c>
      <c r="J17" s="55">
        <f t="shared" si="8"/>
        <v>131.025048</v>
      </c>
      <c r="K17" s="55">
        <f t="shared" si="8"/>
        <v>0</v>
      </c>
      <c r="L17" s="54">
        <f t="shared" si="8"/>
        <v>0</v>
      </c>
      <c r="M17" s="55">
        <f t="shared" si="8"/>
        <v>0</v>
      </c>
      <c r="N17" s="55">
        <f t="shared" si="8"/>
        <v>0</v>
      </c>
    </row>
    <row r="18" ht="19.9" customHeight="1" spans="1:14">
      <c r="A18" s="64" t="s">
        <v>191</v>
      </c>
      <c r="B18" s="64" t="s">
        <v>193</v>
      </c>
      <c r="C18" s="64"/>
      <c r="D18" s="65" t="s">
        <v>214</v>
      </c>
      <c r="E18" s="53" t="s">
        <v>194</v>
      </c>
      <c r="F18" s="54">
        <f t="shared" si="4"/>
        <v>131.025048</v>
      </c>
      <c r="G18" s="54">
        <f t="shared" ref="G18:N18" si="9">+G19</f>
        <v>131.025048</v>
      </c>
      <c r="H18" s="55">
        <f t="shared" si="9"/>
        <v>0</v>
      </c>
      <c r="I18" s="55">
        <f t="shared" si="9"/>
        <v>0</v>
      </c>
      <c r="J18" s="55">
        <f t="shared" si="9"/>
        <v>131.025048</v>
      </c>
      <c r="K18" s="55">
        <f t="shared" si="9"/>
        <v>0</v>
      </c>
      <c r="L18" s="54">
        <f t="shared" si="9"/>
        <v>0</v>
      </c>
      <c r="M18" s="55">
        <f t="shared" si="9"/>
        <v>0</v>
      </c>
      <c r="N18" s="55">
        <f t="shared" si="9"/>
        <v>0</v>
      </c>
    </row>
    <row r="19" ht="19.9" customHeight="1" spans="1:14">
      <c r="A19" s="64" t="s">
        <v>191</v>
      </c>
      <c r="B19" s="64" t="s">
        <v>193</v>
      </c>
      <c r="C19" s="64" t="s">
        <v>173</v>
      </c>
      <c r="D19" s="65" t="s">
        <v>214</v>
      </c>
      <c r="E19" s="53" t="s">
        <v>196</v>
      </c>
      <c r="F19" s="54">
        <v>131.025048</v>
      </c>
      <c r="G19" s="54">
        <v>131.025048</v>
      </c>
      <c r="H19" s="55"/>
      <c r="I19" s="55"/>
      <c r="J19" s="55">
        <v>131.025048</v>
      </c>
      <c r="K19" s="55"/>
      <c r="L19" s="54"/>
      <c r="M19" s="55"/>
      <c r="N19" s="5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9"/>
  <sheetViews>
    <sheetView workbookViewId="0">
      <selection activeCell="A1" sqref="$A1:$XFD1048576"/>
    </sheetView>
  </sheetViews>
  <sheetFormatPr defaultColWidth="10" defaultRowHeight="13.5"/>
  <cols>
    <col min="1" max="1" width="5" style="56" customWidth="1"/>
    <col min="2" max="2" width="5.125" style="56" customWidth="1"/>
    <col min="3" max="3" width="5.75" style="56" customWidth="1"/>
    <col min="4" max="4" width="8" style="56" customWidth="1"/>
    <col min="5" max="5" width="20.125" style="56" customWidth="1"/>
    <col min="6" max="6" width="14" style="56" customWidth="1"/>
    <col min="7" max="22" width="7.75" style="56" customWidth="1"/>
    <col min="23" max="24" width="9.75" style="56" customWidth="1"/>
    <col min="25" max="16384" width="10" style="56"/>
  </cols>
  <sheetData>
    <row r="1" ht="14.25" customHeight="1" spans="1:1">
      <c r="A1" s="57"/>
    </row>
    <row r="2" ht="43.7" customHeight="1" spans="1:22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1.2" customHeight="1" spans="1:22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6" t="s">
        <v>31</v>
      </c>
      <c r="V3" s="66"/>
    </row>
    <row r="4" ht="23.45" customHeight="1" spans="1:22">
      <c r="A4" s="60" t="s">
        <v>152</v>
      </c>
      <c r="B4" s="60"/>
      <c r="C4" s="60"/>
      <c r="D4" s="60" t="s">
        <v>197</v>
      </c>
      <c r="E4" s="60" t="s">
        <v>198</v>
      </c>
      <c r="F4" s="60" t="s">
        <v>215</v>
      </c>
      <c r="G4" s="60" t="s">
        <v>251</v>
      </c>
      <c r="H4" s="60"/>
      <c r="I4" s="60"/>
      <c r="J4" s="60"/>
      <c r="K4" s="60"/>
      <c r="L4" s="60" t="s">
        <v>252</v>
      </c>
      <c r="M4" s="60"/>
      <c r="N4" s="60"/>
      <c r="O4" s="60"/>
      <c r="P4" s="60"/>
      <c r="Q4" s="60"/>
      <c r="R4" s="60" t="s">
        <v>246</v>
      </c>
      <c r="S4" s="60" t="s">
        <v>253</v>
      </c>
      <c r="T4" s="60"/>
      <c r="U4" s="60"/>
      <c r="V4" s="60"/>
    </row>
    <row r="5" ht="48.95" customHeight="1" spans="1:22">
      <c r="A5" s="60" t="s">
        <v>160</v>
      </c>
      <c r="B5" s="60" t="s">
        <v>161</v>
      </c>
      <c r="C5" s="60" t="s">
        <v>162</v>
      </c>
      <c r="D5" s="60"/>
      <c r="E5" s="60"/>
      <c r="F5" s="60"/>
      <c r="G5" s="60" t="s">
        <v>134</v>
      </c>
      <c r="H5" s="60" t="s">
        <v>254</v>
      </c>
      <c r="I5" s="60" t="s">
        <v>255</v>
      </c>
      <c r="J5" s="60" t="s">
        <v>256</v>
      </c>
      <c r="K5" s="60" t="s">
        <v>257</v>
      </c>
      <c r="L5" s="60" t="s">
        <v>134</v>
      </c>
      <c r="M5" s="60" t="s">
        <v>258</v>
      </c>
      <c r="N5" s="60" t="s">
        <v>259</v>
      </c>
      <c r="O5" s="60" t="s">
        <v>260</v>
      </c>
      <c r="P5" s="60" t="s">
        <v>261</v>
      </c>
      <c r="Q5" s="60" t="s">
        <v>262</v>
      </c>
      <c r="R5" s="60"/>
      <c r="S5" s="60" t="s">
        <v>134</v>
      </c>
      <c r="T5" s="60" t="s">
        <v>263</v>
      </c>
      <c r="U5" s="60" t="s">
        <v>264</v>
      </c>
      <c r="V5" s="60" t="s">
        <v>247</v>
      </c>
    </row>
    <row r="6" ht="19.9" customHeight="1" spans="1:22">
      <c r="A6" s="61"/>
      <c r="B6" s="61"/>
      <c r="C6" s="61"/>
      <c r="D6" s="61"/>
      <c r="E6" s="61" t="s">
        <v>134</v>
      </c>
      <c r="F6" s="62">
        <v>1505.559168</v>
      </c>
      <c r="G6" s="62">
        <v>1091.8754</v>
      </c>
      <c r="H6" s="62">
        <v>655.1736</v>
      </c>
      <c r="I6" s="62">
        <v>382.104</v>
      </c>
      <c r="J6" s="62">
        <v>54.5978</v>
      </c>
      <c r="K6" s="62"/>
      <c r="L6" s="62">
        <v>236.73872</v>
      </c>
      <c r="M6" s="62">
        <v>174.700064</v>
      </c>
      <c r="N6" s="62"/>
      <c r="O6" s="62">
        <v>62.038656</v>
      </c>
      <c r="P6" s="62"/>
      <c r="Q6" s="62"/>
      <c r="R6" s="62">
        <v>131.025048</v>
      </c>
      <c r="S6" s="62">
        <v>45.92</v>
      </c>
      <c r="T6" s="62"/>
      <c r="U6" s="62"/>
      <c r="V6" s="62">
        <v>45.92</v>
      </c>
    </row>
    <row r="7" ht="19.9" customHeight="1" spans="1:22">
      <c r="A7" s="61"/>
      <c r="B7" s="61"/>
      <c r="C7" s="61"/>
      <c r="D7" s="63" t="s">
        <v>249</v>
      </c>
      <c r="E7" s="63" t="s">
        <v>250</v>
      </c>
      <c r="F7" s="62">
        <v>1505.559168</v>
      </c>
      <c r="G7" s="62">
        <v>1091.8754</v>
      </c>
      <c r="H7" s="62">
        <v>655.1736</v>
      </c>
      <c r="I7" s="62">
        <v>382.104</v>
      </c>
      <c r="J7" s="62">
        <v>54.5978</v>
      </c>
      <c r="K7" s="62"/>
      <c r="L7" s="62">
        <v>236.73872</v>
      </c>
      <c r="M7" s="62">
        <v>174.700064</v>
      </c>
      <c r="N7" s="62"/>
      <c r="O7" s="62">
        <v>62.038656</v>
      </c>
      <c r="P7" s="62"/>
      <c r="Q7" s="62"/>
      <c r="R7" s="62">
        <v>131.025048</v>
      </c>
      <c r="S7" s="62">
        <v>45.92</v>
      </c>
      <c r="T7" s="62"/>
      <c r="U7" s="62"/>
      <c r="V7" s="62">
        <v>45.92</v>
      </c>
    </row>
    <row r="8" s="52" customFormat="1" ht="19.9" customHeight="1" spans="1:22">
      <c r="A8" s="64" t="s">
        <v>169</v>
      </c>
      <c r="B8" s="64"/>
      <c r="C8" s="64"/>
      <c r="D8" s="65" t="s">
        <v>214</v>
      </c>
      <c r="E8" s="53" t="s">
        <v>170</v>
      </c>
      <c r="F8" s="54">
        <f t="shared" ref="F8:N8" si="0">+F9</f>
        <v>174.700064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4">
        <f t="shared" si="0"/>
        <v>174.700064</v>
      </c>
      <c r="M8" s="55">
        <f t="shared" si="0"/>
        <v>174.700064</v>
      </c>
      <c r="N8" s="55">
        <f t="shared" si="0"/>
        <v>0</v>
      </c>
      <c r="O8" s="55">
        <f t="shared" ref="O8:V8" si="1">+O9</f>
        <v>0</v>
      </c>
      <c r="P8" s="55">
        <f t="shared" si="1"/>
        <v>0</v>
      </c>
      <c r="Q8" s="55">
        <f t="shared" si="1"/>
        <v>0</v>
      </c>
      <c r="R8" s="55">
        <f t="shared" si="1"/>
        <v>0</v>
      </c>
      <c r="S8" s="54">
        <f t="shared" si="1"/>
        <v>0</v>
      </c>
      <c r="T8" s="55">
        <f t="shared" si="1"/>
        <v>0</v>
      </c>
      <c r="U8" s="55">
        <f t="shared" si="1"/>
        <v>0</v>
      </c>
      <c r="V8" s="55">
        <f t="shared" si="1"/>
        <v>0</v>
      </c>
    </row>
    <row r="9" s="52" customFormat="1" ht="19.9" customHeight="1" spans="1:22">
      <c r="A9" s="64" t="s">
        <v>169</v>
      </c>
      <c r="B9" s="64" t="s">
        <v>171</v>
      </c>
      <c r="C9" s="64"/>
      <c r="D9" s="65" t="s">
        <v>214</v>
      </c>
      <c r="E9" s="53" t="s">
        <v>172</v>
      </c>
      <c r="F9" s="54">
        <f t="shared" ref="F9:N9" si="2">+F10</f>
        <v>174.700064</v>
      </c>
      <c r="G9" s="55">
        <f t="shared" si="2"/>
        <v>0</v>
      </c>
      <c r="H9" s="55">
        <f t="shared" si="2"/>
        <v>0</v>
      </c>
      <c r="I9" s="55">
        <f t="shared" si="2"/>
        <v>0</v>
      </c>
      <c r="J9" s="55">
        <f t="shared" si="2"/>
        <v>0</v>
      </c>
      <c r="K9" s="55">
        <f t="shared" si="2"/>
        <v>0</v>
      </c>
      <c r="L9" s="54">
        <f t="shared" si="2"/>
        <v>174.700064</v>
      </c>
      <c r="M9" s="55">
        <f t="shared" si="2"/>
        <v>174.700064</v>
      </c>
      <c r="N9" s="55">
        <f t="shared" si="2"/>
        <v>0</v>
      </c>
      <c r="O9" s="55">
        <f t="shared" ref="O9:V9" si="3">+O10</f>
        <v>0</v>
      </c>
      <c r="P9" s="55">
        <f t="shared" si="3"/>
        <v>0</v>
      </c>
      <c r="Q9" s="55">
        <f t="shared" si="3"/>
        <v>0</v>
      </c>
      <c r="R9" s="55">
        <f t="shared" si="3"/>
        <v>0</v>
      </c>
      <c r="S9" s="54">
        <f t="shared" si="3"/>
        <v>0</v>
      </c>
      <c r="T9" s="55">
        <f t="shared" si="3"/>
        <v>0</v>
      </c>
      <c r="U9" s="55">
        <f t="shared" si="3"/>
        <v>0</v>
      </c>
      <c r="V9" s="55">
        <f t="shared" si="3"/>
        <v>0</v>
      </c>
    </row>
    <row r="10" s="52" customFormat="1" ht="19.9" customHeight="1" spans="1:22">
      <c r="A10" s="64" t="s">
        <v>169</v>
      </c>
      <c r="B10" s="64" t="s">
        <v>171</v>
      </c>
      <c r="C10" s="64" t="s">
        <v>171</v>
      </c>
      <c r="D10" s="65" t="s">
        <v>214</v>
      </c>
      <c r="E10" s="53" t="s">
        <v>177</v>
      </c>
      <c r="F10" s="54">
        <v>174.700064</v>
      </c>
      <c r="G10" s="55"/>
      <c r="H10" s="55"/>
      <c r="I10" s="55"/>
      <c r="J10" s="55"/>
      <c r="K10" s="55"/>
      <c r="L10" s="54">
        <v>174.700064</v>
      </c>
      <c r="M10" s="55">
        <v>174.700064</v>
      </c>
      <c r="N10" s="55"/>
      <c r="O10" s="55"/>
      <c r="P10" s="55"/>
      <c r="Q10" s="55"/>
      <c r="R10" s="55"/>
      <c r="S10" s="54"/>
      <c r="T10" s="55"/>
      <c r="U10" s="55"/>
      <c r="V10" s="55"/>
    </row>
    <row r="11" s="52" customFormat="1" ht="19.9" customHeight="1" spans="1:22">
      <c r="A11" s="64" t="s">
        <v>178</v>
      </c>
      <c r="B11" s="64"/>
      <c r="C11" s="64"/>
      <c r="D11" s="65" t="s">
        <v>214</v>
      </c>
      <c r="E11" s="53" t="s">
        <v>179</v>
      </c>
      <c r="F11" s="54">
        <f t="shared" ref="F11:N11" si="4">+F12</f>
        <v>62.038656</v>
      </c>
      <c r="G11" s="55">
        <f t="shared" si="4"/>
        <v>0</v>
      </c>
      <c r="H11" s="55">
        <f t="shared" si="4"/>
        <v>0</v>
      </c>
      <c r="I11" s="55">
        <f t="shared" si="4"/>
        <v>0</v>
      </c>
      <c r="J11" s="55">
        <f t="shared" si="4"/>
        <v>0</v>
      </c>
      <c r="K11" s="55">
        <f t="shared" si="4"/>
        <v>0</v>
      </c>
      <c r="L11" s="54">
        <f t="shared" si="4"/>
        <v>62.038656</v>
      </c>
      <c r="M11" s="55">
        <f t="shared" si="4"/>
        <v>0</v>
      </c>
      <c r="N11" s="55">
        <f t="shared" si="4"/>
        <v>0</v>
      </c>
      <c r="O11" s="55">
        <f t="shared" ref="O11:V11" si="5">+O12</f>
        <v>62.038656</v>
      </c>
      <c r="P11" s="55">
        <f t="shared" si="5"/>
        <v>0</v>
      </c>
      <c r="Q11" s="55">
        <f t="shared" si="5"/>
        <v>0</v>
      </c>
      <c r="R11" s="55">
        <f t="shared" si="5"/>
        <v>0</v>
      </c>
      <c r="S11" s="54">
        <f t="shared" si="5"/>
        <v>0</v>
      </c>
      <c r="T11" s="55">
        <f t="shared" si="5"/>
        <v>0</v>
      </c>
      <c r="U11" s="55">
        <f t="shared" si="5"/>
        <v>0</v>
      </c>
      <c r="V11" s="55">
        <f t="shared" si="5"/>
        <v>0</v>
      </c>
    </row>
    <row r="12" s="52" customFormat="1" ht="19.9" customHeight="1" spans="1:22">
      <c r="A12" s="64" t="s">
        <v>178</v>
      </c>
      <c r="B12" s="64" t="s">
        <v>180</v>
      </c>
      <c r="C12" s="64"/>
      <c r="D12" s="65" t="s">
        <v>214</v>
      </c>
      <c r="E12" s="53" t="s">
        <v>181</v>
      </c>
      <c r="F12" s="54">
        <f t="shared" ref="F12:N12" si="6">+F13</f>
        <v>62.038656</v>
      </c>
      <c r="G12" s="55">
        <f t="shared" si="6"/>
        <v>0</v>
      </c>
      <c r="H12" s="55">
        <f t="shared" si="6"/>
        <v>0</v>
      </c>
      <c r="I12" s="55">
        <f t="shared" si="6"/>
        <v>0</v>
      </c>
      <c r="J12" s="55">
        <f t="shared" si="6"/>
        <v>0</v>
      </c>
      <c r="K12" s="55">
        <f t="shared" si="6"/>
        <v>0</v>
      </c>
      <c r="L12" s="54">
        <f t="shared" si="6"/>
        <v>62.038656</v>
      </c>
      <c r="M12" s="55">
        <f t="shared" si="6"/>
        <v>0</v>
      </c>
      <c r="N12" s="55">
        <f t="shared" si="6"/>
        <v>0</v>
      </c>
      <c r="O12" s="55">
        <f t="shared" ref="O12:V12" si="7">+O13</f>
        <v>62.038656</v>
      </c>
      <c r="P12" s="55">
        <f t="shared" si="7"/>
        <v>0</v>
      </c>
      <c r="Q12" s="55">
        <f t="shared" si="7"/>
        <v>0</v>
      </c>
      <c r="R12" s="55">
        <f t="shared" si="7"/>
        <v>0</v>
      </c>
      <c r="S12" s="54">
        <f t="shared" si="7"/>
        <v>0</v>
      </c>
      <c r="T12" s="55">
        <f t="shared" si="7"/>
        <v>0</v>
      </c>
      <c r="U12" s="55">
        <f t="shared" si="7"/>
        <v>0</v>
      </c>
      <c r="V12" s="55">
        <f t="shared" si="7"/>
        <v>0</v>
      </c>
    </row>
    <row r="13" s="52" customFormat="1" ht="19.9" customHeight="1" spans="1:22">
      <c r="A13" s="64" t="s">
        <v>178</v>
      </c>
      <c r="B13" s="64" t="s">
        <v>180</v>
      </c>
      <c r="C13" s="64" t="s">
        <v>173</v>
      </c>
      <c r="D13" s="65" t="s">
        <v>214</v>
      </c>
      <c r="E13" s="53" t="s">
        <v>183</v>
      </c>
      <c r="F13" s="54">
        <v>62.038656</v>
      </c>
      <c r="G13" s="55"/>
      <c r="H13" s="55"/>
      <c r="I13" s="55"/>
      <c r="J13" s="55"/>
      <c r="K13" s="55"/>
      <c r="L13" s="54">
        <v>62.038656</v>
      </c>
      <c r="M13" s="55"/>
      <c r="N13" s="55"/>
      <c r="O13" s="55">
        <v>62.038656</v>
      </c>
      <c r="P13" s="55"/>
      <c r="Q13" s="55"/>
      <c r="R13" s="55"/>
      <c r="S13" s="54"/>
      <c r="T13" s="55"/>
      <c r="U13" s="55"/>
      <c r="V13" s="55"/>
    </row>
    <row r="14" s="52" customFormat="1" ht="19.9" customHeight="1" spans="1:22">
      <c r="A14" s="64" t="s">
        <v>184</v>
      </c>
      <c r="B14" s="64"/>
      <c r="C14" s="64"/>
      <c r="D14" s="65" t="s">
        <v>214</v>
      </c>
      <c r="E14" s="53" t="s">
        <v>185</v>
      </c>
      <c r="F14" s="54">
        <f t="shared" ref="F14:N14" si="8">+F15</f>
        <v>1137.7954</v>
      </c>
      <c r="G14" s="55">
        <f t="shared" si="8"/>
        <v>1091.8754</v>
      </c>
      <c r="H14" s="55">
        <f t="shared" si="8"/>
        <v>655.1736</v>
      </c>
      <c r="I14" s="55">
        <f t="shared" si="8"/>
        <v>382.104</v>
      </c>
      <c r="J14" s="55">
        <f t="shared" si="8"/>
        <v>54.5978</v>
      </c>
      <c r="K14" s="55">
        <f t="shared" si="8"/>
        <v>0</v>
      </c>
      <c r="L14" s="54">
        <f t="shared" si="8"/>
        <v>0</v>
      </c>
      <c r="M14" s="55">
        <f t="shared" si="8"/>
        <v>0</v>
      </c>
      <c r="N14" s="55">
        <f t="shared" si="8"/>
        <v>0</v>
      </c>
      <c r="O14" s="55">
        <f t="shared" ref="O14:V14" si="9">+O15</f>
        <v>0</v>
      </c>
      <c r="P14" s="55">
        <f t="shared" si="9"/>
        <v>0</v>
      </c>
      <c r="Q14" s="55">
        <f t="shared" si="9"/>
        <v>0</v>
      </c>
      <c r="R14" s="55">
        <f t="shared" si="9"/>
        <v>0</v>
      </c>
      <c r="S14" s="54">
        <f t="shared" si="9"/>
        <v>45.92</v>
      </c>
      <c r="T14" s="55">
        <f t="shared" si="9"/>
        <v>0</v>
      </c>
      <c r="U14" s="55">
        <f t="shared" si="9"/>
        <v>0</v>
      </c>
      <c r="V14" s="55">
        <f t="shared" si="9"/>
        <v>45.92</v>
      </c>
    </row>
    <row r="15" s="52" customFormat="1" ht="19.9" customHeight="1" spans="1:22">
      <c r="A15" s="64" t="s">
        <v>184</v>
      </c>
      <c r="B15" s="64" t="s">
        <v>173</v>
      </c>
      <c r="C15" s="64"/>
      <c r="D15" s="65" t="s">
        <v>214</v>
      </c>
      <c r="E15" s="53" t="s">
        <v>186</v>
      </c>
      <c r="F15" s="54">
        <f t="shared" ref="F15:N15" si="10">+F16</f>
        <v>1137.7954</v>
      </c>
      <c r="G15" s="55">
        <f t="shared" si="10"/>
        <v>1091.8754</v>
      </c>
      <c r="H15" s="55">
        <f t="shared" si="10"/>
        <v>655.1736</v>
      </c>
      <c r="I15" s="55">
        <f t="shared" si="10"/>
        <v>382.104</v>
      </c>
      <c r="J15" s="55">
        <f t="shared" si="10"/>
        <v>54.5978</v>
      </c>
      <c r="K15" s="55">
        <f t="shared" si="10"/>
        <v>0</v>
      </c>
      <c r="L15" s="54">
        <f t="shared" si="10"/>
        <v>0</v>
      </c>
      <c r="M15" s="55">
        <f t="shared" si="10"/>
        <v>0</v>
      </c>
      <c r="N15" s="55">
        <f t="shared" si="10"/>
        <v>0</v>
      </c>
      <c r="O15" s="55">
        <f t="shared" ref="O15:V15" si="11">+O16</f>
        <v>0</v>
      </c>
      <c r="P15" s="55">
        <f t="shared" si="11"/>
        <v>0</v>
      </c>
      <c r="Q15" s="55">
        <f t="shared" si="11"/>
        <v>0</v>
      </c>
      <c r="R15" s="55">
        <f t="shared" si="11"/>
        <v>0</v>
      </c>
      <c r="S15" s="54">
        <f t="shared" si="11"/>
        <v>45.92</v>
      </c>
      <c r="T15" s="55">
        <f t="shared" si="11"/>
        <v>0</v>
      </c>
      <c r="U15" s="55">
        <f t="shared" si="11"/>
        <v>0</v>
      </c>
      <c r="V15" s="55">
        <f t="shared" si="11"/>
        <v>45.92</v>
      </c>
    </row>
    <row r="16" s="52" customFormat="1" ht="19.9" customHeight="1" spans="1:22">
      <c r="A16" s="64" t="s">
        <v>184</v>
      </c>
      <c r="B16" s="64" t="s">
        <v>173</v>
      </c>
      <c r="C16" s="64" t="s">
        <v>173</v>
      </c>
      <c r="D16" s="65" t="s">
        <v>214</v>
      </c>
      <c r="E16" s="53" t="s">
        <v>188</v>
      </c>
      <c r="F16" s="54">
        <v>1137.7954</v>
      </c>
      <c r="G16" s="55">
        <v>1091.8754</v>
      </c>
      <c r="H16" s="55">
        <v>655.1736</v>
      </c>
      <c r="I16" s="55">
        <v>382.104</v>
      </c>
      <c r="J16" s="55">
        <v>54.5978</v>
      </c>
      <c r="K16" s="55"/>
      <c r="L16" s="54"/>
      <c r="M16" s="55"/>
      <c r="N16" s="55"/>
      <c r="O16" s="55"/>
      <c r="P16" s="55"/>
      <c r="Q16" s="55"/>
      <c r="R16" s="55"/>
      <c r="S16" s="54">
        <v>45.92</v>
      </c>
      <c r="T16" s="55"/>
      <c r="U16" s="55"/>
      <c r="V16" s="55">
        <v>45.92</v>
      </c>
    </row>
    <row r="17" s="52" customFormat="1" ht="19.9" customHeight="1" spans="1:22">
      <c r="A17" s="64" t="s">
        <v>191</v>
      </c>
      <c r="B17" s="64"/>
      <c r="C17" s="64"/>
      <c r="D17" s="65" t="s">
        <v>214</v>
      </c>
      <c r="E17" s="53" t="s">
        <v>192</v>
      </c>
      <c r="F17" s="54">
        <f t="shared" ref="F17:N17" si="12">+F18</f>
        <v>131.025048</v>
      </c>
      <c r="G17" s="55">
        <f t="shared" si="12"/>
        <v>0</v>
      </c>
      <c r="H17" s="55">
        <f t="shared" si="12"/>
        <v>0</v>
      </c>
      <c r="I17" s="55">
        <f t="shared" si="12"/>
        <v>0</v>
      </c>
      <c r="J17" s="55">
        <f t="shared" si="12"/>
        <v>0</v>
      </c>
      <c r="K17" s="55">
        <f t="shared" si="12"/>
        <v>0</v>
      </c>
      <c r="L17" s="54">
        <f t="shared" si="12"/>
        <v>0</v>
      </c>
      <c r="M17" s="55">
        <f t="shared" si="12"/>
        <v>0</v>
      </c>
      <c r="N17" s="55">
        <f t="shared" si="12"/>
        <v>0</v>
      </c>
      <c r="O17" s="55">
        <f t="shared" ref="O17:V17" si="13">+O18</f>
        <v>0</v>
      </c>
      <c r="P17" s="55">
        <f t="shared" si="13"/>
        <v>0</v>
      </c>
      <c r="Q17" s="55">
        <f t="shared" si="13"/>
        <v>0</v>
      </c>
      <c r="R17" s="55">
        <f t="shared" si="13"/>
        <v>131.025048</v>
      </c>
      <c r="S17" s="54">
        <f t="shared" si="13"/>
        <v>0</v>
      </c>
      <c r="T17" s="55">
        <f t="shared" si="13"/>
        <v>0</v>
      </c>
      <c r="U17" s="55">
        <f t="shared" si="13"/>
        <v>0</v>
      </c>
      <c r="V17" s="55">
        <f t="shared" si="13"/>
        <v>0</v>
      </c>
    </row>
    <row r="18" s="52" customFormat="1" ht="19.9" customHeight="1" spans="1:22">
      <c r="A18" s="64" t="s">
        <v>191</v>
      </c>
      <c r="B18" s="64" t="s">
        <v>193</v>
      </c>
      <c r="C18" s="64"/>
      <c r="D18" s="65" t="s">
        <v>214</v>
      </c>
      <c r="E18" s="53" t="s">
        <v>194</v>
      </c>
      <c r="F18" s="54">
        <f t="shared" ref="F18:N18" si="14">+F19</f>
        <v>131.025048</v>
      </c>
      <c r="G18" s="55">
        <f t="shared" si="14"/>
        <v>0</v>
      </c>
      <c r="H18" s="55">
        <f t="shared" si="14"/>
        <v>0</v>
      </c>
      <c r="I18" s="55">
        <f t="shared" si="14"/>
        <v>0</v>
      </c>
      <c r="J18" s="55">
        <f t="shared" si="14"/>
        <v>0</v>
      </c>
      <c r="K18" s="55">
        <f t="shared" si="14"/>
        <v>0</v>
      </c>
      <c r="L18" s="54">
        <f t="shared" si="14"/>
        <v>0</v>
      </c>
      <c r="M18" s="55">
        <f t="shared" si="14"/>
        <v>0</v>
      </c>
      <c r="N18" s="55">
        <f t="shared" si="14"/>
        <v>0</v>
      </c>
      <c r="O18" s="55">
        <f t="shared" ref="O18:V18" si="15">+O19</f>
        <v>0</v>
      </c>
      <c r="P18" s="55">
        <f t="shared" si="15"/>
        <v>0</v>
      </c>
      <c r="Q18" s="55">
        <f t="shared" si="15"/>
        <v>0</v>
      </c>
      <c r="R18" s="55">
        <f t="shared" si="15"/>
        <v>131.025048</v>
      </c>
      <c r="S18" s="54">
        <f t="shared" si="15"/>
        <v>0</v>
      </c>
      <c r="T18" s="55">
        <f t="shared" si="15"/>
        <v>0</v>
      </c>
      <c r="U18" s="55">
        <f t="shared" si="15"/>
        <v>0</v>
      </c>
      <c r="V18" s="55">
        <f t="shared" si="15"/>
        <v>0</v>
      </c>
    </row>
    <row r="19" s="52" customFormat="1" ht="19.9" customHeight="1" spans="1:22">
      <c r="A19" s="64" t="s">
        <v>191</v>
      </c>
      <c r="B19" s="64" t="s">
        <v>193</v>
      </c>
      <c r="C19" s="64" t="s">
        <v>173</v>
      </c>
      <c r="D19" s="65" t="s">
        <v>214</v>
      </c>
      <c r="E19" s="53" t="s">
        <v>196</v>
      </c>
      <c r="F19" s="54">
        <v>131.025048</v>
      </c>
      <c r="G19" s="55"/>
      <c r="H19" s="55"/>
      <c r="I19" s="55"/>
      <c r="J19" s="55"/>
      <c r="K19" s="55"/>
      <c r="L19" s="54"/>
      <c r="M19" s="55"/>
      <c r="N19" s="55"/>
      <c r="O19" s="55"/>
      <c r="P19" s="55"/>
      <c r="Q19" s="55"/>
      <c r="R19" s="55">
        <v>131.025048</v>
      </c>
      <c r="S19" s="54"/>
      <c r="T19" s="55"/>
      <c r="U19" s="55"/>
      <c r="V19" s="5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3"/>
  <sheetViews>
    <sheetView workbookViewId="0">
      <selection activeCell="E20" sqref="E2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29"/>
    </row>
    <row r="2" ht="40.7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1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0.45" customHeight="1" spans="1:11">
      <c r="A4" s="24" t="s">
        <v>152</v>
      </c>
      <c r="B4" s="24"/>
      <c r="C4" s="24"/>
      <c r="D4" s="24" t="s">
        <v>197</v>
      </c>
      <c r="E4" s="24" t="s">
        <v>198</v>
      </c>
      <c r="F4" s="24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270</v>
      </c>
    </row>
    <row r="5" ht="20.45" customHeight="1" spans="1:11">
      <c r="A5" s="24" t="s">
        <v>160</v>
      </c>
      <c r="B5" s="24" t="s">
        <v>161</v>
      </c>
      <c r="C5" s="24" t="s">
        <v>162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33"/>
      <c r="B6" s="33"/>
      <c r="C6" s="33"/>
      <c r="D6" s="33"/>
      <c r="E6" s="33" t="s">
        <v>134</v>
      </c>
      <c r="F6" s="32">
        <v>5.706</v>
      </c>
      <c r="G6" s="32">
        <v>1.656</v>
      </c>
      <c r="H6" s="32"/>
      <c r="I6" s="32"/>
      <c r="J6" s="32">
        <v>4.05</v>
      </c>
      <c r="K6" s="32"/>
    </row>
    <row r="7" ht="19.9" customHeight="1" spans="1:11">
      <c r="A7" s="33"/>
      <c r="B7" s="33"/>
      <c r="C7" s="33"/>
      <c r="D7" s="39" t="s">
        <v>249</v>
      </c>
      <c r="E7" s="39" t="s">
        <v>250</v>
      </c>
      <c r="F7" s="32">
        <v>5.706</v>
      </c>
      <c r="G7" s="32">
        <v>1.656</v>
      </c>
      <c r="H7" s="32"/>
      <c r="I7" s="32"/>
      <c r="J7" s="32">
        <v>4.05</v>
      </c>
      <c r="K7" s="32"/>
    </row>
    <row r="8" s="52" customFormat="1" ht="19.9" customHeight="1" spans="1:11">
      <c r="A8" s="42" t="s">
        <v>169</v>
      </c>
      <c r="B8" s="42"/>
      <c r="C8" s="42"/>
      <c r="D8" s="38" t="s">
        <v>214</v>
      </c>
      <c r="E8" s="53" t="s">
        <v>170</v>
      </c>
      <c r="F8" s="54">
        <f t="shared" ref="F8:K8" si="0">+F9</f>
        <v>4.05</v>
      </c>
      <c r="G8" s="55">
        <f t="shared" si="0"/>
        <v>0</v>
      </c>
      <c r="H8" s="55">
        <f t="shared" si="0"/>
        <v>0</v>
      </c>
      <c r="I8" s="55">
        <f t="shared" si="0"/>
        <v>0</v>
      </c>
      <c r="J8" s="55">
        <f t="shared" si="0"/>
        <v>4.05</v>
      </c>
      <c r="K8" s="55">
        <f t="shared" si="0"/>
        <v>0</v>
      </c>
    </row>
    <row r="9" s="52" customFormat="1" ht="19.9" customHeight="1" spans="1:11">
      <c r="A9" s="42" t="s">
        <v>169</v>
      </c>
      <c r="B9" s="42" t="s">
        <v>171</v>
      </c>
      <c r="C9" s="42"/>
      <c r="D9" s="38" t="s">
        <v>214</v>
      </c>
      <c r="E9" s="53" t="s">
        <v>172</v>
      </c>
      <c r="F9" s="54">
        <f t="shared" ref="F9:K9" si="1">+F10</f>
        <v>4.05</v>
      </c>
      <c r="G9" s="55">
        <f t="shared" si="1"/>
        <v>0</v>
      </c>
      <c r="H9" s="55">
        <f t="shared" si="1"/>
        <v>0</v>
      </c>
      <c r="I9" s="55">
        <f t="shared" si="1"/>
        <v>0</v>
      </c>
      <c r="J9" s="55">
        <f t="shared" si="1"/>
        <v>4.05</v>
      </c>
      <c r="K9" s="55">
        <f t="shared" si="1"/>
        <v>0</v>
      </c>
    </row>
    <row r="10" s="52" customFormat="1" ht="19.9" customHeight="1" spans="1:11">
      <c r="A10" s="42" t="s">
        <v>169</v>
      </c>
      <c r="B10" s="42" t="s">
        <v>171</v>
      </c>
      <c r="C10" s="42" t="s">
        <v>173</v>
      </c>
      <c r="D10" s="38" t="s">
        <v>214</v>
      </c>
      <c r="E10" s="53" t="s">
        <v>175</v>
      </c>
      <c r="F10" s="54">
        <v>4.05</v>
      </c>
      <c r="G10" s="55"/>
      <c r="H10" s="55"/>
      <c r="I10" s="55"/>
      <c r="J10" s="55">
        <v>4.05</v>
      </c>
      <c r="K10" s="55"/>
    </row>
    <row r="11" s="52" customFormat="1" ht="19.9" customHeight="1" spans="1:11">
      <c r="A11" s="42" t="s">
        <v>184</v>
      </c>
      <c r="B11" s="42"/>
      <c r="C11" s="42"/>
      <c r="D11" s="38" t="s">
        <v>214</v>
      </c>
      <c r="E11" s="53" t="s">
        <v>185</v>
      </c>
      <c r="F11" s="54">
        <f t="shared" ref="F11:K11" si="2">+F12</f>
        <v>1.656</v>
      </c>
      <c r="G11" s="55">
        <f t="shared" si="2"/>
        <v>1.656</v>
      </c>
      <c r="H11" s="55">
        <f t="shared" si="2"/>
        <v>0</v>
      </c>
      <c r="I11" s="55">
        <f t="shared" si="2"/>
        <v>0</v>
      </c>
      <c r="J11" s="55">
        <f t="shared" si="2"/>
        <v>0</v>
      </c>
      <c r="K11" s="55">
        <f t="shared" si="2"/>
        <v>0</v>
      </c>
    </row>
    <row r="12" s="52" customFormat="1" ht="19.9" customHeight="1" spans="1:11">
      <c r="A12" s="42" t="s">
        <v>184</v>
      </c>
      <c r="B12" s="42" t="s">
        <v>173</v>
      </c>
      <c r="C12" s="42"/>
      <c r="D12" s="38" t="s">
        <v>214</v>
      </c>
      <c r="E12" s="53" t="s">
        <v>186</v>
      </c>
      <c r="F12" s="54">
        <f t="shared" ref="F12:K12" si="3">+F13</f>
        <v>1.656</v>
      </c>
      <c r="G12" s="55">
        <f t="shared" si="3"/>
        <v>1.656</v>
      </c>
      <c r="H12" s="55">
        <f t="shared" si="3"/>
        <v>0</v>
      </c>
      <c r="I12" s="55">
        <f t="shared" si="3"/>
        <v>0</v>
      </c>
      <c r="J12" s="55">
        <f t="shared" si="3"/>
        <v>0</v>
      </c>
      <c r="K12" s="55">
        <f t="shared" si="3"/>
        <v>0</v>
      </c>
    </row>
    <row r="13" s="52" customFormat="1" ht="19.9" customHeight="1" spans="1:11">
      <c r="A13" s="42" t="s">
        <v>184</v>
      </c>
      <c r="B13" s="42" t="s">
        <v>173</v>
      </c>
      <c r="C13" s="42" t="s">
        <v>173</v>
      </c>
      <c r="D13" s="38" t="s">
        <v>214</v>
      </c>
      <c r="E13" s="53" t="s">
        <v>188</v>
      </c>
      <c r="F13" s="54">
        <v>1.656</v>
      </c>
      <c r="G13" s="55">
        <v>1.656</v>
      </c>
      <c r="H13" s="55"/>
      <c r="I13" s="55"/>
      <c r="J13" s="55"/>
      <c r="K13" s="5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3"/>
  <sheetViews>
    <sheetView workbookViewId="0">
      <selection activeCell="G19" sqref="G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">
      <c r="A1" s="29"/>
    </row>
    <row r="2" ht="35.4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1.2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8" t="s">
        <v>31</v>
      </c>
      <c r="R3" s="28"/>
    </row>
    <row r="4" ht="21.2" customHeight="1" spans="1:18">
      <c r="A4" s="24" t="s">
        <v>152</v>
      </c>
      <c r="B4" s="24"/>
      <c r="C4" s="24"/>
      <c r="D4" s="24" t="s">
        <v>197</v>
      </c>
      <c r="E4" s="24" t="s">
        <v>198</v>
      </c>
      <c r="F4" s="24" t="s">
        <v>265</v>
      </c>
      <c r="G4" s="24" t="s">
        <v>271</v>
      </c>
      <c r="H4" s="24" t="s">
        <v>272</v>
      </c>
      <c r="I4" s="24" t="s">
        <v>273</v>
      </c>
      <c r="J4" s="24" t="s">
        <v>274</v>
      </c>
      <c r="K4" s="24" t="s">
        <v>275</v>
      </c>
      <c r="L4" s="24" t="s">
        <v>276</v>
      </c>
      <c r="M4" s="24" t="s">
        <v>277</v>
      </c>
      <c r="N4" s="24" t="s">
        <v>267</v>
      </c>
      <c r="O4" s="24" t="s">
        <v>278</v>
      </c>
      <c r="P4" s="24" t="s">
        <v>279</v>
      </c>
      <c r="Q4" s="24" t="s">
        <v>268</v>
      </c>
      <c r="R4" s="24" t="s">
        <v>270</v>
      </c>
    </row>
    <row r="5" ht="18.75" customHeight="1" spans="1:18">
      <c r="A5" s="24" t="s">
        <v>160</v>
      </c>
      <c r="B5" s="24" t="s">
        <v>161</v>
      </c>
      <c r="C5" s="24" t="s">
        <v>162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19.9" customHeight="1" spans="1:18">
      <c r="A6" s="33"/>
      <c r="B6" s="33"/>
      <c r="C6" s="33"/>
      <c r="D6" s="33"/>
      <c r="E6" s="33" t="s">
        <v>134</v>
      </c>
      <c r="F6" s="32">
        <v>5.706</v>
      </c>
      <c r="G6" s="32">
        <v>4.05</v>
      </c>
      <c r="H6" s="32"/>
      <c r="I6" s="32"/>
      <c r="J6" s="32"/>
      <c r="K6" s="32">
        <v>1.656</v>
      </c>
      <c r="L6" s="32"/>
      <c r="M6" s="32"/>
      <c r="N6" s="32"/>
      <c r="O6" s="32"/>
      <c r="P6" s="32"/>
      <c r="Q6" s="32"/>
      <c r="R6" s="32"/>
    </row>
    <row r="7" ht="19.9" customHeight="1" spans="1:18">
      <c r="A7" s="33"/>
      <c r="B7" s="33"/>
      <c r="C7" s="33"/>
      <c r="D7" s="39" t="s">
        <v>249</v>
      </c>
      <c r="E7" s="39" t="s">
        <v>250</v>
      </c>
      <c r="F7" s="32">
        <v>5.706</v>
      </c>
      <c r="G7" s="32">
        <v>4.05</v>
      </c>
      <c r="H7" s="32"/>
      <c r="I7" s="32"/>
      <c r="J7" s="32"/>
      <c r="K7" s="32">
        <v>1.656</v>
      </c>
      <c r="L7" s="32"/>
      <c r="M7" s="32"/>
      <c r="N7" s="32"/>
      <c r="O7" s="32"/>
      <c r="P7" s="32"/>
      <c r="Q7" s="32"/>
      <c r="R7" s="32"/>
    </row>
    <row r="8" s="52" customFormat="1" ht="19.9" customHeight="1" spans="1:18">
      <c r="A8" s="42" t="s">
        <v>169</v>
      </c>
      <c r="B8" s="42"/>
      <c r="C8" s="42"/>
      <c r="D8" s="38" t="s">
        <v>214</v>
      </c>
      <c r="E8" s="53" t="s">
        <v>170</v>
      </c>
      <c r="F8" s="54">
        <f t="shared" ref="F8:K8" si="0">+F9</f>
        <v>4.05</v>
      </c>
      <c r="G8" s="55">
        <f t="shared" si="0"/>
        <v>4.05</v>
      </c>
      <c r="H8" s="55">
        <f t="shared" si="0"/>
        <v>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/>
      <c r="M8" s="55"/>
      <c r="N8" s="55"/>
      <c r="O8" s="55"/>
      <c r="P8" s="55"/>
      <c r="Q8" s="55"/>
      <c r="R8" s="55"/>
    </row>
    <row r="9" s="52" customFormat="1" ht="19.9" customHeight="1" spans="1:18">
      <c r="A9" s="42" t="s">
        <v>169</v>
      </c>
      <c r="B9" s="42" t="s">
        <v>171</v>
      </c>
      <c r="C9" s="42"/>
      <c r="D9" s="38" t="s">
        <v>214</v>
      </c>
      <c r="E9" s="53" t="s">
        <v>172</v>
      </c>
      <c r="F9" s="54">
        <f t="shared" ref="F9:K9" si="1">+F10</f>
        <v>4.05</v>
      </c>
      <c r="G9" s="55">
        <f t="shared" si="1"/>
        <v>4.05</v>
      </c>
      <c r="H9" s="55">
        <f t="shared" si="1"/>
        <v>0</v>
      </c>
      <c r="I9" s="55">
        <f t="shared" si="1"/>
        <v>0</v>
      </c>
      <c r="J9" s="55">
        <f t="shared" si="1"/>
        <v>0</v>
      </c>
      <c r="K9" s="55">
        <f t="shared" si="1"/>
        <v>0</v>
      </c>
      <c r="L9" s="55"/>
      <c r="M9" s="55"/>
      <c r="N9" s="55"/>
      <c r="O9" s="55"/>
      <c r="P9" s="55"/>
      <c r="Q9" s="55"/>
      <c r="R9" s="55"/>
    </row>
    <row r="10" s="52" customFormat="1" ht="19.9" customHeight="1" spans="1:18">
      <c r="A10" s="42" t="s">
        <v>169</v>
      </c>
      <c r="B10" s="42" t="s">
        <v>171</v>
      </c>
      <c r="C10" s="42" t="s">
        <v>173</v>
      </c>
      <c r="D10" s="38" t="s">
        <v>214</v>
      </c>
      <c r="E10" s="53" t="s">
        <v>175</v>
      </c>
      <c r="F10" s="54">
        <v>4.05</v>
      </c>
      <c r="G10" s="55">
        <v>4.05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="52" customFormat="1" ht="19.9" customHeight="1" spans="1:18">
      <c r="A11" s="42" t="s">
        <v>184</v>
      </c>
      <c r="B11" s="42"/>
      <c r="C11" s="42"/>
      <c r="D11" s="38" t="s">
        <v>214</v>
      </c>
      <c r="E11" s="53" t="s">
        <v>185</v>
      </c>
      <c r="F11" s="54">
        <f t="shared" ref="F11:K11" si="2">+F12</f>
        <v>1.656</v>
      </c>
      <c r="G11" s="55">
        <f t="shared" si="2"/>
        <v>0</v>
      </c>
      <c r="H11" s="55">
        <f t="shared" si="2"/>
        <v>0</v>
      </c>
      <c r="I11" s="55">
        <f t="shared" si="2"/>
        <v>0</v>
      </c>
      <c r="J11" s="55">
        <f t="shared" si="2"/>
        <v>0</v>
      </c>
      <c r="K11" s="55">
        <f t="shared" si="2"/>
        <v>1.656</v>
      </c>
      <c r="L11" s="55"/>
      <c r="M11" s="55"/>
      <c r="N11" s="55"/>
      <c r="O11" s="55"/>
      <c r="P11" s="55"/>
      <c r="Q11" s="55"/>
      <c r="R11" s="55"/>
    </row>
    <row r="12" s="52" customFormat="1" ht="19.9" customHeight="1" spans="1:18">
      <c r="A12" s="42" t="s">
        <v>184</v>
      </c>
      <c r="B12" s="42" t="s">
        <v>173</v>
      </c>
      <c r="C12" s="42"/>
      <c r="D12" s="38" t="s">
        <v>214</v>
      </c>
      <c r="E12" s="53" t="s">
        <v>186</v>
      </c>
      <c r="F12" s="54">
        <f t="shared" ref="F12:K12" si="3">+F13</f>
        <v>1.656</v>
      </c>
      <c r="G12" s="55">
        <f t="shared" si="3"/>
        <v>0</v>
      </c>
      <c r="H12" s="55">
        <f t="shared" si="3"/>
        <v>0</v>
      </c>
      <c r="I12" s="55">
        <f t="shared" si="3"/>
        <v>0</v>
      </c>
      <c r="J12" s="55">
        <f t="shared" si="3"/>
        <v>0</v>
      </c>
      <c r="K12" s="55">
        <f t="shared" si="3"/>
        <v>1.656</v>
      </c>
      <c r="L12" s="55"/>
      <c r="M12" s="55"/>
      <c r="N12" s="55"/>
      <c r="O12" s="55"/>
      <c r="P12" s="55"/>
      <c r="Q12" s="55"/>
      <c r="R12" s="55"/>
    </row>
    <row r="13" s="52" customFormat="1" ht="19.9" customHeight="1" spans="1:18">
      <c r="A13" s="42" t="s">
        <v>184</v>
      </c>
      <c r="B13" s="42" t="s">
        <v>173</v>
      </c>
      <c r="C13" s="42" t="s">
        <v>173</v>
      </c>
      <c r="D13" s="38" t="s">
        <v>214</v>
      </c>
      <c r="E13" s="53" t="s">
        <v>188</v>
      </c>
      <c r="F13" s="54">
        <v>1.656</v>
      </c>
      <c r="G13" s="55"/>
      <c r="H13" s="55"/>
      <c r="I13" s="55"/>
      <c r="J13" s="55"/>
      <c r="K13" s="55">
        <v>1.656</v>
      </c>
      <c r="L13" s="55"/>
      <c r="M13" s="55"/>
      <c r="N13" s="55"/>
      <c r="O13" s="55"/>
      <c r="P13" s="55"/>
      <c r="Q13" s="55"/>
      <c r="R13" s="55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0"/>
  <sheetViews>
    <sheetView workbookViewId="0">
      <selection activeCell="H6" sqref="H6:Q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1">
      <c r="A1" s="29"/>
    </row>
    <row r="2" ht="31.7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4.95" customHeight="1" spans="1:20">
      <c r="A4" s="24" t="s">
        <v>152</v>
      </c>
      <c r="B4" s="24"/>
      <c r="C4" s="24"/>
      <c r="D4" s="24" t="s">
        <v>197</v>
      </c>
      <c r="E4" s="24" t="s">
        <v>198</v>
      </c>
      <c r="F4" s="24" t="s">
        <v>265</v>
      </c>
      <c r="G4" s="24" t="s">
        <v>201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204</v>
      </c>
      <c r="S4" s="24"/>
      <c r="T4" s="24"/>
    </row>
    <row r="5" ht="31.7" customHeight="1" spans="1:20">
      <c r="A5" s="24" t="s">
        <v>160</v>
      </c>
      <c r="B5" s="24" t="s">
        <v>161</v>
      </c>
      <c r="C5" s="24" t="s">
        <v>162</v>
      </c>
      <c r="D5" s="24"/>
      <c r="E5" s="24"/>
      <c r="F5" s="24"/>
      <c r="G5" s="24" t="s">
        <v>134</v>
      </c>
      <c r="H5" s="24" t="s">
        <v>280</v>
      </c>
      <c r="I5" s="24" t="s">
        <v>281</v>
      </c>
      <c r="J5" s="24" t="s">
        <v>282</v>
      </c>
      <c r="K5" s="24" t="s">
        <v>283</v>
      </c>
      <c r="L5" s="24" t="s">
        <v>284</v>
      </c>
      <c r="M5" s="24" t="s">
        <v>285</v>
      </c>
      <c r="N5" s="24" t="s">
        <v>286</v>
      </c>
      <c r="O5" s="24" t="s">
        <v>287</v>
      </c>
      <c r="P5" s="24" t="s">
        <v>288</v>
      </c>
      <c r="Q5" s="24" t="s">
        <v>289</v>
      </c>
      <c r="R5" s="24" t="s">
        <v>134</v>
      </c>
      <c r="S5" s="24" t="s">
        <v>290</v>
      </c>
      <c r="T5" s="24" t="s">
        <v>248</v>
      </c>
    </row>
    <row r="6" ht="19.9" customHeight="1" spans="1:20">
      <c r="A6" s="33"/>
      <c r="B6" s="33"/>
      <c r="C6" s="33"/>
      <c r="D6" s="33"/>
      <c r="E6" s="33" t="s">
        <v>134</v>
      </c>
      <c r="F6" s="48">
        <f>SUM(G6)</f>
        <v>887.41377</v>
      </c>
      <c r="G6" s="48">
        <f>SUM(H6:Q6)</f>
        <v>887.41377</v>
      </c>
      <c r="H6" s="48">
        <v>230.41377</v>
      </c>
      <c r="I6" s="48"/>
      <c r="J6" s="48"/>
      <c r="K6" s="48"/>
      <c r="L6" s="48">
        <v>91</v>
      </c>
      <c r="M6" s="48">
        <v>2</v>
      </c>
      <c r="N6" s="48"/>
      <c r="O6" s="48">
        <v>4</v>
      </c>
      <c r="P6" s="48">
        <v>33</v>
      </c>
      <c r="Q6" s="48">
        <v>527</v>
      </c>
      <c r="R6" s="51"/>
      <c r="S6" s="51"/>
      <c r="T6" s="51"/>
    </row>
    <row r="7" ht="19.9" customHeight="1" spans="1:20">
      <c r="A7" s="33"/>
      <c r="B7" s="33"/>
      <c r="C7" s="33"/>
      <c r="D7" s="49">
        <v>304001</v>
      </c>
      <c r="E7" s="39" t="s">
        <v>250</v>
      </c>
      <c r="F7" s="48">
        <f>SUM(G7)</f>
        <v>887.41377</v>
      </c>
      <c r="G7" s="48">
        <f>SUM(H7:Q7)</f>
        <v>887.41377</v>
      </c>
      <c r="H7" s="48">
        <v>230.41377</v>
      </c>
      <c r="I7" s="48"/>
      <c r="J7" s="48"/>
      <c r="K7" s="48"/>
      <c r="L7" s="48">
        <v>91</v>
      </c>
      <c r="M7" s="48">
        <v>2</v>
      </c>
      <c r="N7" s="48"/>
      <c r="O7" s="48">
        <v>4</v>
      </c>
      <c r="P7" s="48">
        <v>33</v>
      </c>
      <c r="Q7" s="48">
        <v>527</v>
      </c>
      <c r="R7" s="51"/>
      <c r="S7" s="51"/>
      <c r="T7" s="51"/>
    </row>
    <row r="8" ht="19.9" customHeight="1" spans="1:20">
      <c r="A8" s="42" t="s">
        <v>184</v>
      </c>
      <c r="B8" s="42"/>
      <c r="C8" s="42"/>
      <c r="D8" s="38" t="s">
        <v>214</v>
      </c>
      <c r="E8" s="25" t="s">
        <v>185</v>
      </c>
      <c r="F8" s="50">
        <f>+F9</f>
        <v>887.41377</v>
      </c>
      <c r="G8" s="47">
        <f>SUM(H8:Q8)</f>
        <v>887.41377</v>
      </c>
      <c r="H8" s="47">
        <f t="shared" ref="H8:Q8" si="0">+H9</f>
        <v>230.41377</v>
      </c>
      <c r="I8" s="47">
        <f t="shared" si="0"/>
        <v>0</v>
      </c>
      <c r="J8" s="47">
        <f t="shared" si="0"/>
        <v>0</v>
      </c>
      <c r="K8" s="47">
        <f t="shared" si="0"/>
        <v>0</v>
      </c>
      <c r="L8" s="47">
        <f t="shared" si="0"/>
        <v>91</v>
      </c>
      <c r="M8" s="47">
        <f t="shared" si="0"/>
        <v>2</v>
      </c>
      <c r="N8" s="47">
        <f t="shared" si="0"/>
        <v>0</v>
      </c>
      <c r="O8" s="47">
        <f t="shared" si="0"/>
        <v>4</v>
      </c>
      <c r="P8" s="47">
        <f t="shared" si="0"/>
        <v>33</v>
      </c>
      <c r="Q8" s="47">
        <f t="shared" si="0"/>
        <v>527</v>
      </c>
      <c r="R8" s="40"/>
      <c r="S8" s="40"/>
      <c r="T8" s="40"/>
    </row>
    <row r="9" ht="19.9" customHeight="1" spans="1:20">
      <c r="A9" s="42" t="s">
        <v>184</v>
      </c>
      <c r="B9" s="42" t="s">
        <v>173</v>
      </c>
      <c r="C9" s="42"/>
      <c r="D9" s="38" t="s">
        <v>214</v>
      </c>
      <c r="E9" s="25" t="s">
        <v>186</v>
      </c>
      <c r="F9" s="50">
        <f>+F10</f>
        <v>887.41377</v>
      </c>
      <c r="G9" s="47">
        <f>SUM(H9:Q9)</f>
        <v>887.41377</v>
      </c>
      <c r="H9" s="47">
        <f t="shared" ref="H9:Q9" si="1">+H10</f>
        <v>230.41377</v>
      </c>
      <c r="I9" s="47">
        <f t="shared" si="1"/>
        <v>0</v>
      </c>
      <c r="J9" s="47">
        <f t="shared" si="1"/>
        <v>0</v>
      </c>
      <c r="K9" s="47">
        <f t="shared" si="1"/>
        <v>0</v>
      </c>
      <c r="L9" s="47">
        <f t="shared" si="1"/>
        <v>91</v>
      </c>
      <c r="M9" s="47">
        <f t="shared" si="1"/>
        <v>2</v>
      </c>
      <c r="N9" s="47">
        <f t="shared" si="1"/>
        <v>0</v>
      </c>
      <c r="O9" s="47">
        <f t="shared" si="1"/>
        <v>4</v>
      </c>
      <c r="P9" s="47">
        <f t="shared" si="1"/>
        <v>33</v>
      </c>
      <c r="Q9" s="47">
        <f t="shared" si="1"/>
        <v>527</v>
      </c>
      <c r="R9" s="40"/>
      <c r="S9" s="40"/>
      <c r="T9" s="40"/>
    </row>
    <row r="10" ht="19.9" customHeight="1" spans="1:20">
      <c r="A10" s="42" t="s">
        <v>184</v>
      </c>
      <c r="B10" s="42" t="s">
        <v>173</v>
      </c>
      <c r="C10" s="42" t="s">
        <v>173</v>
      </c>
      <c r="D10" s="38" t="s">
        <v>214</v>
      </c>
      <c r="E10" s="25" t="s">
        <v>188</v>
      </c>
      <c r="F10" s="50">
        <f>SUM(G10)</f>
        <v>887.41377</v>
      </c>
      <c r="G10" s="47">
        <f>SUM(H10:Q10)</f>
        <v>887.41377</v>
      </c>
      <c r="H10" s="47">
        <v>230.41377</v>
      </c>
      <c r="I10" s="47"/>
      <c r="J10" s="47"/>
      <c r="K10" s="47"/>
      <c r="L10" s="47">
        <v>91</v>
      </c>
      <c r="M10" s="47">
        <v>2</v>
      </c>
      <c r="N10" s="47"/>
      <c r="O10" s="47">
        <v>4</v>
      </c>
      <c r="P10" s="47">
        <v>33</v>
      </c>
      <c r="Q10" s="47">
        <v>527</v>
      </c>
      <c r="R10" s="40"/>
      <c r="S10" s="40"/>
      <c r="T10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10"/>
  <sheetViews>
    <sheetView showZeros="0" zoomScale="115" zoomScaleNormal="115" workbookViewId="0">
      <selection activeCell="G6" sqref="G6:AG6"/>
    </sheetView>
  </sheetViews>
  <sheetFormatPr defaultColWidth="10" defaultRowHeight="13.5"/>
  <cols>
    <col min="1" max="3" width="4.125" customWidth="1"/>
    <col min="4" max="4" width="7.75" customWidth="1"/>
    <col min="5" max="5" width="16.5" customWidth="1"/>
    <col min="6" max="6" width="6.125" customWidth="1"/>
    <col min="7" max="7" width="5.375" customWidth="1"/>
    <col min="8" max="10" width="4" customWidth="1"/>
    <col min="11" max="11" width="4.5" customWidth="1"/>
    <col min="12" max="12" width="5.375" customWidth="1"/>
    <col min="13" max="15" width="4" customWidth="1"/>
    <col min="16" max="16" width="5.25" customWidth="1"/>
    <col min="17" max="17" width="6" customWidth="1"/>
    <col min="18" max="18" width="7" customWidth="1"/>
    <col min="19" max="21" width="4.25" customWidth="1"/>
    <col min="22" max="22" width="6.75" customWidth="1"/>
    <col min="23" max="25" width="5.125" customWidth="1"/>
    <col min="26" max="26" width="5.375" customWidth="1"/>
    <col min="27" max="31" width="7.125" customWidth="1"/>
    <col min="32" max="32" width="5.25" customWidth="1"/>
    <col min="33" max="33" width="7.125" customWidth="1"/>
    <col min="34" max="35" width="9.75" customWidth="1"/>
  </cols>
  <sheetData>
    <row r="1" ht="14.25" customHeight="1" spans="1:1">
      <c r="A1" s="29"/>
    </row>
    <row r="2" ht="38.45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1.2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8" t="s">
        <v>31</v>
      </c>
      <c r="AG3" s="28"/>
    </row>
    <row r="4" ht="21.95" customHeight="1" spans="1:33">
      <c r="A4" s="24" t="s">
        <v>152</v>
      </c>
      <c r="B4" s="24"/>
      <c r="C4" s="24"/>
      <c r="D4" s="24" t="s">
        <v>197</v>
      </c>
      <c r="E4" s="24" t="s">
        <v>198</v>
      </c>
      <c r="F4" s="24" t="s">
        <v>291</v>
      </c>
      <c r="G4" s="24" t="s">
        <v>292</v>
      </c>
      <c r="H4" s="24" t="s">
        <v>293</v>
      </c>
      <c r="I4" s="24" t="s">
        <v>294</v>
      </c>
      <c r="J4" s="24" t="s">
        <v>295</v>
      </c>
      <c r="K4" s="24" t="s">
        <v>296</v>
      </c>
      <c r="L4" s="24" t="s">
        <v>297</v>
      </c>
      <c r="M4" s="24" t="s">
        <v>298</v>
      </c>
      <c r="N4" s="24" t="s">
        <v>299</v>
      </c>
      <c r="O4" s="24" t="s">
        <v>300</v>
      </c>
      <c r="P4" s="24" t="s">
        <v>301</v>
      </c>
      <c r="Q4" s="24" t="s">
        <v>286</v>
      </c>
      <c r="R4" s="24" t="s">
        <v>288</v>
      </c>
      <c r="S4" s="24" t="s">
        <v>302</v>
      </c>
      <c r="T4" s="24" t="s">
        <v>281</v>
      </c>
      <c r="U4" s="24" t="s">
        <v>282</v>
      </c>
      <c r="V4" s="24" t="s">
        <v>285</v>
      </c>
      <c r="W4" s="24" t="s">
        <v>303</v>
      </c>
      <c r="X4" s="24" t="s">
        <v>304</v>
      </c>
      <c r="Y4" s="24" t="s">
        <v>305</v>
      </c>
      <c r="Z4" s="24" t="s">
        <v>306</v>
      </c>
      <c r="AA4" s="24" t="s">
        <v>284</v>
      </c>
      <c r="AB4" s="24" t="s">
        <v>307</v>
      </c>
      <c r="AC4" s="24" t="s">
        <v>308</v>
      </c>
      <c r="AD4" s="24" t="s">
        <v>287</v>
      </c>
      <c r="AE4" s="24" t="s">
        <v>309</v>
      </c>
      <c r="AF4" s="24" t="s">
        <v>310</v>
      </c>
      <c r="AG4" s="24" t="s">
        <v>289</v>
      </c>
    </row>
    <row r="5" ht="18.75" customHeight="1" spans="1:33">
      <c r="A5" s="24" t="s">
        <v>160</v>
      </c>
      <c r="B5" s="24" t="s">
        <v>161</v>
      </c>
      <c r="C5" s="24" t="s">
        <v>162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19.9" customHeight="1" spans="1:33">
      <c r="A6" s="37"/>
      <c r="B6" s="46"/>
      <c r="C6" s="46"/>
      <c r="D6" s="25"/>
      <c r="E6" s="25" t="s">
        <v>134</v>
      </c>
      <c r="F6" s="47">
        <f>SUM(G6:AG6)</f>
        <v>887.41377</v>
      </c>
      <c r="G6" s="48">
        <f t="shared" ref="G6:AG6" si="0">SUM(G7)</f>
        <v>52.2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6</v>
      </c>
      <c r="L6" s="48">
        <f t="shared" si="0"/>
        <v>30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48">
        <f t="shared" si="0"/>
        <v>5</v>
      </c>
      <c r="Q6" s="48">
        <f t="shared" si="0"/>
        <v>0</v>
      </c>
      <c r="R6" s="48">
        <f t="shared" si="0"/>
        <v>33</v>
      </c>
      <c r="S6" s="48">
        <f t="shared" si="0"/>
        <v>0</v>
      </c>
      <c r="T6" s="48">
        <f t="shared" si="0"/>
        <v>0</v>
      </c>
      <c r="U6" s="48">
        <f t="shared" si="0"/>
        <v>0</v>
      </c>
      <c r="V6" s="48">
        <f t="shared" si="0"/>
        <v>2</v>
      </c>
      <c r="W6" s="48">
        <f t="shared" si="0"/>
        <v>0</v>
      </c>
      <c r="X6" s="48">
        <f t="shared" si="0"/>
        <v>0</v>
      </c>
      <c r="Y6" s="48">
        <f t="shared" si="0"/>
        <v>0</v>
      </c>
      <c r="Z6" s="48">
        <f t="shared" si="0"/>
        <v>46</v>
      </c>
      <c r="AA6" s="48">
        <f t="shared" si="0"/>
        <v>45</v>
      </c>
      <c r="AB6" s="48">
        <f t="shared" si="0"/>
        <v>30.885508</v>
      </c>
      <c r="AC6" s="48">
        <f t="shared" si="0"/>
        <v>46.328262</v>
      </c>
      <c r="AD6" s="48">
        <f t="shared" si="0"/>
        <v>4</v>
      </c>
      <c r="AE6" s="48">
        <f t="shared" si="0"/>
        <v>60</v>
      </c>
      <c r="AF6" s="48">
        <f t="shared" si="0"/>
        <v>0</v>
      </c>
      <c r="AG6" s="48">
        <f t="shared" si="0"/>
        <v>527</v>
      </c>
    </row>
    <row r="7" ht="19.9" customHeight="1" spans="1:33">
      <c r="A7" s="33"/>
      <c r="B7" s="33"/>
      <c r="C7" s="33"/>
      <c r="D7" s="39" t="s">
        <v>249</v>
      </c>
      <c r="E7" s="39" t="s">
        <v>250</v>
      </c>
      <c r="F7" s="47">
        <f>SUM(G7:AG7)</f>
        <v>887.41377</v>
      </c>
      <c r="G7" s="48">
        <v>52.2</v>
      </c>
      <c r="H7" s="48"/>
      <c r="I7" s="48"/>
      <c r="J7" s="48"/>
      <c r="K7" s="48">
        <v>6</v>
      </c>
      <c r="L7" s="48">
        <v>30</v>
      </c>
      <c r="M7" s="48"/>
      <c r="N7" s="48"/>
      <c r="O7" s="48"/>
      <c r="P7" s="48">
        <v>5</v>
      </c>
      <c r="Q7" s="48"/>
      <c r="R7" s="48">
        <v>33</v>
      </c>
      <c r="S7" s="48"/>
      <c r="T7" s="48"/>
      <c r="U7" s="48"/>
      <c r="V7" s="48">
        <v>2</v>
      </c>
      <c r="W7" s="48"/>
      <c r="X7" s="48"/>
      <c r="Y7" s="48"/>
      <c r="Z7" s="48">
        <v>46</v>
      </c>
      <c r="AA7" s="48">
        <v>45</v>
      </c>
      <c r="AB7" s="48">
        <v>30.885508</v>
      </c>
      <c r="AC7" s="48">
        <v>46.328262</v>
      </c>
      <c r="AD7" s="48">
        <v>4</v>
      </c>
      <c r="AE7" s="48">
        <v>60</v>
      </c>
      <c r="AF7" s="48"/>
      <c r="AG7" s="48">
        <v>527</v>
      </c>
    </row>
    <row r="8" ht="19.9" customHeight="1" spans="1:33">
      <c r="A8" s="42" t="s">
        <v>184</v>
      </c>
      <c r="B8" s="42"/>
      <c r="C8" s="42"/>
      <c r="D8" s="38" t="s">
        <v>214</v>
      </c>
      <c r="E8" s="25" t="s">
        <v>185</v>
      </c>
      <c r="F8" s="47">
        <f>SUM(G8:AG8)</f>
        <v>887.41377</v>
      </c>
      <c r="G8" s="47">
        <f t="shared" ref="G8:AG8" si="1">+G9</f>
        <v>52.2</v>
      </c>
      <c r="H8" s="47">
        <f t="shared" si="1"/>
        <v>0</v>
      </c>
      <c r="I8" s="47">
        <f t="shared" si="1"/>
        <v>0</v>
      </c>
      <c r="J8" s="47">
        <f t="shared" si="1"/>
        <v>0</v>
      </c>
      <c r="K8" s="47">
        <f t="shared" si="1"/>
        <v>6</v>
      </c>
      <c r="L8" s="47">
        <f t="shared" si="1"/>
        <v>30</v>
      </c>
      <c r="M8" s="47">
        <f t="shared" si="1"/>
        <v>0</v>
      </c>
      <c r="N8" s="47">
        <f t="shared" si="1"/>
        <v>0</v>
      </c>
      <c r="O8" s="47">
        <f t="shared" si="1"/>
        <v>0</v>
      </c>
      <c r="P8" s="47">
        <f t="shared" si="1"/>
        <v>5</v>
      </c>
      <c r="Q8" s="47">
        <f t="shared" si="1"/>
        <v>0</v>
      </c>
      <c r="R8" s="47">
        <f t="shared" si="1"/>
        <v>33</v>
      </c>
      <c r="S8" s="47">
        <f t="shared" si="1"/>
        <v>0</v>
      </c>
      <c r="T8" s="47">
        <f t="shared" si="1"/>
        <v>0</v>
      </c>
      <c r="U8" s="47">
        <f t="shared" si="1"/>
        <v>0</v>
      </c>
      <c r="V8" s="47">
        <f t="shared" si="1"/>
        <v>2</v>
      </c>
      <c r="W8" s="47">
        <f t="shared" si="1"/>
        <v>0</v>
      </c>
      <c r="X8" s="47">
        <f t="shared" si="1"/>
        <v>0</v>
      </c>
      <c r="Y8" s="47">
        <f t="shared" si="1"/>
        <v>0</v>
      </c>
      <c r="Z8" s="47">
        <f t="shared" si="1"/>
        <v>46</v>
      </c>
      <c r="AA8" s="47">
        <f t="shared" si="1"/>
        <v>45</v>
      </c>
      <c r="AB8" s="47">
        <f t="shared" si="1"/>
        <v>30.885508</v>
      </c>
      <c r="AC8" s="47">
        <f t="shared" si="1"/>
        <v>46.328262</v>
      </c>
      <c r="AD8" s="47">
        <f t="shared" si="1"/>
        <v>4</v>
      </c>
      <c r="AE8" s="47">
        <f t="shared" si="1"/>
        <v>60</v>
      </c>
      <c r="AF8" s="47">
        <f t="shared" si="1"/>
        <v>0</v>
      </c>
      <c r="AG8" s="47">
        <f t="shared" si="1"/>
        <v>527</v>
      </c>
    </row>
    <row r="9" ht="19.9" customHeight="1" spans="1:33">
      <c r="A9" s="42" t="s">
        <v>184</v>
      </c>
      <c r="B9" s="42" t="s">
        <v>173</v>
      </c>
      <c r="C9" s="42"/>
      <c r="D9" s="38" t="s">
        <v>214</v>
      </c>
      <c r="E9" s="25" t="s">
        <v>186</v>
      </c>
      <c r="F9" s="47">
        <f>SUM(G9:AG9)</f>
        <v>887.41377</v>
      </c>
      <c r="G9" s="47">
        <f t="shared" ref="G9:AG9" si="2">+G10</f>
        <v>52.2</v>
      </c>
      <c r="H9" s="47">
        <f t="shared" si="2"/>
        <v>0</v>
      </c>
      <c r="I9" s="47">
        <f t="shared" si="2"/>
        <v>0</v>
      </c>
      <c r="J9" s="47">
        <f t="shared" si="2"/>
        <v>0</v>
      </c>
      <c r="K9" s="47">
        <f t="shared" si="2"/>
        <v>6</v>
      </c>
      <c r="L9" s="47">
        <f t="shared" si="2"/>
        <v>30</v>
      </c>
      <c r="M9" s="47">
        <f t="shared" si="2"/>
        <v>0</v>
      </c>
      <c r="N9" s="47">
        <f t="shared" si="2"/>
        <v>0</v>
      </c>
      <c r="O9" s="47">
        <f t="shared" si="2"/>
        <v>0</v>
      </c>
      <c r="P9" s="47">
        <f t="shared" si="2"/>
        <v>5</v>
      </c>
      <c r="Q9" s="47">
        <f t="shared" si="2"/>
        <v>0</v>
      </c>
      <c r="R9" s="47">
        <f t="shared" si="2"/>
        <v>33</v>
      </c>
      <c r="S9" s="47">
        <f t="shared" si="2"/>
        <v>0</v>
      </c>
      <c r="T9" s="47">
        <f t="shared" si="2"/>
        <v>0</v>
      </c>
      <c r="U9" s="47">
        <f t="shared" si="2"/>
        <v>0</v>
      </c>
      <c r="V9" s="47">
        <f t="shared" si="2"/>
        <v>2</v>
      </c>
      <c r="W9" s="47">
        <f t="shared" si="2"/>
        <v>0</v>
      </c>
      <c r="X9" s="47">
        <f t="shared" si="2"/>
        <v>0</v>
      </c>
      <c r="Y9" s="47">
        <f t="shared" si="2"/>
        <v>0</v>
      </c>
      <c r="Z9" s="47">
        <f t="shared" si="2"/>
        <v>46</v>
      </c>
      <c r="AA9" s="47">
        <f t="shared" si="2"/>
        <v>45</v>
      </c>
      <c r="AB9" s="47">
        <f t="shared" si="2"/>
        <v>30.885508</v>
      </c>
      <c r="AC9" s="47">
        <f t="shared" si="2"/>
        <v>46.328262</v>
      </c>
      <c r="AD9" s="47">
        <f t="shared" si="2"/>
        <v>4</v>
      </c>
      <c r="AE9" s="47">
        <f t="shared" si="2"/>
        <v>60</v>
      </c>
      <c r="AF9" s="47">
        <f t="shared" si="2"/>
        <v>0</v>
      </c>
      <c r="AG9" s="47">
        <f t="shared" si="2"/>
        <v>527</v>
      </c>
    </row>
    <row r="10" ht="19.9" customHeight="1" spans="1:33">
      <c r="A10" s="42" t="s">
        <v>184</v>
      </c>
      <c r="B10" s="42" t="s">
        <v>173</v>
      </c>
      <c r="C10" s="42" t="s">
        <v>173</v>
      </c>
      <c r="D10" s="38" t="s">
        <v>214</v>
      </c>
      <c r="E10" s="25" t="s">
        <v>188</v>
      </c>
      <c r="F10" s="47">
        <f>SUM(G10:AG10)</f>
        <v>887.41377</v>
      </c>
      <c r="G10" s="47">
        <v>52.2</v>
      </c>
      <c r="H10" s="47"/>
      <c r="I10" s="47"/>
      <c r="J10" s="47"/>
      <c r="K10" s="47">
        <v>6</v>
      </c>
      <c r="L10" s="47">
        <v>30</v>
      </c>
      <c r="M10" s="47"/>
      <c r="N10" s="47"/>
      <c r="O10" s="47"/>
      <c r="P10" s="47">
        <v>5</v>
      </c>
      <c r="Q10" s="47"/>
      <c r="R10" s="47">
        <v>33</v>
      </c>
      <c r="S10" s="47"/>
      <c r="T10" s="47"/>
      <c r="U10" s="47"/>
      <c r="V10" s="47">
        <v>2</v>
      </c>
      <c r="W10" s="47"/>
      <c r="X10" s="47"/>
      <c r="Y10" s="47"/>
      <c r="Z10" s="47">
        <v>46</v>
      </c>
      <c r="AA10" s="47">
        <v>45</v>
      </c>
      <c r="AB10" s="47">
        <v>30.885508</v>
      </c>
      <c r="AC10" s="47">
        <v>46.328262</v>
      </c>
      <c r="AD10" s="47">
        <v>4</v>
      </c>
      <c r="AE10" s="47">
        <v>60</v>
      </c>
      <c r="AF10" s="47"/>
      <c r="AG10" s="47">
        <f>447+80</f>
        <v>527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7"/>
  <sheetViews>
    <sheetView workbookViewId="0">
      <selection activeCell="G14" sqref="G14"/>
    </sheetView>
  </sheetViews>
  <sheetFormatPr defaultColWidth="10" defaultRowHeight="13.5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29"/>
    </row>
    <row r="2" ht="29.45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0.45" customHeight="1" spans="1:8">
      <c r="A4" s="24" t="s">
        <v>311</v>
      </c>
      <c r="B4" s="24" t="s">
        <v>312</v>
      </c>
      <c r="C4" s="24" t="s">
        <v>313</v>
      </c>
      <c r="D4" s="24" t="s">
        <v>314</v>
      </c>
      <c r="E4" s="24" t="s">
        <v>315</v>
      </c>
      <c r="F4" s="24"/>
      <c r="G4" s="24"/>
      <c r="H4" s="24" t="s">
        <v>316</v>
      </c>
    </row>
    <row r="5" ht="22.7" customHeight="1" spans="1:8">
      <c r="A5" s="24"/>
      <c r="B5" s="24"/>
      <c r="C5" s="24"/>
      <c r="D5" s="24"/>
      <c r="E5" s="24" t="s">
        <v>136</v>
      </c>
      <c r="F5" s="24" t="s">
        <v>317</v>
      </c>
      <c r="G5" s="24" t="s">
        <v>318</v>
      </c>
      <c r="H5" s="24"/>
    </row>
    <row r="6" ht="19.9" customHeight="1" spans="1:8">
      <c r="A6" s="33"/>
      <c r="B6" s="33" t="s">
        <v>134</v>
      </c>
      <c r="C6" s="32">
        <v>6</v>
      </c>
      <c r="D6" s="32"/>
      <c r="E6" s="32">
        <v>4</v>
      </c>
      <c r="F6" s="32"/>
      <c r="G6" s="32">
        <v>4</v>
      </c>
      <c r="H6" s="32">
        <v>2</v>
      </c>
    </row>
    <row r="7" ht="19.9" customHeight="1" spans="1:8">
      <c r="A7" s="45">
        <v>30401</v>
      </c>
      <c r="B7" s="38" t="s">
        <v>250</v>
      </c>
      <c r="C7" s="40">
        <v>6</v>
      </c>
      <c r="D7" s="40"/>
      <c r="E7" s="26">
        <v>4</v>
      </c>
      <c r="F7" s="40"/>
      <c r="G7" s="40">
        <v>4</v>
      </c>
      <c r="H7" s="40">
        <v>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2"/>
  <sheetViews>
    <sheetView workbookViewId="0">
      <selection activeCell="E10" sqref="E1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29"/>
    </row>
    <row r="2" ht="33.9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0.45" customHeight="1" spans="1:8">
      <c r="A4" s="24" t="s">
        <v>153</v>
      </c>
      <c r="B4" s="24" t="s">
        <v>154</v>
      </c>
      <c r="C4" s="24" t="s">
        <v>134</v>
      </c>
      <c r="D4" s="24" t="s">
        <v>319</v>
      </c>
      <c r="E4" s="24"/>
      <c r="F4" s="24"/>
      <c r="G4" s="24"/>
      <c r="H4" s="24" t="s">
        <v>156</v>
      </c>
    </row>
    <row r="5" ht="17.25" customHeight="1" spans="1:8">
      <c r="A5" s="24"/>
      <c r="B5" s="24"/>
      <c r="C5" s="24"/>
      <c r="D5" s="24" t="s">
        <v>136</v>
      </c>
      <c r="E5" s="24" t="s">
        <v>235</v>
      </c>
      <c r="F5" s="24"/>
      <c r="G5" s="24" t="s">
        <v>236</v>
      </c>
      <c r="H5" s="24"/>
    </row>
    <row r="6" ht="24.2" customHeight="1" spans="1:8">
      <c r="A6" s="24"/>
      <c r="B6" s="24"/>
      <c r="C6" s="24"/>
      <c r="D6" s="24"/>
      <c r="E6" s="24" t="s">
        <v>216</v>
      </c>
      <c r="F6" s="24" t="s">
        <v>208</v>
      </c>
      <c r="G6" s="24"/>
      <c r="H6" s="24"/>
    </row>
    <row r="7" ht="19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39"/>
      <c r="B9" s="39"/>
      <c r="C9" s="32"/>
      <c r="D9" s="32"/>
      <c r="E9" s="32"/>
      <c r="F9" s="32"/>
      <c r="G9" s="32"/>
      <c r="H9" s="32"/>
    </row>
    <row r="10" ht="19.9" customHeight="1" spans="1:8">
      <c r="A10" s="39"/>
      <c r="B10" s="39"/>
      <c r="C10" s="32"/>
      <c r="D10" s="32"/>
      <c r="E10" s="32"/>
      <c r="F10" s="32"/>
      <c r="G10" s="32"/>
      <c r="H10" s="32"/>
    </row>
    <row r="11" ht="19.9" customHeight="1" spans="1:8">
      <c r="A11" s="39"/>
      <c r="B11" s="39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9"/>
  <sheetViews>
    <sheetView workbookViewId="0">
      <selection activeCell="J16" sqref="J1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29"/>
    </row>
    <row r="2" ht="41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4.2" customHeight="1" spans="1:20">
      <c r="A4" s="24" t="s">
        <v>152</v>
      </c>
      <c r="B4" s="24"/>
      <c r="C4" s="24"/>
      <c r="D4" s="24" t="s">
        <v>197</v>
      </c>
      <c r="E4" s="24" t="s">
        <v>198</v>
      </c>
      <c r="F4" s="24" t="s">
        <v>199</v>
      </c>
      <c r="G4" s="24" t="s">
        <v>200</v>
      </c>
      <c r="H4" s="24" t="s">
        <v>201</v>
      </c>
      <c r="I4" s="24" t="s">
        <v>202</v>
      </c>
      <c r="J4" s="24" t="s">
        <v>203</v>
      </c>
      <c r="K4" s="24" t="s">
        <v>204</v>
      </c>
      <c r="L4" s="24" t="s">
        <v>205</v>
      </c>
      <c r="M4" s="24" t="s">
        <v>206</v>
      </c>
      <c r="N4" s="24" t="s">
        <v>207</v>
      </c>
      <c r="O4" s="24" t="s">
        <v>208</v>
      </c>
      <c r="P4" s="24" t="s">
        <v>209</v>
      </c>
      <c r="Q4" s="24" t="s">
        <v>210</v>
      </c>
      <c r="R4" s="24" t="s">
        <v>211</v>
      </c>
      <c r="S4" s="24" t="s">
        <v>212</v>
      </c>
      <c r="T4" s="24" t="s">
        <v>213</v>
      </c>
    </row>
    <row r="5" ht="17.25" customHeight="1" spans="1:20">
      <c r="A5" s="24" t="s">
        <v>160</v>
      </c>
      <c r="B5" s="24" t="s">
        <v>161</v>
      </c>
      <c r="C5" s="24" t="s">
        <v>162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9"/>
  <sheetViews>
    <sheetView workbookViewId="0">
      <selection activeCell="K16" sqref="K1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29"/>
    </row>
    <row r="2" ht="41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9.45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8" t="s">
        <v>31</v>
      </c>
      <c r="Q3" s="28"/>
      <c r="R3" s="28"/>
      <c r="S3" s="28"/>
      <c r="T3" s="28"/>
    </row>
    <row r="4" ht="25.7" customHeight="1" spans="1:20">
      <c r="A4" s="24" t="s">
        <v>152</v>
      </c>
      <c r="B4" s="24"/>
      <c r="C4" s="24"/>
      <c r="D4" s="24" t="s">
        <v>197</v>
      </c>
      <c r="E4" s="24" t="s">
        <v>198</v>
      </c>
      <c r="F4" s="24" t="s">
        <v>215</v>
      </c>
      <c r="G4" s="24" t="s">
        <v>155</v>
      </c>
      <c r="H4" s="24"/>
      <c r="I4" s="24"/>
      <c r="J4" s="24"/>
      <c r="K4" s="24" t="s">
        <v>156</v>
      </c>
      <c r="L4" s="24"/>
      <c r="M4" s="24"/>
      <c r="N4" s="24"/>
      <c r="O4" s="24"/>
      <c r="P4" s="24"/>
      <c r="Q4" s="24"/>
      <c r="R4" s="24"/>
      <c r="S4" s="24"/>
      <c r="T4" s="24"/>
    </row>
    <row r="5" ht="43.7" customHeight="1" spans="1:20">
      <c r="A5" s="24" t="s">
        <v>160</v>
      </c>
      <c r="B5" s="24" t="s">
        <v>161</v>
      </c>
      <c r="C5" s="24" t="s">
        <v>162</v>
      </c>
      <c r="D5" s="24"/>
      <c r="E5" s="24"/>
      <c r="F5" s="24"/>
      <c r="G5" s="24" t="s">
        <v>134</v>
      </c>
      <c r="H5" s="24" t="s">
        <v>216</v>
      </c>
      <c r="I5" s="24" t="s">
        <v>217</v>
      </c>
      <c r="J5" s="24" t="s">
        <v>208</v>
      </c>
      <c r="K5" s="24" t="s">
        <v>134</v>
      </c>
      <c r="L5" s="24" t="s">
        <v>219</v>
      </c>
      <c r="M5" s="24" t="s">
        <v>220</v>
      </c>
      <c r="N5" s="24" t="s">
        <v>210</v>
      </c>
      <c r="O5" s="24" t="s">
        <v>221</v>
      </c>
      <c r="P5" s="24" t="s">
        <v>222</v>
      </c>
      <c r="Q5" s="24" t="s">
        <v>223</v>
      </c>
      <c r="R5" s="24" t="s">
        <v>206</v>
      </c>
      <c r="S5" s="24" t="s">
        <v>209</v>
      </c>
      <c r="T5" s="24" t="s">
        <v>213</v>
      </c>
    </row>
    <row r="6" ht="19.9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19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19.9" customHeight="1" spans="1:20">
      <c r="A9" s="42"/>
      <c r="B9" s="42"/>
      <c r="C9" s="42"/>
      <c r="D9" s="38"/>
      <c r="E9" s="43"/>
      <c r="F9" s="40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6"/>
  <sheetViews>
    <sheetView tabSelected="1" topLeftCell="A12" workbookViewId="0">
      <selection activeCell="C26" sqref="C26"/>
    </sheetView>
  </sheetViews>
  <sheetFormatPr defaultColWidth="10" defaultRowHeight="13.5" outlineLevelCol="7"/>
  <cols>
    <col min="1" max="1" width="6.38333333333333" style="86" customWidth="1"/>
    <col min="2" max="2" width="9.90833333333333" style="86" customWidth="1"/>
    <col min="3" max="3" width="52.3833333333333" style="86" customWidth="1"/>
    <col min="4" max="4" width="9.76666666666667" style="86" customWidth="1"/>
    <col min="5" max="16384" width="10" style="86"/>
  </cols>
  <sheetData>
    <row r="1" s="86" customFormat="1" ht="32.75" customHeight="1" spans="1:3">
      <c r="A1" s="87"/>
      <c r="B1" s="88" t="s">
        <v>5</v>
      </c>
      <c r="C1" s="88"/>
    </row>
    <row r="2" s="86" customFormat="1" ht="25" customHeight="1" spans="2:3">
      <c r="B2" s="88"/>
      <c r="C2" s="88"/>
    </row>
    <row r="3" s="86" customFormat="1" ht="31.05" customHeight="1" spans="2:3">
      <c r="B3" s="89" t="s">
        <v>6</v>
      </c>
      <c r="C3" s="89"/>
    </row>
    <row r="4" s="86" customFormat="1" ht="32.55" customHeight="1" spans="2:3">
      <c r="B4" s="90">
        <v>1</v>
      </c>
      <c r="C4" s="91" t="s">
        <v>7</v>
      </c>
    </row>
    <row r="5" s="86" customFormat="1" ht="32.55" customHeight="1" spans="2:3">
      <c r="B5" s="90">
        <v>2</v>
      </c>
      <c r="C5" s="92" t="s">
        <v>8</v>
      </c>
    </row>
    <row r="6" s="86" customFormat="1" ht="32.55" customHeight="1" spans="2:3">
      <c r="B6" s="90">
        <v>3</v>
      </c>
      <c r="C6" s="91" t="s">
        <v>9</v>
      </c>
    </row>
    <row r="7" s="86" customFormat="1" ht="32.55" customHeight="1" spans="2:3">
      <c r="B7" s="90">
        <v>4</v>
      </c>
      <c r="C7" s="91" t="s">
        <v>10</v>
      </c>
    </row>
    <row r="8" s="86" customFormat="1" ht="32.55" customHeight="1" spans="2:3">
      <c r="B8" s="90">
        <v>5</v>
      </c>
      <c r="C8" s="91" t="s">
        <v>11</v>
      </c>
    </row>
    <row r="9" s="86" customFormat="1" ht="32.55" customHeight="1" spans="2:3">
      <c r="B9" s="90">
        <v>6</v>
      </c>
      <c r="C9" s="91" t="s">
        <v>12</v>
      </c>
    </row>
    <row r="10" s="86" customFormat="1" ht="32.55" customHeight="1" spans="2:8">
      <c r="B10" s="90">
        <v>7</v>
      </c>
      <c r="C10" s="91" t="s">
        <v>13</v>
      </c>
      <c r="F10" s="93"/>
      <c r="G10" s="93"/>
      <c r="H10" s="93"/>
    </row>
    <row r="11" s="86" customFormat="1" ht="32.55" customHeight="1" spans="2:3">
      <c r="B11" s="90">
        <v>8</v>
      </c>
      <c r="C11" s="91" t="s">
        <v>14</v>
      </c>
    </row>
    <row r="12" s="86" customFormat="1" ht="32.55" customHeight="1" spans="2:3">
      <c r="B12" s="90">
        <v>9</v>
      </c>
      <c r="C12" s="91" t="s">
        <v>15</v>
      </c>
    </row>
    <row r="13" s="86" customFormat="1" ht="32.55" customHeight="1" spans="2:3">
      <c r="B13" s="90">
        <v>10</v>
      </c>
      <c r="C13" s="91" t="s">
        <v>16</v>
      </c>
    </row>
    <row r="14" s="86" customFormat="1" ht="32.55" customHeight="1" spans="2:3">
      <c r="B14" s="90">
        <v>11</v>
      </c>
      <c r="C14" s="91" t="s">
        <v>17</v>
      </c>
    </row>
    <row r="15" s="86" customFormat="1" ht="32.55" customHeight="1" spans="2:3">
      <c r="B15" s="90">
        <v>12</v>
      </c>
      <c r="C15" s="91" t="s">
        <v>18</v>
      </c>
    </row>
    <row r="16" s="86" customFormat="1" ht="32.55" customHeight="1" spans="2:3">
      <c r="B16" s="90">
        <v>13</v>
      </c>
      <c r="C16" s="91" t="s">
        <v>19</v>
      </c>
    </row>
    <row r="17" s="86" customFormat="1" ht="32.55" customHeight="1" spans="2:3">
      <c r="B17" s="90">
        <v>14</v>
      </c>
      <c r="C17" s="91" t="s">
        <v>20</v>
      </c>
    </row>
    <row r="18" s="86" customFormat="1" ht="32.55" customHeight="1" spans="2:3">
      <c r="B18" s="90">
        <v>15</v>
      </c>
      <c r="C18" s="91" t="s">
        <v>21</v>
      </c>
    </row>
    <row r="19" s="86" customFormat="1" ht="32.55" customHeight="1" spans="2:3">
      <c r="B19" s="90">
        <v>16</v>
      </c>
      <c r="C19" s="91" t="s">
        <v>22</v>
      </c>
    </row>
    <row r="20" s="86" customFormat="1" ht="32.55" customHeight="1" spans="2:3">
      <c r="B20" s="90">
        <v>17</v>
      </c>
      <c r="C20" s="91" t="s">
        <v>23</v>
      </c>
    </row>
    <row r="21" s="86" customFormat="1" ht="32.55" customHeight="1" spans="2:3">
      <c r="B21" s="90">
        <v>18</v>
      </c>
      <c r="C21" s="91" t="s">
        <v>24</v>
      </c>
    </row>
    <row r="22" s="86" customFormat="1" ht="32.55" customHeight="1" spans="2:3">
      <c r="B22" s="90">
        <v>19</v>
      </c>
      <c r="C22" s="91" t="s">
        <v>25</v>
      </c>
    </row>
    <row r="23" s="86" customFormat="1" ht="32.55" customHeight="1" spans="2:3">
      <c r="B23" s="90">
        <v>20</v>
      </c>
      <c r="C23" s="91" t="s">
        <v>26</v>
      </c>
    </row>
    <row r="24" s="86" customFormat="1" ht="32.55" customHeight="1" spans="2:3">
      <c r="B24" s="94">
        <v>21</v>
      </c>
      <c r="C24" s="95" t="s">
        <v>27</v>
      </c>
    </row>
    <row r="25" s="86" customFormat="1" ht="32.55" customHeight="1" spans="2:3">
      <c r="B25" s="96">
        <v>22</v>
      </c>
      <c r="C25" s="97" t="s">
        <v>28</v>
      </c>
    </row>
    <row r="26" s="86" customFormat="1" ht="29" customHeight="1" spans="2:3">
      <c r="B26" s="98">
        <v>23</v>
      </c>
      <c r="C26" s="9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2"/>
  <sheetViews>
    <sheetView workbookViewId="0">
      <selection activeCell="E20" sqref="E20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29"/>
    </row>
    <row r="2" ht="33.95" customHeight="1" spans="1:8">
      <c r="A2" s="22" t="s">
        <v>320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17.25" customHeight="1" spans="1:8">
      <c r="A4" s="24" t="s">
        <v>153</v>
      </c>
      <c r="B4" s="24" t="s">
        <v>154</v>
      </c>
      <c r="C4" s="24" t="s">
        <v>134</v>
      </c>
      <c r="D4" s="24" t="s">
        <v>321</v>
      </c>
      <c r="E4" s="24"/>
      <c r="F4" s="24"/>
      <c r="G4" s="24"/>
      <c r="H4" s="24" t="s">
        <v>156</v>
      </c>
    </row>
    <row r="5" ht="20.45" customHeight="1" spans="1:8">
      <c r="A5" s="24"/>
      <c r="B5" s="24"/>
      <c r="C5" s="24"/>
      <c r="D5" s="24" t="s">
        <v>136</v>
      </c>
      <c r="E5" s="24" t="s">
        <v>235</v>
      </c>
      <c r="F5" s="24"/>
      <c r="G5" s="24" t="s">
        <v>236</v>
      </c>
      <c r="H5" s="24"/>
    </row>
    <row r="6" ht="20.45" customHeight="1" spans="1:8">
      <c r="A6" s="24"/>
      <c r="B6" s="24"/>
      <c r="C6" s="24"/>
      <c r="D6" s="24"/>
      <c r="E6" s="24" t="s">
        <v>216</v>
      </c>
      <c r="F6" s="24" t="s">
        <v>208</v>
      </c>
      <c r="G6" s="24"/>
      <c r="H6" s="24"/>
    </row>
    <row r="7" ht="19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39"/>
      <c r="B9" s="39"/>
      <c r="C9" s="32"/>
      <c r="D9" s="32"/>
      <c r="E9" s="32"/>
      <c r="F9" s="32"/>
      <c r="G9" s="32"/>
      <c r="H9" s="32"/>
    </row>
    <row r="10" ht="19.9" customHeight="1" spans="1:8">
      <c r="A10" s="39"/>
      <c r="B10" s="39"/>
      <c r="C10" s="32"/>
      <c r="D10" s="32"/>
      <c r="E10" s="32"/>
      <c r="F10" s="32"/>
      <c r="G10" s="32"/>
      <c r="H10" s="32"/>
    </row>
    <row r="11" ht="19.9" customHeight="1" spans="1:8">
      <c r="A11" s="39"/>
      <c r="B11" s="39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2"/>
  <sheetViews>
    <sheetView workbookViewId="0">
      <selection activeCell="D13" sqref="D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29"/>
    </row>
    <row r="2" ht="33.9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1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21.95" customHeight="1" spans="1:8">
      <c r="A4" s="24" t="s">
        <v>153</v>
      </c>
      <c r="B4" s="24" t="s">
        <v>154</v>
      </c>
      <c r="C4" s="24" t="s">
        <v>134</v>
      </c>
      <c r="D4" s="24" t="s">
        <v>322</v>
      </c>
      <c r="E4" s="24"/>
      <c r="F4" s="24"/>
      <c r="G4" s="24"/>
      <c r="H4" s="24" t="s">
        <v>156</v>
      </c>
    </row>
    <row r="5" ht="22.7" customHeight="1" spans="1:8">
      <c r="A5" s="24"/>
      <c r="B5" s="24"/>
      <c r="C5" s="24"/>
      <c r="D5" s="24" t="s">
        <v>136</v>
      </c>
      <c r="E5" s="24" t="s">
        <v>235</v>
      </c>
      <c r="F5" s="24"/>
      <c r="G5" s="24" t="s">
        <v>236</v>
      </c>
      <c r="H5" s="24"/>
    </row>
    <row r="6" ht="30.95" customHeight="1" spans="1:8">
      <c r="A6" s="24"/>
      <c r="B6" s="24"/>
      <c r="C6" s="24"/>
      <c r="D6" s="24"/>
      <c r="E6" s="24" t="s">
        <v>216</v>
      </c>
      <c r="F6" s="24" t="s">
        <v>208</v>
      </c>
      <c r="G6" s="24"/>
      <c r="H6" s="24"/>
    </row>
    <row r="7" ht="19.9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19.9" customHeight="1" spans="1:8">
      <c r="A8" s="31"/>
      <c r="B8" s="31"/>
      <c r="C8" s="32"/>
      <c r="D8" s="32"/>
      <c r="E8" s="32"/>
      <c r="F8" s="32"/>
      <c r="G8" s="32"/>
      <c r="H8" s="32"/>
    </row>
    <row r="9" ht="19.9" customHeight="1" spans="1:8">
      <c r="A9" s="39"/>
      <c r="B9" s="39"/>
      <c r="C9" s="32"/>
      <c r="D9" s="32"/>
      <c r="E9" s="32"/>
      <c r="F9" s="32"/>
      <c r="G9" s="32"/>
      <c r="H9" s="32"/>
    </row>
    <row r="10" ht="19.9" customHeight="1" spans="1:8">
      <c r="A10" s="39"/>
      <c r="B10" s="39"/>
      <c r="C10" s="32"/>
      <c r="D10" s="32"/>
      <c r="E10" s="32"/>
      <c r="F10" s="32"/>
      <c r="G10" s="32"/>
      <c r="H10" s="32"/>
    </row>
    <row r="11" ht="19.9" customHeight="1" spans="1:8">
      <c r="A11" s="39"/>
      <c r="B11" s="39"/>
      <c r="C11" s="32"/>
      <c r="D11" s="32"/>
      <c r="E11" s="32"/>
      <c r="F11" s="32"/>
      <c r="G11" s="32"/>
      <c r="H11" s="32"/>
    </row>
    <row r="12" ht="19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O15"/>
  <sheetViews>
    <sheetView workbookViewId="0">
      <selection activeCell="C10" sqref="C10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6" width="8.625" customWidth="1"/>
    <col min="7" max="15" width="7.75" customWidth="1"/>
    <col min="16" max="18" width="9.75" customWidth="1"/>
  </cols>
  <sheetData>
    <row r="1" ht="14.25" customHeight="1" spans="1:1">
      <c r="A1" s="29"/>
    </row>
    <row r="2" ht="39.95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1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2.7" customHeight="1" spans="1:15">
      <c r="A4" s="24" t="s">
        <v>197</v>
      </c>
      <c r="B4" s="35"/>
      <c r="C4" s="24" t="s">
        <v>323</v>
      </c>
      <c r="D4" s="24" t="s">
        <v>324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325</v>
      </c>
      <c r="O4" s="24"/>
    </row>
    <row r="5" ht="27.95" customHeight="1" spans="1:15">
      <c r="A5" s="24"/>
      <c r="B5" s="35"/>
      <c r="C5" s="24"/>
      <c r="D5" s="24" t="s">
        <v>326</v>
      </c>
      <c r="E5" s="24" t="s">
        <v>137</v>
      </c>
      <c r="F5" s="24"/>
      <c r="G5" s="24"/>
      <c r="H5" s="24"/>
      <c r="I5" s="24"/>
      <c r="J5" s="24"/>
      <c r="K5" s="24" t="s">
        <v>327</v>
      </c>
      <c r="L5" s="24" t="s">
        <v>139</v>
      </c>
      <c r="M5" s="24" t="s">
        <v>140</v>
      </c>
      <c r="N5" s="24" t="s">
        <v>328</v>
      </c>
      <c r="O5" s="24" t="s">
        <v>329</v>
      </c>
    </row>
    <row r="6" ht="39.2" customHeight="1" spans="1:15">
      <c r="A6" s="24"/>
      <c r="B6" s="35"/>
      <c r="C6" s="24"/>
      <c r="D6" s="24"/>
      <c r="E6" s="24" t="s">
        <v>330</v>
      </c>
      <c r="F6" s="24" t="s">
        <v>331</v>
      </c>
      <c r="G6" s="24" t="s">
        <v>332</v>
      </c>
      <c r="H6" s="24" t="s">
        <v>333</v>
      </c>
      <c r="I6" s="24" t="s">
        <v>334</v>
      </c>
      <c r="J6" s="24" t="s">
        <v>335</v>
      </c>
      <c r="K6" s="24"/>
      <c r="L6" s="24"/>
      <c r="M6" s="24"/>
      <c r="N6" s="24"/>
      <c r="O6" s="24"/>
    </row>
    <row r="7" ht="19.9" customHeight="1" spans="1:15">
      <c r="A7" s="33"/>
      <c r="B7" s="36"/>
      <c r="C7" s="37" t="s">
        <v>134</v>
      </c>
      <c r="D7" s="32">
        <v>15746</v>
      </c>
      <c r="E7" s="32">
        <v>15746</v>
      </c>
      <c r="F7" s="32">
        <v>15529</v>
      </c>
      <c r="G7" s="32">
        <v>217</v>
      </c>
      <c r="H7" s="32"/>
      <c r="I7" s="32"/>
      <c r="J7" s="32"/>
      <c r="K7" s="32"/>
      <c r="L7" s="32"/>
      <c r="M7" s="32"/>
      <c r="N7" s="32">
        <v>15746</v>
      </c>
      <c r="O7" s="33"/>
    </row>
    <row r="8" ht="19.9" customHeight="1" spans="1:15">
      <c r="A8" s="31">
        <v>30401</v>
      </c>
      <c r="B8" s="36"/>
      <c r="C8" s="31" t="s">
        <v>4</v>
      </c>
      <c r="D8" s="32">
        <v>15746</v>
      </c>
      <c r="E8" s="32">
        <v>15746</v>
      </c>
      <c r="F8" s="32">
        <v>15529</v>
      </c>
      <c r="G8" s="32">
        <v>217</v>
      </c>
      <c r="H8" s="32"/>
      <c r="I8" s="32"/>
      <c r="J8" s="32"/>
      <c r="K8" s="32"/>
      <c r="L8" s="32"/>
      <c r="M8" s="32"/>
      <c r="N8" s="32">
        <v>15746</v>
      </c>
      <c r="O8" s="33"/>
    </row>
    <row r="9" ht="19.9" customHeight="1" spans="1:15">
      <c r="A9" s="38" t="s">
        <v>336</v>
      </c>
      <c r="B9" s="36" t="s">
        <v>337</v>
      </c>
      <c r="C9" s="38" t="s">
        <v>338</v>
      </c>
      <c r="D9" s="26">
        <v>5</v>
      </c>
      <c r="E9" s="26">
        <v>5</v>
      </c>
      <c r="F9" s="26">
        <v>5</v>
      </c>
      <c r="G9" s="26"/>
      <c r="H9" s="26"/>
      <c r="I9" s="26"/>
      <c r="J9" s="26"/>
      <c r="K9" s="26"/>
      <c r="L9" s="26"/>
      <c r="M9" s="26"/>
      <c r="N9" s="26">
        <v>5</v>
      </c>
      <c r="O9" s="25"/>
    </row>
    <row r="10" ht="19.9" customHeight="1" spans="1:15">
      <c r="A10" s="38" t="s">
        <v>336</v>
      </c>
      <c r="B10" s="36" t="s">
        <v>339</v>
      </c>
      <c r="C10" s="38" t="s">
        <v>340</v>
      </c>
      <c r="D10" s="26">
        <v>30</v>
      </c>
      <c r="E10" s="26">
        <v>30</v>
      </c>
      <c r="F10" s="26">
        <v>24</v>
      </c>
      <c r="G10" s="26">
        <v>6</v>
      </c>
      <c r="H10" s="26"/>
      <c r="I10" s="26"/>
      <c r="J10" s="26"/>
      <c r="K10" s="26"/>
      <c r="L10" s="26"/>
      <c r="M10" s="26"/>
      <c r="N10" s="26">
        <v>30</v>
      </c>
      <c r="O10" s="25"/>
    </row>
    <row r="11" ht="19.9" customHeight="1" spans="1:15">
      <c r="A11" s="38" t="s">
        <v>336</v>
      </c>
      <c r="B11" s="36" t="s">
        <v>341</v>
      </c>
      <c r="C11" s="38" t="s">
        <v>342</v>
      </c>
      <c r="D11" s="26">
        <v>200</v>
      </c>
      <c r="E11" s="26">
        <v>200</v>
      </c>
      <c r="F11" s="26"/>
      <c r="G11" s="26">
        <v>200</v>
      </c>
      <c r="H11" s="26"/>
      <c r="I11" s="26"/>
      <c r="J11" s="26"/>
      <c r="K11" s="26"/>
      <c r="L11" s="26"/>
      <c r="M11" s="26"/>
      <c r="N11" s="26">
        <v>200</v>
      </c>
      <c r="O11" s="25"/>
    </row>
    <row r="12" ht="19.9" customHeight="1" spans="1:15">
      <c r="A12" s="38" t="s">
        <v>336</v>
      </c>
      <c r="B12" s="36" t="s">
        <v>343</v>
      </c>
      <c r="C12" s="38" t="s">
        <v>344</v>
      </c>
      <c r="D12" s="26">
        <v>500</v>
      </c>
      <c r="E12" s="26">
        <v>500</v>
      </c>
      <c r="F12" s="26">
        <v>500</v>
      </c>
      <c r="G12" s="26"/>
      <c r="H12" s="26"/>
      <c r="I12" s="26"/>
      <c r="J12" s="26"/>
      <c r="K12" s="26"/>
      <c r="L12" s="26"/>
      <c r="M12" s="26"/>
      <c r="N12" s="26">
        <v>500</v>
      </c>
      <c r="O12" s="25"/>
    </row>
    <row r="13" ht="19.9" customHeight="1" spans="1:15">
      <c r="A13" s="38" t="s">
        <v>336</v>
      </c>
      <c r="B13" s="36" t="s">
        <v>345</v>
      </c>
      <c r="C13" s="38" t="s">
        <v>346</v>
      </c>
      <c r="D13" s="26">
        <v>4</v>
      </c>
      <c r="E13" s="26">
        <v>4</v>
      </c>
      <c r="F13" s="26"/>
      <c r="G13" s="26">
        <v>4</v>
      </c>
      <c r="H13" s="26"/>
      <c r="I13" s="26"/>
      <c r="J13" s="26"/>
      <c r="K13" s="26"/>
      <c r="L13" s="26"/>
      <c r="M13" s="26"/>
      <c r="N13" s="26">
        <v>4</v>
      </c>
      <c r="O13" s="25"/>
    </row>
    <row r="14" ht="19.9" customHeight="1" spans="1:15">
      <c r="A14" s="38" t="s">
        <v>336</v>
      </c>
      <c r="B14" s="36" t="s">
        <v>347</v>
      </c>
      <c r="C14" s="38" t="s">
        <v>348</v>
      </c>
      <c r="D14" s="26">
        <v>15000</v>
      </c>
      <c r="E14" s="26">
        <v>15000</v>
      </c>
      <c r="F14" s="26">
        <v>15000</v>
      </c>
      <c r="G14" s="26"/>
      <c r="H14" s="26"/>
      <c r="I14" s="26"/>
      <c r="J14" s="26"/>
      <c r="K14" s="26"/>
      <c r="L14" s="26"/>
      <c r="M14" s="26"/>
      <c r="N14" s="26">
        <v>15000</v>
      </c>
      <c r="O14" s="25"/>
    </row>
    <row r="15" ht="19.9" customHeight="1" spans="1:15">
      <c r="A15" s="38" t="s">
        <v>336</v>
      </c>
      <c r="B15" s="36" t="s">
        <v>349</v>
      </c>
      <c r="C15" s="38" t="s">
        <v>350</v>
      </c>
      <c r="D15" s="26">
        <v>7</v>
      </c>
      <c r="E15" s="26">
        <v>7</v>
      </c>
      <c r="F15" s="26"/>
      <c r="G15" s="26">
        <v>7</v>
      </c>
      <c r="H15" s="26"/>
      <c r="I15" s="26"/>
      <c r="J15" s="26"/>
      <c r="K15" s="26"/>
      <c r="L15" s="26"/>
      <c r="M15" s="26"/>
      <c r="N15" s="26">
        <v>7</v>
      </c>
      <c r="O15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M57"/>
  <sheetViews>
    <sheetView topLeftCell="A46" workbookViewId="0">
      <selection activeCell="H10" sqref="H1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3.2" customHeight="1" spans="1:13">
      <c r="A2" s="29"/>
      <c r="B2" s="29"/>
      <c r="C2" s="30" t="s">
        <v>351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1.2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8" t="s">
        <v>31</v>
      </c>
      <c r="M3" s="28"/>
    </row>
    <row r="4" ht="29.45" customHeight="1" spans="1:13">
      <c r="A4" s="24" t="s">
        <v>197</v>
      </c>
      <c r="B4" s="24" t="s">
        <v>352</v>
      </c>
      <c r="C4" s="24" t="s">
        <v>353</v>
      </c>
      <c r="D4" s="24" t="s">
        <v>354</v>
      </c>
      <c r="E4" s="24" t="s">
        <v>355</v>
      </c>
      <c r="F4" s="24"/>
      <c r="G4" s="24"/>
      <c r="H4" s="24"/>
      <c r="I4" s="24"/>
      <c r="J4" s="24"/>
      <c r="K4" s="24"/>
      <c r="L4" s="24"/>
      <c r="M4" s="24"/>
    </row>
    <row r="5" ht="31.7" customHeight="1" spans="1:13">
      <c r="A5" s="24"/>
      <c r="B5" s="24"/>
      <c r="C5" s="24"/>
      <c r="D5" s="24"/>
      <c r="E5" s="24" t="s">
        <v>356</v>
      </c>
      <c r="F5" s="24" t="s">
        <v>357</v>
      </c>
      <c r="G5" s="24" t="s">
        <v>358</v>
      </c>
      <c r="H5" s="24" t="s">
        <v>359</v>
      </c>
      <c r="I5" s="24" t="s">
        <v>360</v>
      </c>
      <c r="J5" s="24" t="s">
        <v>361</v>
      </c>
      <c r="K5" s="24" t="s">
        <v>362</v>
      </c>
      <c r="L5" s="24" t="s">
        <v>363</v>
      </c>
      <c r="M5" s="24" t="s">
        <v>364</v>
      </c>
    </row>
    <row r="6" ht="24.95" customHeight="1" spans="1:13">
      <c r="A6" s="31" t="s">
        <v>2</v>
      </c>
      <c r="B6" s="31" t="s">
        <v>4</v>
      </c>
      <c r="C6" s="32">
        <v>15746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37.7" customHeight="1" spans="1:13">
      <c r="A7" s="25" t="s">
        <v>249</v>
      </c>
      <c r="B7" s="25" t="s">
        <v>365</v>
      </c>
      <c r="C7" s="26">
        <v>5</v>
      </c>
      <c r="D7" s="25" t="s">
        <v>366</v>
      </c>
      <c r="E7" s="33" t="s">
        <v>367</v>
      </c>
      <c r="F7" s="25" t="s">
        <v>368</v>
      </c>
      <c r="G7" s="25" t="s">
        <v>369</v>
      </c>
      <c r="H7" s="25" t="s">
        <v>370</v>
      </c>
      <c r="I7" s="25" t="s">
        <v>371</v>
      </c>
      <c r="J7" s="25" t="s">
        <v>369</v>
      </c>
      <c r="K7" s="25" t="s">
        <v>370</v>
      </c>
      <c r="L7" s="25" t="s">
        <v>372</v>
      </c>
      <c r="M7" s="25"/>
    </row>
    <row r="8" ht="37.7" customHeight="1" spans="1:13">
      <c r="A8" s="25"/>
      <c r="B8" s="25"/>
      <c r="C8" s="26"/>
      <c r="D8" s="25"/>
      <c r="E8" s="33"/>
      <c r="F8" s="25" t="s">
        <v>373</v>
      </c>
      <c r="G8" s="25" t="s">
        <v>374</v>
      </c>
      <c r="H8" s="25" t="s">
        <v>375</v>
      </c>
      <c r="I8" s="25" t="s">
        <v>375</v>
      </c>
      <c r="J8" s="25" t="s">
        <v>374</v>
      </c>
      <c r="K8" s="25" t="s">
        <v>376</v>
      </c>
      <c r="L8" s="25" t="s">
        <v>372</v>
      </c>
      <c r="M8" s="25"/>
    </row>
    <row r="9" ht="37.7" customHeight="1" spans="1:13">
      <c r="A9" s="25"/>
      <c r="B9" s="25"/>
      <c r="C9" s="26"/>
      <c r="D9" s="25"/>
      <c r="E9" s="33"/>
      <c r="F9" s="25" t="s">
        <v>377</v>
      </c>
      <c r="G9" s="25" t="s">
        <v>378</v>
      </c>
      <c r="H9" s="25" t="s">
        <v>379</v>
      </c>
      <c r="I9" s="25" t="s">
        <v>380</v>
      </c>
      <c r="J9" s="25" t="s">
        <v>378</v>
      </c>
      <c r="K9" s="25" t="s">
        <v>381</v>
      </c>
      <c r="L9" s="25" t="s">
        <v>382</v>
      </c>
      <c r="M9" s="25"/>
    </row>
    <row r="10" ht="37.7" customHeight="1" spans="1:13">
      <c r="A10" s="25"/>
      <c r="B10" s="25"/>
      <c r="C10" s="26"/>
      <c r="D10" s="25"/>
      <c r="E10" s="33" t="s">
        <v>383</v>
      </c>
      <c r="F10" s="25" t="s">
        <v>384</v>
      </c>
      <c r="G10" s="25" t="s">
        <v>385</v>
      </c>
      <c r="H10" s="25" t="s">
        <v>386</v>
      </c>
      <c r="I10" s="25" t="s">
        <v>386</v>
      </c>
      <c r="J10" s="25" t="s">
        <v>385</v>
      </c>
      <c r="K10" s="25" t="s">
        <v>387</v>
      </c>
      <c r="L10" s="25" t="s">
        <v>388</v>
      </c>
      <c r="M10" s="25"/>
    </row>
    <row r="11" ht="37.7" customHeight="1" spans="1:13">
      <c r="A11" s="25"/>
      <c r="B11" s="25"/>
      <c r="C11" s="26"/>
      <c r="D11" s="25"/>
      <c r="E11" s="33" t="s">
        <v>389</v>
      </c>
      <c r="F11" s="25" t="s">
        <v>390</v>
      </c>
      <c r="G11" s="25" t="s">
        <v>391</v>
      </c>
      <c r="H11" s="25" t="s">
        <v>392</v>
      </c>
      <c r="I11" s="25" t="s">
        <v>392</v>
      </c>
      <c r="J11" s="25" t="s">
        <v>391</v>
      </c>
      <c r="K11" s="25" t="s">
        <v>393</v>
      </c>
      <c r="L11" s="25" t="s">
        <v>372</v>
      </c>
      <c r="M11" s="25"/>
    </row>
    <row r="12" ht="41.45" customHeight="1" spans="1:13">
      <c r="A12" s="25"/>
      <c r="B12" s="25"/>
      <c r="C12" s="26"/>
      <c r="D12" s="25"/>
      <c r="E12" s="33" t="s">
        <v>394</v>
      </c>
      <c r="F12" s="25" t="s">
        <v>395</v>
      </c>
      <c r="G12" s="25" t="s">
        <v>396</v>
      </c>
      <c r="H12" s="25" t="s">
        <v>397</v>
      </c>
      <c r="I12" s="25" t="s">
        <v>398</v>
      </c>
      <c r="J12" s="25" t="s">
        <v>396</v>
      </c>
      <c r="K12" s="25" t="s">
        <v>399</v>
      </c>
      <c r="L12" s="25" t="s">
        <v>382</v>
      </c>
      <c r="M12" s="25"/>
    </row>
    <row r="13" ht="37.7" customHeight="1" spans="1:13">
      <c r="A13" s="25" t="s">
        <v>249</v>
      </c>
      <c r="B13" s="25" t="s">
        <v>400</v>
      </c>
      <c r="C13" s="26">
        <v>30</v>
      </c>
      <c r="D13" s="25" t="s">
        <v>401</v>
      </c>
      <c r="E13" s="33" t="s">
        <v>367</v>
      </c>
      <c r="F13" s="25" t="s">
        <v>377</v>
      </c>
      <c r="G13" s="25" t="s">
        <v>402</v>
      </c>
      <c r="H13" s="25" t="s">
        <v>403</v>
      </c>
      <c r="I13" s="25" t="s">
        <v>404</v>
      </c>
      <c r="J13" s="25" t="s">
        <v>402</v>
      </c>
      <c r="K13" s="25" t="s">
        <v>404</v>
      </c>
      <c r="L13" s="25" t="s">
        <v>382</v>
      </c>
      <c r="M13" s="25"/>
    </row>
    <row r="14" ht="37.7" customHeight="1" spans="1:13">
      <c r="A14" s="25"/>
      <c r="B14" s="25"/>
      <c r="C14" s="26"/>
      <c r="D14" s="25"/>
      <c r="E14" s="33"/>
      <c r="F14" s="25"/>
      <c r="G14" s="25" t="s">
        <v>405</v>
      </c>
      <c r="H14" s="25" t="s">
        <v>403</v>
      </c>
      <c r="I14" s="25" t="s">
        <v>406</v>
      </c>
      <c r="J14" s="25" t="s">
        <v>405</v>
      </c>
      <c r="K14" s="25" t="s">
        <v>406</v>
      </c>
      <c r="L14" s="25" t="s">
        <v>382</v>
      </c>
      <c r="M14" s="25"/>
    </row>
    <row r="15" ht="37.7" customHeight="1" spans="1:13">
      <c r="A15" s="25"/>
      <c r="B15" s="25"/>
      <c r="C15" s="26"/>
      <c r="D15" s="25"/>
      <c r="E15" s="33"/>
      <c r="F15" s="25" t="s">
        <v>368</v>
      </c>
      <c r="G15" s="25" t="s">
        <v>407</v>
      </c>
      <c r="H15" s="25" t="s">
        <v>370</v>
      </c>
      <c r="I15" s="25" t="s">
        <v>371</v>
      </c>
      <c r="J15" s="25" t="s">
        <v>407</v>
      </c>
      <c r="K15" s="25" t="s">
        <v>370</v>
      </c>
      <c r="L15" s="25" t="s">
        <v>372</v>
      </c>
      <c r="M15" s="25"/>
    </row>
    <row r="16" ht="37.7" customHeight="1" spans="1:13">
      <c r="A16" s="25"/>
      <c r="B16" s="25"/>
      <c r="C16" s="26"/>
      <c r="D16" s="25"/>
      <c r="E16" s="33"/>
      <c r="F16" s="25" t="s">
        <v>373</v>
      </c>
      <c r="G16" s="25" t="s">
        <v>408</v>
      </c>
      <c r="H16" s="25" t="s">
        <v>375</v>
      </c>
      <c r="I16" s="25" t="s">
        <v>375</v>
      </c>
      <c r="J16" s="25" t="s">
        <v>408</v>
      </c>
      <c r="K16" s="25" t="s">
        <v>376</v>
      </c>
      <c r="L16" s="25" t="s">
        <v>372</v>
      </c>
      <c r="M16" s="25"/>
    </row>
    <row r="17" ht="37.7" customHeight="1" spans="1:13">
      <c r="A17" s="25"/>
      <c r="B17" s="25"/>
      <c r="C17" s="26"/>
      <c r="D17" s="25"/>
      <c r="E17" s="33" t="s">
        <v>383</v>
      </c>
      <c r="F17" s="25" t="s">
        <v>384</v>
      </c>
      <c r="G17" s="25" t="s">
        <v>409</v>
      </c>
      <c r="H17" s="25" t="s">
        <v>386</v>
      </c>
      <c r="I17" s="25" t="s">
        <v>386</v>
      </c>
      <c r="J17" s="25" t="s">
        <v>409</v>
      </c>
      <c r="K17" s="25" t="s">
        <v>410</v>
      </c>
      <c r="L17" s="25" t="s">
        <v>388</v>
      </c>
      <c r="M17" s="25"/>
    </row>
    <row r="18" ht="37.7" customHeight="1" spans="1:13">
      <c r="A18" s="25"/>
      <c r="B18" s="25"/>
      <c r="C18" s="26"/>
      <c r="D18" s="25"/>
      <c r="E18" s="33" t="s">
        <v>394</v>
      </c>
      <c r="F18" s="25" t="s">
        <v>395</v>
      </c>
      <c r="G18" s="25" t="s">
        <v>411</v>
      </c>
      <c r="H18" s="25" t="s">
        <v>412</v>
      </c>
      <c r="I18" s="25" t="s">
        <v>413</v>
      </c>
      <c r="J18" s="25" t="s">
        <v>411</v>
      </c>
      <c r="K18" s="25" t="s">
        <v>399</v>
      </c>
      <c r="L18" s="25" t="s">
        <v>382</v>
      </c>
      <c r="M18" s="25"/>
    </row>
    <row r="19" ht="37.7" customHeight="1" spans="1:13">
      <c r="A19" s="25"/>
      <c r="B19" s="25"/>
      <c r="C19" s="26"/>
      <c r="D19" s="25"/>
      <c r="E19" s="33"/>
      <c r="F19" s="25"/>
      <c r="G19" s="25" t="s">
        <v>414</v>
      </c>
      <c r="H19" s="25" t="s">
        <v>415</v>
      </c>
      <c r="I19" s="25" t="s">
        <v>416</v>
      </c>
      <c r="J19" s="25" t="s">
        <v>414</v>
      </c>
      <c r="K19" s="25" t="s">
        <v>399</v>
      </c>
      <c r="L19" s="25" t="s">
        <v>382</v>
      </c>
      <c r="M19" s="25"/>
    </row>
    <row r="20" ht="37.7" customHeight="1" spans="1:13">
      <c r="A20" s="25"/>
      <c r="B20" s="25"/>
      <c r="C20" s="26"/>
      <c r="D20" s="25"/>
      <c r="E20" s="33"/>
      <c r="F20" s="25"/>
      <c r="G20" s="25" t="s">
        <v>417</v>
      </c>
      <c r="H20" s="25" t="s">
        <v>418</v>
      </c>
      <c r="I20" s="25" t="s">
        <v>419</v>
      </c>
      <c r="J20" s="25" t="s">
        <v>417</v>
      </c>
      <c r="K20" s="25" t="s">
        <v>399</v>
      </c>
      <c r="L20" s="25" t="s">
        <v>382</v>
      </c>
      <c r="M20" s="25"/>
    </row>
    <row r="21" ht="37.7" customHeight="1" spans="1:13">
      <c r="A21" s="25"/>
      <c r="B21" s="25"/>
      <c r="C21" s="26"/>
      <c r="D21" s="25"/>
      <c r="E21" s="33" t="s">
        <v>389</v>
      </c>
      <c r="F21" s="25" t="s">
        <v>390</v>
      </c>
      <c r="G21" s="25" t="s">
        <v>420</v>
      </c>
      <c r="H21" s="25" t="s">
        <v>392</v>
      </c>
      <c r="I21" s="25" t="s">
        <v>392</v>
      </c>
      <c r="J21" s="25" t="s">
        <v>420</v>
      </c>
      <c r="K21" s="25" t="s">
        <v>393</v>
      </c>
      <c r="L21" s="25" t="s">
        <v>372</v>
      </c>
      <c r="M21" s="25"/>
    </row>
    <row r="22" ht="37.7" customHeight="1" spans="1:13">
      <c r="A22" s="25" t="s">
        <v>249</v>
      </c>
      <c r="B22" s="25" t="s">
        <v>421</v>
      </c>
      <c r="C22" s="26">
        <v>200</v>
      </c>
      <c r="D22" s="25" t="s">
        <v>422</v>
      </c>
      <c r="E22" s="33" t="s">
        <v>367</v>
      </c>
      <c r="F22" s="25" t="s">
        <v>373</v>
      </c>
      <c r="G22" s="25" t="s">
        <v>423</v>
      </c>
      <c r="H22" s="25" t="s">
        <v>375</v>
      </c>
      <c r="I22" s="25" t="s">
        <v>375</v>
      </c>
      <c r="J22" s="25" t="s">
        <v>423</v>
      </c>
      <c r="K22" s="25" t="s">
        <v>376</v>
      </c>
      <c r="L22" s="25" t="s">
        <v>372</v>
      </c>
      <c r="M22" s="25"/>
    </row>
    <row r="23" ht="37.7" customHeight="1" spans="1:13">
      <c r="A23" s="25"/>
      <c r="B23" s="25"/>
      <c r="C23" s="26"/>
      <c r="D23" s="25"/>
      <c r="E23" s="33"/>
      <c r="F23" s="25" t="s">
        <v>368</v>
      </c>
      <c r="G23" s="25" t="s">
        <v>424</v>
      </c>
      <c r="H23" s="25" t="s">
        <v>370</v>
      </c>
      <c r="I23" s="25" t="s">
        <v>371</v>
      </c>
      <c r="J23" s="25" t="s">
        <v>424</v>
      </c>
      <c r="K23" s="25" t="s">
        <v>370</v>
      </c>
      <c r="L23" s="25" t="s">
        <v>372</v>
      </c>
      <c r="M23" s="25"/>
    </row>
    <row r="24" ht="37.7" customHeight="1" spans="1:13">
      <c r="A24" s="25"/>
      <c r="B24" s="25"/>
      <c r="C24" s="26"/>
      <c r="D24" s="25"/>
      <c r="E24" s="33"/>
      <c r="F24" s="25" t="s">
        <v>377</v>
      </c>
      <c r="G24" s="25" t="s">
        <v>425</v>
      </c>
      <c r="H24" s="25" t="s">
        <v>426</v>
      </c>
      <c r="I24" s="25" t="s">
        <v>427</v>
      </c>
      <c r="J24" s="25" t="s">
        <v>425</v>
      </c>
      <c r="K24" s="25" t="s">
        <v>404</v>
      </c>
      <c r="L24" s="25" t="s">
        <v>382</v>
      </c>
      <c r="M24" s="25"/>
    </row>
    <row r="25" ht="37.7" customHeight="1" spans="1:13">
      <c r="A25" s="25"/>
      <c r="B25" s="25"/>
      <c r="C25" s="26"/>
      <c r="D25" s="25"/>
      <c r="E25" s="33" t="s">
        <v>389</v>
      </c>
      <c r="F25" s="25" t="s">
        <v>390</v>
      </c>
      <c r="G25" s="25" t="s">
        <v>428</v>
      </c>
      <c r="H25" s="25" t="s">
        <v>392</v>
      </c>
      <c r="I25" s="25" t="s">
        <v>392</v>
      </c>
      <c r="J25" s="25" t="s">
        <v>428</v>
      </c>
      <c r="K25" s="25" t="s">
        <v>393</v>
      </c>
      <c r="L25" s="25" t="s">
        <v>372</v>
      </c>
      <c r="M25" s="25"/>
    </row>
    <row r="26" ht="37.7" customHeight="1" spans="1:13">
      <c r="A26" s="25"/>
      <c r="B26" s="25"/>
      <c r="C26" s="26"/>
      <c r="D26" s="25"/>
      <c r="E26" s="33" t="s">
        <v>394</v>
      </c>
      <c r="F26" s="25" t="s">
        <v>395</v>
      </c>
      <c r="G26" s="25" t="s">
        <v>429</v>
      </c>
      <c r="H26" s="25" t="s">
        <v>430</v>
      </c>
      <c r="I26" s="25" t="s">
        <v>431</v>
      </c>
      <c r="J26" s="25" t="s">
        <v>429</v>
      </c>
      <c r="K26" s="25" t="s">
        <v>399</v>
      </c>
      <c r="L26" s="25" t="s">
        <v>382</v>
      </c>
      <c r="M26" s="25"/>
    </row>
    <row r="27" ht="37.7" customHeight="1" spans="1:13">
      <c r="A27" s="25"/>
      <c r="B27" s="25"/>
      <c r="C27" s="26"/>
      <c r="D27" s="25"/>
      <c r="E27" s="33"/>
      <c r="F27" s="25"/>
      <c r="G27" s="25" t="s">
        <v>432</v>
      </c>
      <c r="H27" s="25" t="s">
        <v>433</v>
      </c>
      <c r="I27" s="25" t="s">
        <v>434</v>
      </c>
      <c r="J27" s="25" t="s">
        <v>432</v>
      </c>
      <c r="K27" s="25" t="s">
        <v>399</v>
      </c>
      <c r="L27" s="25" t="s">
        <v>382</v>
      </c>
      <c r="M27" s="25"/>
    </row>
    <row r="28" ht="37.7" customHeight="1" spans="1:13">
      <c r="A28" s="25"/>
      <c r="B28" s="25"/>
      <c r="C28" s="26"/>
      <c r="D28" s="25"/>
      <c r="E28" s="33" t="s">
        <v>383</v>
      </c>
      <c r="F28" s="25" t="s">
        <v>384</v>
      </c>
      <c r="G28" s="25" t="s">
        <v>409</v>
      </c>
      <c r="H28" s="25" t="s">
        <v>386</v>
      </c>
      <c r="I28" s="25" t="s">
        <v>386</v>
      </c>
      <c r="J28" s="25" t="s">
        <v>409</v>
      </c>
      <c r="K28" s="25" t="s">
        <v>410</v>
      </c>
      <c r="L28" s="25" t="s">
        <v>388</v>
      </c>
      <c r="M28" s="25"/>
    </row>
    <row r="29" ht="37.7" customHeight="1" spans="1:13">
      <c r="A29" s="25" t="s">
        <v>249</v>
      </c>
      <c r="B29" s="25" t="s">
        <v>435</v>
      </c>
      <c r="C29" s="26">
        <v>500</v>
      </c>
      <c r="D29" s="25" t="s">
        <v>436</v>
      </c>
      <c r="E29" s="33" t="s">
        <v>367</v>
      </c>
      <c r="F29" s="25" t="s">
        <v>377</v>
      </c>
      <c r="G29" s="25" t="s">
        <v>437</v>
      </c>
      <c r="H29" s="25" t="s">
        <v>438</v>
      </c>
      <c r="I29" s="25" t="s">
        <v>439</v>
      </c>
      <c r="J29" s="25" t="s">
        <v>437</v>
      </c>
      <c r="K29" s="25" t="s">
        <v>381</v>
      </c>
      <c r="L29" s="25" t="s">
        <v>382</v>
      </c>
      <c r="M29" s="25"/>
    </row>
    <row r="30" ht="37.7" customHeight="1" spans="1:13">
      <c r="A30" s="25"/>
      <c r="B30" s="25"/>
      <c r="C30" s="26"/>
      <c r="D30" s="25"/>
      <c r="E30" s="33"/>
      <c r="F30" s="25" t="s">
        <v>368</v>
      </c>
      <c r="G30" s="25" t="s">
        <v>440</v>
      </c>
      <c r="H30" s="25" t="s">
        <v>370</v>
      </c>
      <c r="I30" s="25" t="s">
        <v>371</v>
      </c>
      <c r="J30" s="25" t="s">
        <v>440</v>
      </c>
      <c r="K30" s="25" t="s">
        <v>370</v>
      </c>
      <c r="L30" s="25" t="s">
        <v>372</v>
      </c>
      <c r="M30" s="25"/>
    </row>
    <row r="31" ht="37.7" customHeight="1" spans="1:13">
      <c r="A31" s="25"/>
      <c r="B31" s="25"/>
      <c r="C31" s="26"/>
      <c r="D31" s="25"/>
      <c r="E31" s="33"/>
      <c r="F31" s="25" t="s">
        <v>373</v>
      </c>
      <c r="G31" s="25" t="s">
        <v>441</v>
      </c>
      <c r="H31" s="25" t="s">
        <v>392</v>
      </c>
      <c r="I31" s="25" t="s">
        <v>392</v>
      </c>
      <c r="J31" s="25" t="s">
        <v>441</v>
      </c>
      <c r="K31" s="25" t="s">
        <v>393</v>
      </c>
      <c r="L31" s="25" t="s">
        <v>372</v>
      </c>
      <c r="M31" s="25"/>
    </row>
    <row r="32" ht="37.7" customHeight="1" spans="1:13">
      <c r="A32" s="25"/>
      <c r="B32" s="25"/>
      <c r="C32" s="26"/>
      <c r="D32" s="25"/>
      <c r="E32" s="33" t="s">
        <v>389</v>
      </c>
      <c r="F32" s="25" t="s">
        <v>390</v>
      </c>
      <c r="G32" s="25" t="s">
        <v>442</v>
      </c>
      <c r="H32" s="25" t="s">
        <v>392</v>
      </c>
      <c r="I32" s="25" t="s">
        <v>392</v>
      </c>
      <c r="J32" s="25" t="s">
        <v>442</v>
      </c>
      <c r="K32" s="25" t="s">
        <v>393</v>
      </c>
      <c r="L32" s="25" t="s">
        <v>372</v>
      </c>
      <c r="M32" s="25"/>
    </row>
    <row r="33" ht="37.7" customHeight="1" spans="1:13">
      <c r="A33" s="25"/>
      <c r="B33" s="25"/>
      <c r="C33" s="26"/>
      <c r="D33" s="25"/>
      <c r="E33" s="33" t="s">
        <v>394</v>
      </c>
      <c r="F33" s="25" t="s">
        <v>395</v>
      </c>
      <c r="G33" s="25" t="s">
        <v>443</v>
      </c>
      <c r="H33" s="25" t="s">
        <v>444</v>
      </c>
      <c r="I33" s="25" t="s">
        <v>445</v>
      </c>
      <c r="J33" s="25" t="s">
        <v>443</v>
      </c>
      <c r="K33" s="25" t="s">
        <v>399</v>
      </c>
      <c r="L33" s="25" t="s">
        <v>382</v>
      </c>
      <c r="M33" s="25"/>
    </row>
    <row r="34" ht="37.7" customHeight="1" spans="1:13">
      <c r="A34" s="25"/>
      <c r="B34" s="25"/>
      <c r="C34" s="26"/>
      <c r="D34" s="25"/>
      <c r="E34" s="33" t="s">
        <v>383</v>
      </c>
      <c r="F34" s="25" t="s">
        <v>384</v>
      </c>
      <c r="G34" s="25" t="s">
        <v>409</v>
      </c>
      <c r="H34" s="25" t="s">
        <v>386</v>
      </c>
      <c r="I34" s="25" t="s">
        <v>386</v>
      </c>
      <c r="J34" s="25" t="s">
        <v>409</v>
      </c>
      <c r="K34" s="25" t="s">
        <v>410</v>
      </c>
      <c r="L34" s="25" t="s">
        <v>388</v>
      </c>
      <c r="M34" s="25"/>
    </row>
    <row r="35" ht="37.7" customHeight="1" spans="1:13">
      <c r="A35" s="25" t="s">
        <v>249</v>
      </c>
      <c r="B35" s="25" t="s">
        <v>446</v>
      </c>
      <c r="C35" s="26">
        <v>4</v>
      </c>
      <c r="D35" s="25" t="s">
        <v>447</v>
      </c>
      <c r="E35" s="33" t="s">
        <v>394</v>
      </c>
      <c r="F35" s="25" t="s">
        <v>395</v>
      </c>
      <c r="G35" s="25" t="s">
        <v>448</v>
      </c>
      <c r="H35" s="25" t="s">
        <v>449</v>
      </c>
      <c r="I35" s="25" t="s">
        <v>450</v>
      </c>
      <c r="J35" s="25" t="s">
        <v>448</v>
      </c>
      <c r="K35" s="25" t="s">
        <v>399</v>
      </c>
      <c r="L35" s="25" t="s">
        <v>382</v>
      </c>
      <c r="M35" s="25"/>
    </row>
    <row r="36" ht="37.7" customHeight="1" spans="1:13">
      <c r="A36" s="25"/>
      <c r="B36" s="25"/>
      <c r="C36" s="26"/>
      <c r="D36" s="25"/>
      <c r="E36" s="33"/>
      <c r="F36" s="25"/>
      <c r="G36" s="25" t="s">
        <v>451</v>
      </c>
      <c r="H36" s="25" t="s">
        <v>452</v>
      </c>
      <c r="I36" s="25" t="s">
        <v>453</v>
      </c>
      <c r="J36" s="25" t="s">
        <v>451</v>
      </c>
      <c r="K36" s="25" t="s">
        <v>399</v>
      </c>
      <c r="L36" s="25" t="s">
        <v>382</v>
      </c>
      <c r="M36" s="25"/>
    </row>
    <row r="37" ht="37.7" customHeight="1" spans="1:13">
      <c r="A37" s="25"/>
      <c r="B37" s="25"/>
      <c r="C37" s="26"/>
      <c r="D37" s="25"/>
      <c r="E37" s="33"/>
      <c r="F37" s="25"/>
      <c r="G37" s="25" t="s">
        <v>454</v>
      </c>
      <c r="H37" s="25" t="s">
        <v>455</v>
      </c>
      <c r="I37" s="25" t="s">
        <v>456</v>
      </c>
      <c r="J37" s="25" t="s">
        <v>454</v>
      </c>
      <c r="K37" s="25" t="s">
        <v>399</v>
      </c>
      <c r="L37" s="25" t="s">
        <v>382</v>
      </c>
      <c r="M37" s="25"/>
    </row>
    <row r="38" ht="37.7" customHeight="1" spans="1:13">
      <c r="A38" s="25"/>
      <c r="B38" s="25"/>
      <c r="C38" s="26"/>
      <c r="D38" s="25"/>
      <c r="E38" s="33" t="s">
        <v>389</v>
      </c>
      <c r="F38" s="25" t="s">
        <v>390</v>
      </c>
      <c r="G38" s="25" t="s">
        <v>457</v>
      </c>
      <c r="H38" s="25" t="s">
        <v>392</v>
      </c>
      <c r="I38" s="25" t="s">
        <v>392</v>
      </c>
      <c r="J38" s="25" t="s">
        <v>457</v>
      </c>
      <c r="K38" s="25" t="s">
        <v>393</v>
      </c>
      <c r="L38" s="25" t="s">
        <v>372</v>
      </c>
      <c r="M38" s="25"/>
    </row>
    <row r="39" ht="37.7" customHeight="1" spans="1:13">
      <c r="A39" s="25"/>
      <c r="B39" s="25"/>
      <c r="C39" s="26"/>
      <c r="D39" s="25"/>
      <c r="E39" s="33" t="s">
        <v>367</v>
      </c>
      <c r="F39" s="25" t="s">
        <v>377</v>
      </c>
      <c r="G39" s="25" t="s">
        <v>458</v>
      </c>
      <c r="H39" s="25" t="s">
        <v>459</v>
      </c>
      <c r="I39" s="25" t="s">
        <v>460</v>
      </c>
      <c r="J39" s="25" t="s">
        <v>458</v>
      </c>
      <c r="K39" s="25" t="s">
        <v>404</v>
      </c>
      <c r="L39" s="25" t="s">
        <v>382</v>
      </c>
      <c r="M39" s="25"/>
    </row>
    <row r="40" ht="37.7" customHeight="1" spans="1:13">
      <c r="A40" s="25"/>
      <c r="B40" s="25"/>
      <c r="C40" s="26"/>
      <c r="D40" s="25"/>
      <c r="E40" s="33"/>
      <c r="F40" s="25"/>
      <c r="G40" s="25" t="s">
        <v>447</v>
      </c>
      <c r="H40" s="25" t="s">
        <v>461</v>
      </c>
      <c r="I40" s="25" t="s">
        <v>462</v>
      </c>
      <c r="J40" s="25" t="s">
        <v>447</v>
      </c>
      <c r="K40" s="25" t="s">
        <v>463</v>
      </c>
      <c r="L40" s="25" t="s">
        <v>382</v>
      </c>
      <c r="M40" s="25"/>
    </row>
    <row r="41" ht="37.7" customHeight="1" spans="1:13">
      <c r="A41" s="25"/>
      <c r="B41" s="25"/>
      <c r="C41" s="26"/>
      <c r="D41" s="25"/>
      <c r="E41" s="33"/>
      <c r="F41" s="25" t="s">
        <v>368</v>
      </c>
      <c r="G41" s="25" t="s">
        <v>464</v>
      </c>
      <c r="H41" s="25" t="s">
        <v>370</v>
      </c>
      <c r="I41" s="25" t="s">
        <v>371</v>
      </c>
      <c r="J41" s="25" t="s">
        <v>464</v>
      </c>
      <c r="K41" s="25" t="s">
        <v>370</v>
      </c>
      <c r="L41" s="25" t="s">
        <v>372</v>
      </c>
      <c r="M41" s="25"/>
    </row>
    <row r="42" ht="37.7" customHeight="1" spans="1:13">
      <c r="A42" s="25"/>
      <c r="B42" s="25"/>
      <c r="C42" s="26"/>
      <c r="D42" s="25"/>
      <c r="E42" s="33"/>
      <c r="F42" s="25" t="s">
        <v>373</v>
      </c>
      <c r="G42" s="25" t="s">
        <v>465</v>
      </c>
      <c r="H42" s="25" t="s">
        <v>392</v>
      </c>
      <c r="I42" s="25" t="s">
        <v>392</v>
      </c>
      <c r="J42" s="25" t="s">
        <v>465</v>
      </c>
      <c r="K42" s="25" t="s">
        <v>393</v>
      </c>
      <c r="L42" s="25" t="s">
        <v>372</v>
      </c>
      <c r="M42" s="25"/>
    </row>
    <row r="43" ht="37.7" customHeight="1" spans="1:13">
      <c r="A43" s="25"/>
      <c r="B43" s="25"/>
      <c r="C43" s="26"/>
      <c r="D43" s="25"/>
      <c r="E43" s="33" t="s">
        <v>383</v>
      </c>
      <c r="F43" s="25" t="s">
        <v>384</v>
      </c>
      <c r="G43" s="25" t="s">
        <v>409</v>
      </c>
      <c r="H43" s="25" t="s">
        <v>386</v>
      </c>
      <c r="I43" s="25" t="s">
        <v>386</v>
      </c>
      <c r="J43" s="25" t="s">
        <v>409</v>
      </c>
      <c r="K43" s="25" t="s">
        <v>410</v>
      </c>
      <c r="L43" s="25" t="s">
        <v>388</v>
      </c>
      <c r="M43" s="25"/>
    </row>
    <row r="44" ht="37.7" customHeight="1" spans="1:13">
      <c r="A44" s="25" t="s">
        <v>249</v>
      </c>
      <c r="B44" s="25" t="s">
        <v>466</v>
      </c>
      <c r="C44" s="26">
        <v>15000</v>
      </c>
      <c r="D44" s="25" t="s">
        <v>467</v>
      </c>
      <c r="E44" s="33" t="s">
        <v>383</v>
      </c>
      <c r="F44" s="25" t="s">
        <v>384</v>
      </c>
      <c r="G44" s="25" t="s">
        <v>468</v>
      </c>
      <c r="H44" s="25" t="s">
        <v>386</v>
      </c>
      <c r="I44" s="25" t="s">
        <v>386</v>
      </c>
      <c r="J44" s="25" t="s">
        <v>468</v>
      </c>
      <c r="K44" s="25" t="s">
        <v>410</v>
      </c>
      <c r="L44" s="25" t="s">
        <v>388</v>
      </c>
      <c r="M44" s="25"/>
    </row>
    <row r="45" ht="37.7" customHeight="1" spans="1:13">
      <c r="A45" s="25"/>
      <c r="B45" s="25"/>
      <c r="C45" s="26"/>
      <c r="D45" s="25"/>
      <c r="E45" s="33" t="s">
        <v>389</v>
      </c>
      <c r="F45" s="25" t="s">
        <v>390</v>
      </c>
      <c r="G45" s="25" t="s">
        <v>469</v>
      </c>
      <c r="H45" s="25" t="s">
        <v>375</v>
      </c>
      <c r="I45" s="25" t="s">
        <v>375</v>
      </c>
      <c r="J45" s="25" t="s">
        <v>469</v>
      </c>
      <c r="K45" s="25" t="s">
        <v>376</v>
      </c>
      <c r="L45" s="25" t="s">
        <v>372</v>
      </c>
      <c r="M45" s="25"/>
    </row>
    <row r="46" ht="37.7" customHeight="1" spans="1:13">
      <c r="A46" s="25"/>
      <c r="B46" s="25"/>
      <c r="C46" s="26"/>
      <c r="D46" s="25"/>
      <c r="E46" s="33" t="s">
        <v>367</v>
      </c>
      <c r="F46" s="25" t="s">
        <v>368</v>
      </c>
      <c r="G46" s="25" t="s">
        <v>470</v>
      </c>
      <c r="H46" s="25" t="s">
        <v>370</v>
      </c>
      <c r="I46" s="25" t="s">
        <v>371</v>
      </c>
      <c r="J46" s="25" t="s">
        <v>470</v>
      </c>
      <c r="K46" s="25" t="s">
        <v>370</v>
      </c>
      <c r="L46" s="25" t="s">
        <v>372</v>
      </c>
      <c r="M46" s="25"/>
    </row>
    <row r="47" ht="37.7" customHeight="1" spans="1:13">
      <c r="A47" s="25"/>
      <c r="B47" s="25"/>
      <c r="C47" s="26"/>
      <c r="D47" s="25"/>
      <c r="E47" s="33"/>
      <c r="F47" s="25" t="s">
        <v>373</v>
      </c>
      <c r="G47" s="25" t="s">
        <v>471</v>
      </c>
      <c r="H47" s="25" t="s">
        <v>392</v>
      </c>
      <c r="I47" s="25" t="s">
        <v>392</v>
      </c>
      <c r="J47" s="25" t="s">
        <v>471</v>
      </c>
      <c r="K47" s="25" t="s">
        <v>393</v>
      </c>
      <c r="L47" s="25" t="s">
        <v>372</v>
      </c>
      <c r="M47" s="25"/>
    </row>
    <row r="48" ht="37.7" customHeight="1" spans="1:13">
      <c r="A48" s="25"/>
      <c r="B48" s="25"/>
      <c r="C48" s="26"/>
      <c r="D48" s="25"/>
      <c r="E48" s="33"/>
      <c r="F48" s="25" t="s">
        <v>377</v>
      </c>
      <c r="G48" s="25" t="s">
        <v>472</v>
      </c>
      <c r="H48" s="25" t="s">
        <v>473</v>
      </c>
      <c r="I48" s="25" t="s">
        <v>474</v>
      </c>
      <c r="J48" s="25" t="s">
        <v>472</v>
      </c>
      <c r="K48" s="25" t="s">
        <v>381</v>
      </c>
      <c r="L48" s="25" t="s">
        <v>382</v>
      </c>
      <c r="M48" s="25"/>
    </row>
    <row r="49" ht="37.7" customHeight="1" spans="1:13">
      <c r="A49" s="25"/>
      <c r="B49" s="25"/>
      <c r="C49" s="26"/>
      <c r="D49" s="25"/>
      <c r="E49" s="33" t="s">
        <v>394</v>
      </c>
      <c r="F49" s="25" t="s">
        <v>395</v>
      </c>
      <c r="G49" s="25" t="s">
        <v>475</v>
      </c>
      <c r="H49" s="25" t="s">
        <v>476</v>
      </c>
      <c r="I49" s="25" t="s">
        <v>477</v>
      </c>
      <c r="J49" s="25" t="s">
        <v>475</v>
      </c>
      <c r="K49" s="25" t="s">
        <v>399</v>
      </c>
      <c r="L49" s="25" t="s">
        <v>382</v>
      </c>
      <c r="M49" s="25"/>
    </row>
    <row r="50" ht="37.7" customHeight="1" spans="1:13">
      <c r="A50" s="25" t="s">
        <v>249</v>
      </c>
      <c r="B50" s="25" t="s">
        <v>478</v>
      </c>
      <c r="C50" s="26">
        <v>7</v>
      </c>
      <c r="D50" s="25" t="s">
        <v>479</v>
      </c>
      <c r="E50" s="33" t="s">
        <v>389</v>
      </c>
      <c r="F50" s="25" t="s">
        <v>390</v>
      </c>
      <c r="G50" s="25" t="s">
        <v>480</v>
      </c>
      <c r="H50" s="25" t="s">
        <v>392</v>
      </c>
      <c r="I50" s="25" t="s">
        <v>392</v>
      </c>
      <c r="J50" s="25" t="s">
        <v>480</v>
      </c>
      <c r="K50" s="25" t="s">
        <v>393</v>
      </c>
      <c r="L50" s="25" t="s">
        <v>372</v>
      </c>
      <c r="M50" s="25"/>
    </row>
    <row r="51" ht="37.7" customHeight="1" spans="1:13">
      <c r="A51" s="25"/>
      <c r="B51" s="25"/>
      <c r="C51" s="26"/>
      <c r="D51" s="25"/>
      <c r="E51" s="33" t="s">
        <v>367</v>
      </c>
      <c r="F51" s="25" t="s">
        <v>368</v>
      </c>
      <c r="G51" s="25" t="s">
        <v>481</v>
      </c>
      <c r="H51" s="25" t="s">
        <v>370</v>
      </c>
      <c r="I51" s="25" t="s">
        <v>371</v>
      </c>
      <c r="J51" s="25" t="s">
        <v>481</v>
      </c>
      <c r="K51" s="25" t="s">
        <v>370</v>
      </c>
      <c r="L51" s="25" t="s">
        <v>372</v>
      </c>
      <c r="M51" s="25"/>
    </row>
    <row r="52" ht="37.7" customHeight="1" spans="1:13">
      <c r="A52" s="25"/>
      <c r="B52" s="25"/>
      <c r="C52" s="26"/>
      <c r="D52" s="25"/>
      <c r="E52" s="33"/>
      <c r="F52" s="25" t="s">
        <v>377</v>
      </c>
      <c r="G52" s="25" t="s">
        <v>482</v>
      </c>
      <c r="H52" s="25" t="s">
        <v>483</v>
      </c>
      <c r="I52" s="25" t="s">
        <v>484</v>
      </c>
      <c r="J52" s="25" t="s">
        <v>482</v>
      </c>
      <c r="K52" s="25" t="s">
        <v>381</v>
      </c>
      <c r="L52" s="25" t="s">
        <v>382</v>
      </c>
      <c r="M52" s="25"/>
    </row>
    <row r="53" ht="37.7" customHeight="1" spans="1:13">
      <c r="A53" s="25"/>
      <c r="B53" s="25"/>
      <c r="C53" s="26"/>
      <c r="D53" s="25"/>
      <c r="E53" s="33"/>
      <c r="F53" s="25" t="s">
        <v>373</v>
      </c>
      <c r="G53" s="25" t="s">
        <v>485</v>
      </c>
      <c r="H53" s="25" t="s">
        <v>375</v>
      </c>
      <c r="I53" s="25" t="s">
        <v>375</v>
      </c>
      <c r="J53" s="25" t="s">
        <v>485</v>
      </c>
      <c r="K53" s="25" t="s">
        <v>376</v>
      </c>
      <c r="L53" s="25" t="s">
        <v>372</v>
      </c>
      <c r="M53" s="25"/>
    </row>
    <row r="54" ht="37.7" customHeight="1" spans="1:13">
      <c r="A54" s="25"/>
      <c r="B54" s="25"/>
      <c r="C54" s="26"/>
      <c r="D54" s="25"/>
      <c r="E54" s="33" t="s">
        <v>394</v>
      </c>
      <c r="F54" s="25" t="s">
        <v>395</v>
      </c>
      <c r="G54" s="25" t="s">
        <v>486</v>
      </c>
      <c r="H54" s="25" t="s">
        <v>487</v>
      </c>
      <c r="I54" s="25" t="s">
        <v>488</v>
      </c>
      <c r="J54" s="25" t="s">
        <v>486</v>
      </c>
      <c r="K54" s="25" t="s">
        <v>399</v>
      </c>
      <c r="L54" s="25" t="s">
        <v>382</v>
      </c>
      <c r="M54" s="25"/>
    </row>
    <row r="55" ht="37.7" customHeight="1" spans="1:13">
      <c r="A55" s="25"/>
      <c r="B55" s="25"/>
      <c r="C55" s="26"/>
      <c r="D55" s="25"/>
      <c r="E55" s="33"/>
      <c r="F55" s="25"/>
      <c r="G55" s="25" t="s">
        <v>489</v>
      </c>
      <c r="H55" s="25" t="s">
        <v>490</v>
      </c>
      <c r="I55" s="25" t="s">
        <v>491</v>
      </c>
      <c r="J55" s="25" t="s">
        <v>489</v>
      </c>
      <c r="K55" s="25" t="s">
        <v>399</v>
      </c>
      <c r="L55" s="25" t="s">
        <v>382</v>
      </c>
      <c r="M55" s="25"/>
    </row>
    <row r="56" ht="37.7" customHeight="1" spans="1:13">
      <c r="A56" s="25"/>
      <c r="B56" s="25"/>
      <c r="C56" s="26"/>
      <c r="D56" s="25"/>
      <c r="E56" s="33"/>
      <c r="F56" s="25"/>
      <c r="G56" s="25" t="s">
        <v>492</v>
      </c>
      <c r="H56" s="25" t="s">
        <v>490</v>
      </c>
      <c r="I56" s="25" t="s">
        <v>493</v>
      </c>
      <c r="J56" s="25" t="s">
        <v>492</v>
      </c>
      <c r="K56" s="25" t="s">
        <v>399</v>
      </c>
      <c r="L56" s="25" t="s">
        <v>382</v>
      </c>
      <c r="M56" s="25"/>
    </row>
    <row r="57" ht="37.7" customHeight="1" spans="1:13">
      <c r="A57" s="25"/>
      <c r="B57" s="25"/>
      <c r="C57" s="26"/>
      <c r="D57" s="25"/>
      <c r="E57" s="33" t="s">
        <v>383</v>
      </c>
      <c r="F57" s="25" t="s">
        <v>384</v>
      </c>
      <c r="G57" s="25" t="s">
        <v>409</v>
      </c>
      <c r="H57" s="25" t="s">
        <v>386</v>
      </c>
      <c r="I57" s="25" t="s">
        <v>386</v>
      </c>
      <c r="J57" s="25" t="s">
        <v>409</v>
      </c>
      <c r="K57" s="25" t="s">
        <v>410</v>
      </c>
      <c r="L57" s="25" t="s">
        <v>388</v>
      </c>
      <c r="M57" s="25"/>
    </row>
  </sheetData>
  <mergeCells count="53">
    <mergeCell ref="C2:M2"/>
    <mergeCell ref="A3:K3"/>
    <mergeCell ref="L3:M3"/>
    <mergeCell ref="E4:M4"/>
    <mergeCell ref="A4:A5"/>
    <mergeCell ref="A7:A12"/>
    <mergeCell ref="A13:A21"/>
    <mergeCell ref="A22:A28"/>
    <mergeCell ref="A29:A34"/>
    <mergeCell ref="A35:A43"/>
    <mergeCell ref="A44:A49"/>
    <mergeCell ref="A50:A57"/>
    <mergeCell ref="B4:B5"/>
    <mergeCell ref="B7:B12"/>
    <mergeCell ref="B13:B21"/>
    <mergeCell ref="B22:B28"/>
    <mergeCell ref="B29:B34"/>
    <mergeCell ref="B35:B43"/>
    <mergeCell ref="B44:B49"/>
    <mergeCell ref="B50:B57"/>
    <mergeCell ref="C4:C5"/>
    <mergeCell ref="C7:C12"/>
    <mergeCell ref="C13:C21"/>
    <mergeCell ref="C22:C28"/>
    <mergeCell ref="C29:C34"/>
    <mergeCell ref="C35:C43"/>
    <mergeCell ref="C44:C49"/>
    <mergeCell ref="C50:C57"/>
    <mergeCell ref="D4:D5"/>
    <mergeCell ref="D7:D12"/>
    <mergeCell ref="D13:D21"/>
    <mergeCell ref="D22:D28"/>
    <mergeCell ref="D29:D34"/>
    <mergeCell ref="D35:D43"/>
    <mergeCell ref="D44:D49"/>
    <mergeCell ref="D50:D57"/>
    <mergeCell ref="E7:E9"/>
    <mergeCell ref="E13:E16"/>
    <mergeCell ref="E18:E20"/>
    <mergeCell ref="E22:E24"/>
    <mergeCell ref="E26:E27"/>
    <mergeCell ref="E29:E31"/>
    <mergeCell ref="E35:E37"/>
    <mergeCell ref="E39:E42"/>
    <mergeCell ref="E46:E48"/>
    <mergeCell ref="E51:E53"/>
    <mergeCell ref="E54:E56"/>
    <mergeCell ref="F13:F14"/>
    <mergeCell ref="F18:F20"/>
    <mergeCell ref="F26:F27"/>
    <mergeCell ref="F35:F37"/>
    <mergeCell ref="F39:F40"/>
    <mergeCell ref="F54:F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9"/>
  <sheetViews>
    <sheetView zoomScale="130" zoomScaleNormal="130" workbookViewId="0">
      <selection activeCell="G17" sqref="G17"/>
    </sheetView>
  </sheetViews>
  <sheetFormatPr defaultColWidth="10" defaultRowHeight="13.5"/>
  <cols>
    <col min="1" max="1" width="6.25" customWidth="1"/>
    <col min="2" max="2" width="8.875" customWidth="1"/>
    <col min="3" max="3" width="8.375" customWidth="1"/>
    <col min="4" max="4" width="7.5" customWidth="1"/>
    <col min="5" max="6" width="6.75" customWidth="1"/>
    <col min="7" max="7" width="7.125" customWidth="1"/>
    <col min="8" max="9" width="8.25" customWidth="1"/>
    <col min="10" max="10" width="10.75" customWidth="1"/>
    <col min="11" max="11" width="7" customWidth="1"/>
    <col min="12" max="12" width="11.125" customWidth="1"/>
    <col min="13" max="13" width="9.75" customWidth="1"/>
    <col min="14" max="14" width="8.75" customWidth="1"/>
    <col min="15" max="15" width="7.625" customWidth="1"/>
    <col min="16" max="16" width="8.875" customWidth="1"/>
    <col min="17" max="17" width="8.75" customWidth="1"/>
    <col min="18" max="18" width="5.125" customWidth="1"/>
    <col min="19" max="19" width="9.75" customWidth="1"/>
  </cols>
  <sheetData>
    <row r="1" ht="36.95" customHeight="1" spans="1:18">
      <c r="A1" s="22" t="s">
        <v>494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0.45" customHeight="1" spans="1:18">
      <c r="A2" s="23" t="s">
        <v>495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8" t="s">
        <v>31</v>
      </c>
      <c r="R2" s="28"/>
    </row>
    <row r="3" ht="18.75" customHeight="1" spans="1:18">
      <c r="A3" s="24" t="s">
        <v>311</v>
      </c>
      <c r="B3" s="24" t="s">
        <v>312</v>
      </c>
      <c r="C3" s="24" t="s">
        <v>496</v>
      </c>
      <c r="D3" s="24"/>
      <c r="E3" s="24"/>
      <c r="F3" s="24"/>
      <c r="G3" s="24"/>
      <c r="H3" s="24"/>
      <c r="I3" s="24"/>
      <c r="J3" s="24" t="s">
        <v>497</v>
      </c>
      <c r="K3" s="24" t="s">
        <v>498</v>
      </c>
      <c r="L3" s="24"/>
      <c r="M3" s="24"/>
      <c r="N3" s="24"/>
      <c r="O3" s="24"/>
      <c r="P3" s="24"/>
      <c r="Q3" s="24"/>
      <c r="R3" s="24"/>
    </row>
    <row r="4" ht="20.45" customHeight="1" spans="1:18">
      <c r="A4" s="24"/>
      <c r="B4" s="24"/>
      <c r="C4" s="24" t="s">
        <v>353</v>
      </c>
      <c r="D4" s="24" t="s">
        <v>499</v>
      </c>
      <c r="E4" s="24"/>
      <c r="F4" s="24"/>
      <c r="G4" s="24"/>
      <c r="H4" s="24" t="s">
        <v>500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27.2" customHeight="1" spans="1:18">
      <c r="A5" s="24"/>
      <c r="B5" s="24"/>
      <c r="C5" s="24"/>
      <c r="D5" s="24" t="s">
        <v>137</v>
      </c>
      <c r="E5" s="24" t="s">
        <v>501</v>
      </c>
      <c r="F5" s="24" t="s">
        <v>141</v>
      </c>
      <c r="G5" s="24" t="s">
        <v>502</v>
      </c>
      <c r="H5" s="24" t="s">
        <v>155</v>
      </c>
      <c r="I5" s="24" t="s">
        <v>156</v>
      </c>
      <c r="J5" s="24"/>
      <c r="K5" s="24" t="s">
        <v>356</v>
      </c>
      <c r="L5" s="24" t="s">
        <v>357</v>
      </c>
      <c r="M5" s="24" t="s">
        <v>358</v>
      </c>
      <c r="N5" s="24" t="s">
        <v>363</v>
      </c>
      <c r="O5" s="24" t="s">
        <v>359</v>
      </c>
      <c r="P5" s="24" t="s">
        <v>503</v>
      </c>
      <c r="Q5" s="24" t="s">
        <v>504</v>
      </c>
      <c r="R5" s="24" t="s">
        <v>364</v>
      </c>
    </row>
    <row r="6" ht="24.75" customHeight="1" spans="1:18">
      <c r="A6" s="25"/>
      <c r="B6" s="25" t="s">
        <v>4</v>
      </c>
      <c r="C6" s="26">
        <v>18144.68</v>
      </c>
      <c r="D6" s="26">
        <v>18144.68</v>
      </c>
      <c r="E6" s="26"/>
      <c r="F6" s="26"/>
      <c r="G6" s="26"/>
      <c r="H6" s="26">
        <v>2398.68</v>
      </c>
      <c r="I6" s="26">
        <v>15746</v>
      </c>
      <c r="J6" s="25" t="s">
        <v>505</v>
      </c>
      <c r="K6" s="27" t="s">
        <v>367</v>
      </c>
      <c r="L6" s="27" t="s">
        <v>506</v>
      </c>
      <c r="M6" s="27" t="s">
        <v>507</v>
      </c>
      <c r="N6" s="27" t="s">
        <v>372</v>
      </c>
      <c r="O6" s="27" t="s">
        <v>508</v>
      </c>
      <c r="P6" s="27" t="s">
        <v>370</v>
      </c>
      <c r="Q6" s="27" t="s">
        <v>371</v>
      </c>
      <c r="R6" s="27"/>
    </row>
    <row r="7" ht="24.75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27"/>
      <c r="L7" s="27" t="s">
        <v>509</v>
      </c>
      <c r="M7" s="27" t="s">
        <v>510</v>
      </c>
      <c r="N7" s="27" t="s">
        <v>372</v>
      </c>
      <c r="O7" s="27" t="s">
        <v>508</v>
      </c>
      <c r="P7" s="27" t="s">
        <v>370</v>
      </c>
      <c r="Q7" s="27" t="s">
        <v>371</v>
      </c>
      <c r="R7" s="27"/>
    </row>
    <row r="8" ht="24.7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27" t="s">
        <v>389</v>
      </c>
      <c r="L8" s="27" t="s">
        <v>511</v>
      </c>
      <c r="M8" s="27" t="s">
        <v>512</v>
      </c>
      <c r="N8" s="27" t="s">
        <v>372</v>
      </c>
      <c r="O8" s="27" t="s">
        <v>392</v>
      </c>
      <c r="P8" s="27" t="s">
        <v>392</v>
      </c>
      <c r="Q8" s="27" t="s">
        <v>393</v>
      </c>
      <c r="R8" s="27"/>
    </row>
    <row r="9" ht="24.75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513</v>
      </c>
      <c r="M9" s="27" t="s">
        <v>409</v>
      </c>
      <c r="N9" s="27" t="s">
        <v>388</v>
      </c>
      <c r="O9" s="27" t="s">
        <v>386</v>
      </c>
      <c r="P9" s="27" t="s">
        <v>387</v>
      </c>
      <c r="Q9" s="27" t="s">
        <v>386</v>
      </c>
      <c r="R9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39" workbookViewId="0">
      <selection activeCell="D61" sqref="D6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495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514</v>
      </c>
      <c r="B3" s="9"/>
      <c r="C3" s="8" t="s">
        <v>515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153</v>
      </c>
      <c r="B4" s="11" t="s">
        <v>154</v>
      </c>
      <c r="C4" s="12" t="s">
        <v>134</v>
      </c>
      <c r="D4" s="12" t="s">
        <v>235</v>
      </c>
      <c r="E4" s="12" t="s">
        <v>236</v>
      </c>
    </row>
    <row r="5" s="1" customFormat="1" spans="1:5">
      <c r="A5" s="13">
        <v>301</v>
      </c>
      <c r="B5" s="14" t="s">
        <v>216</v>
      </c>
      <c r="C5" s="15">
        <f>D5+E5</f>
        <v>1505.559168</v>
      </c>
      <c r="D5" s="15">
        <f>SUM(D6:D18)</f>
        <v>1505.559168</v>
      </c>
      <c r="E5" s="15">
        <f>SUM(E6:E18)</f>
        <v>0</v>
      </c>
    </row>
    <row r="6" s="1" customFormat="1" spans="1:5">
      <c r="A6" s="16">
        <v>30101</v>
      </c>
      <c r="B6" s="17" t="s">
        <v>516</v>
      </c>
      <c r="C6" s="15">
        <f t="shared" ref="C5:C68" si="0">D6+E6</f>
        <v>655.1736</v>
      </c>
      <c r="D6" s="15">
        <v>655.1736</v>
      </c>
      <c r="E6" s="15"/>
    </row>
    <row r="7" s="1" customFormat="1" spans="1:5">
      <c r="A7" s="16">
        <v>30102</v>
      </c>
      <c r="B7" s="17" t="s">
        <v>517</v>
      </c>
      <c r="C7" s="15">
        <f t="shared" si="0"/>
        <v>382.104</v>
      </c>
      <c r="D7" s="15">
        <v>382.104</v>
      </c>
      <c r="E7" s="15"/>
    </row>
    <row r="8" s="1" customFormat="1" spans="1:5">
      <c r="A8" s="16">
        <v>30103</v>
      </c>
      <c r="B8" s="17" t="s">
        <v>518</v>
      </c>
      <c r="C8" s="15">
        <f t="shared" si="0"/>
        <v>54.5978</v>
      </c>
      <c r="D8" s="15">
        <v>54.5978</v>
      </c>
      <c r="E8" s="15"/>
    </row>
    <row r="9" s="1" customFormat="1" spans="1:5">
      <c r="A9" s="16">
        <v>30106</v>
      </c>
      <c r="B9" s="17" t="s">
        <v>519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520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521</v>
      </c>
      <c r="C11" s="15">
        <f t="shared" si="0"/>
        <v>174.700064</v>
      </c>
      <c r="D11" s="15">
        <v>174.700064</v>
      </c>
      <c r="E11" s="15"/>
    </row>
    <row r="12" s="1" customFormat="1" spans="1:5">
      <c r="A12" s="16">
        <v>30109</v>
      </c>
      <c r="B12" s="17" t="s">
        <v>522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523</v>
      </c>
      <c r="C13" s="15">
        <f t="shared" si="0"/>
        <v>62.038656</v>
      </c>
      <c r="D13" s="15">
        <v>62.038656</v>
      </c>
      <c r="E13" s="15"/>
    </row>
    <row r="14" s="1" customFormat="1" spans="1:5">
      <c r="A14" s="16">
        <v>30111</v>
      </c>
      <c r="B14" s="17" t="s">
        <v>524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525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526</v>
      </c>
      <c r="C16" s="15">
        <f t="shared" si="0"/>
        <v>131.025048</v>
      </c>
      <c r="D16" s="15">
        <v>131.025048</v>
      </c>
      <c r="E16" s="15"/>
    </row>
    <row r="17" s="1" customFormat="1" spans="1:5">
      <c r="A17" s="16">
        <v>30114</v>
      </c>
      <c r="B17" s="17" t="s">
        <v>527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528</v>
      </c>
      <c r="C18" s="15">
        <f t="shared" si="0"/>
        <v>45.92</v>
      </c>
      <c r="D18" s="15">
        <v>45.92</v>
      </c>
      <c r="E18" s="15"/>
    </row>
    <row r="19" s="1" customFormat="1" spans="1:5">
      <c r="A19" s="13">
        <v>302</v>
      </c>
      <c r="B19" s="14" t="s">
        <v>290</v>
      </c>
      <c r="C19" s="15">
        <f t="shared" si="0"/>
        <v>887.41377</v>
      </c>
      <c r="D19" s="15">
        <f>SUM(D20:D46)</f>
        <v>0</v>
      </c>
      <c r="E19" s="15">
        <f>SUM(E20:E46)</f>
        <v>887.41377</v>
      </c>
    </row>
    <row r="20" s="1" customFormat="1" spans="1:5">
      <c r="A20" s="16">
        <v>30201</v>
      </c>
      <c r="B20" s="17" t="s">
        <v>529</v>
      </c>
      <c r="C20" s="15">
        <f t="shared" si="0"/>
        <v>52.2</v>
      </c>
      <c r="D20" s="15"/>
      <c r="E20" s="15">
        <v>52.2</v>
      </c>
    </row>
    <row r="21" s="1" customFormat="1" spans="1:5">
      <c r="A21" s="16">
        <v>30202</v>
      </c>
      <c r="B21" s="17" t="s">
        <v>530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531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532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533</v>
      </c>
      <c r="C24" s="15">
        <f t="shared" si="0"/>
        <v>6</v>
      </c>
      <c r="D24" s="15"/>
      <c r="E24" s="15">
        <v>6</v>
      </c>
    </row>
    <row r="25" s="1" customFormat="1" spans="1:5">
      <c r="A25" s="16">
        <v>30206</v>
      </c>
      <c r="B25" s="17" t="s">
        <v>534</v>
      </c>
      <c r="C25" s="15">
        <f t="shared" si="0"/>
        <v>30</v>
      </c>
      <c r="D25" s="15"/>
      <c r="E25" s="15">
        <v>30</v>
      </c>
    </row>
    <row r="26" s="1" customFormat="1" spans="1:5">
      <c r="A26" s="16">
        <v>30207</v>
      </c>
      <c r="B26" s="17" t="s">
        <v>535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536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537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538</v>
      </c>
      <c r="C29" s="15">
        <f t="shared" si="0"/>
        <v>5</v>
      </c>
      <c r="D29" s="15"/>
      <c r="E29" s="15">
        <v>5</v>
      </c>
    </row>
    <row r="30" s="1" customFormat="1" spans="1:5">
      <c r="A30" s="16">
        <v>30212</v>
      </c>
      <c r="B30" s="17" t="s">
        <v>539</v>
      </c>
      <c r="C30" s="15">
        <f t="shared" si="0"/>
        <v>0</v>
      </c>
      <c r="D30" s="15"/>
      <c r="E30" s="15"/>
    </row>
    <row r="31" s="1" customFormat="1" spans="1:10">
      <c r="A31" s="16">
        <v>30213</v>
      </c>
      <c r="B31" s="17" t="s">
        <v>540</v>
      </c>
      <c r="C31" s="15">
        <f t="shared" si="0"/>
        <v>33</v>
      </c>
      <c r="D31" s="15"/>
      <c r="E31" s="15">
        <v>33</v>
      </c>
      <c r="I31" s="19"/>
      <c r="J31" s="19"/>
    </row>
    <row r="32" s="1" customFormat="1" spans="1:5">
      <c r="A32" s="16">
        <v>30214</v>
      </c>
      <c r="B32" s="17" t="s">
        <v>541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542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543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544</v>
      </c>
      <c r="C35" s="15">
        <f t="shared" si="0"/>
        <v>2</v>
      </c>
      <c r="D35" s="15"/>
      <c r="E35" s="15">
        <v>2</v>
      </c>
    </row>
    <row r="36" s="1" customFormat="1" spans="1:5">
      <c r="A36" s="16">
        <v>30218</v>
      </c>
      <c r="B36" s="17" t="s">
        <v>545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546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547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548</v>
      </c>
      <c r="C39" s="15">
        <f t="shared" si="0"/>
        <v>46</v>
      </c>
      <c r="D39" s="15"/>
      <c r="E39" s="15">
        <v>46</v>
      </c>
    </row>
    <row r="40" s="1" customFormat="1" spans="1:5">
      <c r="A40" s="16">
        <v>30227</v>
      </c>
      <c r="B40" s="17" t="s">
        <v>549</v>
      </c>
      <c r="C40" s="15">
        <f t="shared" si="0"/>
        <v>45</v>
      </c>
      <c r="D40" s="15"/>
      <c r="E40" s="15">
        <v>45</v>
      </c>
    </row>
    <row r="41" s="1" customFormat="1" spans="1:5">
      <c r="A41" s="16">
        <v>30228</v>
      </c>
      <c r="B41" s="17" t="s">
        <v>550</v>
      </c>
      <c r="C41" s="15">
        <f t="shared" si="0"/>
        <v>30.885508</v>
      </c>
      <c r="D41" s="15"/>
      <c r="E41" s="15">
        <v>30.885508</v>
      </c>
    </row>
    <row r="42" s="1" customFormat="1" spans="1:5">
      <c r="A42" s="16">
        <v>30229</v>
      </c>
      <c r="B42" s="17" t="s">
        <v>551</v>
      </c>
      <c r="C42" s="15">
        <f t="shared" si="0"/>
        <v>46.328262</v>
      </c>
      <c r="D42" s="15"/>
      <c r="E42" s="15">
        <v>46.328262</v>
      </c>
    </row>
    <row r="43" s="1" customFormat="1" spans="1:5">
      <c r="A43" s="16">
        <v>30231</v>
      </c>
      <c r="B43" s="17" t="s">
        <v>552</v>
      </c>
      <c r="C43" s="15">
        <f t="shared" si="0"/>
        <v>4</v>
      </c>
      <c r="D43" s="15"/>
      <c r="E43" s="15">
        <v>4</v>
      </c>
    </row>
    <row r="44" s="1" customFormat="1" spans="1:5">
      <c r="A44" s="16">
        <v>30239</v>
      </c>
      <c r="B44" s="17" t="s">
        <v>553</v>
      </c>
      <c r="C44" s="15">
        <f t="shared" si="0"/>
        <v>60</v>
      </c>
      <c r="D44" s="15"/>
      <c r="E44" s="15">
        <v>60</v>
      </c>
    </row>
    <row r="45" s="1" customFormat="1" spans="1:5">
      <c r="A45" s="16">
        <v>30240</v>
      </c>
      <c r="B45" s="17" t="s">
        <v>554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555</v>
      </c>
      <c r="C46" s="15">
        <f t="shared" si="0"/>
        <v>527</v>
      </c>
      <c r="D46" s="15"/>
      <c r="E46" s="15">
        <v>527</v>
      </c>
    </row>
    <row r="47" s="1" customFormat="1" spans="1:5">
      <c r="A47" s="13">
        <v>303</v>
      </c>
      <c r="B47" s="14" t="s">
        <v>208</v>
      </c>
      <c r="C47" s="15">
        <f t="shared" si="0"/>
        <v>5.706</v>
      </c>
      <c r="D47" s="15">
        <f>SUM(D48:D59)</f>
        <v>5.706</v>
      </c>
      <c r="E47" s="15">
        <f>SUM(E48:E59)</f>
        <v>0</v>
      </c>
    </row>
    <row r="48" s="1" customFormat="1" spans="1:5">
      <c r="A48" s="16">
        <v>30301</v>
      </c>
      <c r="B48" s="17" t="s">
        <v>556</v>
      </c>
      <c r="C48" s="15">
        <f t="shared" si="0"/>
        <v>4.05</v>
      </c>
      <c r="D48" s="15">
        <v>4.05</v>
      </c>
      <c r="E48" s="15"/>
    </row>
    <row r="49" s="1" customFormat="1" spans="1:5">
      <c r="A49" s="16">
        <v>30302</v>
      </c>
      <c r="B49" s="17" t="s">
        <v>557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558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559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560</v>
      </c>
      <c r="C52" s="15">
        <f t="shared" si="0"/>
        <v>1.656</v>
      </c>
      <c r="D52" s="15">
        <v>1.656</v>
      </c>
      <c r="E52" s="15"/>
    </row>
    <row r="53" s="1" customFormat="1" spans="1:5">
      <c r="A53" s="16">
        <v>30306</v>
      </c>
      <c r="B53" s="17" t="s">
        <v>561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562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563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564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565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566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567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210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568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569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222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570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571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572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573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574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575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576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577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578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579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580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581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582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583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584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585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213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586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587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588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589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</f>
        <v>2398.678938</v>
      </c>
      <c r="D85" s="21">
        <f>D80+D63+D60+D47+D19+D5</f>
        <v>1511.265168</v>
      </c>
      <c r="E85" s="21">
        <f>E80+E63+E60+E47+E19+E5</f>
        <v>887.41377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workbookViewId="0">
      <selection activeCell="M22" sqref="M2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29"/>
      <c r="H1" s="84"/>
    </row>
    <row r="2" ht="21.2" customHeight="1" spans="1:8">
      <c r="A2" s="85" t="s">
        <v>7</v>
      </c>
      <c r="B2" s="85"/>
      <c r="C2" s="85"/>
      <c r="D2" s="85"/>
      <c r="E2" s="85"/>
      <c r="F2" s="85"/>
      <c r="G2" s="85"/>
      <c r="H2" s="85"/>
    </row>
    <row r="3" ht="15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15.6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19.5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4.25" customHeight="1" spans="1:8">
      <c r="A6" s="33" t="s">
        <v>39</v>
      </c>
      <c r="B6" s="26">
        <v>18144.678938</v>
      </c>
      <c r="C6" s="25" t="s">
        <v>40</v>
      </c>
      <c r="D6" s="40">
        <v>200</v>
      </c>
      <c r="E6" s="61" t="s">
        <v>41</v>
      </c>
      <c r="F6" s="62">
        <v>2398.678938</v>
      </c>
      <c r="G6" s="25" t="s">
        <v>42</v>
      </c>
      <c r="H6" s="26">
        <v>1789.559168</v>
      </c>
    </row>
    <row r="7" ht="14.25" customHeight="1" spans="1:8">
      <c r="A7" s="25" t="s">
        <v>43</v>
      </c>
      <c r="B7" s="26">
        <v>17273.678938</v>
      </c>
      <c r="C7" s="25" t="s">
        <v>44</v>
      </c>
      <c r="D7" s="40"/>
      <c r="E7" s="53" t="s">
        <v>45</v>
      </c>
      <c r="F7" s="50">
        <v>1505.559168</v>
      </c>
      <c r="G7" s="25" t="s">
        <v>46</v>
      </c>
      <c r="H7" s="26">
        <v>1322.41377</v>
      </c>
    </row>
    <row r="8" ht="14.25" customHeight="1" spans="1:8">
      <c r="A8" s="33" t="s">
        <v>47</v>
      </c>
      <c r="B8" s="26">
        <v>871</v>
      </c>
      <c r="C8" s="25" t="s">
        <v>48</v>
      </c>
      <c r="D8" s="40"/>
      <c r="E8" s="53" t="s">
        <v>49</v>
      </c>
      <c r="F8" s="50">
        <v>887.41377</v>
      </c>
      <c r="G8" s="25" t="s">
        <v>50</v>
      </c>
      <c r="H8" s="26">
        <v>15000</v>
      </c>
    </row>
    <row r="9" ht="14.25" customHeight="1" spans="1:8">
      <c r="A9" s="25" t="s">
        <v>51</v>
      </c>
      <c r="B9" s="26"/>
      <c r="C9" s="25" t="s">
        <v>52</v>
      </c>
      <c r="D9" s="40"/>
      <c r="E9" s="53" t="s">
        <v>53</v>
      </c>
      <c r="F9" s="50">
        <v>5.706</v>
      </c>
      <c r="G9" s="25" t="s">
        <v>54</v>
      </c>
      <c r="H9" s="26"/>
    </row>
    <row r="10" ht="14.25" customHeight="1" spans="1:8">
      <c r="A10" s="25" t="s">
        <v>55</v>
      </c>
      <c r="B10" s="26"/>
      <c r="C10" s="25" t="s">
        <v>56</v>
      </c>
      <c r="D10" s="40"/>
      <c r="E10" s="61" t="s">
        <v>57</v>
      </c>
      <c r="F10" s="62">
        <v>15746</v>
      </c>
      <c r="G10" s="25" t="s">
        <v>58</v>
      </c>
      <c r="H10" s="26"/>
    </row>
    <row r="11" ht="14.25" customHeight="1" spans="1:8">
      <c r="A11" s="25" t="s">
        <v>59</v>
      </c>
      <c r="B11" s="26"/>
      <c r="C11" s="25" t="s">
        <v>60</v>
      </c>
      <c r="D11" s="40"/>
      <c r="E11" s="53" t="s">
        <v>61</v>
      </c>
      <c r="F11" s="54"/>
      <c r="G11" s="25" t="s">
        <v>62</v>
      </c>
      <c r="H11" s="26"/>
    </row>
    <row r="12" ht="14.25" customHeight="1" spans="1:8">
      <c r="A12" s="25" t="s">
        <v>63</v>
      </c>
      <c r="B12" s="26">
        <v>43</v>
      </c>
      <c r="C12" s="25" t="s">
        <v>64</v>
      </c>
      <c r="D12" s="40"/>
      <c r="E12" s="53" t="s">
        <v>65</v>
      </c>
      <c r="F12" s="54">
        <v>719</v>
      </c>
      <c r="G12" s="25" t="s">
        <v>66</v>
      </c>
      <c r="H12" s="26"/>
    </row>
    <row r="13" ht="14.25" customHeight="1" spans="1:8">
      <c r="A13" s="25" t="s">
        <v>67</v>
      </c>
      <c r="B13" s="26">
        <v>819</v>
      </c>
      <c r="C13" s="25" t="s">
        <v>68</v>
      </c>
      <c r="D13" s="40">
        <v>178.750064</v>
      </c>
      <c r="E13" s="53" t="s">
        <v>69</v>
      </c>
      <c r="F13" s="54">
        <v>27</v>
      </c>
      <c r="G13" s="25" t="s">
        <v>70</v>
      </c>
      <c r="H13" s="26"/>
    </row>
    <row r="14" ht="14.25" customHeight="1" spans="1:8">
      <c r="A14" s="25" t="s">
        <v>71</v>
      </c>
      <c r="B14" s="26"/>
      <c r="C14" s="25" t="s">
        <v>72</v>
      </c>
      <c r="D14" s="40"/>
      <c r="E14" s="25" t="s">
        <v>73</v>
      </c>
      <c r="F14" s="26"/>
      <c r="G14" s="25" t="s">
        <v>74</v>
      </c>
      <c r="H14" s="26">
        <v>32.706</v>
      </c>
    </row>
    <row r="15" ht="14.25" customHeight="1" spans="1:8">
      <c r="A15" s="25" t="s">
        <v>75</v>
      </c>
      <c r="B15" s="26"/>
      <c r="C15" s="25" t="s">
        <v>76</v>
      </c>
      <c r="D15" s="40">
        <v>62.038656</v>
      </c>
      <c r="E15" s="25" t="s">
        <v>77</v>
      </c>
      <c r="F15" s="26"/>
      <c r="G15" s="25" t="s">
        <v>78</v>
      </c>
      <c r="H15" s="26"/>
    </row>
    <row r="16" ht="14.25" customHeight="1" spans="1:8">
      <c r="A16" s="25" t="s">
        <v>79</v>
      </c>
      <c r="B16" s="26">
        <v>9</v>
      </c>
      <c r="C16" s="25" t="s">
        <v>80</v>
      </c>
      <c r="D16" s="40"/>
      <c r="E16" s="25" t="s">
        <v>81</v>
      </c>
      <c r="F16" s="26">
        <v>15000</v>
      </c>
      <c r="G16" s="25" t="s">
        <v>82</v>
      </c>
      <c r="H16" s="26"/>
    </row>
    <row r="17" ht="14.25" customHeight="1" spans="1:8">
      <c r="A17" s="25" t="s">
        <v>83</v>
      </c>
      <c r="B17" s="26"/>
      <c r="C17" s="25" t="s">
        <v>84</v>
      </c>
      <c r="D17" s="40"/>
      <c r="E17" s="25" t="s">
        <v>85</v>
      </c>
      <c r="F17" s="26"/>
      <c r="G17" s="25" t="s">
        <v>86</v>
      </c>
      <c r="H17" s="26"/>
    </row>
    <row r="18" ht="14.25" customHeight="1" spans="1:8">
      <c r="A18" s="25" t="s">
        <v>87</v>
      </c>
      <c r="B18" s="26"/>
      <c r="C18" s="25" t="s">
        <v>88</v>
      </c>
      <c r="D18" s="40"/>
      <c r="E18" s="25" t="s">
        <v>89</v>
      </c>
      <c r="F18" s="26"/>
      <c r="G18" s="25" t="s">
        <v>90</v>
      </c>
      <c r="H18" s="26"/>
    </row>
    <row r="19" ht="14.25" customHeight="1" spans="1:8">
      <c r="A19" s="25" t="s">
        <v>91</v>
      </c>
      <c r="B19" s="26"/>
      <c r="C19" s="25" t="s">
        <v>92</v>
      </c>
      <c r="D19" s="40">
        <v>17572.86517</v>
      </c>
      <c r="E19" s="25" t="s">
        <v>93</v>
      </c>
      <c r="F19" s="26"/>
      <c r="G19" s="25" t="s">
        <v>94</v>
      </c>
      <c r="H19" s="26"/>
    </row>
    <row r="20" ht="14.25" customHeight="1" spans="1:8">
      <c r="A20" s="33" t="s">
        <v>95</v>
      </c>
      <c r="B20" s="32"/>
      <c r="C20" s="25" t="s">
        <v>96</v>
      </c>
      <c r="D20" s="40"/>
      <c r="E20" s="25" t="s">
        <v>97</v>
      </c>
      <c r="F20" s="26"/>
      <c r="G20" s="25"/>
      <c r="H20" s="26"/>
    </row>
    <row r="21" ht="14.25" customHeight="1" spans="1:8">
      <c r="A21" s="33" t="s">
        <v>98</v>
      </c>
      <c r="B21" s="32"/>
      <c r="C21" s="25" t="s">
        <v>99</v>
      </c>
      <c r="D21" s="40"/>
      <c r="E21" s="33" t="s">
        <v>100</v>
      </c>
      <c r="F21" s="32"/>
      <c r="G21" s="25"/>
      <c r="H21" s="26"/>
    </row>
    <row r="22" ht="14.25" customHeight="1" spans="1:8">
      <c r="A22" s="33" t="s">
        <v>101</v>
      </c>
      <c r="B22" s="32"/>
      <c r="C22" s="25" t="s">
        <v>102</v>
      </c>
      <c r="D22" s="40"/>
      <c r="E22" s="25"/>
      <c r="F22" s="25"/>
      <c r="G22" s="25"/>
      <c r="H22" s="26"/>
    </row>
    <row r="23" ht="14.25" customHeight="1" spans="1:8">
      <c r="A23" s="33" t="s">
        <v>103</v>
      </c>
      <c r="B23" s="32"/>
      <c r="C23" s="25" t="s">
        <v>104</v>
      </c>
      <c r="D23" s="40"/>
      <c r="E23" s="25"/>
      <c r="F23" s="25"/>
      <c r="G23" s="25"/>
      <c r="H23" s="26"/>
    </row>
    <row r="24" ht="14.25" customHeight="1" spans="1:8">
      <c r="A24" s="33" t="s">
        <v>105</v>
      </c>
      <c r="B24" s="32"/>
      <c r="C24" s="25" t="s">
        <v>106</v>
      </c>
      <c r="D24" s="40"/>
      <c r="E24" s="25"/>
      <c r="F24" s="25"/>
      <c r="G24" s="25"/>
      <c r="H24" s="26"/>
    </row>
    <row r="25" ht="14.25" customHeight="1" spans="1:8">
      <c r="A25" s="25" t="s">
        <v>107</v>
      </c>
      <c r="B25" s="26"/>
      <c r="C25" s="25" t="s">
        <v>108</v>
      </c>
      <c r="D25" s="40">
        <v>131.025048</v>
      </c>
      <c r="E25" s="25"/>
      <c r="F25" s="25"/>
      <c r="G25" s="25"/>
      <c r="H25" s="26"/>
    </row>
    <row r="26" ht="14.25" customHeight="1" spans="1:8">
      <c r="A26" s="25" t="s">
        <v>109</v>
      </c>
      <c r="B26" s="26"/>
      <c r="C26" s="25" t="s">
        <v>110</v>
      </c>
      <c r="D26" s="40"/>
      <c r="E26" s="25"/>
      <c r="F26" s="25"/>
      <c r="G26" s="25"/>
      <c r="H26" s="26"/>
    </row>
    <row r="27" ht="14.25" customHeight="1" spans="1:8">
      <c r="A27" s="25" t="s">
        <v>111</v>
      </c>
      <c r="B27" s="26"/>
      <c r="C27" s="25" t="s">
        <v>112</v>
      </c>
      <c r="D27" s="40"/>
      <c r="E27" s="25"/>
      <c r="F27" s="25"/>
      <c r="G27" s="25"/>
      <c r="H27" s="26"/>
    </row>
    <row r="28" ht="14.25" customHeight="1" spans="1:8">
      <c r="A28" s="33" t="s">
        <v>113</v>
      </c>
      <c r="B28" s="32"/>
      <c r="C28" s="25" t="s">
        <v>114</v>
      </c>
      <c r="D28" s="40"/>
      <c r="E28" s="25"/>
      <c r="F28" s="25"/>
      <c r="G28" s="25"/>
      <c r="H28" s="26"/>
    </row>
    <row r="29" ht="14.25" customHeight="1" spans="1:8">
      <c r="A29" s="33" t="s">
        <v>115</v>
      </c>
      <c r="B29" s="32"/>
      <c r="C29" s="25" t="s">
        <v>116</v>
      </c>
      <c r="D29" s="40"/>
      <c r="E29" s="25"/>
      <c r="F29" s="25"/>
      <c r="G29" s="25"/>
      <c r="H29" s="26"/>
    </row>
    <row r="30" ht="14.25" customHeight="1" spans="1:8">
      <c r="A30" s="33" t="s">
        <v>117</v>
      </c>
      <c r="B30" s="32"/>
      <c r="C30" s="25" t="s">
        <v>118</v>
      </c>
      <c r="D30" s="40"/>
      <c r="E30" s="25"/>
      <c r="F30" s="25"/>
      <c r="G30" s="25"/>
      <c r="H30" s="26"/>
    </row>
    <row r="31" ht="14.25" customHeight="1" spans="1:8">
      <c r="A31" s="33" t="s">
        <v>119</v>
      </c>
      <c r="B31" s="32"/>
      <c r="C31" s="25" t="s">
        <v>120</v>
      </c>
      <c r="D31" s="40"/>
      <c r="E31" s="25"/>
      <c r="F31" s="25"/>
      <c r="G31" s="25"/>
      <c r="H31" s="26"/>
    </row>
    <row r="32" ht="14.25" customHeight="1" spans="1:8">
      <c r="A32" s="33" t="s">
        <v>121</v>
      </c>
      <c r="B32" s="32"/>
      <c r="C32" s="25" t="s">
        <v>122</v>
      </c>
      <c r="D32" s="40"/>
      <c r="E32" s="25"/>
      <c r="F32" s="25"/>
      <c r="G32" s="25"/>
      <c r="H32" s="26"/>
    </row>
    <row r="33" ht="14.25" customHeight="1" spans="1:8">
      <c r="A33" s="25"/>
      <c r="B33" s="25"/>
      <c r="C33" s="25" t="s">
        <v>123</v>
      </c>
      <c r="D33" s="40"/>
      <c r="E33" s="25"/>
      <c r="F33" s="25"/>
      <c r="G33" s="25"/>
      <c r="H33" s="25"/>
    </row>
    <row r="34" ht="14.25" customHeight="1" spans="1:8">
      <c r="A34" s="25"/>
      <c r="B34" s="25"/>
      <c r="C34" s="25" t="s">
        <v>124</v>
      </c>
      <c r="D34" s="40"/>
      <c r="E34" s="25"/>
      <c r="F34" s="25"/>
      <c r="G34" s="25"/>
      <c r="H34" s="25"/>
    </row>
    <row r="35" ht="14.25" customHeight="1" spans="1:8">
      <c r="A35" s="25"/>
      <c r="B35" s="25"/>
      <c r="C35" s="25" t="s">
        <v>125</v>
      </c>
      <c r="D35" s="40"/>
      <c r="E35" s="25"/>
      <c r="F35" s="25"/>
      <c r="G35" s="25"/>
      <c r="H35" s="25"/>
    </row>
    <row r="36" ht="14.25" customHeight="1" spans="1:8">
      <c r="A36" s="25"/>
      <c r="B36" s="25"/>
      <c r="C36" s="25"/>
      <c r="D36" s="25"/>
      <c r="E36" s="25"/>
      <c r="F36" s="25"/>
      <c r="G36" s="25"/>
      <c r="H36" s="25"/>
    </row>
    <row r="37" ht="14.25" customHeight="1" spans="1:8">
      <c r="A37" s="33" t="s">
        <v>126</v>
      </c>
      <c r="B37" s="32">
        <v>18144.678938</v>
      </c>
      <c r="C37" s="33" t="s">
        <v>127</v>
      </c>
      <c r="D37" s="32">
        <v>18144.678938</v>
      </c>
      <c r="E37" s="33" t="s">
        <v>127</v>
      </c>
      <c r="F37" s="32">
        <v>18144.678938</v>
      </c>
      <c r="G37" s="33" t="s">
        <v>127</v>
      </c>
      <c r="H37" s="32">
        <v>18144.678938</v>
      </c>
    </row>
    <row r="38" ht="14.2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4.25" customHeight="1" spans="1:8">
      <c r="A39" s="25"/>
      <c r="B39" s="26"/>
      <c r="C39" s="25"/>
      <c r="D39" s="26"/>
      <c r="E39" s="33"/>
      <c r="F39" s="32"/>
      <c r="G39" s="33"/>
      <c r="H39" s="32"/>
    </row>
    <row r="40" ht="14.25" customHeight="1" spans="1:8">
      <c r="A40" s="33" t="s">
        <v>130</v>
      </c>
      <c r="B40" s="32">
        <v>18144.678938</v>
      </c>
      <c r="C40" s="33" t="s">
        <v>131</v>
      </c>
      <c r="D40" s="32">
        <v>18144.678938</v>
      </c>
      <c r="E40" s="33" t="s">
        <v>131</v>
      </c>
      <c r="F40" s="32">
        <v>18144.678938</v>
      </c>
      <c r="G40" s="33" t="s">
        <v>131</v>
      </c>
      <c r="H40" s="32">
        <v>18144.678938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0"/>
  <sheetViews>
    <sheetView workbookViewId="0">
      <selection activeCell="F22" sqref="F22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  <col min="26" max="26" width="9.75" customWidth="1"/>
  </cols>
  <sheetData>
    <row r="1" ht="14.25" customHeight="1" spans="1:1">
      <c r="A1" s="29"/>
    </row>
    <row r="2" ht="29.45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19.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8" t="s">
        <v>31</v>
      </c>
      <c r="Y3" s="28"/>
    </row>
    <row r="4" ht="19.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19.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19.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19.9" customHeight="1" spans="1:25">
      <c r="A7" s="33"/>
      <c r="B7" s="33" t="s">
        <v>134</v>
      </c>
      <c r="C7" s="51">
        <v>18144.678938</v>
      </c>
      <c r="D7" s="51">
        <v>18144.678938</v>
      </c>
      <c r="E7" s="51">
        <v>18144.678938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19.9" customHeight="1" spans="1:25">
      <c r="A8" s="45">
        <v>304001</v>
      </c>
      <c r="B8" s="45" t="s">
        <v>4</v>
      </c>
      <c r="C8" s="40">
        <v>18144.678938</v>
      </c>
      <c r="D8" s="40">
        <v>18144.678938</v>
      </c>
      <c r="E8" s="40">
        <v>18144.678938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14.25" customHeight="1"/>
    <row r="10" ht="14.25" customHeight="1" spans="7:7">
      <c r="G10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5"/>
  <sheetViews>
    <sheetView topLeftCell="A5" workbookViewId="0">
      <selection activeCell="K18" sqref="K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29"/>
      <c r="D1" s="72"/>
    </row>
    <row r="2" ht="27.95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1.95" customHeight="1" spans="1:11">
      <c r="A3" s="73" t="s">
        <v>30</v>
      </c>
      <c r="B3" s="73"/>
      <c r="C3" s="73"/>
      <c r="D3" s="73"/>
      <c r="E3" s="73"/>
      <c r="F3" s="73"/>
      <c r="G3" s="73"/>
      <c r="H3" s="73"/>
      <c r="I3" s="73"/>
      <c r="J3" s="73"/>
      <c r="K3" s="28" t="s">
        <v>31</v>
      </c>
    </row>
    <row r="4" ht="24.2" customHeight="1" spans="1:11">
      <c r="A4" s="24" t="s">
        <v>152</v>
      </c>
      <c r="B4" s="24"/>
      <c r="C4" s="24"/>
      <c r="D4" s="24" t="s">
        <v>153</v>
      </c>
      <c r="E4" s="24" t="s">
        <v>154</v>
      </c>
      <c r="F4" s="24" t="s">
        <v>134</v>
      </c>
      <c r="G4" s="24" t="s">
        <v>155</v>
      </c>
      <c r="H4" s="24" t="s">
        <v>156</v>
      </c>
      <c r="I4" s="24" t="s">
        <v>157</v>
      </c>
      <c r="J4" s="24" t="s">
        <v>158</v>
      </c>
      <c r="K4" s="24" t="s">
        <v>159</v>
      </c>
    </row>
    <row r="5" ht="22.7" customHeight="1" spans="1:11">
      <c r="A5" s="24" t="s">
        <v>160</v>
      </c>
      <c r="B5" s="24" t="s">
        <v>161</v>
      </c>
      <c r="C5" s="24" t="s">
        <v>162</v>
      </c>
      <c r="D5" s="24"/>
      <c r="E5" s="24"/>
      <c r="F5" s="24"/>
      <c r="G5" s="24"/>
      <c r="H5" s="24"/>
      <c r="I5" s="24"/>
      <c r="J5" s="24"/>
      <c r="K5" s="24"/>
    </row>
    <row r="6" ht="19.9" customHeight="1" spans="1:11">
      <c r="A6" s="46"/>
      <c r="B6" s="46"/>
      <c r="C6" s="46"/>
      <c r="D6" s="74" t="s">
        <v>134</v>
      </c>
      <c r="E6" s="74"/>
      <c r="F6" s="75">
        <v>18144.678938</v>
      </c>
      <c r="G6" s="75">
        <v>2398.678938</v>
      </c>
      <c r="H6" s="75">
        <v>15746</v>
      </c>
      <c r="I6" s="75"/>
      <c r="J6" s="74"/>
      <c r="K6" s="74"/>
    </row>
    <row r="7" ht="19.9" customHeight="1" spans="1:11">
      <c r="A7" s="76"/>
      <c r="B7" s="76"/>
      <c r="C7" s="76"/>
      <c r="D7" s="77">
        <v>304001</v>
      </c>
      <c r="E7" s="77" t="s">
        <v>4</v>
      </c>
      <c r="F7" s="78">
        <v>18144.678938</v>
      </c>
      <c r="G7" s="78">
        <v>2398.678938</v>
      </c>
      <c r="H7" s="78">
        <v>15746</v>
      </c>
      <c r="I7" s="78"/>
      <c r="J7" s="83"/>
      <c r="K7" s="83"/>
    </row>
    <row r="8" ht="19.9" customHeight="1" spans="1:11">
      <c r="A8" s="79" t="s">
        <v>163</v>
      </c>
      <c r="B8" s="79"/>
      <c r="C8" s="79"/>
      <c r="D8" s="80">
        <v>201</v>
      </c>
      <c r="E8" s="81" t="s">
        <v>164</v>
      </c>
      <c r="F8" s="82">
        <f t="shared" ref="F8:H9" si="0">F9</f>
        <v>200</v>
      </c>
      <c r="G8" s="82">
        <f t="shared" si="0"/>
        <v>0</v>
      </c>
      <c r="H8" s="82">
        <f t="shared" si="0"/>
        <v>200</v>
      </c>
      <c r="I8" s="82"/>
      <c r="J8" s="81"/>
      <c r="K8" s="81"/>
    </row>
    <row r="9" ht="19.9" customHeight="1" spans="1:11">
      <c r="A9" s="79" t="s">
        <v>163</v>
      </c>
      <c r="B9" s="79" t="s">
        <v>165</v>
      </c>
      <c r="C9" s="79"/>
      <c r="D9" s="80">
        <v>20199</v>
      </c>
      <c r="E9" s="81" t="s">
        <v>166</v>
      </c>
      <c r="F9" s="82">
        <f t="shared" si="0"/>
        <v>200</v>
      </c>
      <c r="G9" s="82">
        <f t="shared" si="0"/>
        <v>0</v>
      </c>
      <c r="H9" s="82">
        <f t="shared" si="0"/>
        <v>200</v>
      </c>
      <c r="I9" s="82"/>
      <c r="J9" s="81"/>
      <c r="K9" s="81"/>
    </row>
    <row r="10" ht="19.9" customHeight="1" spans="1:11">
      <c r="A10" s="79" t="s">
        <v>163</v>
      </c>
      <c r="B10" s="79" t="s">
        <v>165</v>
      </c>
      <c r="C10" s="79" t="s">
        <v>165</v>
      </c>
      <c r="D10" s="80" t="s">
        <v>167</v>
      </c>
      <c r="E10" s="81" t="s">
        <v>168</v>
      </c>
      <c r="F10" s="82">
        <v>200</v>
      </c>
      <c r="G10" s="82"/>
      <c r="H10" s="82">
        <v>200</v>
      </c>
      <c r="I10" s="82"/>
      <c r="J10" s="81"/>
      <c r="K10" s="81"/>
    </row>
    <row r="11" ht="19.9" customHeight="1" spans="1:11">
      <c r="A11" s="79" t="s">
        <v>169</v>
      </c>
      <c r="B11" s="79"/>
      <c r="C11" s="79"/>
      <c r="D11" s="80">
        <v>208</v>
      </c>
      <c r="E11" s="81" t="s">
        <v>170</v>
      </c>
      <c r="F11" s="82">
        <f t="shared" ref="F11:F16" si="1">+F12</f>
        <v>178.750064</v>
      </c>
      <c r="G11" s="82">
        <f>+G12</f>
        <v>178.750064</v>
      </c>
      <c r="H11" s="82">
        <f>+H12</f>
        <v>0</v>
      </c>
      <c r="I11" s="82"/>
      <c r="J11" s="81"/>
      <c r="K11" s="81"/>
    </row>
    <row r="12" ht="19.9" customHeight="1" spans="1:11">
      <c r="A12" s="79" t="s">
        <v>169</v>
      </c>
      <c r="B12" s="79" t="s">
        <v>171</v>
      </c>
      <c r="C12" s="79"/>
      <c r="D12" s="80">
        <v>20805</v>
      </c>
      <c r="E12" s="81" t="s">
        <v>172</v>
      </c>
      <c r="F12" s="82">
        <f>+F13+F14</f>
        <v>178.750064</v>
      </c>
      <c r="G12" s="82">
        <f>+G13+G14</f>
        <v>178.750064</v>
      </c>
      <c r="H12" s="82">
        <f>+H13+H14</f>
        <v>0</v>
      </c>
      <c r="I12" s="82"/>
      <c r="J12" s="81"/>
      <c r="K12" s="81"/>
    </row>
    <row r="13" ht="19.9" customHeight="1" spans="1:11">
      <c r="A13" s="79" t="s">
        <v>169</v>
      </c>
      <c r="B13" s="79" t="s">
        <v>171</v>
      </c>
      <c r="C13" s="79" t="s">
        <v>173</v>
      </c>
      <c r="D13" s="80" t="s">
        <v>174</v>
      </c>
      <c r="E13" s="81" t="s">
        <v>175</v>
      </c>
      <c r="F13" s="82">
        <v>4.05</v>
      </c>
      <c r="G13" s="82">
        <v>4.05</v>
      </c>
      <c r="H13" s="82"/>
      <c r="I13" s="82"/>
      <c r="J13" s="81"/>
      <c r="K13" s="81"/>
    </row>
    <row r="14" ht="19.9" customHeight="1" spans="1:11">
      <c r="A14" s="79" t="s">
        <v>169</v>
      </c>
      <c r="B14" s="79" t="s">
        <v>171</v>
      </c>
      <c r="C14" s="79" t="s">
        <v>171</v>
      </c>
      <c r="D14" s="80" t="s">
        <v>176</v>
      </c>
      <c r="E14" s="81" t="s">
        <v>177</v>
      </c>
      <c r="F14" s="82">
        <v>174.700064</v>
      </c>
      <c r="G14" s="82">
        <v>174.700064</v>
      </c>
      <c r="H14" s="82"/>
      <c r="I14" s="82"/>
      <c r="J14" s="81"/>
      <c r="K14" s="81"/>
    </row>
    <row r="15" ht="19.9" customHeight="1" spans="1:11">
      <c r="A15" s="79" t="s">
        <v>178</v>
      </c>
      <c r="B15" s="79"/>
      <c r="C15" s="79"/>
      <c r="D15" s="80">
        <v>210</v>
      </c>
      <c r="E15" s="81" t="s">
        <v>179</v>
      </c>
      <c r="F15" s="82">
        <f t="shared" si="1"/>
        <v>62.038656</v>
      </c>
      <c r="G15" s="82">
        <f>+G16</f>
        <v>62.038656</v>
      </c>
      <c r="H15" s="82">
        <f>+H16</f>
        <v>0</v>
      </c>
      <c r="I15" s="82"/>
      <c r="J15" s="81"/>
      <c r="K15" s="81"/>
    </row>
    <row r="16" ht="19.9" customHeight="1" spans="1:11">
      <c r="A16" s="79" t="s">
        <v>178</v>
      </c>
      <c r="B16" s="79" t="s">
        <v>180</v>
      </c>
      <c r="C16" s="79"/>
      <c r="D16" s="80">
        <v>21011</v>
      </c>
      <c r="E16" s="81" t="s">
        <v>181</v>
      </c>
      <c r="F16" s="82">
        <f t="shared" si="1"/>
        <v>62.038656</v>
      </c>
      <c r="G16" s="82">
        <f>+G17</f>
        <v>62.038656</v>
      </c>
      <c r="H16" s="82">
        <f>+H17</f>
        <v>0</v>
      </c>
      <c r="I16" s="82"/>
      <c r="J16" s="81"/>
      <c r="K16" s="81"/>
    </row>
    <row r="17" ht="19.9" customHeight="1" spans="1:11">
      <c r="A17" s="79" t="s">
        <v>178</v>
      </c>
      <c r="B17" s="79" t="s">
        <v>180</v>
      </c>
      <c r="C17" s="79" t="s">
        <v>173</v>
      </c>
      <c r="D17" s="80" t="s">
        <v>182</v>
      </c>
      <c r="E17" s="81" t="s">
        <v>183</v>
      </c>
      <c r="F17" s="82">
        <v>62.038656</v>
      </c>
      <c r="G17" s="82">
        <v>62.038656</v>
      </c>
      <c r="H17" s="82"/>
      <c r="I17" s="82"/>
      <c r="J17" s="81"/>
      <c r="K17" s="81"/>
    </row>
    <row r="18" ht="19.9" customHeight="1" spans="1:11">
      <c r="A18" s="79" t="s">
        <v>184</v>
      </c>
      <c r="B18" s="79"/>
      <c r="C18" s="79"/>
      <c r="D18" s="80">
        <v>214</v>
      </c>
      <c r="E18" s="81" t="s">
        <v>185</v>
      </c>
      <c r="F18" s="82">
        <f>F19</f>
        <v>17572.86517</v>
      </c>
      <c r="G18" s="82">
        <f>G19</f>
        <v>2026.86517</v>
      </c>
      <c r="H18" s="82">
        <f>H19</f>
        <v>15546</v>
      </c>
      <c r="I18" s="82"/>
      <c r="J18" s="81"/>
      <c r="K18" s="81"/>
    </row>
    <row r="19" ht="19.9" customHeight="1" spans="1:11">
      <c r="A19" s="79" t="s">
        <v>184</v>
      </c>
      <c r="B19" s="79" t="s">
        <v>173</v>
      </c>
      <c r="C19" s="79"/>
      <c r="D19" s="80">
        <v>21401</v>
      </c>
      <c r="E19" s="81" t="s">
        <v>186</v>
      </c>
      <c r="F19" s="82">
        <f>F20+F21</f>
        <v>17572.86517</v>
      </c>
      <c r="G19" s="82">
        <f>G20+G21</f>
        <v>2026.86517</v>
      </c>
      <c r="H19" s="82">
        <f>H20+H21</f>
        <v>15546</v>
      </c>
      <c r="I19" s="82"/>
      <c r="J19" s="81"/>
      <c r="K19" s="81"/>
    </row>
    <row r="20" ht="19.9" customHeight="1" spans="1:11">
      <c r="A20" s="79" t="s">
        <v>184</v>
      </c>
      <c r="B20" s="79" t="s">
        <v>173</v>
      </c>
      <c r="C20" s="79" t="s">
        <v>173</v>
      </c>
      <c r="D20" s="80" t="s">
        <v>187</v>
      </c>
      <c r="E20" s="81" t="s">
        <v>188</v>
      </c>
      <c r="F20" s="82">
        <v>2026.86517</v>
      </c>
      <c r="G20" s="82">
        <v>2026.86517</v>
      </c>
      <c r="H20" s="82"/>
      <c r="I20" s="82"/>
      <c r="J20" s="81"/>
      <c r="K20" s="81"/>
    </row>
    <row r="21" ht="19.9" customHeight="1" spans="1:11">
      <c r="A21" s="79" t="s">
        <v>184</v>
      </c>
      <c r="B21" s="79" t="s">
        <v>173</v>
      </c>
      <c r="C21" s="79" t="s">
        <v>165</v>
      </c>
      <c r="D21" s="80" t="s">
        <v>189</v>
      </c>
      <c r="E21" s="81" t="s">
        <v>190</v>
      </c>
      <c r="F21" s="82">
        <v>15546</v>
      </c>
      <c r="G21" s="82"/>
      <c r="H21" s="82">
        <v>15546</v>
      </c>
      <c r="I21" s="82"/>
      <c r="J21" s="81"/>
      <c r="K21" s="81"/>
    </row>
    <row r="22" ht="19.9" customHeight="1" spans="1:11">
      <c r="A22" s="79" t="s">
        <v>191</v>
      </c>
      <c r="B22" s="79"/>
      <c r="C22" s="79"/>
      <c r="D22" s="80">
        <v>221</v>
      </c>
      <c r="E22" s="81" t="s">
        <v>192</v>
      </c>
      <c r="F22" s="82">
        <f t="shared" ref="F22:H23" si="2">+F23</f>
        <v>131.025048</v>
      </c>
      <c r="G22" s="82">
        <f t="shared" si="2"/>
        <v>131.025048</v>
      </c>
      <c r="H22" s="82">
        <f t="shared" si="2"/>
        <v>0</v>
      </c>
      <c r="I22" s="82"/>
      <c r="J22" s="81"/>
      <c r="K22" s="81"/>
    </row>
    <row r="23" ht="19.9" customHeight="1" spans="1:11">
      <c r="A23" s="79" t="s">
        <v>191</v>
      </c>
      <c r="B23" s="79" t="s">
        <v>193</v>
      </c>
      <c r="C23" s="79"/>
      <c r="D23" s="80">
        <v>22102</v>
      </c>
      <c r="E23" s="81" t="s">
        <v>194</v>
      </c>
      <c r="F23" s="82">
        <f t="shared" si="2"/>
        <v>131.025048</v>
      </c>
      <c r="G23" s="82">
        <f t="shared" si="2"/>
        <v>131.025048</v>
      </c>
      <c r="H23" s="82">
        <f t="shared" si="2"/>
        <v>0</v>
      </c>
      <c r="I23" s="82"/>
      <c r="J23" s="81"/>
      <c r="K23" s="81"/>
    </row>
    <row r="24" ht="19.9" customHeight="1" spans="1:11">
      <c r="A24" s="79" t="s">
        <v>191</v>
      </c>
      <c r="B24" s="79" t="s">
        <v>193</v>
      </c>
      <c r="C24" s="79" t="s">
        <v>173</v>
      </c>
      <c r="D24" s="80" t="s">
        <v>195</v>
      </c>
      <c r="E24" s="81" t="s">
        <v>196</v>
      </c>
      <c r="F24" s="82">
        <v>131.025048</v>
      </c>
      <c r="G24" s="82">
        <v>131.025048</v>
      </c>
      <c r="H24" s="82"/>
      <c r="I24" s="82"/>
      <c r="J24" s="81"/>
      <c r="K24" s="81"/>
    </row>
    <row r="2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4"/>
  <sheetViews>
    <sheetView topLeftCell="A2" workbookViewId="0">
      <selection activeCell="G7" sqref="G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75" customWidth="1"/>
    <col min="9" max="9" width="8.625" customWidth="1"/>
    <col min="10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29"/>
    </row>
    <row r="2" ht="36.95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7.25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17.25" customHeight="1" spans="1:20">
      <c r="A4" s="37" t="s">
        <v>152</v>
      </c>
      <c r="B4" s="37"/>
      <c r="C4" s="37"/>
      <c r="D4" s="37" t="s">
        <v>197</v>
      </c>
      <c r="E4" s="37" t="s">
        <v>198</v>
      </c>
      <c r="F4" s="37" t="s">
        <v>199</v>
      </c>
      <c r="G4" s="37" t="s">
        <v>200</v>
      </c>
      <c r="H4" s="37" t="s">
        <v>201</v>
      </c>
      <c r="I4" s="37" t="s">
        <v>202</v>
      </c>
      <c r="J4" s="37" t="s">
        <v>203</v>
      </c>
      <c r="K4" s="37" t="s">
        <v>204</v>
      </c>
      <c r="L4" s="37" t="s">
        <v>205</v>
      </c>
      <c r="M4" s="37" t="s">
        <v>206</v>
      </c>
      <c r="N4" s="37" t="s">
        <v>207</v>
      </c>
      <c r="O4" s="37" t="s">
        <v>208</v>
      </c>
      <c r="P4" s="37" t="s">
        <v>209</v>
      </c>
      <c r="Q4" s="37" t="s">
        <v>210</v>
      </c>
      <c r="R4" s="37" t="s">
        <v>211</v>
      </c>
      <c r="S4" s="37" t="s">
        <v>212</v>
      </c>
      <c r="T4" s="37" t="s">
        <v>213</v>
      </c>
    </row>
    <row r="5" ht="18" customHeight="1" spans="1:20">
      <c r="A5" s="37" t="s">
        <v>160</v>
      </c>
      <c r="B5" s="37" t="s">
        <v>161</v>
      </c>
      <c r="C5" s="37" t="s">
        <v>162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19.9" customHeight="1" spans="1:20">
      <c r="A6" s="33"/>
      <c r="B6" s="33"/>
      <c r="C6" s="33"/>
      <c r="D6" s="33"/>
      <c r="E6" s="33" t="s">
        <v>134</v>
      </c>
      <c r="F6" s="32">
        <v>18144.678938</v>
      </c>
      <c r="G6" s="32">
        <v>1789.559168</v>
      </c>
      <c r="H6" s="32">
        <v>1322.41377</v>
      </c>
      <c r="I6" s="32">
        <v>15000</v>
      </c>
      <c r="J6" s="32"/>
      <c r="K6" s="32"/>
      <c r="L6" s="32"/>
      <c r="M6" s="32"/>
      <c r="N6" s="32"/>
      <c r="O6" s="32">
        <v>32.706</v>
      </c>
      <c r="P6" s="32"/>
      <c r="Q6" s="32"/>
      <c r="R6" s="32"/>
      <c r="S6" s="32"/>
      <c r="T6" s="32"/>
    </row>
    <row r="7" ht="19.9" customHeight="1" spans="1:20">
      <c r="A7" s="33"/>
      <c r="B7" s="33"/>
      <c r="C7" s="33"/>
      <c r="D7" s="31">
        <v>304001</v>
      </c>
      <c r="E7" s="31" t="s">
        <v>4</v>
      </c>
      <c r="F7" s="32">
        <v>18144.678938</v>
      </c>
      <c r="G7" s="32">
        <v>1789.559168</v>
      </c>
      <c r="H7" s="32">
        <v>1322.41377</v>
      </c>
      <c r="I7" s="32">
        <v>15000</v>
      </c>
      <c r="J7" s="32"/>
      <c r="K7" s="32"/>
      <c r="L7" s="32"/>
      <c r="M7" s="32"/>
      <c r="N7" s="32"/>
      <c r="O7" s="32">
        <v>32.706</v>
      </c>
      <c r="P7" s="32"/>
      <c r="Q7" s="32"/>
      <c r="R7" s="32"/>
      <c r="S7" s="32"/>
      <c r="T7" s="32"/>
    </row>
    <row r="8" s="52" customFormat="1" ht="19.9" customHeight="1" spans="1:20">
      <c r="A8" s="42" t="s">
        <v>163</v>
      </c>
      <c r="B8" s="42"/>
      <c r="C8" s="42"/>
      <c r="D8" s="38" t="s">
        <v>214</v>
      </c>
      <c r="E8" s="43" t="s">
        <v>164</v>
      </c>
      <c r="F8" s="44">
        <f t="shared" ref="F8:H8" si="0">F9</f>
        <v>200</v>
      </c>
      <c r="G8" s="44">
        <f t="shared" si="0"/>
        <v>0</v>
      </c>
      <c r="H8" s="44">
        <f t="shared" si="0"/>
        <v>200</v>
      </c>
      <c r="I8" s="44">
        <f t="shared" ref="I8:O8" si="1">I9</f>
        <v>0</v>
      </c>
      <c r="J8" s="44">
        <f t="shared" si="1"/>
        <v>0</v>
      </c>
      <c r="K8" s="44">
        <f t="shared" si="1"/>
        <v>0</v>
      </c>
      <c r="L8" s="44">
        <f t="shared" si="1"/>
        <v>0</v>
      </c>
      <c r="M8" s="44">
        <f t="shared" si="1"/>
        <v>0</v>
      </c>
      <c r="N8" s="44">
        <f t="shared" si="1"/>
        <v>0</v>
      </c>
      <c r="O8" s="44">
        <f t="shared" si="1"/>
        <v>0</v>
      </c>
      <c r="P8" s="44"/>
      <c r="Q8" s="44"/>
      <c r="R8" s="44"/>
      <c r="S8" s="44"/>
      <c r="T8" s="44"/>
    </row>
    <row r="9" s="52" customFormat="1" ht="19.9" customHeight="1" spans="1:20">
      <c r="A9" s="42" t="s">
        <v>163</v>
      </c>
      <c r="B9" s="42" t="s">
        <v>165</v>
      </c>
      <c r="C9" s="42"/>
      <c r="D9" s="38" t="s">
        <v>214</v>
      </c>
      <c r="E9" s="43" t="s">
        <v>166</v>
      </c>
      <c r="F9" s="44">
        <f t="shared" ref="F9:H9" si="2">F10</f>
        <v>200</v>
      </c>
      <c r="G9" s="44">
        <f t="shared" si="2"/>
        <v>0</v>
      </c>
      <c r="H9" s="44">
        <f t="shared" si="2"/>
        <v>200</v>
      </c>
      <c r="I9" s="44">
        <f t="shared" ref="I9:O9" si="3">I10</f>
        <v>0</v>
      </c>
      <c r="J9" s="44">
        <f t="shared" si="3"/>
        <v>0</v>
      </c>
      <c r="K9" s="44">
        <f t="shared" si="3"/>
        <v>0</v>
      </c>
      <c r="L9" s="44">
        <f t="shared" si="3"/>
        <v>0</v>
      </c>
      <c r="M9" s="44">
        <f t="shared" si="3"/>
        <v>0</v>
      </c>
      <c r="N9" s="44">
        <f t="shared" si="3"/>
        <v>0</v>
      </c>
      <c r="O9" s="44">
        <f t="shared" si="3"/>
        <v>0</v>
      </c>
      <c r="P9" s="44"/>
      <c r="Q9" s="44"/>
      <c r="R9" s="44"/>
      <c r="S9" s="44"/>
      <c r="T9" s="44"/>
    </row>
    <row r="10" s="52" customFormat="1" ht="19.9" customHeight="1" spans="1:20">
      <c r="A10" s="42" t="s">
        <v>163</v>
      </c>
      <c r="B10" s="42" t="s">
        <v>165</v>
      </c>
      <c r="C10" s="42" t="s">
        <v>165</v>
      </c>
      <c r="D10" s="38" t="s">
        <v>214</v>
      </c>
      <c r="E10" s="43" t="s">
        <v>168</v>
      </c>
      <c r="F10" s="44">
        <v>200</v>
      </c>
      <c r="G10" s="44"/>
      <c r="H10" s="44">
        <v>200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="52" customFormat="1" ht="19.9" customHeight="1" spans="1:20">
      <c r="A11" s="42" t="s">
        <v>169</v>
      </c>
      <c r="B11" s="42"/>
      <c r="C11" s="42"/>
      <c r="D11" s="38" t="s">
        <v>214</v>
      </c>
      <c r="E11" s="43" t="s">
        <v>170</v>
      </c>
      <c r="F11" s="44">
        <f t="shared" ref="F11:H11" si="4">+F12</f>
        <v>178.750064</v>
      </c>
      <c r="G11" s="44">
        <f t="shared" si="4"/>
        <v>174.700064</v>
      </c>
      <c r="H11" s="44">
        <f t="shared" si="4"/>
        <v>0</v>
      </c>
      <c r="I11" s="44">
        <f t="shared" ref="I11:O11" si="5">+I12</f>
        <v>0</v>
      </c>
      <c r="J11" s="44">
        <f t="shared" si="5"/>
        <v>0</v>
      </c>
      <c r="K11" s="44">
        <f t="shared" si="5"/>
        <v>0</v>
      </c>
      <c r="L11" s="44">
        <f t="shared" si="5"/>
        <v>0</v>
      </c>
      <c r="M11" s="44">
        <f t="shared" si="5"/>
        <v>0</v>
      </c>
      <c r="N11" s="44">
        <f t="shared" si="5"/>
        <v>0</v>
      </c>
      <c r="O11" s="44">
        <f t="shared" si="5"/>
        <v>4.05</v>
      </c>
      <c r="P11" s="44"/>
      <c r="Q11" s="44"/>
      <c r="R11" s="44"/>
      <c r="S11" s="44"/>
      <c r="T11" s="44"/>
    </row>
    <row r="12" s="52" customFormat="1" ht="19.9" customHeight="1" spans="1:20">
      <c r="A12" s="42" t="s">
        <v>169</v>
      </c>
      <c r="B12" s="42" t="s">
        <v>171</v>
      </c>
      <c r="C12" s="42"/>
      <c r="D12" s="38" t="s">
        <v>214</v>
      </c>
      <c r="E12" s="43" t="s">
        <v>172</v>
      </c>
      <c r="F12" s="44">
        <f>+F13+F14</f>
        <v>178.750064</v>
      </c>
      <c r="G12" s="44">
        <f t="shared" ref="G12:H12" si="6">+G13+G14</f>
        <v>174.700064</v>
      </c>
      <c r="H12" s="44">
        <f t="shared" si="6"/>
        <v>0</v>
      </c>
      <c r="I12" s="44">
        <f t="shared" ref="I12:O12" si="7">+I13+I14</f>
        <v>0</v>
      </c>
      <c r="J12" s="44">
        <f t="shared" si="7"/>
        <v>0</v>
      </c>
      <c r="K12" s="44">
        <f t="shared" si="7"/>
        <v>0</v>
      </c>
      <c r="L12" s="44">
        <f t="shared" si="7"/>
        <v>0</v>
      </c>
      <c r="M12" s="44">
        <f t="shared" si="7"/>
        <v>0</v>
      </c>
      <c r="N12" s="44">
        <f t="shared" si="7"/>
        <v>0</v>
      </c>
      <c r="O12" s="44">
        <f t="shared" si="7"/>
        <v>4.05</v>
      </c>
      <c r="P12" s="44"/>
      <c r="Q12" s="44"/>
      <c r="R12" s="44"/>
      <c r="S12" s="44"/>
      <c r="T12" s="44"/>
    </row>
    <row r="13" s="52" customFormat="1" ht="19.9" customHeight="1" spans="1:20">
      <c r="A13" s="42" t="s">
        <v>169</v>
      </c>
      <c r="B13" s="42" t="s">
        <v>171</v>
      </c>
      <c r="C13" s="42" t="s">
        <v>173</v>
      </c>
      <c r="D13" s="38" t="s">
        <v>214</v>
      </c>
      <c r="E13" s="43" t="s">
        <v>175</v>
      </c>
      <c r="F13" s="44">
        <v>4.05</v>
      </c>
      <c r="G13" s="44"/>
      <c r="H13" s="44"/>
      <c r="I13" s="44"/>
      <c r="J13" s="44"/>
      <c r="K13" s="44"/>
      <c r="L13" s="44"/>
      <c r="M13" s="44"/>
      <c r="N13" s="44"/>
      <c r="O13" s="44">
        <v>4.05</v>
      </c>
      <c r="P13" s="44"/>
      <c r="Q13" s="44"/>
      <c r="R13" s="44"/>
      <c r="S13" s="44"/>
      <c r="T13" s="44"/>
    </row>
    <row r="14" s="52" customFormat="1" ht="19.9" customHeight="1" spans="1:20">
      <c r="A14" s="42" t="s">
        <v>169</v>
      </c>
      <c r="B14" s="42" t="s">
        <v>171</v>
      </c>
      <c r="C14" s="42" t="s">
        <v>171</v>
      </c>
      <c r="D14" s="38" t="s">
        <v>214</v>
      </c>
      <c r="E14" s="43" t="s">
        <v>177</v>
      </c>
      <c r="F14" s="44">
        <v>174.700064</v>
      </c>
      <c r="G14" s="44">
        <v>174.700064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="52" customFormat="1" ht="19.9" customHeight="1" spans="1:20">
      <c r="A15" s="42" t="s">
        <v>178</v>
      </c>
      <c r="B15" s="42"/>
      <c r="C15" s="42"/>
      <c r="D15" s="38" t="s">
        <v>214</v>
      </c>
      <c r="E15" s="43" t="s">
        <v>179</v>
      </c>
      <c r="F15" s="44">
        <f t="shared" ref="F15:H15" si="8">+F16</f>
        <v>62.038656</v>
      </c>
      <c r="G15" s="44">
        <f t="shared" si="8"/>
        <v>62.038656</v>
      </c>
      <c r="H15" s="44">
        <f t="shared" si="8"/>
        <v>0</v>
      </c>
      <c r="I15" s="44">
        <f t="shared" ref="I15:O15" si="9">+I16</f>
        <v>0</v>
      </c>
      <c r="J15" s="44">
        <f t="shared" si="9"/>
        <v>0</v>
      </c>
      <c r="K15" s="44">
        <f t="shared" si="9"/>
        <v>0</v>
      </c>
      <c r="L15" s="44">
        <f t="shared" si="9"/>
        <v>0</v>
      </c>
      <c r="M15" s="44">
        <f t="shared" si="9"/>
        <v>0</v>
      </c>
      <c r="N15" s="44">
        <f t="shared" si="9"/>
        <v>0</v>
      </c>
      <c r="O15" s="44">
        <f t="shared" si="9"/>
        <v>0</v>
      </c>
      <c r="P15" s="44"/>
      <c r="Q15" s="44"/>
      <c r="R15" s="44"/>
      <c r="S15" s="44"/>
      <c r="T15" s="44"/>
    </row>
    <row r="16" s="52" customFormat="1" ht="19.9" customHeight="1" spans="1:20">
      <c r="A16" s="42" t="s">
        <v>178</v>
      </c>
      <c r="B16" s="42" t="s">
        <v>180</v>
      </c>
      <c r="C16" s="42"/>
      <c r="D16" s="38" t="s">
        <v>214</v>
      </c>
      <c r="E16" s="43" t="s">
        <v>181</v>
      </c>
      <c r="F16" s="44">
        <f t="shared" ref="F16:H16" si="10">+F17</f>
        <v>62.038656</v>
      </c>
      <c r="G16" s="44">
        <f t="shared" si="10"/>
        <v>62.038656</v>
      </c>
      <c r="H16" s="44">
        <f t="shared" si="10"/>
        <v>0</v>
      </c>
      <c r="I16" s="44">
        <f t="shared" ref="I16:O16" si="11">+I17</f>
        <v>0</v>
      </c>
      <c r="J16" s="44">
        <f t="shared" si="11"/>
        <v>0</v>
      </c>
      <c r="K16" s="44">
        <f t="shared" si="11"/>
        <v>0</v>
      </c>
      <c r="L16" s="44">
        <f t="shared" si="11"/>
        <v>0</v>
      </c>
      <c r="M16" s="44">
        <f t="shared" si="11"/>
        <v>0</v>
      </c>
      <c r="N16" s="44">
        <f t="shared" si="11"/>
        <v>0</v>
      </c>
      <c r="O16" s="44">
        <f t="shared" si="11"/>
        <v>0</v>
      </c>
      <c r="P16" s="44"/>
      <c r="Q16" s="44"/>
      <c r="R16" s="44"/>
      <c r="S16" s="44"/>
      <c r="T16" s="44"/>
    </row>
    <row r="17" s="52" customFormat="1" ht="19.9" customHeight="1" spans="1:20">
      <c r="A17" s="42" t="s">
        <v>178</v>
      </c>
      <c r="B17" s="42" t="s">
        <v>180</v>
      </c>
      <c r="C17" s="42" t="s">
        <v>173</v>
      </c>
      <c r="D17" s="38" t="s">
        <v>214</v>
      </c>
      <c r="E17" s="43" t="s">
        <v>183</v>
      </c>
      <c r="F17" s="44">
        <v>62.038656</v>
      </c>
      <c r="G17" s="44">
        <v>62.038656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="52" customFormat="1" ht="19.9" customHeight="1" spans="1:20">
      <c r="A18" s="42" t="s">
        <v>184</v>
      </c>
      <c r="B18" s="42"/>
      <c r="C18" s="42"/>
      <c r="D18" s="38" t="s">
        <v>214</v>
      </c>
      <c r="E18" s="43" t="s">
        <v>185</v>
      </c>
      <c r="F18" s="44">
        <f t="shared" ref="F18:H18" si="12">F19</f>
        <v>17572.86517</v>
      </c>
      <c r="G18" s="44">
        <f t="shared" si="12"/>
        <v>1421.7954</v>
      </c>
      <c r="H18" s="44">
        <f t="shared" si="12"/>
        <v>1122.41377</v>
      </c>
      <c r="I18" s="44">
        <f t="shared" ref="I18:O18" si="13">I19</f>
        <v>15000</v>
      </c>
      <c r="J18" s="44">
        <f t="shared" si="13"/>
        <v>0</v>
      </c>
      <c r="K18" s="44">
        <f t="shared" si="13"/>
        <v>0</v>
      </c>
      <c r="L18" s="44">
        <f t="shared" si="13"/>
        <v>0</v>
      </c>
      <c r="M18" s="44">
        <f t="shared" si="13"/>
        <v>0</v>
      </c>
      <c r="N18" s="44">
        <f t="shared" si="13"/>
        <v>0</v>
      </c>
      <c r="O18" s="44">
        <f t="shared" si="13"/>
        <v>28.656</v>
      </c>
      <c r="P18" s="44"/>
      <c r="Q18" s="44"/>
      <c r="R18" s="44"/>
      <c r="S18" s="44"/>
      <c r="T18" s="44"/>
    </row>
    <row r="19" s="52" customFormat="1" ht="19.9" customHeight="1" spans="1:20">
      <c r="A19" s="42" t="s">
        <v>184</v>
      </c>
      <c r="B19" s="42" t="s">
        <v>173</v>
      </c>
      <c r="C19" s="42"/>
      <c r="D19" s="38" t="s">
        <v>214</v>
      </c>
      <c r="E19" s="43" t="s">
        <v>186</v>
      </c>
      <c r="F19" s="44">
        <f t="shared" ref="F19:H19" si="14">F20+F21</f>
        <v>17572.86517</v>
      </c>
      <c r="G19" s="44">
        <f t="shared" si="14"/>
        <v>1421.7954</v>
      </c>
      <c r="H19" s="44">
        <f t="shared" si="14"/>
        <v>1122.41377</v>
      </c>
      <c r="I19" s="44">
        <f t="shared" ref="I19:O19" si="15">I20+I21</f>
        <v>15000</v>
      </c>
      <c r="J19" s="44">
        <f t="shared" si="15"/>
        <v>0</v>
      </c>
      <c r="K19" s="44">
        <f t="shared" si="15"/>
        <v>0</v>
      </c>
      <c r="L19" s="44">
        <f t="shared" si="15"/>
        <v>0</v>
      </c>
      <c r="M19" s="44">
        <f t="shared" si="15"/>
        <v>0</v>
      </c>
      <c r="N19" s="44">
        <f t="shared" si="15"/>
        <v>0</v>
      </c>
      <c r="O19" s="44">
        <f t="shared" si="15"/>
        <v>28.656</v>
      </c>
      <c r="P19" s="44"/>
      <c r="Q19" s="44"/>
      <c r="R19" s="44"/>
      <c r="S19" s="44"/>
      <c r="T19" s="44"/>
    </row>
    <row r="20" s="52" customFormat="1" ht="19.9" customHeight="1" spans="1:20">
      <c r="A20" s="42" t="s">
        <v>184</v>
      </c>
      <c r="B20" s="42" t="s">
        <v>173</v>
      </c>
      <c r="C20" s="42" t="s">
        <v>173</v>
      </c>
      <c r="D20" s="38" t="s">
        <v>214</v>
      </c>
      <c r="E20" s="43" t="s">
        <v>188</v>
      </c>
      <c r="F20" s="44">
        <v>2026.86517</v>
      </c>
      <c r="G20" s="44">
        <v>1421.7954</v>
      </c>
      <c r="H20" s="44">
        <v>603.41377</v>
      </c>
      <c r="I20" s="44"/>
      <c r="J20" s="44"/>
      <c r="K20" s="44"/>
      <c r="L20" s="44"/>
      <c r="M20" s="44"/>
      <c r="N20" s="44"/>
      <c r="O20" s="44">
        <v>1.656</v>
      </c>
      <c r="P20" s="44"/>
      <c r="Q20" s="44"/>
      <c r="R20" s="44"/>
      <c r="S20" s="44"/>
      <c r="T20" s="44"/>
    </row>
    <row r="21" s="52" customFormat="1" ht="19.9" customHeight="1" spans="1:20">
      <c r="A21" s="42" t="s">
        <v>184</v>
      </c>
      <c r="B21" s="42" t="s">
        <v>173</v>
      </c>
      <c r="C21" s="42" t="s">
        <v>165</v>
      </c>
      <c r="D21" s="38" t="s">
        <v>214</v>
      </c>
      <c r="E21" s="43" t="s">
        <v>190</v>
      </c>
      <c r="F21" s="44">
        <v>15546</v>
      </c>
      <c r="G21" s="44"/>
      <c r="H21" s="44">
        <v>519</v>
      </c>
      <c r="I21" s="44">
        <v>15000</v>
      </c>
      <c r="J21" s="44"/>
      <c r="K21" s="44"/>
      <c r="L21" s="44"/>
      <c r="M21" s="44"/>
      <c r="N21" s="44"/>
      <c r="O21" s="44">
        <v>27</v>
      </c>
      <c r="P21" s="44"/>
      <c r="Q21" s="44"/>
      <c r="R21" s="44"/>
      <c r="S21" s="44"/>
      <c r="T21" s="44"/>
    </row>
    <row r="22" s="52" customFormat="1" ht="19.9" customHeight="1" spans="1:20">
      <c r="A22" s="42" t="s">
        <v>191</v>
      </c>
      <c r="B22" s="42"/>
      <c r="C22" s="42"/>
      <c r="D22" s="38" t="s">
        <v>214</v>
      </c>
      <c r="E22" s="43" t="s">
        <v>192</v>
      </c>
      <c r="F22" s="44">
        <f t="shared" ref="F22:H22" si="16">+F23</f>
        <v>131.025048</v>
      </c>
      <c r="G22" s="44">
        <f t="shared" si="16"/>
        <v>131.025048</v>
      </c>
      <c r="H22" s="44">
        <f t="shared" si="16"/>
        <v>0</v>
      </c>
      <c r="I22" s="44">
        <f t="shared" ref="I22:O22" si="17">+I23</f>
        <v>0</v>
      </c>
      <c r="J22" s="44">
        <f t="shared" si="17"/>
        <v>0</v>
      </c>
      <c r="K22" s="44">
        <f t="shared" si="17"/>
        <v>0</v>
      </c>
      <c r="L22" s="44">
        <f t="shared" si="17"/>
        <v>0</v>
      </c>
      <c r="M22" s="44">
        <f t="shared" si="17"/>
        <v>0</v>
      </c>
      <c r="N22" s="44">
        <f t="shared" si="17"/>
        <v>0</v>
      </c>
      <c r="O22" s="44">
        <f t="shared" si="17"/>
        <v>0</v>
      </c>
      <c r="P22" s="44"/>
      <c r="Q22" s="44"/>
      <c r="R22" s="44"/>
      <c r="S22" s="44"/>
      <c r="T22" s="44"/>
    </row>
    <row r="23" s="52" customFormat="1" ht="19.9" customHeight="1" spans="1:20">
      <c r="A23" s="42" t="s">
        <v>191</v>
      </c>
      <c r="B23" s="42" t="s">
        <v>193</v>
      </c>
      <c r="C23" s="42"/>
      <c r="D23" s="38" t="s">
        <v>214</v>
      </c>
      <c r="E23" s="43" t="s">
        <v>194</v>
      </c>
      <c r="F23" s="44">
        <f t="shared" ref="F23:H23" si="18">+F24</f>
        <v>131.025048</v>
      </c>
      <c r="G23" s="44">
        <f t="shared" si="18"/>
        <v>131.025048</v>
      </c>
      <c r="H23" s="44">
        <f t="shared" si="18"/>
        <v>0</v>
      </c>
      <c r="I23" s="44">
        <f t="shared" ref="I23:O23" si="19">+I24</f>
        <v>0</v>
      </c>
      <c r="J23" s="44">
        <f t="shared" si="19"/>
        <v>0</v>
      </c>
      <c r="K23" s="44">
        <f t="shared" si="19"/>
        <v>0</v>
      </c>
      <c r="L23" s="44">
        <f t="shared" si="19"/>
        <v>0</v>
      </c>
      <c r="M23" s="44">
        <f t="shared" si="19"/>
        <v>0</v>
      </c>
      <c r="N23" s="44">
        <f t="shared" si="19"/>
        <v>0</v>
      </c>
      <c r="O23" s="44">
        <f t="shared" si="19"/>
        <v>0</v>
      </c>
      <c r="P23" s="44"/>
      <c r="Q23" s="44"/>
      <c r="R23" s="44"/>
      <c r="S23" s="44"/>
      <c r="T23" s="44"/>
    </row>
    <row r="24" s="52" customFormat="1" ht="19.9" customHeight="1" spans="1:20">
      <c r="A24" s="42" t="s">
        <v>191</v>
      </c>
      <c r="B24" s="42" t="s">
        <v>193</v>
      </c>
      <c r="C24" s="42" t="s">
        <v>173</v>
      </c>
      <c r="D24" s="38" t="s">
        <v>214</v>
      </c>
      <c r="E24" s="43" t="s">
        <v>196</v>
      </c>
      <c r="F24" s="44">
        <v>131.025048</v>
      </c>
      <c r="G24" s="44">
        <v>131.025048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4"/>
  <sheetViews>
    <sheetView showZeros="0" workbookViewId="0">
      <selection activeCell="G27" sqref="G2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0" width="7.125" customWidth="1"/>
    <col min="11" max="11" width="7.375" customWidth="1"/>
    <col min="12" max="16" width="7.125" customWidth="1"/>
    <col min="17" max="17" width="7.375" customWidth="1"/>
    <col min="18" max="21" width="7.125" customWidth="1"/>
    <col min="22" max="23" width="9.75" customWidth="1"/>
  </cols>
  <sheetData>
    <row r="1" ht="14.25" customHeight="1" spans="1:1">
      <c r="A1" s="29"/>
    </row>
    <row r="2" ht="32.4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1.2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8" t="s">
        <v>31</v>
      </c>
      <c r="U3" s="28"/>
    </row>
    <row r="4" ht="19.5" customHeight="1" spans="1:21">
      <c r="A4" s="37" t="s">
        <v>152</v>
      </c>
      <c r="B4" s="37"/>
      <c r="C4" s="37"/>
      <c r="D4" s="37" t="s">
        <v>197</v>
      </c>
      <c r="E4" s="37" t="s">
        <v>198</v>
      </c>
      <c r="F4" s="37" t="s">
        <v>215</v>
      </c>
      <c r="G4" s="37" t="s">
        <v>155</v>
      </c>
      <c r="H4" s="37"/>
      <c r="I4" s="37"/>
      <c r="J4" s="37"/>
      <c r="K4" s="37" t="s">
        <v>156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3.2" customHeight="1" spans="1:21">
      <c r="A5" s="37" t="s">
        <v>160</v>
      </c>
      <c r="B5" s="37" t="s">
        <v>161</v>
      </c>
      <c r="C5" s="37" t="s">
        <v>162</v>
      </c>
      <c r="D5" s="37"/>
      <c r="E5" s="37"/>
      <c r="F5" s="37"/>
      <c r="G5" s="37" t="s">
        <v>134</v>
      </c>
      <c r="H5" s="37" t="s">
        <v>216</v>
      </c>
      <c r="I5" s="37" t="s">
        <v>217</v>
      </c>
      <c r="J5" s="37" t="s">
        <v>208</v>
      </c>
      <c r="K5" s="37" t="s">
        <v>134</v>
      </c>
      <c r="L5" s="37" t="s">
        <v>218</v>
      </c>
      <c r="M5" s="37" t="s">
        <v>219</v>
      </c>
      <c r="N5" s="37" t="s">
        <v>220</v>
      </c>
      <c r="O5" s="37" t="s">
        <v>210</v>
      </c>
      <c r="P5" s="37" t="s">
        <v>221</v>
      </c>
      <c r="Q5" s="37" t="s">
        <v>222</v>
      </c>
      <c r="R5" s="37" t="s">
        <v>223</v>
      </c>
      <c r="S5" s="37" t="s">
        <v>206</v>
      </c>
      <c r="T5" s="37" t="s">
        <v>209</v>
      </c>
      <c r="U5" s="37" t="s">
        <v>213</v>
      </c>
    </row>
    <row r="6" ht="19.9" customHeight="1" spans="1:21">
      <c r="A6" s="33"/>
      <c r="B6" s="33"/>
      <c r="C6" s="33"/>
      <c r="D6" s="33"/>
      <c r="E6" s="33" t="s">
        <v>134</v>
      </c>
      <c r="F6" s="51">
        <v>18144.678938</v>
      </c>
      <c r="G6" s="51">
        <v>2398.678938</v>
      </c>
      <c r="H6" s="51">
        <v>1789.559168</v>
      </c>
      <c r="I6" s="51">
        <v>603.41377</v>
      </c>
      <c r="J6" s="51">
        <v>5.706</v>
      </c>
      <c r="K6" s="51">
        <v>15746</v>
      </c>
      <c r="L6" s="51">
        <v>0</v>
      </c>
      <c r="M6" s="51">
        <v>719</v>
      </c>
      <c r="N6" s="51">
        <v>27</v>
      </c>
      <c r="O6" s="51">
        <v>0</v>
      </c>
      <c r="P6" s="51">
        <v>0</v>
      </c>
      <c r="Q6" s="51">
        <v>15000</v>
      </c>
      <c r="R6" s="32"/>
      <c r="S6" s="32"/>
      <c r="T6" s="32"/>
      <c r="U6" s="32"/>
    </row>
    <row r="7" ht="19.9" customHeight="1" spans="1:21">
      <c r="A7" s="33"/>
      <c r="B7" s="33"/>
      <c r="C7" s="33"/>
      <c r="D7" s="31">
        <v>304001</v>
      </c>
      <c r="E7" s="31" t="s">
        <v>4</v>
      </c>
      <c r="F7" s="51">
        <v>18144.678938</v>
      </c>
      <c r="G7" s="51">
        <v>2398.678938</v>
      </c>
      <c r="H7" s="51">
        <v>1789.559168</v>
      </c>
      <c r="I7" s="51">
        <v>603.41377</v>
      </c>
      <c r="J7" s="51">
        <v>5.706</v>
      </c>
      <c r="K7" s="51">
        <v>15746</v>
      </c>
      <c r="L7" s="51">
        <v>0</v>
      </c>
      <c r="M7" s="51">
        <v>719</v>
      </c>
      <c r="N7" s="51">
        <v>27</v>
      </c>
      <c r="O7" s="51">
        <v>0</v>
      </c>
      <c r="P7" s="51">
        <v>0</v>
      </c>
      <c r="Q7" s="51">
        <v>15000</v>
      </c>
      <c r="R7" s="32"/>
      <c r="S7" s="32"/>
      <c r="T7" s="32"/>
      <c r="U7" s="32"/>
    </row>
    <row r="8" s="52" customFormat="1" ht="19.9" customHeight="1" spans="1:21">
      <c r="A8" s="42" t="s">
        <v>163</v>
      </c>
      <c r="B8" s="42"/>
      <c r="C8" s="42"/>
      <c r="D8" s="38" t="s">
        <v>214</v>
      </c>
      <c r="E8" s="43" t="s">
        <v>164</v>
      </c>
      <c r="F8" s="55">
        <f t="shared" ref="F8:Q8" si="0">F9</f>
        <v>200</v>
      </c>
      <c r="G8" s="54">
        <f t="shared" si="0"/>
        <v>0</v>
      </c>
      <c r="H8" s="54">
        <f t="shared" si="0"/>
        <v>0</v>
      </c>
      <c r="I8" s="54">
        <f t="shared" si="0"/>
        <v>0</v>
      </c>
      <c r="J8" s="54">
        <f t="shared" si="0"/>
        <v>0</v>
      </c>
      <c r="K8" s="54">
        <f t="shared" si="0"/>
        <v>200</v>
      </c>
      <c r="L8" s="54">
        <f t="shared" si="0"/>
        <v>0</v>
      </c>
      <c r="M8" s="54">
        <f t="shared" si="0"/>
        <v>200</v>
      </c>
      <c r="N8" s="54">
        <f t="shared" si="0"/>
        <v>0</v>
      </c>
      <c r="O8" s="54">
        <f t="shared" si="0"/>
        <v>0</v>
      </c>
      <c r="P8" s="54">
        <f t="shared" si="0"/>
        <v>0</v>
      </c>
      <c r="Q8" s="54">
        <f t="shared" si="0"/>
        <v>0</v>
      </c>
      <c r="R8" s="54"/>
      <c r="S8" s="54"/>
      <c r="T8" s="54"/>
      <c r="U8" s="54"/>
    </row>
    <row r="9" s="52" customFormat="1" ht="19.9" customHeight="1" spans="1:21">
      <c r="A9" s="42" t="s">
        <v>163</v>
      </c>
      <c r="B9" s="42" t="s">
        <v>165</v>
      </c>
      <c r="C9" s="42"/>
      <c r="D9" s="38" t="s">
        <v>214</v>
      </c>
      <c r="E9" s="43" t="s">
        <v>166</v>
      </c>
      <c r="F9" s="55">
        <f t="shared" ref="F9:Q9" si="1">F10</f>
        <v>200</v>
      </c>
      <c r="G9" s="54">
        <f t="shared" si="1"/>
        <v>0</v>
      </c>
      <c r="H9" s="54">
        <f t="shared" si="1"/>
        <v>0</v>
      </c>
      <c r="I9" s="54">
        <f t="shared" si="1"/>
        <v>0</v>
      </c>
      <c r="J9" s="54">
        <f t="shared" si="1"/>
        <v>0</v>
      </c>
      <c r="K9" s="54">
        <f t="shared" si="1"/>
        <v>200</v>
      </c>
      <c r="L9" s="54">
        <f t="shared" si="1"/>
        <v>0</v>
      </c>
      <c r="M9" s="54">
        <f t="shared" si="1"/>
        <v>200</v>
      </c>
      <c r="N9" s="54">
        <f t="shared" si="1"/>
        <v>0</v>
      </c>
      <c r="O9" s="54">
        <f t="shared" si="1"/>
        <v>0</v>
      </c>
      <c r="P9" s="54">
        <f t="shared" si="1"/>
        <v>0</v>
      </c>
      <c r="Q9" s="54">
        <f t="shared" si="1"/>
        <v>0</v>
      </c>
      <c r="R9" s="54"/>
      <c r="S9" s="54"/>
      <c r="T9" s="54"/>
      <c r="U9" s="54"/>
    </row>
    <row r="10" s="52" customFormat="1" ht="19.9" customHeight="1" spans="1:21">
      <c r="A10" s="42" t="s">
        <v>163</v>
      </c>
      <c r="B10" s="42" t="s">
        <v>165</v>
      </c>
      <c r="C10" s="42" t="s">
        <v>165</v>
      </c>
      <c r="D10" s="38" t="s">
        <v>214</v>
      </c>
      <c r="E10" s="43" t="s">
        <v>168</v>
      </c>
      <c r="F10" s="55">
        <v>200</v>
      </c>
      <c r="G10" s="54"/>
      <c r="H10" s="54"/>
      <c r="I10" s="54"/>
      <c r="J10" s="54"/>
      <c r="K10" s="54">
        <v>200</v>
      </c>
      <c r="L10" s="54"/>
      <c r="M10" s="54">
        <v>200</v>
      </c>
      <c r="N10" s="54"/>
      <c r="O10" s="54"/>
      <c r="P10" s="54"/>
      <c r="Q10" s="54"/>
      <c r="R10" s="54"/>
      <c r="S10" s="54"/>
      <c r="T10" s="54"/>
      <c r="U10" s="54"/>
    </row>
    <row r="11" s="52" customFormat="1" ht="19.9" customHeight="1" spans="1:21">
      <c r="A11" s="42" t="s">
        <v>169</v>
      </c>
      <c r="B11" s="42"/>
      <c r="C11" s="42"/>
      <c r="D11" s="38" t="s">
        <v>214</v>
      </c>
      <c r="E11" s="43" t="s">
        <v>170</v>
      </c>
      <c r="F11" s="55">
        <f t="shared" ref="F11:Q11" si="2">+F12</f>
        <v>178.750064</v>
      </c>
      <c r="G11" s="54">
        <f t="shared" si="2"/>
        <v>178.750064</v>
      </c>
      <c r="H11" s="54">
        <f t="shared" si="2"/>
        <v>174.700064</v>
      </c>
      <c r="I11" s="54">
        <f t="shared" si="2"/>
        <v>0</v>
      </c>
      <c r="J11" s="54">
        <f t="shared" si="2"/>
        <v>4.05</v>
      </c>
      <c r="K11" s="54">
        <f t="shared" si="2"/>
        <v>0</v>
      </c>
      <c r="L11" s="54">
        <f t="shared" si="2"/>
        <v>0</v>
      </c>
      <c r="M11" s="54">
        <f t="shared" si="2"/>
        <v>0</v>
      </c>
      <c r="N11" s="54">
        <f t="shared" si="2"/>
        <v>0</v>
      </c>
      <c r="O11" s="54">
        <f t="shared" si="2"/>
        <v>0</v>
      </c>
      <c r="P11" s="54">
        <f t="shared" si="2"/>
        <v>0</v>
      </c>
      <c r="Q11" s="54">
        <f t="shared" si="2"/>
        <v>0</v>
      </c>
      <c r="R11" s="54"/>
      <c r="S11" s="54"/>
      <c r="T11" s="54"/>
      <c r="U11" s="54"/>
    </row>
    <row r="12" s="52" customFormat="1" ht="19.9" customHeight="1" spans="1:21">
      <c r="A12" s="42" t="s">
        <v>169</v>
      </c>
      <c r="B12" s="42" t="s">
        <v>171</v>
      </c>
      <c r="C12" s="42"/>
      <c r="D12" s="38" t="s">
        <v>214</v>
      </c>
      <c r="E12" s="43" t="s">
        <v>172</v>
      </c>
      <c r="F12" s="55">
        <f t="shared" ref="F12:Q12" si="3">+F13+F14</f>
        <v>178.750064</v>
      </c>
      <c r="G12" s="54">
        <f t="shared" si="3"/>
        <v>178.750064</v>
      </c>
      <c r="H12" s="54">
        <f t="shared" si="3"/>
        <v>174.700064</v>
      </c>
      <c r="I12" s="54">
        <f t="shared" si="3"/>
        <v>0</v>
      </c>
      <c r="J12" s="54">
        <f t="shared" si="3"/>
        <v>4.05</v>
      </c>
      <c r="K12" s="54">
        <f t="shared" si="3"/>
        <v>0</v>
      </c>
      <c r="L12" s="54">
        <f t="shared" si="3"/>
        <v>0</v>
      </c>
      <c r="M12" s="54">
        <f t="shared" si="3"/>
        <v>0</v>
      </c>
      <c r="N12" s="54">
        <f t="shared" si="3"/>
        <v>0</v>
      </c>
      <c r="O12" s="54">
        <f t="shared" si="3"/>
        <v>0</v>
      </c>
      <c r="P12" s="54">
        <f t="shared" si="3"/>
        <v>0</v>
      </c>
      <c r="Q12" s="54">
        <f t="shared" si="3"/>
        <v>0</v>
      </c>
      <c r="R12" s="54"/>
      <c r="S12" s="54"/>
      <c r="T12" s="54"/>
      <c r="U12" s="54"/>
    </row>
    <row r="13" s="52" customFormat="1" ht="19.9" customHeight="1" spans="1:21">
      <c r="A13" s="42" t="s">
        <v>169</v>
      </c>
      <c r="B13" s="42" t="s">
        <v>171</v>
      </c>
      <c r="C13" s="42" t="s">
        <v>173</v>
      </c>
      <c r="D13" s="38" t="s">
        <v>214</v>
      </c>
      <c r="E13" s="43" t="s">
        <v>175</v>
      </c>
      <c r="F13" s="55">
        <v>4.05</v>
      </c>
      <c r="G13" s="54">
        <v>4.05</v>
      </c>
      <c r="H13" s="54"/>
      <c r="I13" s="54"/>
      <c r="J13" s="54">
        <v>4.05</v>
      </c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="52" customFormat="1" ht="19.9" customHeight="1" spans="1:21">
      <c r="A14" s="42" t="s">
        <v>169</v>
      </c>
      <c r="B14" s="42" t="s">
        <v>171</v>
      </c>
      <c r="C14" s="42" t="s">
        <v>171</v>
      </c>
      <c r="D14" s="38" t="s">
        <v>214</v>
      </c>
      <c r="E14" s="43" t="s">
        <v>177</v>
      </c>
      <c r="F14" s="55">
        <v>174.700064</v>
      </c>
      <c r="G14" s="54">
        <v>174.700064</v>
      </c>
      <c r="H14" s="54">
        <v>174.700064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="52" customFormat="1" ht="19.9" customHeight="1" spans="1:21">
      <c r="A15" s="42" t="s">
        <v>178</v>
      </c>
      <c r="B15" s="42"/>
      <c r="C15" s="42"/>
      <c r="D15" s="38" t="s">
        <v>214</v>
      </c>
      <c r="E15" s="43" t="s">
        <v>179</v>
      </c>
      <c r="F15" s="55">
        <f t="shared" ref="F15:Q15" si="4">+F16</f>
        <v>62.038656</v>
      </c>
      <c r="G15" s="54">
        <f t="shared" si="4"/>
        <v>62.038656</v>
      </c>
      <c r="H15" s="54">
        <f t="shared" si="4"/>
        <v>62.038656</v>
      </c>
      <c r="I15" s="54">
        <f t="shared" si="4"/>
        <v>0</v>
      </c>
      <c r="J15" s="54">
        <f t="shared" si="4"/>
        <v>0</v>
      </c>
      <c r="K15" s="54">
        <f t="shared" si="4"/>
        <v>0</v>
      </c>
      <c r="L15" s="54">
        <f t="shared" si="4"/>
        <v>0</v>
      </c>
      <c r="M15" s="54">
        <f t="shared" si="4"/>
        <v>0</v>
      </c>
      <c r="N15" s="54">
        <f t="shared" si="4"/>
        <v>0</v>
      </c>
      <c r="O15" s="54">
        <f t="shared" si="4"/>
        <v>0</v>
      </c>
      <c r="P15" s="54">
        <f t="shared" si="4"/>
        <v>0</v>
      </c>
      <c r="Q15" s="54">
        <f t="shared" si="4"/>
        <v>0</v>
      </c>
      <c r="R15" s="54"/>
      <c r="S15" s="54"/>
      <c r="T15" s="54"/>
      <c r="U15" s="54"/>
    </row>
    <row r="16" s="52" customFormat="1" ht="19.9" customHeight="1" spans="1:21">
      <c r="A16" s="42" t="s">
        <v>178</v>
      </c>
      <c r="B16" s="42" t="s">
        <v>180</v>
      </c>
      <c r="C16" s="42"/>
      <c r="D16" s="38" t="s">
        <v>214</v>
      </c>
      <c r="E16" s="43" t="s">
        <v>181</v>
      </c>
      <c r="F16" s="55">
        <f t="shared" ref="F16:Q16" si="5">+F17</f>
        <v>62.038656</v>
      </c>
      <c r="G16" s="54">
        <f t="shared" si="5"/>
        <v>62.038656</v>
      </c>
      <c r="H16" s="54">
        <f t="shared" si="5"/>
        <v>62.038656</v>
      </c>
      <c r="I16" s="54">
        <f t="shared" si="5"/>
        <v>0</v>
      </c>
      <c r="J16" s="54">
        <f t="shared" si="5"/>
        <v>0</v>
      </c>
      <c r="K16" s="54">
        <f t="shared" si="5"/>
        <v>0</v>
      </c>
      <c r="L16" s="54">
        <f t="shared" si="5"/>
        <v>0</v>
      </c>
      <c r="M16" s="54">
        <f t="shared" si="5"/>
        <v>0</v>
      </c>
      <c r="N16" s="54">
        <f t="shared" si="5"/>
        <v>0</v>
      </c>
      <c r="O16" s="54">
        <f t="shared" si="5"/>
        <v>0</v>
      </c>
      <c r="P16" s="54">
        <f t="shared" si="5"/>
        <v>0</v>
      </c>
      <c r="Q16" s="54">
        <f t="shared" si="5"/>
        <v>0</v>
      </c>
      <c r="R16" s="54"/>
      <c r="S16" s="54"/>
      <c r="T16" s="54"/>
      <c r="U16" s="54"/>
    </row>
    <row r="17" s="52" customFormat="1" ht="19.9" customHeight="1" spans="1:21">
      <c r="A17" s="42" t="s">
        <v>178</v>
      </c>
      <c r="B17" s="42" t="s">
        <v>180</v>
      </c>
      <c r="C17" s="42" t="s">
        <v>173</v>
      </c>
      <c r="D17" s="38" t="s">
        <v>214</v>
      </c>
      <c r="E17" s="43" t="s">
        <v>183</v>
      </c>
      <c r="F17" s="55">
        <v>62.038656</v>
      </c>
      <c r="G17" s="54">
        <v>62.038656</v>
      </c>
      <c r="H17" s="54">
        <v>62.038656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="52" customFormat="1" ht="19.9" customHeight="1" spans="1:21">
      <c r="A18" s="42" t="s">
        <v>184</v>
      </c>
      <c r="B18" s="42"/>
      <c r="C18" s="42"/>
      <c r="D18" s="38" t="s">
        <v>214</v>
      </c>
      <c r="E18" s="43" t="s">
        <v>185</v>
      </c>
      <c r="F18" s="55">
        <f t="shared" ref="F18:Q18" si="6">F19</f>
        <v>17572.86517</v>
      </c>
      <c r="G18" s="54">
        <f t="shared" si="6"/>
        <v>2026.86517</v>
      </c>
      <c r="H18" s="54">
        <f t="shared" si="6"/>
        <v>1421.7954</v>
      </c>
      <c r="I18" s="54">
        <f t="shared" si="6"/>
        <v>603.41377</v>
      </c>
      <c r="J18" s="54">
        <f t="shared" si="6"/>
        <v>1.656</v>
      </c>
      <c r="K18" s="54">
        <f t="shared" si="6"/>
        <v>15546</v>
      </c>
      <c r="L18" s="54">
        <f t="shared" si="6"/>
        <v>0</v>
      </c>
      <c r="M18" s="54">
        <f t="shared" si="6"/>
        <v>519</v>
      </c>
      <c r="N18" s="54">
        <f t="shared" si="6"/>
        <v>27</v>
      </c>
      <c r="O18" s="54">
        <f t="shared" si="6"/>
        <v>0</v>
      </c>
      <c r="P18" s="54">
        <f t="shared" si="6"/>
        <v>0</v>
      </c>
      <c r="Q18" s="54">
        <f t="shared" si="6"/>
        <v>15000</v>
      </c>
      <c r="R18" s="54"/>
      <c r="S18" s="54"/>
      <c r="T18" s="54"/>
      <c r="U18" s="54"/>
    </row>
    <row r="19" s="52" customFormat="1" ht="19.9" customHeight="1" spans="1:21">
      <c r="A19" s="42" t="s">
        <v>184</v>
      </c>
      <c r="B19" s="42" t="s">
        <v>173</v>
      </c>
      <c r="C19" s="42"/>
      <c r="D19" s="38" t="s">
        <v>214</v>
      </c>
      <c r="E19" s="43" t="s">
        <v>186</v>
      </c>
      <c r="F19" s="55">
        <f t="shared" ref="F19:Q19" si="7">F20+F21</f>
        <v>17572.86517</v>
      </c>
      <c r="G19" s="54">
        <f t="shared" si="7"/>
        <v>2026.86517</v>
      </c>
      <c r="H19" s="54">
        <f t="shared" si="7"/>
        <v>1421.7954</v>
      </c>
      <c r="I19" s="54">
        <f t="shared" si="7"/>
        <v>603.41377</v>
      </c>
      <c r="J19" s="54">
        <f t="shared" si="7"/>
        <v>1.656</v>
      </c>
      <c r="K19" s="54">
        <f t="shared" si="7"/>
        <v>15546</v>
      </c>
      <c r="L19" s="54">
        <f t="shared" si="7"/>
        <v>0</v>
      </c>
      <c r="M19" s="54">
        <f t="shared" si="7"/>
        <v>519</v>
      </c>
      <c r="N19" s="54">
        <f t="shared" si="7"/>
        <v>27</v>
      </c>
      <c r="O19" s="54">
        <f t="shared" si="7"/>
        <v>0</v>
      </c>
      <c r="P19" s="54">
        <f t="shared" si="7"/>
        <v>0</v>
      </c>
      <c r="Q19" s="54">
        <f t="shared" si="7"/>
        <v>15000</v>
      </c>
      <c r="R19" s="54"/>
      <c r="S19" s="54"/>
      <c r="T19" s="54"/>
      <c r="U19" s="54"/>
    </row>
    <row r="20" s="52" customFormat="1" ht="19.9" customHeight="1" spans="1:21">
      <c r="A20" s="42" t="s">
        <v>184</v>
      </c>
      <c r="B20" s="42" t="s">
        <v>173</v>
      </c>
      <c r="C20" s="42" t="s">
        <v>173</v>
      </c>
      <c r="D20" s="38" t="s">
        <v>214</v>
      </c>
      <c r="E20" s="43" t="s">
        <v>188</v>
      </c>
      <c r="F20" s="55">
        <v>2026.86517</v>
      </c>
      <c r="G20" s="54">
        <v>2026.86517</v>
      </c>
      <c r="H20" s="54">
        <v>1421.7954</v>
      </c>
      <c r="I20" s="54">
        <v>603.41377</v>
      </c>
      <c r="J20" s="54">
        <v>1.656</v>
      </c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="52" customFormat="1" ht="19.9" customHeight="1" spans="1:21">
      <c r="A21" s="42" t="s">
        <v>184</v>
      </c>
      <c r="B21" s="42" t="s">
        <v>173</v>
      </c>
      <c r="C21" s="42" t="s">
        <v>165</v>
      </c>
      <c r="D21" s="38" t="s">
        <v>214</v>
      </c>
      <c r="E21" s="43" t="s">
        <v>190</v>
      </c>
      <c r="F21" s="55">
        <v>15546</v>
      </c>
      <c r="G21" s="54"/>
      <c r="H21" s="54"/>
      <c r="I21" s="54"/>
      <c r="J21" s="54"/>
      <c r="K21" s="54">
        <v>15546</v>
      </c>
      <c r="L21" s="54"/>
      <c r="M21" s="54">
        <v>519</v>
      </c>
      <c r="N21" s="54">
        <v>27</v>
      </c>
      <c r="O21" s="54"/>
      <c r="P21" s="54"/>
      <c r="Q21" s="54">
        <v>15000</v>
      </c>
      <c r="R21" s="54"/>
      <c r="S21" s="54"/>
      <c r="T21" s="54"/>
      <c r="U21" s="54"/>
    </row>
    <row r="22" s="52" customFormat="1" ht="19.9" customHeight="1" spans="1:21">
      <c r="A22" s="42" t="s">
        <v>191</v>
      </c>
      <c r="B22" s="42"/>
      <c r="C22" s="42"/>
      <c r="D22" s="38" t="s">
        <v>214</v>
      </c>
      <c r="E22" s="43" t="s">
        <v>192</v>
      </c>
      <c r="F22" s="55">
        <f t="shared" ref="F22:Q22" si="8">+F23</f>
        <v>131.025048</v>
      </c>
      <c r="G22" s="54">
        <f t="shared" si="8"/>
        <v>131.025048</v>
      </c>
      <c r="H22" s="54">
        <f t="shared" si="8"/>
        <v>131.025048</v>
      </c>
      <c r="I22" s="54">
        <f t="shared" si="8"/>
        <v>0</v>
      </c>
      <c r="J22" s="54">
        <f t="shared" si="8"/>
        <v>0</v>
      </c>
      <c r="K22" s="54">
        <f t="shared" si="8"/>
        <v>0</v>
      </c>
      <c r="L22" s="54">
        <f t="shared" si="8"/>
        <v>0</v>
      </c>
      <c r="M22" s="54">
        <f t="shared" si="8"/>
        <v>0</v>
      </c>
      <c r="N22" s="54">
        <f t="shared" si="8"/>
        <v>0</v>
      </c>
      <c r="O22" s="54">
        <f t="shared" si="8"/>
        <v>0</v>
      </c>
      <c r="P22" s="54">
        <f t="shared" si="8"/>
        <v>0</v>
      </c>
      <c r="Q22" s="54">
        <f t="shared" si="8"/>
        <v>0</v>
      </c>
      <c r="R22" s="54"/>
      <c r="S22" s="54"/>
      <c r="T22" s="54"/>
      <c r="U22" s="54"/>
    </row>
    <row r="23" s="52" customFormat="1" ht="19.9" customHeight="1" spans="1:21">
      <c r="A23" s="42" t="s">
        <v>191</v>
      </c>
      <c r="B23" s="42" t="s">
        <v>193</v>
      </c>
      <c r="C23" s="42"/>
      <c r="D23" s="38" t="s">
        <v>214</v>
      </c>
      <c r="E23" s="43" t="s">
        <v>194</v>
      </c>
      <c r="F23" s="55">
        <f t="shared" ref="F23:Q23" si="9">+F24</f>
        <v>131.025048</v>
      </c>
      <c r="G23" s="54">
        <f t="shared" si="9"/>
        <v>131.025048</v>
      </c>
      <c r="H23" s="54">
        <f t="shared" si="9"/>
        <v>131.025048</v>
      </c>
      <c r="I23" s="54">
        <f t="shared" si="9"/>
        <v>0</v>
      </c>
      <c r="J23" s="54">
        <f t="shared" si="9"/>
        <v>0</v>
      </c>
      <c r="K23" s="54">
        <f t="shared" si="9"/>
        <v>0</v>
      </c>
      <c r="L23" s="54">
        <f t="shared" si="9"/>
        <v>0</v>
      </c>
      <c r="M23" s="54">
        <f t="shared" si="9"/>
        <v>0</v>
      </c>
      <c r="N23" s="54">
        <f t="shared" si="9"/>
        <v>0</v>
      </c>
      <c r="O23" s="54">
        <f t="shared" si="9"/>
        <v>0</v>
      </c>
      <c r="P23" s="54">
        <f t="shared" si="9"/>
        <v>0</v>
      </c>
      <c r="Q23" s="54">
        <f t="shared" si="9"/>
        <v>0</v>
      </c>
      <c r="R23" s="54"/>
      <c r="S23" s="54"/>
      <c r="T23" s="54"/>
      <c r="U23" s="54"/>
    </row>
    <row r="24" s="52" customFormat="1" ht="19.9" customHeight="1" spans="1:21">
      <c r="A24" s="42" t="s">
        <v>191</v>
      </c>
      <c r="B24" s="42" t="s">
        <v>193</v>
      </c>
      <c r="C24" s="42" t="s">
        <v>173</v>
      </c>
      <c r="D24" s="38" t="s">
        <v>214</v>
      </c>
      <c r="E24" s="43" t="s">
        <v>196</v>
      </c>
      <c r="F24" s="55">
        <v>131.025048</v>
      </c>
      <c r="G24" s="54">
        <v>131.025048</v>
      </c>
      <c r="H24" s="54">
        <v>131.025048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workbookViewId="0">
      <selection activeCell="I17" sqref="I17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29"/>
    </row>
    <row r="2" ht="27.95" customHeight="1" spans="1:4">
      <c r="A2" s="22" t="s">
        <v>12</v>
      </c>
      <c r="B2" s="22"/>
      <c r="C2" s="22"/>
      <c r="D2" s="22"/>
    </row>
    <row r="3" ht="16.5" customHeight="1" spans="1:5">
      <c r="A3" s="23" t="s">
        <v>30</v>
      </c>
      <c r="B3" s="23"/>
      <c r="C3" s="23"/>
      <c r="D3" s="28" t="s">
        <v>31</v>
      </c>
      <c r="E3" s="29"/>
    </row>
    <row r="4" ht="17.65" customHeight="1" spans="1:5">
      <c r="A4" s="24" t="s">
        <v>32</v>
      </c>
      <c r="B4" s="24"/>
      <c r="C4" s="24" t="s">
        <v>33</v>
      </c>
      <c r="D4" s="24"/>
      <c r="E4" s="35"/>
    </row>
    <row r="5" ht="17.65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35"/>
    </row>
    <row r="6" ht="17.65" customHeight="1" spans="1:5">
      <c r="A6" s="33" t="s">
        <v>224</v>
      </c>
      <c r="B6" s="32">
        <v>18144.678938</v>
      </c>
      <c r="C6" s="33" t="s">
        <v>225</v>
      </c>
      <c r="D6" s="51">
        <v>18144.678938</v>
      </c>
      <c r="E6" s="36"/>
    </row>
    <row r="7" ht="17.65" customHeight="1" spans="1:5">
      <c r="A7" s="25" t="s">
        <v>226</v>
      </c>
      <c r="B7" s="26">
        <v>18144.678938</v>
      </c>
      <c r="C7" s="25" t="s">
        <v>40</v>
      </c>
      <c r="D7" s="40">
        <v>200</v>
      </c>
      <c r="E7" s="36"/>
    </row>
    <row r="8" ht="17.65" customHeight="1" spans="1:5">
      <c r="A8" s="25" t="s">
        <v>227</v>
      </c>
      <c r="B8" s="26">
        <v>17273.678938</v>
      </c>
      <c r="C8" s="25" t="s">
        <v>44</v>
      </c>
      <c r="D8" s="40"/>
      <c r="E8" s="36"/>
    </row>
    <row r="9" ht="27.2" customHeight="1" spans="1:5">
      <c r="A9" s="25" t="s">
        <v>47</v>
      </c>
      <c r="B9" s="26">
        <v>871</v>
      </c>
      <c r="C9" s="25" t="s">
        <v>48</v>
      </c>
      <c r="D9" s="40"/>
      <c r="E9" s="36"/>
    </row>
    <row r="10" ht="17.65" customHeight="1" spans="1:5">
      <c r="A10" s="25" t="s">
        <v>228</v>
      </c>
      <c r="B10" s="26"/>
      <c r="C10" s="25" t="s">
        <v>52</v>
      </c>
      <c r="D10" s="40"/>
      <c r="E10" s="36"/>
    </row>
    <row r="11" ht="17.65" customHeight="1" spans="1:5">
      <c r="A11" s="25" t="s">
        <v>229</v>
      </c>
      <c r="B11" s="26"/>
      <c r="C11" s="25" t="s">
        <v>56</v>
      </c>
      <c r="D11" s="40"/>
      <c r="E11" s="36"/>
    </row>
    <row r="12" ht="17.65" customHeight="1" spans="1:5">
      <c r="A12" s="25" t="s">
        <v>230</v>
      </c>
      <c r="B12" s="26"/>
      <c r="C12" s="25" t="s">
        <v>60</v>
      </c>
      <c r="D12" s="40"/>
      <c r="E12" s="36"/>
    </row>
    <row r="13" ht="17.65" customHeight="1" spans="1:5">
      <c r="A13" s="33" t="s">
        <v>231</v>
      </c>
      <c r="B13" s="32"/>
      <c r="C13" s="25" t="s">
        <v>64</v>
      </c>
      <c r="D13" s="40"/>
      <c r="E13" s="36"/>
    </row>
    <row r="14" ht="17.65" customHeight="1" spans="1:5">
      <c r="A14" s="25" t="s">
        <v>226</v>
      </c>
      <c r="B14" s="26"/>
      <c r="C14" s="25" t="s">
        <v>68</v>
      </c>
      <c r="D14" s="40">
        <v>178.750064</v>
      </c>
      <c r="E14" s="36"/>
    </row>
    <row r="15" ht="17.65" customHeight="1" spans="1:5">
      <c r="A15" s="25" t="s">
        <v>228</v>
      </c>
      <c r="B15" s="26"/>
      <c r="C15" s="25" t="s">
        <v>72</v>
      </c>
      <c r="D15" s="40"/>
      <c r="E15" s="36"/>
    </row>
    <row r="16" ht="17.65" customHeight="1" spans="1:5">
      <c r="A16" s="25" t="s">
        <v>229</v>
      </c>
      <c r="B16" s="26"/>
      <c r="C16" s="25" t="s">
        <v>76</v>
      </c>
      <c r="D16" s="40">
        <v>62.038656</v>
      </c>
      <c r="E16" s="36"/>
    </row>
    <row r="17" ht="17.65" customHeight="1" spans="1:5">
      <c r="A17" s="25" t="s">
        <v>230</v>
      </c>
      <c r="B17" s="26"/>
      <c r="C17" s="25" t="s">
        <v>80</v>
      </c>
      <c r="D17" s="40"/>
      <c r="E17" s="36"/>
    </row>
    <row r="18" ht="17.65" customHeight="1" spans="1:5">
      <c r="A18" s="25"/>
      <c r="B18" s="26"/>
      <c r="C18" s="25" t="s">
        <v>84</v>
      </c>
      <c r="D18" s="40"/>
      <c r="E18" s="36"/>
    </row>
    <row r="19" ht="17.65" customHeight="1" spans="1:5">
      <c r="A19" s="25"/>
      <c r="B19" s="25"/>
      <c r="C19" s="25" t="s">
        <v>88</v>
      </c>
      <c r="D19" s="40"/>
      <c r="E19" s="36"/>
    </row>
    <row r="20" ht="17.65" customHeight="1" spans="1:5">
      <c r="A20" s="25"/>
      <c r="B20" s="25"/>
      <c r="C20" s="25" t="s">
        <v>92</v>
      </c>
      <c r="D20" s="40">
        <v>17572.86517</v>
      </c>
      <c r="E20" s="36"/>
    </row>
    <row r="21" ht="17.65" customHeight="1" spans="1:5">
      <c r="A21" s="25"/>
      <c r="B21" s="25"/>
      <c r="C21" s="25" t="s">
        <v>96</v>
      </c>
      <c r="D21" s="40"/>
      <c r="E21" s="36"/>
    </row>
    <row r="22" ht="17.65" customHeight="1" spans="1:5">
      <c r="A22" s="25"/>
      <c r="B22" s="25"/>
      <c r="C22" s="25" t="s">
        <v>99</v>
      </c>
      <c r="D22" s="40"/>
      <c r="E22" s="36"/>
    </row>
    <row r="23" ht="17.65" customHeight="1" spans="1:5">
      <c r="A23" s="25"/>
      <c r="B23" s="25"/>
      <c r="C23" s="25" t="s">
        <v>102</v>
      </c>
      <c r="D23" s="40"/>
      <c r="E23" s="36"/>
    </row>
    <row r="24" ht="17.65" customHeight="1" spans="1:5">
      <c r="A24" s="25"/>
      <c r="B24" s="25"/>
      <c r="C24" s="25" t="s">
        <v>104</v>
      </c>
      <c r="D24" s="40"/>
      <c r="E24" s="36"/>
    </row>
    <row r="25" ht="17.65" customHeight="1" spans="1:5">
      <c r="A25" s="25"/>
      <c r="B25" s="25"/>
      <c r="C25" s="25" t="s">
        <v>106</v>
      </c>
      <c r="D25" s="40"/>
      <c r="E25" s="36"/>
    </row>
    <row r="26" ht="17.65" customHeight="1" spans="1:5">
      <c r="A26" s="25"/>
      <c r="B26" s="25"/>
      <c r="C26" s="25" t="s">
        <v>108</v>
      </c>
      <c r="D26" s="40">
        <v>131.025048</v>
      </c>
      <c r="E26" s="36"/>
    </row>
    <row r="27" ht="17.65" customHeight="1" spans="1:5">
      <c r="A27" s="25"/>
      <c r="B27" s="25"/>
      <c r="C27" s="25" t="s">
        <v>110</v>
      </c>
      <c r="D27" s="40"/>
      <c r="E27" s="36"/>
    </row>
    <row r="28" ht="17.65" customHeight="1" spans="1:5">
      <c r="A28" s="25"/>
      <c r="B28" s="25"/>
      <c r="C28" s="25" t="s">
        <v>112</v>
      </c>
      <c r="D28" s="40"/>
      <c r="E28" s="36"/>
    </row>
    <row r="29" ht="17.65" customHeight="1" spans="1:5">
      <c r="A29" s="25"/>
      <c r="B29" s="25"/>
      <c r="C29" s="25" t="s">
        <v>114</v>
      </c>
      <c r="D29" s="40"/>
      <c r="E29" s="36"/>
    </row>
    <row r="30" ht="17.65" customHeight="1" spans="1:5">
      <c r="A30" s="25"/>
      <c r="B30" s="25"/>
      <c r="C30" s="25" t="s">
        <v>116</v>
      </c>
      <c r="D30" s="40"/>
      <c r="E30" s="36"/>
    </row>
    <row r="31" ht="17.65" customHeight="1" spans="1:5">
      <c r="A31" s="25"/>
      <c r="B31" s="25"/>
      <c r="C31" s="25" t="s">
        <v>118</v>
      </c>
      <c r="D31" s="40"/>
      <c r="E31" s="36"/>
    </row>
    <row r="32" ht="17.65" customHeight="1" spans="1:5">
      <c r="A32" s="25"/>
      <c r="B32" s="25"/>
      <c r="C32" s="25" t="s">
        <v>120</v>
      </c>
      <c r="D32" s="40"/>
      <c r="E32" s="36"/>
    </row>
    <row r="33" ht="17.65" customHeight="1" spans="1:5">
      <c r="A33" s="25"/>
      <c r="B33" s="25"/>
      <c r="C33" s="25" t="s">
        <v>122</v>
      </c>
      <c r="D33" s="40"/>
      <c r="E33" s="36"/>
    </row>
    <row r="34" ht="17.65" customHeight="1" spans="1:5">
      <c r="A34" s="25"/>
      <c r="B34" s="25"/>
      <c r="C34" s="25" t="s">
        <v>123</v>
      </c>
      <c r="D34" s="40"/>
      <c r="E34" s="36"/>
    </row>
    <row r="35" ht="17.65" customHeight="1" spans="1:5">
      <c r="A35" s="25"/>
      <c r="B35" s="25"/>
      <c r="C35" s="25" t="s">
        <v>124</v>
      </c>
      <c r="D35" s="40"/>
      <c r="E35" s="36"/>
    </row>
    <row r="36" ht="17.65" customHeight="1" spans="1:5">
      <c r="A36" s="25"/>
      <c r="B36" s="25"/>
      <c r="C36" s="25" t="s">
        <v>125</v>
      </c>
      <c r="D36" s="40"/>
      <c r="E36" s="36"/>
    </row>
    <row r="37" ht="17.65" customHeight="1" spans="1:5">
      <c r="A37" s="25"/>
      <c r="B37" s="25"/>
      <c r="C37" s="25"/>
      <c r="D37" s="25"/>
      <c r="E37" s="36"/>
    </row>
    <row r="38" ht="17.65" customHeight="1" spans="1:5">
      <c r="A38" s="33"/>
      <c r="B38" s="33"/>
      <c r="C38" s="33" t="s">
        <v>232</v>
      </c>
      <c r="D38" s="32"/>
      <c r="E38" s="71"/>
    </row>
    <row r="39" ht="17.65" customHeight="1" spans="1:5">
      <c r="A39" s="33"/>
      <c r="B39" s="33"/>
      <c r="C39" s="33"/>
      <c r="D39" s="33"/>
      <c r="E39" s="71"/>
    </row>
    <row r="40" ht="17.65" customHeight="1" spans="1:5">
      <c r="A40" s="37" t="s">
        <v>233</v>
      </c>
      <c r="B40" s="32">
        <v>18144.678938</v>
      </c>
      <c r="C40" s="37" t="s">
        <v>234</v>
      </c>
      <c r="D40" s="51">
        <v>18144.678938</v>
      </c>
      <c r="E40" s="7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25"/>
  <sheetViews>
    <sheetView showZeros="0" workbookViewId="0">
      <selection activeCell="L17" sqref="L17:L1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29"/>
      <c r="D1" s="29"/>
    </row>
    <row r="2" ht="37.7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1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8" t="s">
        <v>31</v>
      </c>
      <c r="K3" s="28"/>
    </row>
    <row r="4" ht="21.95" customHeight="1" spans="1:11">
      <c r="A4" s="24" t="s">
        <v>152</v>
      </c>
      <c r="B4" s="24"/>
      <c r="C4" s="24"/>
      <c r="D4" s="24" t="s">
        <v>153</v>
      </c>
      <c r="E4" s="24" t="s">
        <v>154</v>
      </c>
      <c r="F4" s="24" t="s">
        <v>134</v>
      </c>
      <c r="G4" s="24" t="s">
        <v>155</v>
      </c>
      <c r="H4" s="24"/>
      <c r="I4" s="24"/>
      <c r="J4" s="24"/>
      <c r="K4" s="24" t="s">
        <v>156</v>
      </c>
    </row>
    <row r="5" ht="18" customHeight="1" spans="1:11">
      <c r="A5" s="24"/>
      <c r="B5" s="24"/>
      <c r="C5" s="24"/>
      <c r="D5" s="24"/>
      <c r="E5" s="24"/>
      <c r="F5" s="24"/>
      <c r="G5" s="60" t="s">
        <v>136</v>
      </c>
      <c r="H5" s="60" t="s">
        <v>235</v>
      </c>
      <c r="I5" s="60"/>
      <c r="J5" s="60" t="s">
        <v>236</v>
      </c>
      <c r="K5" s="24"/>
    </row>
    <row r="6" ht="24.95" customHeight="1" spans="1:11">
      <c r="A6" s="24" t="s">
        <v>160</v>
      </c>
      <c r="B6" s="24" t="s">
        <v>161</v>
      </c>
      <c r="C6" s="24" t="s">
        <v>162</v>
      </c>
      <c r="D6" s="24"/>
      <c r="E6" s="24"/>
      <c r="F6" s="24"/>
      <c r="G6" s="60"/>
      <c r="H6" s="60" t="s">
        <v>216</v>
      </c>
      <c r="I6" s="60" t="s">
        <v>208</v>
      </c>
      <c r="J6" s="60"/>
      <c r="K6" s="24"/>
    </row>
    <row r="7" ht="19.9" customHeight="1" spans="1:12">
      <c r="A7" s="25"/>
      <c r="B7" s="25"/>
      <c r="C7" s="25"/>
      <c r="D7" s="33"/>
      <c r="E7" s="33" t="s">
        <v>134</v>
      </c>
      <c r="F7" s="32">
        <v>18144.678938</v>
      </c>
      <c r="G7" s="62">
        <v>2398.678938</v>
      </c>
      <c r="H7" s="62">
        <v>1505.559168</v>
      </c>
      <c r="I7" s="62">
        <v>5.706</v>
      </c>
      <c r="J7" s="62">
        <v>887.41377</v>
      </c>
      <c r="K7" s="32">
        <v>15746</v>
      </c>
      <c r="L7" s="70"/>
    </row>
    <row r="8" ht="19.9" customHeight="1" spans="1:11">
      <c r="A8" s="25"/>
      <c r="B8" s="25"/>
      <c r="C8" s="25"/>
      <c r="D8" s="31">
        <v>304001</v>
      </c>
      <c r="E8" s="31" t="s">
        <v>4</v>
      </c>
      <c r="F8" s="32">
        <v>18144.678938</v>
      </c>
      <c r="G8" s="62">
        <v>2398.678938</v>
      </c>
      <c r="H8" s="62">
        <v>1505.559168</v>
      </c>
      <c r="I8" s="62">
        <v>5.706</v>
      </c>
      <c r="J8" s="62">
        <v>887.41377</v>
      </c>
      <c r="K8" s="32">
        <v>15746</v>
      </c>
    </row>
    <row r="9" ht="19.9" customHeight="1" spans="1:11">
      <c r="A9" s="42" t="s">
        <v>163</v>
      </c>
      <c r="B9" s="42"/>
      <c r="C9" s="42"/>
      <c r="D9" s="38">
        <v>201</v>
      </c>
      <c r="E9" s="25" t="s">
        <v>164</v>
      </c>
      <c r="F9" s="26">
        <f t="shared" ref="F9:K9" si="0">F10</f>
        <v>200</v>
      </c>
      <c r="G9" s="54">
        <f t="shared" si="0"/>
        <v>0</v>
      </c>
      <c r="H9" s="55">
        <f t="shared" si="0"/>
        <v>0</v>
      </c>
      <c r="I9" s="55">
        <f t="shared" si="0"/>
        <v>0</v>
      </c>
      <c r="J9" s="55">
        <f t="shared" si="0"/>
        <v>0</v>
      </c>
      <c r="K9" s="40">
        <f t="shared" si="0"/>
        <v>200</v>
      </c>
    </row>
    <row r="10" ht="19.9" customHeight="1" spans="1:11">
      <c r="A10" s="42" t="s">
        <v>163</v>
      </c>
      <c r="B10" s="42" t="s">
        <v>165</v>
      </c>
      <c r="C10" s="42"/>
      <c r="D10" s="38">
        <v>20199</v>
      </c>
      <c r="E10" s="25" t="s">
        <v>166</v>
      </c>
      <c r="F10" s="26">
        <f>F11</f>
        <v>200</v>
      </c>
      <c r="G10" s="54">
        <f t="shared" ref="G10:K10" si="1">G11</f>
        <v>0</v>
      </c>
      <c r="H10" s="55">
        <f t="shared" si="1"/>
        <v>0</v>
      </c>
      <c r="I10" s="55">
        <f t="shared" si="1"/>
        <v>0</v>
      </c>
      <c r="J10" s="55">
        <f t="shared" si="1"/>
        <v>0</v>
      </c>
      <c r="K10" s="40">
        <f t="shared" si="1"/>
        <v>200</v>
      </c>
    </row>
    <row r="11" ht="19.9" customHeight="1" spans="1:11">
      <c r="A11" s="42" t="s">
        <v>163</v>
      </c>
      <c r="B11" s="42" t="s">
        <v>165</v>
      </c>
      <c r="C11" s="42" t="s">
        <v>165</v>
      </c>
      <c r="D11" s="38" t="s">
        <v>237</v>
      </c>
      <c r="E11" s="25" t="s">
        <v>168</v>
      </c>
      <c r="F11" s="26">
        <v>200</v>
      </c>
      <c r="G11" s="54"/>
      <c r="H11" s="55"/>
      <c r="I11" s="55"/>
      <c r="J11" s="55"/>
      <c r="K11" s="40">
        <v>200</v>
      </c>
    </row>
    <row r="12" ht="19.9" customHeight="1" spans="1:11">
      <c r="A12" s="42" t="s">
        <v>169</v>
      </c>
      <c r="B12" s="42"/>
      <c r="C12" s="42"/>
      <c r="D12" s="38">
        <v>208</v>
      </c>
      <c r="E12" s="25" t="s">
        <v>170</v>
      </c>
      <c r="F12" s="26">
        <f t="shared" ref="F12:K12" si="2">+F13</f>
        <v>178.750064</v>
      </c>
      <c r="G12" s="54">
        <f t="shared" si="2"/>
        <v>178.750064</v>
      </c>
      <c r="H12" s="55">
        <f t="shared" si="2"/>
        <v>174.700064</v>
      </c>
      <c r="I12" s="55">
        <f t="shared" si="2"/>
        <v>4.05</v>
      </c>
      <c r="J12" s="55">
        <f t="shared" si="2"/>
        <v>0</v>
      </c>
      <c r="K12" s="40">
        <f t="shared" si="2"/>
        <v>0</v>
      </c>
    </row>
    <row r="13" ht="19.9" customHeight="1" spans="1:11">
      <c r="A13" s="42" t="s">
        <v>169</v>
      </c>
      <c r="B13" s="42" t="s">
        <v>171</v>
      </c>
      <c r="C13" s="42"/>
      <c r="D13" s="38">
        <v>20805</v>
      </c>
      <c r="E13" s="25" t="s">
        <v>172</v>
      </c>
      <c r="F13" s="26">
        <f>+F14+F15</f>
        <v>178.750064</v>
      </c>
      <c r="G13" s="54">
        <f t="shared" ref="G13:K13" si="3">+G14+G15</f>
        <v>178.750064</v>
      </c>
      <c r="H13" s="55">
        <f t="shared" si="3"/>
        <v>174.700064</v>
      </c>
      <c r="I13" s="55">
        <f t="shared" si="3"/>
        <v>4.05</v>
      </c>
      <c r="J13" s="55">
        <f t="shared" si="3"/>
        <v>0</v>
      </c>
      <c r="K13" s="40">
        <f t="shared" si="3"/>
        <v>0</v>
      </c>
    </row>
    <row r="14" ht="19.9" customHeight="1" spans="1:11">
      <c r="A14" s="42" t="s">
        <v>169</v>
      </c>
      <c r="B14" s="42" t="s">
        <v>171</v>
      </c>
      <c r="C14" s="42" t="s">
        <v>173</v>
      </c>
      <c r="D14" s="38" t="s">
        <v>238</v>
      </c>
      <c r="E14" s="25" t="s">
        <v>175</v>
      </c>
      <c r="F14" s="26">
        <v>4.05</v>
      </c>
      <c r="G14" s="54">
        <v>4.05</v>
      </c>
      <c r="H14" s="55"/>
      <c r="I14" s="55">
        <v>4.05</v>
      </c>
      <c r="J14" s="55"/>
      <c r="K14" s="40"/>
    </row>
    <row r="15" ht="19.9" customHeight="1" spans="1:11">
      <c r="A15" s="42" t="s">
        <v>169</v>
      </c>
      <c r="B15" s="42" t="s">
        <v>171</v>
      </c>
      <c r="C15" s="42" t="s">
        <v>171</v>
      </c>
      <c r="D15" s="38" t="s">
        <v>239</v>
      </c>
      <c r="E15" s="25" t="s">
        <v>177</v>
      </c>
      <c r="F15" s="26">
        <v>174.700064</v>
      </c>
      <c r="G15" s="54">
        <v>174.700064</v>
      </c>
      <c r="H15" s="55">
        <v>174.700064</v>
      </c>
      <c r="I15" s="55"/>
      <c r="J15" s="55"/>
      <c r="K15" s="40"/>
    </row>
    <row r="16" ht="19.9" customHeight="1" spans="1:11">
      <c r="A16" s="42" t="s">
        <v>178</v>
      </c>
      <c r="B16" s="42"/>
      <c r="C16" s="42"/>
      <c r="D16" s="38">
        <v>210</v>
      </c>
      <c r="E16" s="25" t="s">
        <v>179</v>
      </c>
      <c r="F16" s="26">
        <f t="shared" ref="F16:K16" si="4">+F17</f>
        <v>62.038656</v>
      </c>
      <c r="G16" s="54">
        <f t="shared" si="4"/>
        <v>62.038656</v>
      </c>
      <c r="H16" s="55">
        <f t="shared" si="4"/>
        <v>62.038656</v>
      </c>
      <c r="I16" s="55">
        <f t="shared" si="4"/>
        <v>0</v>
      </c>
      <c r="J16" s="55">
        <f t="shared" si="4"/>
        <v>0</v>
      </c>
      <c r="K16" s="40">
        <f t="shared" si="4"/>
        <v>0</v>
      </c>
    </row>
    <row r="17" ht="19.9" customHeight="1" spans="1:11">
      <c r="A17" s="42" t="s">
        <v>178</v>
      </c>
      <c r="B17" s="42" t="s">
        <v>180</v>
      </c>
      <c r="C17" s="42"/>
      <c r="D17" s="38">
        <v>21011</v>
      </c>
      <c r="E17" s="25" t="s">
        <v>181</v>
      </c>
      <c r="F17" s="26">
        <f t="shared" ref="F17:K17" si="5">+F18</f>
        <v>62.038656</v>
      </c>
      <c r="G17" s="54">
        <f t="shared" si="5"/>
        <v>62.038656</v>
      </c>
      <c r="H17" s="55">
        <f t="shared" si="5"/>
        <v>62.038656</v>
      </c>
      <c r="I17" s="55">
        <f t="shared" si="5"/>
        <v>0</v>
      </c>
      <c r="J17" s="55">
        <f t="shared" si="5"/>
        <v>0</v>
      </c>
      <c r="K17" s="40">
        <f t="shared" si="5"/>
        <v>0</v>
      </c>
    </row>
    <row r="18" ht="19.9" customHeight="1" spans="1:11">
      <c r="A18" s="42" t="s">
        <v>178</v>
      </c>
      <c r="B18" s="42" t="s">
        <v>180</v>
      </c>
      <c r="C18" s="42" t="s">
        <v>173</v>
      </c>
      <c r="D18" s="38" t="s">
        <v>240</v>
      </c>
      <c r="E18" s="25" t="s">
        <v>183</v>
      </c>
      <c r="F18" s="26">
        <v>62.038656</v>
      </c>
      <c r="G18" s="54">
        <v>62.038656</v>
      </c>
      <c r="H18" s="55">
        <v>62.038656</v>
      </c>
      <c r="I18" s="55"/>
      <c r="J18" s="55"/>
      <c r="K18" s="40"/>
    </row>
    <row r="19" ht="19.9" customHeight="1" spans="1:11">
      <c r="A19" s="42" t="s">
        <v>184</v>
      </c>
      <c r="B19" s="42"/>
      <c r="C19" s="42"/>
      <c r="D19" s="38">
        <v>214</v>
      </c>
      <c r="E19" s="25" t="s">
        <v>185</v>
      </c>
      <c r="F19" s="26">
        <f t="shared" ref="F19:K19" si="6">F20</f>
        <v>17572.86517</v>
      </c>
      <c r="G19" s="54">
        <f t="shared" si="6"/>
        <v>2026.86517</v>
      </c>
      <c r="H19" s="55">
        <f t="shared" si="6"/>
        <v>1137.7954</v>
      </c>
      <c r="I19" s="55">
        <f t="shared" si="6"/>
        <v>1.656</v>
      </c>
      <c r="J19" s="55">
        <f t="shared" si="6"/>
        <v>887.41377</v>
      </c>
      <c r="K19" s="40">
        <f t="shared" si="6"/>
        <v>15546</v>
      </c>
    </row>
    <row r="20" ht="19.9" customHeight="1" spans="1:11">
      <c r="A20" s="42" t="s">
        <v>184</v>
      </c>
      <c r="B20" s="42" t="s">
        <v>173</v>
      </c>
      <c r="C20" s="42"/>
      <c r="D20" s="38">
        <v>21401</v>
      </c>
      <c r="E20" s="25" t="s">
        <v>186</v>
      </c>
      <c r="F20" s="26">
        <f>F21+F22</f>
        <v>17572.86517</v>
      </c>
      <c r="G20" s="26">
        <f t="shared" ref="G20:K20" si="7">G21+G22</f>
        <v>2026.86517</v>
      </c>
      <c r="H20" s="40">
        <f t="shared" si="7"/>
        <v>1137.7954</v>
      </c>
      <c r="I20" s="40">
        <f t="shared" si="7"/>
        <v>1.656</v>
      </c>
      <c r="J20" s="40">
        <f t="shared" si="7"/>
        <v>887.41377</v>
      </c>
      <c r="K20" s="40">
        <f t="shared" si="7"/>
        <v>15546</v>
      </c>
    </row>
    <row r="21" ht="19.9" customHeight="1" spans="1:11">
      <c r="A21" s="42" t="s">
        <v>184</v>
      </c>
      <c r="B21" s="42" t="s">
        <v>173</v>
      </c>
      <c r="C21" s="42" t="s">
        <v>173</v>
      </c>
      <c r="D21" s="38" t="s">
        <v>241</v>
      </c>
      <c r="E21" s="25" t="s">
        <v>188</v>
      </c>
      <c r="F21" s="26">
        <v>2026.86517</v>
      </c>
      <c r="G21" s="26">
        <v>2026.86517</v>
      </c>
      <c r="H21" s="40">
        <v>1137.7954</v>
      </c>
      <c r="I21" s="40">
        <v>1.656</v>
      </c>
      <c r="J21" s="40">
        <v>887.41377</v>
      </c>
      <c r="K21" s="40"/>
    </row>
    <row r="22" ht="19.9" customHeight="1" spans="1:11">
      <c r="A22" s="42" t="s">
        <v>184</v>
      </c>
      <c r="B22" s="42" t="s">
        <v>173</v>
      </c>
      <c r="C22" s="42" t="s">
        <v>165</v>
      </c>
      <c r="D22" s="38" t="s">
        <v>242</v>
      </c>
      <c r="E22" s="25" t="s">
        <v>190</v>
      </c>
      <c r="F22" s="26">
        <v>15546</v>
      </c>
      <c r="G22" s="26"/>
      <c r="H22" s="40"/>
      <c r="I22" s="40"/>
      <c r="J22" s="40"/>
      <c r="K22" s="40">
        <v>15546</v>
      </c>
    </row>
    <row r="23" ht="19.9" customHeight="1" spans="1:11">
      <c r="A23" s="42" t="s">
        <v>191</v>
      </c>
      <c r="B23" s="42"/>
      <c r="C23" s="42"/>
      <c r="D23" s="38">
        <v>221</v>
      </c>
      <c r="E23" s="25" t="s">
        <v>192</v>
      </c>
      <c r="F23" s="26">
        <f t="shared" ref="F23:K23" si="8">+F24</f>
        <v>131.025048</v>
      </c>
      <c r="G23" s="26">
        <f t="shared" si="8"/>
        <v>131.025048</v>
      </c>
      <c r="H23" s="40">
        <f t="shared" si="8"/>
        <v>131.025048</v>
      </c>
      <c r="I23" s="40">
        <f t="shared" si="8"/>
        <v>0</v>
      </c>
      <c r="J23" s="40">
        <f t="shared" si="8"/>
        <v>0</v>
      </c>
      <c r="K23" s="40">
        <f t="shared" si="8"/>
        <v>0</v>
      </c>
    </row>
    <row r="24" ht="19.9" customHeight="1" spans="1:11">
      <c r="A24" s="42" t="s">
        <v>191</v>
      </c>
      <c r="B24" s="42" t="s">
        <v>193</v>
      </c>
      <c r="C24" s="42"/>
      <c r="D24" s="38">
        <v>22102</v>
      </c>
      <c r="E24" s="25" t="s">
        <v>194</v>
      </c>
      <c r="F24" s="26">
        <f t="shared" ref="F24:K24" si="9">+F25</f>
        <v>131.025048</v>
      </c>
      <c r="G24" s="26">
        <f t="shared" si="9"/>
        <v>131.025048</v>
      </c>
      <c r="H24" s="40">
        <f t="shared" si="9"/>
        <v>131.025048</v>
      </c>
      <c r="I24" s="40">
        <f t="shared" si="9"/>
        <v>0</v>
      </c>
      <c r="J24" s="40">
        <f t="shared" si="9"/>
        <v>0</v>
      </c>
      <c r="K24" s="40">
        <f t="shared" si="9"/>
        <v>0</v>
      </c>
    </row>
    <row r="25" ht="19.9" customHeight="1" spans="1:11">
      <c r="A25" s="42" t="s">
        <v>191</v>
      </c>
      <c r="B25" s="42" t="s">
        <v>193</v>
      </c>
      <c r="C25" s="42" t="s">
        <v>173</v>
      </c>
      <c r="D25" s="38" t="s">
        <v>243</v>
      </c>
      <c r="E25" s="25" t="s">
        <v>196</v>
      </c>
      <c r="F25" s="26">
        <v>131.025048</v>
      </c>
      <c r="G25" s="26">
        <v>131.025048</v>
      </c>
      <c r="H25" s="40">
        <v>131.025048</v>
      </c>
      <c r="I25" s="40"/>
      <c r="J25" s="40"/>
      <c r="K25" s="4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2022-03-29T08:52:00Z</dcterms:created>
  <cp:lastPrinted>2022-03-31T02:20:00Z</cp:lastPrinted>
  <dcterms:modified xsi:type="dcterms:W3CDTF">2023-09-24T03:37:05Z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F45C35833DEE4FDFAC4D97AF3BDCFA10</vt:lpwstr>
  </property>
  <property fmtid="{D5CDD505-2E9C-101B-9397-08002B2CF9AE}" pid="3" name="KSOProductBuildVer">
    <vt:lpwstr>2052-11.1.0.14309</vt:lpwstr>
  </property>
</Properties>
</file>