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<sst xmlns="http://schemas.openxmlformats.org/spreadsheetml/2006/main" count="116" uniqueCount="69">
  <si>
    <t>炎陵县财政局综合规划口2023年度1-7月炎陵县财政民生专项资金分配情况表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</si>
  <si>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</si>
  <si>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</si>
  <si>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</si>
  <si>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</si>
  <si>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</si>
  <si>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</si>
  <si>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</si>
  <si>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</si>
  <si>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</si>
  <si>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截至7月31日止余额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</si>
  <si>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</si>
  <si>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</si>
  <si>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</si>
  <si>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</si>
  <si>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</si>
  <si>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</si>
  <si>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</si>
  <si>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</si>
  <si>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</si>
  <si>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</si>
  <si>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</si>
  <si>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</si>
  <si>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</si>
  <si>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</si>
  <si>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</si>
  <si>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</si>
  <si>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</si>
  <si>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</si>
  <si>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</si>
  <si>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</si>
  <si>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</si>
  <si>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</si>
  <si>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</si>
  <si>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</si>
  <si>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</si>
  <si>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2210104 棚户区改造</t>
  </si>
  <si>
    <t>炎财预调
〔2023〕243号</t>
  </si>
  <si>
    <t>调剂安排综合股关于住保中心申请调剂指标用于20年零星小区棚户区改造项目</t>
  </si>
  <si>
    <t>炎财综指〔2023〕31号</t>
  </si>
  <si>
    <t>炎陵县住房保障服务中心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</si>
  <si>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</si>
  <si>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</si>
  <si>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</si>
  <si>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炎财综指〔2023〕20号、炎财综指〔2023〕24号</t>
  </si>
  <si>
    <t>炎财预调[2023]346号</t>
  </si>
  <si>
    <t>调剂安排备查表（湘财预[2019]235号下达2019年中央财政城镇保障性安居工程专项资金用于老旧小区改造）</t>
  </si>
  <si>
    <t>炎财综指〔2023〕43号</t>
  </si>
  <si>
    <t>2210107保障性住房租金补贴</t>
  </si>
  <si>
    <t>湘财预[2021]330号</t>
  </si>
  <si>
    <t>提前下达2022年部分中央财政城镇保障性安居工程补助资金</t>
  </si>
  <si>
    <t>炎财综指〔2023〕26号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</si>
  <si>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</si>
  <si>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</si>
  <si>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</si>
  <si>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</si>
  <si>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</si>
  <si>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</si>
  <si>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</si>
  <si>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</si>
  <si>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炎财综指〔2023〕25号、炎财综指〔2023〕39号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</si>
  <si>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</si>
  <si>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</si>
  <si>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</si>
  <si>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</si>
  <si>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炎财综指〔2023〕40号、炎财综指〔2023〕41号、炎财综指〔2023〕42号</t>
  </si>
  <si>
    <t>2210110保障性租赁住房</t>
  </si>
  <si>
    <t>提前下达2023年部分中央财政城镇保障性安居工程补助资金的通知（租赁住房保障34万元）</t>
  </si>
  <si>
    <t>炎财综指〔2023〕28号、炎财综指〔2023〕32号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</si>
</sst>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49" fontId="4" fillId="0" borderId="3" xfId="11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5" xfId="5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showZeros="0" tabSelected="1" zoomScale="90" zoomScaleNormal="90" workbookViewId="0">
      <pane ySplit="6" topLeftCell="A7" activePane="bottomLeft" state="frozen"/>
      <selection/>
      <selection pane="bottomLeft" activeCell="O5" sqref="O5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ht="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25" t="s">
        <v>9</v>
      </c>
      <c r="M3" s="26"/>
      <c r="N3" s="27"/>
      <c r="O3" s="28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29"/>
      <c r="N5" s="29"/>
      <c r="O5" s="7"/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SUM(G7:G21)</f>
        <v>25264405.42</v>
      </c>
      <c r="H6" s="11">
        <f t="shared" ref="H6:O6" si="0">SUM(H7:H21)</f>
        <v>0</v>
      </c>
      <c r="I6" s="11">
        <f t="shared" si="0"/>
        <v>0</v>
      </c>
      <c r="J6" s="11">
        <f t="shared" si="0"/>
        <v>0</v>
      </c>
      <c r="K6" s="11">
        <f t="shared" si="0"/>
        <v>25264405.42</v>
      </c>
      <c r="L6" s="11">
        <f t="shared" si="0"/>
        <v>6707848.42</v>
      </c>
      <c r="M6" s="11">
        <f t="shared" si="0"/>
        <v>0</v>
      </c>
      <c r="N6" s="11">
        <f t="shared" si="0"/>
        <v>0</v>
      </c>
      <c r="O6" s="11">
        <f t="shared" si="0"/>
        <v>18556557</v>
      </c>
      <c r="P6" s="30"/>
    </row>
    <row r="7" s="1" customFormat="1" ht="53" customHeight="1" spans="1:16">
      <c r="A7" s="5">
        <f t="shared" ref="A7:A12" si="1">ROW()-6</f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3" si="2">SUM(H7:K7)</f>
        <v>10809600</v>
      </c>
      <c r="H7" s="16"/>
      <c r="I7" s="16"/>
      <c r="J7" s="31"/>
      <c r="K7" s="32">
        <v>10809600</v>
      </c>
      <c r="L7" s="31"/>
      <c r="M7" s="33"/>
      <c r="N7" s="34"/>
      <c r="O7" s="16">
        <f t="shared" ref="O7:O13" si="3">G7-L7</f>
        <v>10809600</v>
      </c>
      <c r="P7" s="5"/>
    </row>
    <row r="8" s="1" customFormat="1" customHeight="1" spans="1:16">
      <c r="A8" s="5">
        <f t="shared" si="1"/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1"/>
      <c r="K8" s="35">
        <v>147800</v>
      </c>
      <c r="L8" s="31"/>
      <c r="M8" s="33"/>
      <c r="N8" s="34"/>
      <c r="O8" s="16">
        <f t="shared" si="3"/>
        <v>147800</v>
      </c>
      <c r="P8" s="5"/>
    </row>
    <row r="9" s="1" customFormat="1" customHeight="1" spans="1:16">
      <c r="A9" s="5">
        <f t="shared" si="1"/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35">
        <v>4035717</v>
      </c>
      <c r="L9" s="31">
        <f>565155+250000</f>
        <v>815155</v>
      </c>
      <c r="M9" s="33" t="s">
        <v>31</v>
      </c>
      <c r="N9" s="34" t="s">
        <v>32</v>
      </c>
      <c r="O9" s="16">
        <f t="shared" si="3"/>
        <v>3220562</v>
      </c>
      <c r="P9" s="5"/>
    </row>
    <row r="10" s="1" customFormat="1" customHeight="1" spans="1:16">
      <c r="A10" s="5">
        <f t="shared" si="1"/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35">
        <v>1518160</v>
      </c>
      <c r="L10" s="36"/>
      <c r="M10" s="33"/>
      <c r="N10" s="34"/>
      <c r="O10" s="16">
        <f t="shared" si="3"/>
        <v>1518160</v>
      </c>
      <c r="P10" s="5"/>
    </row>
    <row r="11" s="1" customFormat="1" customHeight="1" spans="1:16">
      <c r="A11" s="5">
        <f t="shared" si="1"/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1341173.42</v>
      </c>
      <c r="H11" s="16"/>
      <c r="I11" s="16"/>
      <c r="J11" s="16"/>
      <c r="K11" s="35">
        <v>1341173.42</v>
      </c>
      <c r="L11" s="35">
        <v>1341173.42</v>
      </c>
      <c r="M11" s="33" t="s">
        <v>39</v>
      </c>
      <c r="N11" s="34" t="s">
        <v>40</v>
      </c>
      <c r="O11" s="16">
        <f t="shared" si="3"/>
        <v>0</v>
      </c>
      <c r="P11" s="5"/>
    </row>
    <row r="12" s="1" customFormat="1" customHeight="1" spans="1:16">
      <c r="A12" s="5">
        <f t="shared" si="1"/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2670000</v>
      </c>
      <c r="H12" s="16"/>
      <c r="I12" s="16"/>
      <c r="J12" s="16"/>
      <c r="K12" s="35">
        <v>2670000</v>
      </c>
      <c r="L12" s="31">
        <f>400000+2270000</f>
        <v>2670000</v>
      </c>
      <c r="M12" s="37" t="s">
        <v>44</v>
      </c>
      <c r="N12" s="34" t="s">
        <v>40</v>
      </c>
      <c r="O12" s="16">
        <f t="shared" si="3"/>
        <v>0</v>
      </c>
      <c r="P12" s="5"/>
    </row>
    <row r="13" s="1" customFormat="1" customHeight="1" spans="1:16">
      <c r="A13" s="5">
        <f t="shared" ref="A13:A21" si="4">ROW()-6</f>
        <v>7</v>
      </c>
      <c r="B13" s="12" t="s">
        <v>41</v>
      </c>
      <c r="C13" s="17" t="s">
        <v>45</v>
      </c>
      <c r="D13" s="18" t="s">
        <v>46</v>
      </c>
      <c r="E13" s="15" t="s">
        <v>23</v>
      </c>
      <c r="F13" s="5" t="s">
        <v>24</v>
      </c>
      <c r="G13" s="16">
        <f t="shared" si="2"/>
        <v>625920</v>
      </c>
      <c r="H13" s="16"/>
      <c r="I13" s="16"/>
      <c r="J13" s="16"/>
      <c r="K13" s="16">
        <v>625920</v>
      </c>
      <c r="L13" s="31">
        <v>625920</v>
      </c>
      <c r="M13" s="37" t="s">
        <v>47</v>
      </c>
      <c r="N13" s="34" t="s">
        <v>32</v>
      </c>
      <c r="O13" s="16">
        <f t="shared" si="3"/>
        <v>0</v>
      </c>
      <c r="P13" s="5"/>
    </row>
    <row r="14" s="1" customFormat="1" customHeight="1" spans="1:16">
      <c r="A14" s="5">
        <f t="shared" si="4"/>
        <v>8</v>
      </c>
      <c r="B14" s="12" t="s">
        <v>48</v>
      </c>
      <c r="C14" s="17" t="s">
        <v>49</v>
      </c>
      <c r="D14" s="18" t="s">
        <v>50</v>
      </c>
      <c r="E14" s="15" t="s">
        <v>23</v>
      </c>
      <c r="F14" s="5" t="s">
        <v>24</v>
      </c>
      <c r="G14" s="16">
        <f t="shared" ref="G14:G21" si="5">SUM(H14:K14)</f>
        <v>681920</v>
      </c>
      <c r="H14" s="16"/>
      <c r="I14" s="16"/>
      <c r="J14" s="16"/>
      <c r="K14" s="35">
        <v>681920</v>
      </c>
      <c r="L14" s="31">
        <v>681920</v>
      </c>
      <c r="M14" s="33" t="s">
        <v>51</v>
      </c>
      <c r="N14" s="34" t="s">
        <v>40</v>
      </c>
      <c r="O14" s="16">
        <f t="shared" ref="O14:O21" si="6">G14-L14</f>
        <v>0</v>
      </c>
      <c r="P14" s="5"/>
    </row>
    <row r="15" s="1" customFormat="1" customHeight="1" spans="1:16">
      <c r="A15" s="5">
        <f t="shared" si="4"/>
        <v>9</v>
      </c>
      <c r="B15" s="12" t="s">
        <v>52</v>
      </c>
      <c r="C15" s="17" t="s">
        <v>53</v>
      </c>
      <c r="D15" s="18" t="s">
        <v>54</v>
      </c>
      <c r="E15" s="15" t="s">
        <v>23</v>
      </c>
      <c r="F15" s="5" t="s">
        <v>24</v>
      </c>
      <c r="G15" s="16">
        <f t="shared" si="5"/>
        <v>770000</v>
      </c>
      <c r="H15" s="16"/>
      <c r="I15" s="16"/>
      <c r="J15" s="31"/>
      <c r="K15" s="35">
        <v>770000</v>
      </c>
      <c r="L15" s="31"/>
      <c r="M15" s="33"/>
      <c r="N15" s="34"/>
      <c r="O15" s="16">
        <f t="shared" si="6"/>
        <v>770000</v>
      </c>
      <c r="P15" s="5"/>
    </row>
    <row r="16" s="1" customFormat="1" ht="54" customHeight="1" spans="1:16">
      <c r="A16" s="5">
        <f t="shared" si="4"/>
        <v>10</v>
      </c>
      <c r="B16" s="12" t="s">
        <v>52</v>
      </c>
      <c r="C16" s="17" t="s">
        <v>34</v>
      </c>
      <c r="D16" s="18" t="s">
        <v>55</v>
      </c>
      <c r="E16" s="15" t="s">
        <v>23</v>
      </c>
      <c r="F16" s="5" t="s">
        <v>24</v>
      </c>
      <c r="G16" s="16">
        <f t="shared" si="5"/>
        <v>346200</v>
      </c>
      <c r="H16" s="16"/>
      <c r="I16" s="16"/>
      <c r="J16" s="31"/>
      <c r="K16" s="35">
        <v>346200</v>
      </c>
      <c r="L16" s="31">
        <v>90460</v>
      </c>
      <c r="M16" s="37" t="s">
        <v>56</v>
      </c>
      <c r="N16" s="34" t="s">
        <v>32</v>
      </c>
      <c r="O16" s="16">
        <f t="shared" si="6"/>
        <v>255740</v>
      </c>
      <c r="P16" s="5"/>
    </row>
    <row r="17" s="1" customFormat="1" customHeight="1" spans="1:16">
      <c r="A17" s="5">
        <f t="shared" si="4"/>
        <v>11</v>
      </c>
      <c r="B17" s="12" t="s">
        <v>52</v>
      </c>
      <c r="C17" s="17" t="s">
        <v>57</v>
      </c>
      <c r="D17" s="18" t="s">
        <v>58</v>
      </c>
      <c r="E17" s="15" t="s">
        <v>23</v>
      </c>
      <c r="F17" s="5" t="s">
        <v>24</v>
      </c>
      <c r="G17" s="16">
        <f t="shared" si="5"/>
        <v>10000</v>
      </c>
      <c r="H17" s="16"/>
      <c r="I17" s="16"/>
      <c r="J17" s="16"/>
      <c r="K17" s="35">
        <v>10000</v>
      </c>
      <c r="L17" s="38">
        <v>10000</v>
      </c>
      <c r="M17" s="39" t="s">
        <v>59</v>
      </c>
      <c r="N17" s="34" t="s">
        <v>32</v>
      </c>
      <c r="O17" s="16">
        <f t="shared" si="6"/>
        <v>0</v>
      </c>
      <c r="P17" s="5"/>
    </row>
    <row r="18" s="1" customFormat="1" customHeight="1" spans="1:16">
      <c r="A18" s="5">
        <f t="shared" si="4"/>
        <v>12</v>
      </c>
      <c r="B18" s="12" t="s">
        <v>52</v>
      </c>
      <c r="C18" s="17" t="s">
        <v>49</v>
      </c>
      <c r="D18" s="18" t="s">
        <v>50</v>
      </c>
      <c r="E18" s="15" t="s">
        <v>23</v>
      </c>
      <c r="F18" s="5" t="s">
        <v>24</v>
      </c>
      <c r="G18" s="16">
        <f t="shared" si="5"/>
        <v>707915</v>
      </c>
      <c r="H18" s="16"/>
      <c r="I18" s="16"/>
      <c r="J18" s="31"/>
      <c r="K18" s="31">
        <v>707915</v>
      </c>
      <c r="L18" s="31">
        <f>250000+10000</f>
        <v>260000</v>
      </c>
      <c r="M18" s="33" t="s">
        <v>60</v>
      </c>
      <c r="N18" s="34" t="s">
        <v>32</v>
      </c>
      <c r="O18" s="16">
        <f t="shared" si="6"/>
        <v>447915</v>
      </c>
      <c r="P18" s="5"/>
    </row>
    <row r="19" s="1" customFormat="1" customHeight="1" spans="1:16">
      <c r="A19" s="5">
        <f t="shared" si="4"/>
        <v>13</v>
      </c>
      <c r="B19" s="19" t="s">
        <v>52</v>
      </c>
      <c r="C19" s="20" t="s">
        <v>61</v>
      </c>
      <c r="D19" s="18" t="s">
        <v>62</v>
      </c>
      <c r="E19" s="21" t="s">
        <v>23</v>
      </c>
      <c r="F19" s="22" t="s">
        <v>24</v>
      </c>
      <c r="G19" s="23">
        <f t="shared" si="5"/>
        <v>260000</v>
      </c>
      <c r="H19" s="23"/>
      <c r="I19" s="23"/>
      <c r="J19" s="40"/>
      <c r="K19" s="40">
        <v>260000</v>
      </c>
      <c r="L19" s="40"/>
      <c r="M19" s="41"/>
      <c r="N19" s="42"/>
      <c r="O19" s="23">
        <f t="shared" si="6"/>
        <v>260000</v>
      </c>
      <c r="P19" s="22"/>
    </row>
    <row r="20" customHeight="1" spans="1:16">
      <c r="A20" s="5">
        <f t="shared" si="4"/>
        <v>14</v>
      </c>
      <c r="B20" s="12" t="s">
        <v>52</v>
      </c>
      <c r="C20" s="17" t="s">
        <v>63</v>
      </c>
      <c r="D20" s="24" t="s">
        <v>64</v>
      </c>
      <c r="E20" s="15" t="s">
        <v>23</v>
      </c>
      <c r="F20" s="5" t="s">
        <v>24</v>
      </c>
      <c r="G20" s="16">
        <f t="shared" si="5"/>
        <v>1000000</v>
      </c>
      <c r="H20" s="16"/>
      <c r="I20" s="16"/>
      <c r="J20" s="31"/>
      <c r="K20" s="31">
        <v>1000000</v>
      </c>
      <c r="L20" s="31">
        <v>70900</v>
      </c>
      <c r="M20" s="37" t="s">
        <v>65</v>
      </c>
      <c r="N20" s="34" t="s">
        <v>32</v>
      </c>
      <c r="O20" s="16">
        <f t="shared" si="6"/>
        <v>929100</v>
      </c>
      <c r="P20" s="5"/>
    </row>
    <row r="21" customHeight="1" spans="1:16">
      <c r="A21" s="5">
        <f t="shared" si="4"/>
        <v>15</v>
      </c>
      <c r="B21" s="12" t="s">
        <v>66</v>
      </c>
      <c r="C21" s="17" t="s">
        <v>63</v>
      </c>
      <c r="D21" s="24" t="s">
        <v>67</v>
      </c>
      <c r="E21" s="15" t="s">
        <v>23</v>
      </c>
      <c r="F21" s="5" t="s">
        <v>24</v>
      </c>
      <c r="G21" s="16">
        <f t="shared" si="5"/>
        <v>340000</v>
      </c>
      <c r="H21" s="16"/>
      <c r="I21" s="16"/>
      <c r="J21" s="31"/>
      <c r="K21" s="31">
        <v>340000</v>
      </c>
      <c r="L21" s="31">
        <f>71040+71280</f>
        <v>142320</v>
      </c>
      <c r="M21" s="37" t="s">
        <v>68</v>
      </c>
      <c r="N21" s="34" t="s">
        <v>40</v>
      </c>
      <c r="O21" s="16">
        <f t="shared" si="6"/>
        <v>197680</v>
      </c>
      <c r="P21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2023-08-22T02:12:45Z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2052-11.1.0.14309</vt:lpwstr>
  </property>
</Properties>
</file>