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终审花名册 " sheetId="1" r:id="rId1"/>
  </sheets>
  <definedNames>
    <definedName name="_xlnm._FilterDatabase" localSheetId="0" hidden="1">'终审花名册 '!$A$4:$N$48</definedName>
    <definedName name="_xlnm.Print_Titles" localSheetId="0">'终审花名册 '!$1:$4</definedName>
  </definedNames>
  <calcPr calcId="144525"/>
</workbook>
</file>

<file path=xl/sharedStrings.xml><?xml version="1.0" encoding="utf-8"?>
<sst xmlns="http://schemas.openxmlformats.org/spreadsheetml/2006/main" count="275" uniqueCount="112">
  <si>
    <t>关于2023年湖南省企业招用脱贫人口享受社会保险补贴（第一批）的公示</t>
  </si>
  <si>
    <t>序号</t>
  </si>
  <si>
    <t>企业名称</t>
  </si>
  <si>
    <t>姓名</t>
  </si>
  <si>
    <t>居民身份证号码</t>
  </si>
  <si>
    <t>性别</t>
  </si>
  <si>
    <t>出生年月</t>
  </si>
  <si>
    <t>是否距法定退休年龄不足五年</t>
  </si>
  <si>
    <t>招聘录用时间</t>
  </si>
  <si>
    <t>缴费基数（元）</t>
  </si>
  <si>
    <t>缴费时间               （年月至年月）</t>
  </si>
  <si>
    <t>申请补贴金额（元）</t>
  </si>
  <si>
    <t>合计</t>
  </si>
  <si>
    <t>基本养老保险费</t>
  </si>
  <si>
    <t>基本医疗保险费</t>
  </si>
  <si>
    <t>失业保险费</t>
  </si>
  <si>
    <t>湖南华联瓷业股份有限公司</t>
  </si>
  <si>
    <t>龙贤良</t>
  </si>
  <si>
    <t>430281********7352</t>
  </si>
  <si>
    <t>男</t>
  </si>
  <si>
    <t>否</t>
  </si>
  <si>
    <t>202306-202307</t>
  </si>
  <si>
    <t>谢开来</t>
  </si>
  <si>
    <t>430219********6513</t>
  </si>
  <si>
    <t>是</t>
  </si>
  <si>
    <t>唐佳海</t>
  </si>
  <si>
    <t>430219********6518</t>
  </si>
  <si>
    <t>202301-202307</t>
  </si>
  <si>
    <t>漆喜</t>
  </si>
  <si>
    <t>430281********907X</t>
  </si>
  <si>
    <t>湖南华联亿嘉家居用品股份有限公司</t>
  </si>
  <si>
    <t>付小钰</t>
  </si>
  <si>
    <t>430281********002X</t>
  </si>
  <si>
    <t>女</t>
  </si>
  <si>
    <t>湖南华联溢百利瓷业有限公司</t>
  </si>
  <si>
    <t>李木根</t>
  </si>
  <si>
    <t>430281********0075</t>
  </si>
  <si>
    <t>吴小红</t>
  </si>
  <si>
    <t>430281********3028</t>
  </si>
  <si>
    <t>甘敏艳</t>
  </si>
  <si>
    <t>450924********5320</t>
  </si>
  <si>
    <t>王佑林</t>
  </si>
  <si>
    <t>430219********0056</t>
  </si>
  <si>
    <t>袁楚文</t>
  </si>
  <si>
    <t>430219********6175</t>
  </si>
  <si>
    <t>袁海平</t>
  </si>
  <si>
    <t>430219********4319</t>
  </si>
  <si>
    <t>202307-202307</t>
  </si>
  <si>
    <t>邓招冬</t>
  </si>
  <si>
    <t>430281********4052</t>
  </si>
  <si>
    <t>刘花</t>
  </si>
  <si>
    <t>430281********4546</t>
  </si>
  <si>
    <t>易克平</t>
  </si>
  <si>
    <t>430219********5419</t>
  </si>
  <si>
    <t>何再香</t>
  </si>
  <si>
    <t>430281********9246</t>
  </si>
  <si>
    <t>湖南玉祥瓷业有限公司</t>
  </si>
  <si>
    <t>彭运祥</t>
  </si>
  <si>
    <t>430281********9255</t>
  </si>
  <si>
    <t>易秋玲</t>
  </si>
  <si>
    <t>430219********3026</t>
  </si>
  <si>
    <t>张祥</t>
  </si>
  <si>
    <t>430219********3017</t>
  </si>
  <si>
    <t>钟雨全</t>
  </si>
  <si>
    <t>430219********3024</t>
  </si>
  <si>
    <t>彭德生</t>
  </si>
  <si>
    <t>430281********3012</t>
  </si>
  <si>
    <t>刘建维</t>
  </si>
  <si>
    <t>430219********0010</t>
  </si>
  <si>
    <t>朱清全</t>
  </si>
  <si>
    <t>430281********3016</t>
  </si>
  <si>
    <t>李易军</t>
  </si>
  <si>
    <t>430281********3018</t>
  </si>
  <si>
    <t>周红旭</t>
  </si>
  <si>
    <t>430219********6162</t>
  </si>
  <si>
    <t>张小红</t>
  </si>
  <si>
    <t>430219********6161</t>
  </si>
  <si>
    <t>黄江战</t>
  </si>
  <si>
    <t>430281********6152</t>
  </si>
  <si>
    <t>张增凤</t>
  </si>
  <si>
    <t>430219********3021</t>
  </si>
  <si>
    <t>凌志</t>
  </si>
  <si>
    <t>430281********7559</t>
  </si>
  <si>
    <t>丁友兰</t>
  </si>
  <si>
    <t>430281********6512</t>
  </si>
  <si>
    <t>邱星理</t>
  </si>
  <si>
    <t>周丽</t>
  </si>
  <si>
    <t>430281********502X</t>
  </si>
  <si>
    <t>谢逢根</t>
  </si>
  <si>
    <t>430281********4053</t>
  </si>
  <si>
    <t>谢芳</t>
  </si>
  <si>
    <t>362102********2921</t>
  </si>
  <si>
    <t>刘敏</t>
  </si>
  <si>
    <t>430281********4056</t>
  </si>
  <si>
    <t>周春华</t>
  </si>
  <si>
    <t>430281********7464</t>
  </si>
  <si>
    <t>张文武</t>
  </si>
  <si>
    <t>430281********7476</t>
  </si>
  <si>
    <t>黄建新</t>
  </si>
  <si>
    <t>430281********4055</t>
  </si>
  <si>
    <t>龙小春</t>
  </si>
  <si>
    <t>430281********6299</t>
  </si>
  <si>
    <t>肖冬梅</t>
  </si>
  <si>
    <t>430281********5628</t>
  </si>
  <si>
    <t>谭秋香</t>
  </si>
  <si>
    <t>430281********4520</t>
  </si>
  <si>
    <t>贺战霞</t>
  </si>
  <si>
    <t>430281********4527</t>
  </si>
  <si>
    <t>江华</t>
  </si>
  <si>
    <t>430281********9029</t>
  </si>
  <si>
    <t>黄响平</t>
  </si>
  <si>
    <t>430281********9228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</si>
</sst>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0"/>
      <name val="宋体"/>
      <charset val="134"/>
    </font>
    <font>
      <b/>
      <sz val="20"/>
      <name val="黑体"/>
      <charset val="134"/>
    </font>
    <font>
      <sz val="11"/>
      <name val="宋体"/>
      <charset val="134"/>
    </font>
    <font>
      <sz val="10"/>
      <name val="宋体"/>
      <charset val="134"/>
      <scheme val="maj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6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7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0" applyNumberFormat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2" borderId="11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 wrapText="1"/>
    </xf>
    <xf numFmtId="49" fontId="1" fillId="0" borderId="2" xfId="0" applyNumberFormat="1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00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9"/>
  <sheetViews>
    <sheetView tabSelected="1" view="pageBreakPreview" zoomScaleNormal="100" workbookViewId="0">
      <selection activeCell="B3" sqref="B3:B4"/>
    </sheetView>
  </sheetViews>
  <sheetFormatPr defaultColWidth="9" defaultRowHeight="14.25"/>
  <cols>
    <col min="1" max="1" width="5.25" style="2" customWidth="1"/>
    <col min="2" max="2" width="22.375" style="2" customWidth="1"/>
    <col min="3" max="3" width="7.25" style="2" customWidth="1"/>
    <col min="4" max="4" width="17.375" style="3" customWidth="1"/>
    <col min="5" max="5" width="4.625" style="2" customWidth="1"/>
    <col min="6" max="6" width="10" style="2" customWidth="1"/>
    <col min="7" max="7" width="9.125" style="2" customWidth="1"/>
    <col min="8" max="8" width="9.25" style="2" customWidth="1"/>
    <col min="9" max="9" width="10.875" style="2" customWidth="1"/>
    <col min="10" max="10" width="17" style="2" customWidth="1"/>
    <col min="11" max="11" width="9.25" style="2"/>
    <col min="12" max="12" width="15.625" style="2" customWidth="1"/>
    <col min="13" max="13" width="16.625" style="2" customWidth="1"/>
    <col min="14" max="14" width="12.375" style="2" customWidth="1"/>
  </cols>
  <sheetData>
    <row r="1" ht="38" customHeight="1" spans="1:14">
      <c r="A1" s="4" t="s">
        <v>0</v>
      </c>
      <c r="B1" s="4"/>
      <c r="C1" s="4"/>
      <c r="D1" s="5"/>
      <c r="E1" s="4"/>
      <c r="F1" s="4"/>
      <c r="G1" s="4"/>
      <c r="H1" s="4"/>
      <c r="I1" s="4"/>
      <c r="J1" s="4"/>
      <c r="K1" s="4"/>
      <c r="L1" s="4"/>
      <c r="M1" s="4"/>
      <c r="N1" s="4"/>
    </row>
    <row r="2" ht="27" customHeight="1" spans="1:14">
      <c r="A2" s="6"/>
      <c r="B2" s="6"/>
      <c r="C2" s="6"/>
      <c r="D2" s="6"/>
      <c r="E2" s="7"/>
      <c r="F2" s="7"/>
      <c r="G2" s="7"/>
      <c r="H2" s="7"/>
      <c r="I2" s="7"/>
      <c r="J2" s="7"/>
      <c r="K2" s="19"/>
      <c r="L2" s="19"/>
      <c r="M2" s="19"/>
      <c r="N2" s="19"/>
    </row>
    <row r="3" ht="29.1" customHeight="1" spans="1:14">
      <c r="A3" s="8" t="s">
        <v>1</v>
      </c>
      <c r="B3" s="9" t="s">
        <v>2</v>
      </c>
      <c r="C3" s="8" t="s">
        <v>3</v>
      </c>
      <c r="D3" s="10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8" t="s">
        <v>10</v>
      </c>
      <c r="K3" s="8" t="s">
        <v>11</v>
      </c>
      <c r="L3" s="8"/>
      <c r="M3" s="8"/>
      <c r="N3" s="8"/>
    </row>
    <row r="4" spans="1:14">
      <c r="A4" s="8"/>
      <c r="B4" s="11"/>
      <c r="C4" s="8"/>
      <c r="D4" s="10"/>
      <c r="E4" s="8"/>
      <c r="F4" s="8"/>
      <c r="G4" s="8"/>
      <c r="H4" s="8"/>
      <c r="I4" s="8"/>
      <c r="J4" s="8"/>
      <c r="K4" s="8" t="s">
        <v>12</v>
      </c>
      <c r="L4" s="8" t="s">
        <v>13</v>
      </c>
      <c r="M4" s="8" t="s">
        <v>14</v>
      </c>
      <c r="N4" s="8" t="s">
        <v>15</v>
      </c>
    </row>
    <row r="5" s="1" customFormat="1" ht="26.1" customHeight="1" spans="1:14">
      <c r="A5" s="12">
        <v>1</v>
      </c>
      <c r="B5" s="12" t="s">
        <v>16</v>
      </c>
      <c r="C5" s="13" t="s">
        <v>17</v>
      </c>
      <c r="D5" s="13" t="s">
        <v>18</v>
      </c>
      <c r="E5" s="13" t="s">
        <v>19</v>
      </c>
      <c r="F5" s="12">
        <v>19860727</v>
      </c>
      <c r="G5" s="12" t="s">
        <v>20</v>
      </c>
      <c r="H5" s="12">
        <v>20210410</v>
      </c>
      <c r="I5" s="12">
        <v>3945</v>
      </c>
      <c r="J5" s="12" t="s">
        <v>21</v>
      </c>
      <c r="K5" s="12">
        <f t="shared" ref="K5:K47" si="0">L5+M5+N5</f>
        <v>1894.28</v>
      </c>
      <c r="L5" s="12">
        <f t="shared" ref="L5:L8" si="1">631.2*2</f>
        <v>1262.4</v>
      </c>
      <c r="M5" s="12">
        <f t="shared" ref="M5:M8" si="2">288.32*2</f>
        <v>576.64</v>
      </c>
      <c r="N5" s="20">
        <f t="shared" ref="N5:N8" si="3">27.62*2</f>
        <v>55.24</v>
      </c>
    </row>
    <row r="6" s="1" customFormat="1" ht="26.1" customHeight="1" spans="1:14">
      <c r="A6" s="12">
        <v>2</v>
      </c>
      <c r="B6" s="12" t="s">
        <v>16</v>
      </c>
      <c r="C6" s="14" t="s">
        <v>22</v>
      </c>
      <c r="D6" s="15" t="s">
        <v>23</v>
      </c>
      <c r="E6" s="13" t="s">
        <v>19</v>
      </c>
      <c r="F6" s="12">
        <v>19651021</v>
      </c>
      <c r="G6" s="12" t="s">
        <v>24</v>
      </c>
      <c r="H6" s="12">
        <v>20130101</v>
      </c>
      <c r="I6" s="12">
        <v>3945</v>
      </c>
      <c r="J6" s="12" t="s">
        <v>21</v>
      </c>
      <c r="K6" s="12">
        <f t="shared" si="0"/>
        <v>1894.28</v>
      </c>
      <c r="L6" s="12">
        <f t="shared" si="1"/>
        <v>1262.4</v>
      </c>
      <c r="M6" s="12">
        <f t="shared" si="2"/>
        <v>576.64</v>
      </c>
      <c r="N6" s="20">
        <f t="shared" si="3"/>
        <v>55.24</v>
      </c>
    </row>
    <row r="7" s="1" customFormat="1" ht="26.1" customHeight="1" spans="1:14">
      <c r="A7" s="12">
        <v>3</v>
      </c>
      <c r="B7" s="12" t="s">
        <v>16</v>
      </c>
      <c r="C7" s="13" t="s">
        <v>25</v>
      </c>
      <c r="D7" s="13" t="s">
        <v>26</v>
      </c>
      <c r="E7" s="13" t="s">
        <v>19</v>
      </c>
      <c r="F7" s="12">
        <v>19670512</v>
      </c>
      <c r="G7" s="12" t="s">
        <v>24</v>
      </c>
      <c r="H7" s="12">
        <v>20161101</v>
      </c>
      <c r="I7" s="12">
        <v>3945</v>
      </c>
      <c r="J7" s="12" t="s">
        <v>27</v>
      </c>
      <c r="K7" s="12">
        <f t="shared" si="0"/>
        <v>6820.94</v>
      </c>
      <c r="L7" s="12">
        <f t="shared" ref="L7:L14" si="4">631.2*7</f>
        <v>4418.4</v>
      </c>
      <c r="M7" s="12">
        <f t="shared" ref="M7:M14" si="5">315.6*7</f>
        <v>2209.2</v>
      </c>
      <c r="N7" s="20">
        <f t="shared" ref="N7:N14" si="6">27.62*7</f>
        <v>193.34</v>
      </c>
    </row>
    <row r="8" s="1" customFormat="1" ht="26.1" customHeight="1" spans="1:14">
      <c r="A8" s="12">
        <v>4</v>
      </c>
      <c r="B8" s="12" t="s">
        <v>16</v>
      </c>
      <c r="C8" s="13" t="s">
        <v>28</v>
      </c>
      <c r="D8" s="13" t="s">
        <v>29</v>
      </c>
      <c r="E8" s="13" t="s">
        <v>19</v>
      </c>
      <c r="F8" s="12">
        <v>19870609</v>
      </c>
      <c r="G8" s="12" t="s">
        <v>20</v>
      </c>
      <c r="H8" s="12">
        <v>20220306</v>
      </c>
      <c r="I8" s="12">
        <v>3945</v>
      </c>
      <c r="J8" s="12" t="s">
        <v>21</v>
      </c>
      <c r="K8" s="12">
        <f t="shared" si="0"/>
        <v>1894.28</v>
      </c>
      <c r="L8" s="12">
        <f t="shared" si="1"/>
        <v>1262.4</v>
      </c>
      <c r="M8" s="12">
        <f t="shared" si="2"/>
        <v>576.64</v>
      </c>
      <c r="N8" s="20">
        <f t="shared" si="3"/>
        <v>55.24</v>
      </c>
    </row>
    <row r="9" s="1" customFormat="1" ht="26.1" customHeight="1" spans="1:14">
      <c r="A9" s="12">
        <v>5</v>
      </c>
      <c r="B9" s="12" t="s">
        <v>30</v>
      </c>
      <c r="C9" s="14" t="s">
        <v>31</v>
      </c>
      <c r="D9" s="15" t="s">
        <v>32</v>
      </c>
      <c r="E9" s="13" t="s">
        <v>33</v>
      </c>
      <c r="F9" s="12">
        <v>20000513</v>
      </c>
      <c r="G9" s="12" t="s">
        <v>20</v>
      </c>
      <c r="H9" s="12">
        <v>20220301</v>
      </c>
      <c r="I9" s="12">
        <v>3945</v>
      </c>
      <c r="J9" s="12" t="s">
        <v>27</v>
      </c>
      <c r="K9" s="20">
        <f t="shared" si="0"/>
        <v>6820.94</v>
      </c>
      <c r="L9" s="12">
        <f t="shared" si="4"/>
        <v>4418.4</v>
      </c>
      <c r="M9" s="20">
        <f t="shared" si="5"/>
        <v>2209.2</v>
      </c>
      <c r="N9" s="20">
        <f t="shared" si="6"/>
        <v>193.34</v>
      </c>
    </row>
    <row r="10" s="1" customFormat="1" ht="26.1" customHeight="1" spans="1:14">
      <c r="A10" s="12">
        <v>6</v>
      </c>
      <c r="B10" s="12" t="s">
        <v>34</v>
      </c>
      <c r="C10" s="13" t="s">
        <v>35</v>
      </c>
      <c r="D10" s="13" t="s">
        <v>36</v>
      </c>
      <c r="E10" s="13" t="s">
        <v>19</v>
      </c>
      <c r="F10" s="12">
        <v>19701122</v>
      </c>
      <c r="G10" s="12" t="s">
        <v>20</v>
      </c>
      <c r="H10" s="12">
        <v>20150201</v>
      </c>
      <c r="I10" s="12">
        <v>3945</v>
      </c>
      <c r="J10" s="12" t="s">
        <v>27</v>
      </c>
      <c r="K10" s="20">
        <f t="shared" si="0"/>
        <v>6820.94</v>
      </c>
      <c r="L10" s="12">
        <f t="shared" si="4"/>
        <v>4418.4</v>
      </c>
      <c r="M10" s="12">
        <f t="shared" si="5"/>
        <v>2209.2</v>
      </c>
      <c r="N10" s="20">
        <f t="shared" si="6"/>
        <v>193.34</v>
      </c>
    </row>
    <row r="11" s="1" customFormat="1" ht="26.1" customHeight="1" spans="1:14">
      <c r="A11" s="12">
        <v>7</v>
      </c>
      <c r="B11" s="12" t="s">
        <v>34</v>
      </c>
      <c r="C11" s="13" t="s">
        <v>37</v>
      </c>
      <c r="D11" s="16" t="s">
        <v>38</v>
      </c>
      <c r="E11" s="13" t="s">
        <v>33</v>
      </c>
      <c r="F11" s="12">
        <v>19750130</v>
      </c>
      <c r="G11" s="12" t="s">
        <v>24</v>
      </c>
      <c r="H11" s="12">
        <v>20190101</v>
      </c>
      <c r="I11" s="12">
        <v>3945</v>
      </c>
      <c r="J11" s="12" t="s">
        <v>27</v>
      </c>
      <c r="K11" s="20">
        <f t="shared" si="0"/>
        <v>6820.94</v>
      </c>
      <c r="L11" s="12">
        <f t="shared" si="4"/>
        <v>4418.4</v>
      </c>
      <c r="M11" s="12">
        <f t="shared" si="5"/>
        <v>2209.2</v>
      </c>
      <c r="N11" s="20">
        <f t="shared" si="6"/>
        <v>193.34</v>
      </c>
    </row>
    <row r="12" s="1" customFormat="1" ht="26.1" customHeight="1" spans="1:14">
      <c r="A12" s="12">
        <v>8</v>
      </c>
      <c r="B12" s="12" t="s">
        <v>34</v>
      </c>
      <c r="C12" s="13" t="s">
        <v>39</v>
      </c>
      <c r="D12" s="16" t="s">
        <v>40</v>
      </c>
      <c r="E12" s="13" t="s">
        <v>33</v>
      </c>
      <c r="F12" s="12">
        <v>19840811</v>
      </c>
      <c r="G12" s="12" t="s">
        <v>20</v>
      </c>
      <c r="H12" s="12">
        <v>20210419</v>
      </c>
      <c r="I12" s="12">
        <v>3945</v>
      </c>
      <c r="J12" s="12" t="s">
        <v>27</v>
      </c>
      <c r="K12" s="20">
        <f t="shared" si="0"/>
        <v>6820.94</v>
      </c>
      <c r="L12" s="12">
        <f t="shared" si="4"/>
        <v>4418.4</v>
      </c>
      <c r="M12" s="12">
        <f t="shared" si="5"/>
        <v>2209.2</v>
      </c>
      <c r="N12" s="20">
        <f t="shared" si="6"/>
        <v>193.34</v>
      </c>
    </row>
    <row r="13" s="1" customFormat="1" ht="26.1" customHeight="1" spans="1:14">
      <c r="A13" s="12">
        <v>9</v>
      </c>
      <c r="B13" s="12" t="s">
        <v>34</v>
      </c>
      <c r="C13" s="13" t="s">
        <v>41</v>
      </c>
      <c r="D13" s="16" t="s">
        <v>42</v>
      </c>
      <c r="E13" s="13" t="s">
        <v>19</v>
      </c>
      <c r="F13" s="12">
        <v>19721129</v>
      </c>
      <c r="G13" s="12" t="s">
        <v>20</v>
      </c>
      <c r="H13" s="12">
        <v>20220101</v>
      </c>
      <c r="I13" s="12">
        <v>3945</v>
      </c>
      <c r="J13" s="12" t="s">
        <v>27</v>
      </c>
      <c r="K13" s="20">
        <f t="shared" si="0"/>
        <v>6820.94</v>
      </c>
      <c r="L13" s="12">
        <f t="shared" si="4"/>
        <v>4418.4</v>
      </c>
      <c r="M13" s="12">
        <f t="shared" si="5"/>
        <v>2209.2</v>
      </c>
      <c r="N13" s="20">
        <f t="shared" si="6"/>
        <v>193.34</v>
      </c>
    </row>
    <row r="14" s="1" customFormat="1" ht="26.1" customHeight="1" spans="1:14">
      <c r="A14" s="12">
        <v>10</v>
      </c>
      <c r="B14" s="12" t="s">
        <v>34</v>
      </c>
      <c r="C14" s="13" t="s">
        <v>43</v>
      </c>
      <c r="D14" s="16" t="s">
        <v>44</v>
      </c>
      <c r="E14" s="13" t="s">
        <v>19</v>
      </c>
      <c r="F14" s="12">
        <v>19670122</v>
      </c>
      <c r="G14" s="12" t="s">
        <v>24</v>
      </c>
      <c r="H14" s="12">
        <v>20210823</v>
      </c>
      <c r="I14" s="12">
        <v>3945</v>
      </c>
      <c r="J14" s="12" t="s">
        <v>27</v>
      </c>
      <c r="K14" s="20">
        <f t="shared" si="0"/>
        <v>6820.94</v>
      </c>
      <c r="L14" s="12">
        <f t="shared" si="4"/>
        <v>4418.4</v>
      </c>
      <c r="M14" s="12">
        <f t="shared" si="5"/>
        <v>2209.2</v>
      </c>
      <c r="N14" s="20">
        <f t="shared" si="6"/>
        <v>193.34</v>
      </c>
    </row>
    <row r="15" s="1" customFormat="1" ht="26.1" customHeight="1" spans="1:14">
      <c r="A15" s="12">
        <v>11</v>
      </c>
      <c r="B15" s="12" t="s">
        <v>34</v>
      </c>
      <c r="C15" s="13" t="s">
        <v>45</v>
      </c>
      <c r="D15" s="16" t="s">
        <v>46</v>
      </c>
      <c r="E15" s="13" t="s">
        <v>19</v>
      </c>
      <c r="F15" s="12">
        <v>19810712</v>
      </c>
      <c r="G15" s="12" t="s">
        <v>20</v>
      </c>
      <c r="H15" s="12">
        <v>20210413</v>
      </c>
      <c r="I15" s="12">
        <v>3945</v>
      </c>
      <c r="J15" s="12" t="s">
        <v>47</v>
      </c>
      <c r="K15" s="12">
        <f t="shared" si="0"/>
        <v>947.14</v>
      </c>
      <c r="L15" s="12">
        <f>631.2</f>
        <v>631.2</v>
      </c>
      <c r="M15" s="12">
        <f>288.32</f>
        <v>288.32</v>
      </c>
      <c r="N15" s="20">
        <f>27.62</f>
        <v>27.62</v>
      </c>
    </row>
    <row r="16" s="1" customFormat="1" ht="26.1" customHeight="1" spans="1:14">
      <c r="A16" s="12">
        <v>12</v>
      </c>
      <c r="B16" s="12" t="s">
        <v>34</v>
      </c>
      <c r="C16" s="13" t="s">
        <v>48</v>
      </c>
      <c r="D16" s="17" t="s">
        <v>49</v>
      </c>
      <c r="E16" s="13" t="s">
        <v>19</v>
      </c>
      <c r="F16" s="12">
        <v>19701122</v>
      </c>
      <c r="G16" s="12" t="s">
        <v>20</v>
      </c>
      <c r="H16" s="12">
        <v>20210101</v>
      </c>
      <c r="I16" s="12">
        <v>3945</v>
      </c>
      <c r="J16" s="12" t="s">
        <v>27</v>
      </c>
      <c r="K16" s="20">
        <f t="shared" si="0"/>
        <v>6820.94</v>
      </c>
      <c r="L16" s="12">
        <f t="shared" ref="L16:L47" si="7">631.2*7</f>
        <v>4418.4</v>
      </c>
      <c r="M16" s="12">
        <f t="shared" ref="M16:M47" si="8">315.6*7</f>
        <v>2209.2</v>
      </c>
      <c r="N16" s="20">
        <f t="shared" ref="N16:N47" si="9">27.62*7</f>
        <v>193.34</v>
      </c>
    </row>
    <row r="17" s="1" customFormat="1" ht="26.1" customHeight="1" spans="1:14">
      <c r="A17" s="12">
        <v>13</v>
      </c>
      <c r="B17" s="12" t="s">
        <v>34</v>
      </c>
      <c r="C17" s="14" t="s">
        <v>50</v>
      </c>
      <c r="D17" s="15" t="s">
        <v>51</v>
      </c>
      <c r="E17" s="13" t="s">
        <v>33</v>
      </c>
      <c r="F17" s="12">
        <v>19840720</v>
      </c>
      <c r="G17" s="12" t="s">
        <v>20</v>
      </c>
      <c r="H17" s="12">
        <v>20210818</v>
      </c>
      <c r="I17" s="12">
        <v>3945</v>
      </c>
      <c r="J17" s="12" t="s">
        <v>27</v>
      </c>
      <c r="K17" s="20">
        <f t="shared" si="0"/>
        <v>6820.94</v>
      </c>
      <c r="L17" s="12">
        <f t="shared" si="7"/>
        <v>4418.4</v>
      </c>
      <c r="M17" s="12">
        <f t="shared" si="8"/>
        <v>2209.2</v>
      </c>
      <c r="N17" s="20">
        <f t="shared" si="9"/>
        <v>193.34</v>
      </c>
    </row>
    <row r="18" s="1" customFormat="1" ht="26.1" customHeight="1" spans="1:14">
      <c r="A18" s="12">
        <v>14</v>
      </c>
      <c r="B18" s="12" t="s">
        <v>34</v>
      </c>
      <c r="C18" s="13" t="s">
        <v>52</v>
      </c>
      <c r="D18" s="13" t="s">
        <v>53</v>
      </c>
      <c r="E18" s="13" t="s">
        <v>19</v>
      </c>
      <c r="F18" s="12">
        <v>19680219</v>
      </c>
      <c r="G18" s="12" t="s">
        <v>20</v>
      </c>
      <c r="H18" s="12">
        <v>20210301</v>
      </c>
      <c r="I18" s="12">
        <v>3945</v>
      </c>
      <c r="J18" s="12" t="s">
        <v>27</v>
      </c>
      <c r="K18" s="20">
        <f t="shared" si="0"/>
        <v>6820.94</v>
      </c>
      <c r="L18" s="12">
        <f t="shared" si="7"/>
        <v>4418.4</v>
      </c>
      <c r="M18" s="12">
        <f t="shared" si="8"/>
        <v>2209.2</v>
      </c>
      <c r="N18" s="20">
        <f t="shared" si="9"/>
        <v>193.34</v>
      </c>
    </row>
    <row r="19" s="1" customFormat="1" ht="26.1" customHeight="1" spans="1:14">
      <c r="A19" s="12">
        <v>15</v>
      </c>
      <c r="B19" s="12" t="s">
        <v>34</v>
      </c>
      <c r="C19" s="13" t="s">
        <v>54</v>
      </c>
      <c r="D19" s="13" t="s">
        <v>55</v>
      </c>
      <c r="E19" s="13" t="s">
        <v>33</v>
      </c>
      <c r="F19" s="12">
        <v>19721116</v>
      </c>
      <c r="G19" s="12" t="s">
        <v>24</v>
      </c>
      <c r="H19" s="12">
        <v>20211001</v>
      </c>
      <c r="I19" s="12">
        <v>3945</v>
      </c>
      <c r="J19" s="12" t="s">
        <v>27</v>
      </c>
      <c r="K19" s="20">
        <f t="shared" si="0"/>
        <v>6820.94</v>
      </c>
      <c r="L19" s="12">
        <f t="shared" si="7"/>
        <v>4418.4</v>
      </c>
      <c r="M19" s="12">
        <f t="shared" si="8"/>
        <v>2209.2</v>
      </c>
      <c r="N19" s="20">
        <f t="shared" si="9"/>
        <v>193.34</v>
      </c>
    </row>
    <row r="20" s="1" customFormat="1" ht="26.1" customHeight="1" spans="1:14">
      <c r="A20" s="12">
        <v>16</v>
      </c>
      <c r="B20" s="12" t="s">
        <v>56</v>
      </c>
      <c r="C20" s="13" t="s">
        <v>57</v>
      </c>
      <c r="D20" s="13" t="s">
        <v>58</v>
      </c>
      <c r="E20" s="13" t="s">
        <v>19</v>
      </c>
      <c r="F20" s="12">
        <v>19711016</v>
      </c>
      <c r="G20" s="12" t="s">
        <v>20</v>
      </c>
      <c r="H20" s="12">
        <v>20210927</v>
      </c>
      <c r="I20" s="12">
        <v>3945</v>
      </c>
      <c r="J20" s="12" t="s">
        <v>27</v>
      </c>
      <c r="K20" s="20">
        <f t="shared" si="0"/>
        <v>6820.94</v>
      </c>
      <c r="L20" s="12">
        <f t="shared" si="7"/>
        <v>4418.4</v>
      </c>
      <c r="M20" s="12">
        <f t="shared" si="8"/>
        <v>2209.2</v>
      </c>
      <c r="N20" s="20">
        <f t="shared" si="9"/>
        <v>193.34</v>
      </c>
    </row>
    <row r="21" s="1" customFormat="1" ht="26.1" customHeight="1" spans="1:14">
      <c r="A21" s="12">
        <v>17</v>
      </c>
      <c r="B21" s="12" t="s">
        <v>56</v>
      </c>
      <c r="C21" s="13" t="s">
        <v>59</v>
      </c>
      <c r="D21" s="16" t="s">
        <v>60</v>
      </c>
      <c r="E21" s="13" t="s">
        <v>33</v>
      </c>
      <c r="F21" s="12">
        <v>19821229</v>
      </c>
      <c r="G21" s="12" t="s">
        <v>20</v>
      </c>
      <c r="H21" s="12">
        <v>20171231</v>
      </c>
      <c r="I21" s="12">
        <v>3945</v>
      </c>
      <c r="J21" s="12" t="s">
        <v>27</v>
      </c>
      <c r="K21" s="20">
        <f t="shared" si="0"/>
        <v>6820.94</v>
      </c>
      <c r="L21" s="12">
        <f t="shared" si="7"/>
        <v>4418.4</v>
      </c>
      <c r="M21" s="12">
        <f t="shared" si="8"/>
        <v>2209.2</v>
      </c>
      <c r="N21" s="20">
        <f t="shared" si="9"/>
        <v>193.34</v>
      </c>
    </row>
    <row r="22" s="1" customFormat="1" ht="26.1" customHeight="1" spans="1:14">
      <c r="A22" s="12">
        <v>18</v>
      </c>
      <c r="B22" s="12" t="s">
        <v>56</v>
      </c>
      <c r="C22" s="13" t="s">
        <v>61</v>
      </c>
      <c r="D22" s="16" t="s">
        <v>62</v>
      </c>
      <c r="E22" s="13" t="s">
        <v>19</v>
      </c>
      <c r="F22" s="12">
        <v>19750924</v>
      </c>
      <c r="G22" s="12" t="s">
        <v>20</v>
      </c>
      <c r="H22" s="12">
        <v>20210101</v>
      </c>
      <c r="I22" s="12">
        <v>3945</v>
      </c>
      <c r="J22" s="12" t="s">
        <v>27</v>
      </c>
      <c r="K22" s="20">
        <f t="shared" si="0"/>
        <v>6820.94</v>
      </c>
      <c r="L22" s="12">
        <f t="shared" si="7"/>
        <v>4418.4</v>
      </c>
      <c r="M22" s="12">
        <f t="shared" si="8"/>
        <v>2209.2</v>
      </c>
      <c r="N22" s="20">
        <f t="shared" si="9"/>
        <v>193.34</v>
      </c>
    </row>
    <row r="23" s="1" customFormat="1" ht="26.1" customHeight="1" spans="1:14">
      <c r="A23" s="12">
        <v>19</v>
      </c>
      <c r="B23" s="12" t="s">
        <v>56</v>
      </c>
      <c r="C23" s="13" t="s">
        <v>63</v>
      </c>
      <c r="D23" s="16" t="s">
        <v>64</v>
      </c>
      <c r="E23" s="13" t="s">
        <v>33</v>
      </c>
      <c r="F23" s="12">
        <v>19810104</v>
      </c>
      <c r="G23" s="12" t="s">
        <v>20</v>
      </c>
      <c r="H23" s="12">
        <v>20171231</v>
      </c>
      <c r="I23" s="12">
        <v>3945</v>
      </c>
      <c r="J23" s="12" t="s">
        <v>27</v>
      </c>
      <c r="K23" s="20">
        <f t="shared" si="0"/>
        <v>6820.94</v>
      </c>
      <c r="L23" s="12">
        <f t="shared" si="7"/>
        <v>4418.4</v>
      </c>
      <c r="M23" s="12">
        <f t="shared" si="8"/>
        <v>2209.2</v>
      </c>
      <c r="N23" s="20">
        <f t="shared" si="9"/>
        <v>193.34</v>
      </c>
    </row>
    <row r="24" s="1" customFormat="1" ht="26.1" customHeight="1" spans="1:14">
      <c r="A24" s="12">
        <v>20</v>
      </c>
      <c r="B24" s="12" t="s">
        <v>56</v>
      </c>
      <c r="C24" s="13" t="s">
        <v>65</v>
      </c>
      <c r="D24" s="16" t="s">
        <v>66</v>
      </c>
      <c r="E24" s="13" t="s">
        <v>19</v>
      </c>
      <c r="F24" s="12">
        <v>19731015</v>
      </c>
      <c r="G24" s="12" t="s">
        <v>20</v>
      </c>
      <c r="H24" s="12">
        <v>20210401</v>
      </c>
      <c r="I24" s="12">
        <v>3945</v>
      </c>
      <c r="J24" s="12" t="s">
        <v>27</v>
      </c>
      <c r="K24" s="20">
        <f t="shared" si="0"/>
        <v>6820.94</v>
      </c>
      <c r="L24" s="12">
        <f t="shared" si="7"/>
        <v>4418.4</v>
      </c>
      <c r="M24" s="12">
        <f t="shared" si="8"/>
        <v>2209.2</v>
      </c>
      <c r="N24" s="20">
        <f t="shared" si="9"/>
        <v>193.34</v>
      </c>
    </row>
    <row r="25" s="1" customFormat="1" ht="26.1" customHeight="1" spans="1:14">
      <c r="A25" s="12">
        <v>21</v>
      </c>
      <c r="B25" s="12" t="s">
        <v>56</v>
      </c>
      <c r="C25" s="13" t="s">
        <v>67</v>
      </c>
      <c r="D25" s="16" t="s">
        <v>68</v>
      </c>
      <c r="E25" s="13" t="s">
        <v>19</v>
      </c>
      <c r="F25" s="12">
        <v>19711216</v>
      </c>
      <c r="G25" s="12" t="s">
        <v>20</v>
      </c>
      <c r="H25" s="12">
        <v>20220226</v>
      </c>
      <c r="I25" s="12">
        <v>3945</v>
      </c>
      <c r="J25" s="12" t="s">
        <v>27</v>
      </c>
      <c r="K25" s="20">
        <f t="shared" si="0"/>
        <v>6820.94</v>
      </c>
      <c r="L25" s="12">
        <f t="shared" si="7"/>
        <v>4418.4</v>
      </c>
      <c r="M25" s="12">
        <f t="shared" si="8"/>
        <v>2209.2</v>
      </c>
      <c r="N25" s="20">
        <f t="shared" si="9"/>
        <v>193.34</v>
      </c>
    </row>
    <row r="26" s="1" customFormat="1" ht="26.1" customHeight="1" spans="1:14">
      <c r="A26" s="12">
        <v>22</v>
      </c>
      <c r="B26" s="12" t="s">
        <v>56</v>
      </c>
      <c r="C26" s="13" t="s">
        <v>69</v>
      </c>
      <c r="D26" s="16" t="s">
        <v>70</v>
      </c>
      <c r="E26" s="13" t="s">
        <v>19</v>
      </c>
      <c r="F26" s="12">
        <v>19690724</v>
      </c>
      <c r="G26" s="12" t="s">
        <v>20</v>
      </c>
      <c r="H26" s="12">
        <v>20220101</v>
      </c>
      <c r="I26" s="12">
        <v>3945</v>
      </c>
      <c r="J26" s="12" t="s">
        <v>27</v>
      </c>
      <c r="K26" s="20">
        <f t="shared" si="0"/>
        <v>6820.94</v>
      </c>
      <c r="L26" s="12">
        <f t="shared" si="7"/>
        <v>4418.4</v>
      </c>
      <c r="M26" s="12">
        <f t="shared" si="8"/>
        <v>2209.2</v>
      </c>
      <c r="N26" s="20">
        <f t="shared" si="9"/>
        <v>193.34</v>
      </c>
    </row>
    <row r="27" s="1" customFormat="1" ht="26.1" customHeight="1" spans="1:14">
      <c r="A27" s="12">
        <v>23</v>
      </c>
      <c r="B27" s="12" t="s">
        <v>56</v>
      </c>
      <c r="C27" s="13" t="s">
        <v>71</v>
      </c>
      <c r="D27" s="16" t="s">
        <v>72</v>
      </c>
      <c r="E27" s="13" t="s">
        <v>19</v>
      </c>
      <c r="F27" s="12">
        <v>19860520</v>
      </c>
      <c r="G27" s="12" t="s">
        <v>20</v>
      </c>
      <c r="H27" s="12">
        <v>20200101</v>
      </c>
      <c r="I27" s="12">
        <v>3945</v>
      </c>
      <c r="J27" s="12" t="s">
        <v>27</v>
      </c>
      <c r="K27" s="20">
        <f t="shared" si="0"/>
        <v>6820.94</v>
      </c>
      <c r="L27" s="12">
        <f t="shared" si="7"/>
        <v>4418.4</v>
      </c>
      <c r="M27" s="12">
        <f t="shared" si="8"/>
        <v>2209.2</v>
      </c>
      <c r="N27" s="20">
        <f t="shared" si="9"/>
        <v>193.34</v>
      </c>
    </row>
    <row r="28" s="1" customFormat="1" ht="26.1" customHeight="1" spans="1:14">
      <c r="A28" s="12">
        <v>24</v>
      </c>
      <c r="B28" s="12" t="s">
        <v>56</v>
      </c>
      <c r="C28" s="13" t="s">
        <v>73</v>
      </c>
      <c r="D28" s="16" t="s">
        <v>74</v>
      </c>
      <c r="E28" s="13" t="s">
        <v>33</v>
      </c>
      <c r="F28" s="12">
        <v>19750625</v>
      </c>
      <c r="G28" s="12" t="s">
        <v>20</v>
      </c>
      <c r="H28" s="12">
        <v>20190101</v>
      </c>
      <c r="I28" s="12">
        <v>3945</v>
      </c>
      <c r="J28" s="12" t="s">
        <v>27</v>
      </c>
      <c r="K28" s="20">
        <f t="shared" si="0"/>
        <v>6820.94</v>
      </c>
      <c r="L28" s="12">
        <f t="shared" si="7"/>
        <v>4418.4</v>
      </c>
      <c r="M28" s="12">
        <f t="shared" si="8"/>
        <v>2209.2</v>
      </c>
      <c r="N28" s="20">
        <f t="shared" si="9"/>
        <v>193.34</v>
      </c>
    </row>
    <row r="29" s="1" customFormat="1" ht="26.1" customHeight="1" spans="1:14">
      <c r="A29" s="12">
        <v>25</v>
      </c>
      <c r="B29" s="12" t="s">
        <v>56</v>
      </c>
      <c r="C29" s="13" t="s">
        <v>75</v>
      </c>
      <c r="D29" s="16" t="s">
        <v>76</v>
      </c>
      <c r="E29" s="13" t="s">
        <v>33</v>
      </c>
      <c r="F29" s="12">
        <v>19720723</v>
      </c>
      <c r="G29" s="12" t="s">
        <v>24</v>
      </c>
      <c r="H29" s="12">
        <v>20210101</v>
      </c>
      <c r="I29" s="12">
        <v>3945</v>
      </c>
      <c r="J29" s="12" t="s">
        <v>27</v>
      </c>
      <c r="K29" s="20">
        <f t="shared" si="0"/>
        <v>6820.94</v>
      </c>
      <c r="L29" s="12">
        <f t="shared" si="7"/>
        <v>4418.4</v>
      </c>
      <c r="M29" s="12">
        <f t="shared" si="8"/>
        <v>2209.2</v>
      </c>
      <c r="N29" s="20">
        <f t="shared" si="9"/>
        <v>193.34</v>
      </c>
    </row>
    <row r="30" s="1" customFormat="1" ht="26.1" customHeight="1" spans="1:14">
      <c r="A30" s="12">
        <v>26</v>
      </c>
      <c r="B30" s="12" t="s">
        <v>56</v>
      </c>
      <c r="C30" s="13" t="s">
        <v>77</v>
      </c>
      <c r="D30" s="16" t="s">
        <v>78</v>
      </c>
      <c r="E30" s="13" t="s">
        <v>19</v>
      </c>
      <c r="F30" s="12">
        <v>19910916</v>
      </c>
      <c r="G30" s="12" t="s">
        <v>20</v>
      </c>
      <c r="H30" s="12">
        <v>20171023</v>
      </c>
      <c r="I30" s="12">
        <v>3945</v>
      </c>
      <c r="J30" s="12" t="s">
        <v>27</v>
      </c>
      <c r="K30" s="20">
        <f t="shared" si="0"/>
        <v>6820.94</v>
      </c>
      <c r="L30" s="12">
        <f t="shared" si="7"/>
        <v>4418.4</v>
      </c>
      <c r="M30" s="12">
        <f t="shared" si="8"/>
        <v>2209.2</v>
      </c>
      <c r="N30" s="20">
        <f t="shared" si="9"/>
        <v>193.34</v>
      </c>
    </row>
    <row r="31" s="1" customFormat="1" ht="26.1" customHeight="1" spans="1:14">
      <c r="A31" s="12">
        <v>27</v>
      </c>
      <c r="B31" s="12" t="s">
        <v>56</v>
      </c>
      <c r="C31" s="13" t="s">
        <v>79</v>
      </c>
      <c r="D31" s="16" t="s">
        <v>80</v>
      </c>
      <c r="E31" s="13" t="s">
        <v>33</v>
      </c>
      <c r="F31" s="12">
        <v>19820825</v>
      </c>
      <c r="G31" s="12" t="s">
        <v>20</v>
      </c>
      <c r="H31" s="12">
        <v>20210404</v>
      </c>
      <c r="I31" s="12">
        <v>3945</v>
      </c>
      <c r="J31" s="12" t="s">
        <v>27</v>
      </c>
      <c r="K31" s="20">
        <f t="shared" si="0"/>
        <v>6820.94</v>
      </c>
      <c r="L31" s="12">
        <f t="shared" si="7"/>
        <v>4418.4</v>
      </c>
      <c r="M31" s="12">
        <f t="shared" si="8"/>
        <v>2209.2</v>
      </c>
      <c r="N31" s="20">
        <f t="shared" si="9"/>
        <v>193.34</v>
      </c>
    </row>
    <row r="32" s="1" customFormat="1" ht="26.1" customHeight="1" spans="1:14">
      <c r="A32" s="12">
        <v>28</v>
      </c>
      <c r="B32" s="12" t="s">
        <v>56</v>
      </c>
      <c r="C32" s="13" t="s">
        <v>81</v>
      </c>
      <c r="D32" s="16" t="s">
        <v>82</v>
      </c>
      <c r="E32" s="13" t="s">
        <v>19</v>
      </c>
      <c r="F32" s="12">
        <v>19910306</v>
      </c>
      <c r="G32" s="12" t="s">
        <v>20</v>
      </c>
      <c r="H32" s="12">
        <v>20200101</v>
      </c>
      <c r="I32" s="12">
        <v>3945</v>
      </c>
      <c r="J32" s="12" t="s">
        <v>27</v>
      </c>
      <c r="K32" s="20">
        <f t="shared" si="0"/>
        <v>6820.94</v>
      </c>
      <c r="L32" s="12">
        <f t="shared" si="7"/>
        <v>4418.4</v>
      </c>
      <c r="M32" s="12">
        <f t="shared" si="8"/>
        <v>2209.2</v>
      </c>
      <c r="N32" s="20">
        <f t="shared" si="9"/>
        <v>193.34</v>
      </c>
    </row>
    <row r="33" s="1" customFormat="1" ht="26.1" customHeight="1" spans="1:14">
      <c r="A33" s="12">
        <v>29</v>
      </c>
      <c r="B33" s="12" t="s">
        <v>56</v>
      </c>
      <c r="C33" s="13" t="s">
        <v>83</v>
      </c>
      <c r="D33" s="16" t="s">
        <v>84</v>
      </c>
      <c r="E33" s="13" t="s">
        <v>19</v>
      </c>
      <c r="F33" s="12">
        <v>19660712</v>
      </c>
      <c r="G33" s="12" t="s">
        <v>24</v>
      </c>
      <c r="H33" s="12">
        <v>20210504</v>
      </c>
      <c r="I33" s="12">
        <v>3945</v>
      </c>
      <c r="J33" s="12" t="s">
        <v>27</v>
      </c>
      <c r="K33" s="20">
        <f t="shared" si="0"/>
        <v>6820.94</v>
      </c>
      <c r="L33" s="12">
        <f t="shared" si="7"/>
        <v>4418.4</v>
      </c>
      <c r="M33" s="12">
        <f t="shared" si="8"/>
        <v>2209.2</v>
      </c>
      <c r="N33" s="20">
        <f t="shared" si="9"/>
        <v>193.34</v>
      </c>
    </row>
    <row r="34" s="1" customFormat="1" ht="26.1" customHeight="1" spans="1:14">
      <c r="A34" s="12">
        <v>30</v>
      </c>
      <c r="B34" s="12" t="s">
        <v>56</v>
      </c>
      <c r="C34" s="13" t="s">
        <v>85</v>
      </c>
      <c r="D34" s="16" t="s">
        <v>26</v>
      </c>
      <c r="E34" s="13" t="s">
        <v>19</v>
      </c>
      <c r="F34" s="12">
        <v>19690820</v>
      </c>
      <c r="G34" s="12" t="s">
        <v>20</v>
      </c>
      <c r="H34" s="12">
        <v>20210220</v>
      </c>
      <c r="I34" s="12">
        <v>3945</v>
      </c>
      <c r="J34" s="12" t="s">
        <v>27</v>
      </c>
      <c r="K34" s="20">
        <f t="shared" si="0"/>
        <v>6820.94</v>
      </c>
      <c r="L34" s="12">
        <f t="shared" si="7"/>
        <v>4418.4</v>
      </c>
      <c r="M34" s="12">
        <f t="shared" si="8"/>
        <v>2209.2</v>
      </c>
      <c r="N34" s="20">
        <f t="shared" si="9"/>
        <v>193.34</v>
      </c>
    </row>
    <row r="35" s="1" customFormat="1" ht="26.1" customHeight="1" spans="1:14">
      <c r="A35" s="12">
        <v>31</v>
      </c>
      <c r="B35" s="12" t="s">
        <v>56</v>
      </c>
      <c r="C35" s="13" t="s">
        <v>86</v>
      </c>
      <c r="D35" s="16" t="s">
        <v>87</v>
      </c>
      <c r="E35" s="13" t="s">
        <v>33</v>
      </c>
      <c r="F35" s="12">
        <v>19870207</v>
      </c>
      <c r="G35" s="12" t="s">
        <v>20</v>
      </c>
      <c r="H35" s="12">
        <v>20191114</v>
      </c>
      <c r="I35" s="12">
        <v>3945</v>
      </c>
      <c r="J35" s="12" t="s">
        <v>27</v>
      </c>
      <c r="K35" s="20">
        <f t="shared" si="0"/>
        <v>6820.94</v>
      </c>
      <c r="L35" s="12">
        <f t="shared" si="7"/>
        <v>4418.4</v>
      </c>
      <c r="M35" s="12">
        <f t="shared" si="8"/>
        <v>2209.2</v>
      </c>
      <c r="N35" s="20">
        <f t="shared" si="9"/>
        <v>193.34</v>
      </c>
    </row>
    <row r="36" s="1" customFormat="1" ht="26.1" customHeight="1" spans="1:14">
      <c r="A36" s="12">
        <v>32</v>
      </c>
      <c r="B36" s="12" t="s">
        <v>56</v>
      </c>
      <c r="C36" s="13" t="s">
        <v>88</v>
      </c>
      <c r="D36" s="16" t="s">
        <v>89</v>
      </c>
      <c r="E36" s="13" t="s">
        <v>19</v>
      </c>
      <c r="F36" s="12">
        <v>19790825</v>
      </c>
      <c r="G36" s="12" t="s">
        <v>20</v>
      </c>
      <c r="H36" s="12">
        <v>20210101</v>
      </c>
      <c r="I36" s="12">
        <v>3945</v>
      </c>
      <c r="J36" s="12" t="s">
        <v>27</v>
      </c>
      <c r="K36" s="20">
        <f t="shared" si="0"/>
        <v>6820.94</v>
      </c>
      <c r="L36" s="12">
        <f t="shared" si="7"/>
        <v>4418.4</v>
      </c>
      <c r="M36" s="12">
        <f t="shared" si="8"/>
        <v>2209.2</v>
      </c>
      <c r="N36" s="20">
        <f t="shared" si="9"/>
        <v>193.34</v>
      </c>
    </row>
    <row r="37" s="1" customFormat="1" ht="26.1" customHeight="1" spans="1:14">
      <c r="A37" s="12">
        <v>33</v>
      </c>
      <c r="B37" s="12" t="s">
        <v>56</v>
      </c>
      <c r="C37" s="13" t="s">
        <v>90</v>
      </c>
      <c r="D37" s="16" t="s">
        <v>91</v>
      </c>
      <c r="E37" s="13" t="s">
        <v>33</v>
      </c>
      <c r="F37" s="12">
        <v>19800321</v>
      </c>
      <c r="G37" s="12" t="s">
        <v>20</v>
      </c>
      <c r="H37" s="12">
        <v>20210101</v>
      </c>
      <c r="I37" s="12">
        <v>3945</v>
      </c>
      <c r="J37" s="12" t="s">
        <v>27</v>
      </c>
      <c r="K37" s="20">
        <f t="shared" si="0"/>
        <v>6820.94</v>
      </c>
      <c r="L37" s="12">
        <f t="shared" si="7"/>
        <v>4418.4</v>
      </c>
      <c r="M37" s="12">
        <f t="shared" si="8"/>
        <v>2209.2</v>
      </c>
      <c r="N37" s="20">
        <f t="shared" si="9"/>
        <v>193.34</v>
      </c>
    </row>
    <row r="38" s="1" customFormat="1" ht="26.1" customHeight="1" spans="1:14">
      <c r="A38" s="12">
        <v>34</v>
      </c>
      <c r="B38" s="12" t="s">
        <v>56</v>
      </c>
      <c r="C38" s="13" t="s">
        <v>92</v>
      </c>
      <c r="D38" s="16" t="s">
        <v>93</v>
      </c>
      <c r="E38" s="13" t="s">
        <v>19</v>
      </c>
      <c r="F38" s="12">
        <v>19870310</v>
      </c>
      <c r="G38" s="12" t="s">
        <v>20</v>
      </c>
      <c r="H38" s="12">
        <v>20210809</v>
      </c>
      <c r="I38" s="12">
        <v>3945</v>
      </c>
      <c r="J38" s="12" t="s">
        <v>27</v>
      </c>
      <c r="K38" s="20">
        <f t="shared" si="0"/>
        <v>6820.94</v>
      </c>
      <c r="L38" s="12">
        <f t="shared" si="7"/>
        <v>4418.4</v>
      </c>
      <c r="M38" s="12">
        <f t="shared" si="8"/>
        <v>2209.2</v>
      </c>
      <c r="N38" s="20">
        <f t="shared" si="9"/>
        <v>193.34</v>
      </c>
    </row>
    <row r="39" s="1" customFormat="1" ht="26.1" customHeight="1" spans="1:14">
      <c r="A39" s="12">
        <v>35</v>
      </c>
      <c r="B39" s="12" t="s">
        <v>56</v>
      </c>
      <c r="C39" s="13" t="s">
        <v>94</v>
      </c>
      <c r="D39" s="16" t="s">
        <v>95</v>
      </c>
      <c r="E39" s="13" t="s">
        <v>33</v>
      </c>
      <c r="F39" s="12">
        <v>19760309</v>
      </c>
      <c r="G39" s="12" t="s">
        <v>20</v>
      </c>
      <c r="H39" s="12">
        <v>20140103</v>
      </c>
      <c r="I39" s="12">
        <v>3945</v>
      </c>
      <c r="J39" s="12" t="s">
        <v>27</v>
      </c>
      <c r="K39" s="20">
        <f t="shared" si="0"/>
        <v>6820.94</v>
      </c>
      <c r="L39" s="12">
        <f t="shared" si="7"/>
        <v>4418.4</v>
      </c>
      <c r="M39" s="12">
        <f t="shared" si="8"/>
        <v>2209.2</v>
      </c>
      <c r="N39" s="20">
        <f t="shared" si="9"/>
        <v>193.34</v>
      </c>
    </row>
    <row r="40" s="1" customFormat="1" ht="26.1" customHeight="1" spans="1:14">
      <c r="A40" s="12">
        <v>36</v>
      </c>
      <c r="B40" s="12" t="s">
        <v>56</v>
      </c>
      <c r="C40" s="13" t="s">
        <v>96</v>
      </c>
      <c r="D40" s="16" t="s">
        <v>97</v>
      </c>
      <c r="E40" s="13" t="s">
        <v>19</v>
      </c>
      <c r="F40" s="12">
        <v>19760402</v>
      </c>
      <c r="G40" s="12" t="s">
        <v>20</v>
      </c>
      <c r="H40" s="12">
        <v>20190101</v>
      </c>
      <c r="I40" s="12">
        <v>3945</v>
      </c>
      <c r="J40" s="12" t="s">
        <v>27</v>
      </c>
      <c r="K40" s="20">
        <f t="shared" si="0"/>
        <v>6820.94</v>
      </c>
      <c r="L40" s="12">
        <f t="shared" si="7"/>
        <v>4418.4</v>
      </c>
      <c r="M40" s="12">
        <f t="shared" si="8"/>
        <v>2209.2</v>
      </c>
      <c r="N40" s="20">
        <f t="shared" si="9"/>
        <v>193.34</v>
      </c>
    </row>
    <row r="41" s="1" customFormat="1" ht="26.1" customHeight="1" spans="1:14">
      <c r="A41" s="12">
        <v>37</v>
      </c>
      <c r="B41" s="12" t="s">
        <v>56</v>
      </c>
      <c r="C41" s="13" t="s">
        <v>98</v>
      </c>
      <c r="D41" s="16" t="s">
        <v>99</v>
      </c>
      <c r="E41" s="13" t="s">
        <v>19</v>
      </c>
      <c r="F41" s="12">
        <v>19660813</v>
      </c>
      <c r="G41" s="12" t="s">
        <v>24</v>
      </c>
      <c r="H41" s="12">
        <v>20161224</v>
      </c>
      <c r="I41" s="12">
        <v>3945</v>
      </c>
      <c r="J41" s="12" t="s">
        <v>27</v>
      </c>
      <c r="K41" s="20">
        <f t="shared" si="0"/>
        <v>6820.94</v>
      </c>
      <c r="L41" s="12">
        <f t="shared" si="7"/>
        <v>4418.4</v>
      </c>
      <c r="M41" s="12">
        <f t="shared" si="8"/>
        <v>2209.2</v>
      </c>
      <c r="N41" s="20">
        <f t="shared" si="9"/>
        <v>193.34</v>
      </c>
    </row>
    <row r="42" s="1" customFormat="1" ht="26.1" customHeight="1" spans="1:14">
      <c r="A42" s="12">
        <v>38</v>
      </c>
      <c r="B42" s="12" t="s">
        <v>56</v>
      </c>
      <c r="C42" s="13" t="s">
        <v>100</v>
      </c>
      <c r="D42" s="16" t="s">
        <v>101</v>
      </c>
      <c r="E42" s="13" t="s">
        <v>19</v>
      </c>
      <c r="F42" s="12">
        <v>19690620</v>
      </c>
      <c r="G42" s="12" t="s">
        <v>20</v>
      </c>
      <c r="H42" s="12">
        <v>20161224</v>
      </c>
      <c r="I42" s="12">
        <v>3945</v>
      </c>
      <c r="J42" s="12" t="s">
        <v>27</v>
      </c>
      <c r="K42" s="20">
        <f t="shared" si="0"/>
        <v>6820.94</v>
      </c>
      <c r="L42" s="12">
        <f t="shared" si="7"/>
        <v>4418.4</v>
      </c>
      <c r="M42" s="12">
        <f t="shared" si="8"/>
        <v>2209.2</v>
      </c>
      <c r="N42" s="20">
        <f t="shared" si="9"/>
        <v>193.34</v>
      </c>
    </row>
    <row r="43" s="1" customFormat="1" ht="26.1" customHeight="1" spans="1:14">
      <c r="A43" s="12">
        <v>39</v>
      </c>
      <c r="B43" s="12" t="s">
        <v>56</v>
      </c>
      <c r="C43" s="13" t="s">
        <v>102</v>
      </c>
      <c r="D43" s="16" t="s">
        <v>103</v>
      </c>
      <c r="E43" s="13" t="s">
        <v>33</v>
      </c>
      <c r="F43" s="12">
        <v>19771225</v>
      </c>
      <c r="G43" s="12" t="s">
        <v>20</v>
      </c>
      <c r="H43" s="12">
        <v>20171231</v>
      </c>
      <c r="I43" s="12">
        <v>3945</v>
      </c>
      <c r="J43" s="12" t="s">
        <v>27</v>
      </c>
      <c r="K43" s="20">
        <f t="shared" si="0"/>
        <v>6820.94</v>
      </c>
      <c r="L43" s="12">
        <f t="shared" si="7"/>
        <v>4418.4</v>
      </c>
      <c r="M43" s="12">
        <f t="shared" si="8"/>
        <v>2209.2</v>
      </c>
      <c r="N43" s="20">
        <f t="shared" si="9"/>
        <v>193.34</v>
      </c>
    </row>
    <row r="44" s="1" customFormat="1" ht="26.1" customHeight="1" spans="1:14">
      <c r="A44" s="12">
        <v>40</v>
      </c>
      <c r="B44" s="12" t="s">
        <v>56</v>
      </c>
      <c r="C44" s="13" t="s">
        <v>104</v>
      </c>
      <c r="D44" s="16" t="s">
        <v>105</v>
      </c>
      <c r="E44" s="13" t="s">
        <v>33</v>
      </c>
      <c r="F44" s="12">
        <v>19820617</v>
      </c>
      <c r="G44" s="12" t="s">
        <v>20</v>
      </c>
      <c r="H44" s="12">
        <v>20210220</v>
      </c>
      <c r="I44" s="12">
        <v>3945</v>
      </c>
      <c r="J44" s="12" t="s">
        <v>27</v>
      </c>
      <c r="K44" s="20">
        <f t="shared" si="0"/>
        <v>6820.94</v>
      </c>
      <c r="L44" s="12">
        <f t="shared" si="7"/>
        <v>4418.4</v>
      </c>
      <c r="M44" s="12">
        <f t="shared" si="8"/>
        <v>2209.2</v>
      </c>
      <c r="N44" s="20">
        <f t="shared" si="9"/>
        <v>193.34</v>
      </c>
    </row>
    <row r="45" s="1" customFormat="1" ht="26.1" customHeight="1" spans="1:14">
      <c r="A45" s="12">
        <v>41</v>
      </c>
      <c r="B45" s="12" t="s">
        <v>56</v>
      </c>
      <c r="C45" s="13" t="s">
        <v>106</v>
      </c>
      <c r="D45" s="16" t="s">
        <v>107</v>
      </c>
      <c r="E45" s="13" t="s">
        <v>33</v>
      </c>
      <c r="F45" s="12">
        <v>19860523</v>
      </c>
      <c r="G45" s="12" t="s">
        <v>20</v>
      </c>
      <c r="H45" s="12">
        <v>20210326</v>
      </c>
      <c r="I45" s="12">
        <v>3945</v>
      </c>
      <c r="J45" s="12" t="s">
        <v>27</v>
      </c>
      <c r="K45" s="20">
        <f t="shared" si="0"/>
        <v>6820.94</v>
      </c>
      <c r="L45" s="12">
        <f t="shared" si="7"/>
        <v>4418.4</v>
      </c>
      <c r="M45" s="12">
        <f t="shared" si="8"/>
        <v>2209.2</v>
      </c>
      <c r="N45" s="20">
        <f t="shared" si="9"/>
        <v>193.34</v>
      </c>
    </row>
    <row r="46" s="1" customFormat="1" ht="26.1" customHeight="1" spans="1:14">
      <c r="A46" s="12">
        <v>42</v>
      </c>
      <c r="B46" s="12" t="s">
        <v>56</v>
      </c>
      <c r="C46" s="13" t="s">
        <v>108</v>
      </c>
      <c r="D46" s="13" t="s">
        <v>109</v>
      </c>
      <c r="E46" s="13" t="s">
        <v>33</v>
      </c>
      <c r="F46" s="12">
        <v>19780929</v>
      </c>
      <c r="G46" s="12" t="s">
        <v>20</v>
      </c>
      <c r="H46" s="12">
        <v>20210101</v>
      </c>
      <c r="I46" s="12">
        <v>3945</v>
      </c>
      <c r="J46" s="12" t="s">
        <v>27</v>
      </c>
      <c r="K46" s="20">
        <f t="shared" si="0"/>
        <v>6820.94</v>
      </c>
      <c r="L46" s="12">
        <f t="shared" si="7"/>
        <v>4418.4</v>
      </c>
      <c r="M46" s="12">
        <f t="shared" si="8"/>
        <v>2209.2</v>
      </c>
      <c r="N46" s="20">
        <f t="shared" si="9"/>
        <v>193.34</v>
      </c>
    </row>
    <row r="47" s="1" customFormat="1" ht="26.1" customHeight="1" spans="1:14">
      <c r="A47" s="12">
        <v>43</v>
      </c>
      <c r="B47" s="12" t="s">
        <v>56</v>
      </c>
      <c r="C47" s="13" t="s">
        <v>110</v>
      </c>
      <c r="D47" s="13" t="s">
        <v>111</v>
      </c>
      <c r="E47" s="13" t="s">
        <v>33</v>
      </c>
      <c r="F47" s="12">
        <v>19750511</v>
      </c>
      <c r="G47" s="12" t="s">
        <v>20</v>
      </c>
      <c r="H47" s="12">
        <v>20210101</v>
      </c>
      <c r="I47" s="12">
        <v>3945</v>
      </c>
      <c r="J47" s="12" t="s">
        <v>27</v>
      </c>
      <c r="K47" s="20">
        <f t="shared" si="0"/>
        <v>6820.94</v>
      </c>
      <c r="L47" s="12">
        <f t="shared" si="7"/>
        <v>4418.4</v>
      </c>
      <c r="M47" s="12">
        <f t="shared" si="8"/>
        <v>2209.2</v>
      </c>
      <c r="N47" s="20">
        <f t="shared" si="9"/>
        <v>193.34</v>
      </c>
    </row>
    <row r="48" s="1" customFormat="1" ht="26.1" customHeight="1" spans="1:14">
      <c r="A48" s="12">
        <v>44</v>
      </c>
      <c r="B48" s="12" t="s">
        <v>12</v>
      </c>
      <c r="C48" s="12"/>
      <c r="D48" s="12"/>
      <c r="E48" s="12"/>
      <c r="F48" s="12"/>
      <c r="G48" s="12"/>
      <c r="H48" s="12"/>
      <c r="I48" s="12"/>
      <c r="J48" s="12"/>
      <c r="K48" s="12">
        <f>SUM(K5:K47)</f>
        <v>272646.64</v>
      </c>
      <c r="L48" s="12">
        <f>SUM(L5:L47)</f>
        <v>176736</v>
      </c>
      <c r="M48" s="12">
        <f>SUM(M5:M47)</f>
        <v>88177.0399999999</v>
      </c>
      <c r="N48" s="12">
        <f>SUM(N5:N47)</f>
        <v>7733.6</v>
      </c>
    </row>
    <row r="49" s="1" customFormat="1" ht="26.1" customHeight="1" spans="1:14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</row>
  </sheetData>
  <mergeCells count="15">
    <mergeCell ref="A1:N1"/>
    <mergeCell ref="A2:D2"/>
    <mergeCell ref="E2:J2"/>
    <mergeCell ref="K3:N3"/>
    <mergeCell ref="B48:J48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conditionalFormatting sqref="C9">
    <cfRule type="expression" dxfId="0" priority="3" stopIfTrue="1">
      <formula>COUNTIF(C:C,C9)&gt;1</formula>
    </cfRule>
  </conditionalFormatting>
  <conditionalFormatting sqref="C5:C7">
    <cfRule type="expression" dxfId="0" priority="4" stopIfTrue="1">
      <formula>COUNTIF(C:C,C5)&gt;1</formula>
    </cfRule>
  </conditionalFormatting>
  <conditionalFormatting sqref="C10:C17">
    <cfRule type="expression" dxfId="0" priority="2" stopIfTrue="1">
      <formula>COUNTIF(B:B,C10)&gt;1</formula>
    </cfRule>
  </conditionalFormatting>
  <conditionalFormatting sqref="C20:C47">
    <cfRule type="expression" dxfId="0" priority="1" stopIfTrue="1">
      <formula>COUNTIF(B:B,C20)&gt;1</formula>
    </cfRule>
  </conditionalFormatting>
  <printOptions horizontalCentered="1"/>
  <pageMargins left="0.196527777777778" right="0.0784722222222222" top="0.984027777777778" bottom="0.984027777777778" header="0.511805555555556" footer="0.511805555555556"/>
  <pageSetup paperSize="9" scale="80" orientation="landscape" horizontalDpi="600" vertic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终审花名册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大柚子派～</cp:lastModifiedBy>
  <dcterms:created xsi:type="dcterms:W3CDTF">2023-08-28T07:33:00Z</dcterms:created>
  <dcterms:modified xsi:type="dcterms:W3CDTF">2023-08-28T07:55:38Z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5FB36D9F0AC044FD8166C01DDA04CBC6_13</vt:lpwstr>
  </property>
  <property fmtid="{D5CDD505-2E9C-101B-9397-08002B2CF9AE}" pid="3" name="KSOProductBuildVer">
    <vt:lpwstr>2052-11.1.0.14309</vt:lpwstr>
  </property>
</Properties>
</file>