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 activeTab="1"/>
  </bookViews>
  <sheets>
    <sheet name="A1-A8" sheetId="1" r:id="rId1"/>
    <sheet name="B1-B2" sheetId="2" r:id="rId2"/>
  </sheets>
  <definedNames>
    <definedName name="_xlnm._FilterDatabase" localSheetId="0" hidden="1">'A1-A8'!$A$2:$M$41</definedName>
    <definedName name="_xlnm._FilterDatabase" localSheetId="1" hidden="1">'B1-B2'!$A$2:$K$14</definedName>
    <definedName name="_xlnm.Print_Titles" localSheetId="0">'A1-A8'!$1:$2</definedName>
  </definedNames>
  <calcPr calcId="144525" fullPrecision="0"/>
</workbook>
</file>

<file path=xl/sharedStrings.xml><?xml version="1.0" encoding="utf-8"?>
<sst xmlns="http://schemas.openxmlformats.org/spreadsheetml/2006/main" count="143" uniqueCount="91">
  <si>
    <t>2023年株洲市荷塘区公开招聘事业编制卫生专业技术人员实际操作成绩、面试成绩及综合成绩排名汇总表</t>
  </si>
  <si>
    <t>总序号</t>
  </si>
  <si>
    <t>岗位名称</t>
  </si>
  <si>
    <t>准考证号码</t>
  </si>
  <si>
    <t>笔试成绩</t>
  </si>
  <si>
    <t>笔试岗位排名</t>
  </si>
  <si>
    <t>笔试成绩占比30%</t>
  </si>
  <si>
    <t>实际操作能力
测试成绩</t>
  </si>
  <si>
    <t>实际操作能力测试
成绩占比40%</t>
  </si>
  <si>
    <t>面试成绩</t>
  </si>
  <si>
    <t>面试成绩占比30%</t>
  </si>
  <si>
    <t>综合成绩</t>
  </si>
  <si>
    <t>综合排名</t>
  </si>
  <si>
    <t>备注</t>
  </si>
  <si>
    <t>A1临床医师</t>
  </si>
  <si>
    <t>A12023003</t>
  </si>
  <si>
    <t>A12023001</t>
  </si>
  <si>
    <t>A2护理人员</t>
  </si>
  <si>
    <t>A22023054</t>
  </si>
  <si>
    <t>A22023031</t>
  </si>
  <si>
    <t>A22023032</t>
  </si>
  <si>
    <t>A3临床医师</t>
  </si>
  <si>
    <t>A32023007</t>
  </si>
  <si>
    <t>A32023009</t>
  </si>
  <si>
    <t>A32023015</t>
  </si>
  <si>
    <t>A32023004</t>
  </si>
  <si>
    <t>A32023010</t>
  </si>
  <si>
    <t>A32023008</t>
  </si>
  <si>
    <t>A32023012</t>
  </si>
  <si>
    <t>A32023003</t>
  </si>
  <si>
    <t>A32023002</t>
  </si>
  <si>
    <t>缺考</t>
  </si>
  <si>
    <t>A4中医医师</t>
  </si>
  <si>
    <t>A42023008</t>
  </si>
  <si>
    <t>A42023007</t>
  </si>
  <si>
    <t>A42023001</t>
  </si>
  <si>
    <t>A42023010</t>
  </si>
  <si>
    <t>A42023021</t>
  </si>
  <si>
    <t>A42023012</t>
  </si>
  <si>
    <t>A42023026</t>
  </si>
  <si>
    <t>A42023038</t>
  </si>
  <si>
    <t>A42023016</t>
  </si>
  <si>
    <t>A42023015</t>
  </si>
  <si>
    <t>A42023020</t>
  </si>
  <si>
    <t>A42023027</t>
  </si>
  <si>
    <t>A5医学影像</t>
  </si>
  <si>
    <t>A52023003</t>
  </si>
  <si>
    <t>A52023001</t>
  </si>
  <si>
    <t>A6医学检验</t>
  </si>
  <si>
    <t>A62023017</t>
  </si>
  <si>
    <t>A62023004</t>
  </si>
  <si>
    <t>A62023002</t>
  </si>
  <si>
    <t>A62023007</t>
  </si>
  <si>
    <t>A7药剂人员</t>
  </si>
  <si>
    <t>A72023012</t>
  </si>
  <si>
    <t>A72023010</t>
  </si>
  <si>
    <t>A72023002</t>
  </si>
  <si>
    <t>A72023017</t>
  </si>
  <si>
    <t>A72023004</t>
  </si>
  <si>
    <t>A8护理人员</t>
  </si>
  <si>
    <t>A82023070</t>
  </si>
  <si>
    <t>A82023062</t>
  </si>
  <si>
    <t>抽签号</t>
  </si>
  <si>
    <t>实际操作能力测试成绩</t>
  </si>
  <si>
    <t>实际操作能力测试成绩占比50%</t>
  </si>
  <si>
    <t>面试成绩占比50%</t>
  </si>
  <si>
    <t>B1基层临床医生</t>
  </si>
  <si>
    <t>B12023002</t>
  </si>
  <si>
    <t>B1-7</t>
  </si>
  <si>
    <t>B12023004</t>
  </si>
  <si>
    <t>B1-6</t>
  </si>
  <si>
    <t>B12023003</t>
  </si>
  <si>
    <t>B1-3</t>
  </si>
  <si>
    <t>B12023006</t>
  </si>
  <si>
    <t>B1-1</t>
  </si>
  <si>
    <t>B12023009</t>
  </si>
  <si>
    <t>B1-9</t>
  </si>
  <si>
    <t>B12023001</t>
  </si>
  <si>
    <t>B1-8</t>
  </si>
  <si>
    <t>B12023010</t>
  </si>
  <si>
    <t>B1-10</t>
  </si>
  <si>
    <t>B12023007</t>
  </si>
  <si>
    <t>B1-5</t>
  </si>
  <si>
    <t>B12023005</t>
  </si>
  <si>
    <t>B1-4</t>
  </si>
  <si>
    <t>B12023008</t>
  </si>
  <si>
    <t>B2中医学</t>
  </si>
  <si>
    <t>B22023002</t>
  </si>
  <si>
    <t>B2-2</t>
  </si>
  <si>
    <t>B22023001</t>
  </si>
  <si>
    <t>B2-1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</si>
</sst>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zoomScale="90" zoomScaleNormal="90" workbookViewId="0">
      <selection activeCell="B4" sqref="B4"/>
    </sheetView>
  </sheetViews>
  <sheetFormatPr defaultColWidth="9" defaultRowHeight="14.4"/>
  <cols>
    <col min="1" max="1" width="5.83333333333333" customWidth="1"/>
    <col min="2" max="2" width="11.8055555555556" customWidth="1"/>
    <col min="3" max="3" width="10.962962962963" customWidth="1"/>
    <col min="4" max="4" width="7.62962962962963" customWidth="1"/>
    <col min="5" max="5" width="7.36111111111111" customWidth="1"/>
    <col min="6" max="6" width="10.4166666666667" customWidth="1"/>
    <col min="7" max="7" width="13.1944444444444" customWidth="1"/>
    <col min="8" max="8" width="17.3611111111111" customWidth="1"/>
    <col min="9" max="9" width="7.62962962962963" customWidth="1"/>
    <col min="10" max="10" width="9.71296296296296" customWidth="1"/>
    <col min="11" max="11" width="7.62962962962963" customWidth="1"/>
    <col min="12" max="12" width="5.69444444444444" customWidth="1"/>
    <col min="13" max="13" width="7.91666666666667" customWidth="1"/>
  </cols>
  <sheetData>
    <row r="1" ht="3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5" customHeight="1" spans="1:13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3" t="s">
        <v>9</v>
      </c>
      <c r="J2" s="14" t="s">
        <v>10</v>
      </c>
      <c r="K2" s="13" t="s">
        <v>11</v>
      </c>
      <c r="L2" s="14" t="s">
        <v>12</v>
      </c>
      <c r="M2" s="13" t="s">
        <v>13</v>
      </c>
    </row>
    <row r="3" ht="35" customHeight="1" spans="1:13">
      <c r="A3" s="6">
        <v>1</v>
      </c>
      <c r="B3" s="7" t="s">
        <v>14</v>
      </c>
      <c r="C3" s="6" t="s">
        <v>15</v>
      </c>
      <c r="D3" s="15">
        <v>64.5</v>
      </c>
      <c r="E3" s="8">
        <v>1</v>
      </c>
      <c r="F3" s="15">
        <f>D3*0.3</f>
        <v>19.35</v>
      </c>
      <c r="G3" s="10">
        <v>70.33</v>
      </c>
      <c r="H3" s="10">
        <f>G3*0.4</f>
        <v>28.13</v>
      </c>
      <c r="I3" s="10">
        <v>81</v>
      </c>
      <c r="J3" s="10">
        <f>I3*0.3</f>
        <v>24.3</v>
      </c>
      <c r="K3" s="10">
        <f>F3+H3+J3</f>
        <v>71.78</v>
      </c>
      <c r="L3" s="9">
        <f>RANK(K3,$K$3:$K$4,0)</f>
        <v>1</v>
      </c>
      <c r="M3" s="9"/>
    </row>
    <row r="4" ht="35" customHeight="1" spans="1:13">
      <c r="A4" s="6">
        <v>2</v>
      </c>
      <c r="B4" s="7" t="s">
        <v>14</v>
      </c>
      <c r="C4" s="6" t="s">
        <v>16</v>
      </c>
      <c r="D4" s="15">
        <v>64.5</v>
      </c>
      <c r="E4" s="8">
        <v>1</v>
      </c>
      <c r="F4" s="15">
        <f t="shared" ref="F4:F41" si="0">D4*0.3</f>
        <v>19.35</v>
      </c>
      <c r="G4" s="10">
        <v>70.52</v>
      </c>
      <c r="H4" s="10">
        <f>G4*0.4</f>
        <v>28.21</v>
      </c>
      <c r="I4" s="10">
        <v>72.4</v>
      </c>
      <c r="J4" s="10">
        <f>I4*0.3</f>
        <v>21.72</v>
      </c>
      <c r="K4" s="10">
        <f>F4+H4+J4</f>
        <v>69.28</v>
      </c>
      <c r="L4" s="9">
        <f>RANK(K4,$K$3:$K$4,0)</f>
        <v>2</v>
      </c>
      <c r="M4" s="9"/>
    </row>
    <row r="5" ht="35" customHeight="1" spans="1:13">
      <c r="A5" s="6">
        <v>3</v>
      </c>
      <c r="B5" s="7" t="s">
        <v>17</v>
      </c>
      <c r="C5" s="6" t="s">
        <v>18</v>
      </c>
      <c r="D5" s="15">
        <v>84</v>
      </c>
      <c r="E5" s="8">
        <v>2</v>
      </c>
      <c r="F5" s="15">
        <f t="shared" si="0"/>
        <v>25.2</v>
      </c>
      <c r="G5" s="10">
        <v>87.33</v>
      </c>
      <c r="H5" s="10">
        <f t="shared" ref="H5:H41" si="1">G5*0.4</f>
        <v>34.93</v>
      </c>
      <c r="I5" s="10">
        <v>78.6</v>
      </c>
      <c r="J5" s="10">
        <f t="shared" ref="J5:J41" si="2">I5*0.3</f>
        <v>23.58</v>
      </c>
      <c r="K5" s="10">
        <f>F5+H5+J5</f>
        <v>83.71</v>
      </c>
      <c r="L5" s="9">
        <f>RANK(K5,$K$5:$K$7,0)</f>
        <v>1</v>
      </c>
      <c r="M5" s="9"/>
    </row>
    <row r="6" ht="35" customHeight="1" spans="1:13">
      <c r="A6" s="6">
        <v>4</v>
      </c>
      <c r="B6" s="7" t="s">
        <v>17</v>
      </c>
      <c r="C6" s="6" t="s">
        <v>19</v>
      </c>
      <c r="D6" s="15">
        <v>86.5</v>
      </c>
      <c r="E6" s="8">
        <v>1</v>
      </c>
      <c r="F6" s="15">
        <f t="shared" si="0"/>
        <v>25.95</v>
      </c>
      <c r="G6" s="10">
        <v>73</v>
      </c>
      <c r="H6" s="10">
        <f t="shared" si="1"/>
        <v>29.2</v>
      </c>
      <c r="I6" s="10">
        <v>86.6</v>
      </c>
      <c r="J6" s="10">
        <f t="shared" si="2"/>
        <v>25.98</v>
      </c>
      <c r="K6" s="10">
        <f>F6+H6+J6</f>
        <v>81.13</v>
      </c>
      <c r="L6" s="9">
        <f>RANK(K6,$K$5:$K$7,0)</f>
        <v>2</v>
      </c>
      <c r="M6" s="9"/>
    </row>
    <row r="7" ht="35" customHeight="1" spans="1:13">
      <c r="A7" s="6">
        <v>5</v>
      </c>
      <c r="B7" s="7" t="s">
        <v>17</v>
      </c>
      <c r="C7" s="6" t="s">
        <v>20</v>
      </c>
      <c r="D7" s="15">
        <v>84</v>
      </c>
      <c r="E7" s="8">
        <v>2</v>
      </c>
      <c r="F7" s="15">
        <f t="shared" si="0"/>
        <v>25.2</v>
      </c>
      <c r="G7" s="10">
        <v>76</v>
      </c>
      <c r="H7" s="10">
        <f t="shared" si="1"/>
        <v>30.4</v>
      </c>
      <c r="I7" s="10">
        <v>79.4</v>
      </c>
      <c r="J7" s="10">
        <f t="shared" si="2"/>
        <v>23.82</v>
      </c>
      <c r="K7" s="10">
        <f>F7+H7+J7</f>
        <v>79.42</v>
      </c>
      <c r="L7" s="9">
        <f>RANK(K7,$K$5:$K$7,0)</f>
        <v>3</v>
      </c>
      <c r="M7" s="9"/>
    </row>
    <row r="8" ht="35" customHeight="1" spans="1:13">
      <c r="A8" s="6">
        <v>6</v>
      </c>
      <c r="B8" s="7" t="s">
        <v>21</v>
      </c>
      <c r="C8" s="6" t="s">
        <v>22</v>
      </c>
      <c r="D8" s="15">
        <v>76</v>
      </c>
      <c r="E8" s="8">
        <v>3</v>
      </c>
      <c r="F8" s="15">
        <f t="shared" si="0"/>
        <v>22.8</v>
      </c>
      <c r="G8" s="10">
        <v>86.33</v>
      </c>
      <c r="H8" s="10">
        <f t="shared" si="1"/>
        <v>34.53</v>
      </c>
      <c r="I8" s="10">
        <v>80.4</v>
      </c>
      <c r="J8" s="10">
        <f t="shared" si="2"/>
        <v>24.12</v>
      </c>
      <c r="K8" s="10">
        <f t="shared" ref="K8:K16" si="3">F8+H8+J8</f>
        <v>81.45</v>
      </c>
      <c r="L8" s="9">
        <f t="shared" ref="L8:L16" si="4">RANK(K8,$K$8:$K$16,0)</f>
        <v>1</v>
      </c>
      <c r="M8" s="9"/>
    </row>
    <row r="9" ht="35" customHeight="1" spans="1:13">
      <c r="A9" s="6">
        <v>7</v>
      </c>
      <c r="B9" s="7" t="s">
        <v>21</v>
      </c>
      <c r="C9" s="6" t="s">
        <v>23</v>
      </c>
      <c r="D9" s="15">
        <v>73.5</v>
      </c>
      <c r="E9" s="8">
        <v>4</v>
      </c>
      <c r="F9" s="15">
        <f t="shared" si="0"/>
        <v>22.05</v>
      </c>
      <c r="G9" s="10">
        <v>84.83</v>
      </c>
      <c r="H9" s="10">
        <f t="shared" si="1"/>
        <v>33.93</v>
      </c>
      <c r="I9" s="10">
        <v>84.4</v>
      </c>
      <c r="J9" s="10">
        <f t="shared" si="2"/>
        <v>25.32</v>
      </c>
      <c r="K9" s="10">
        <f t="shared" si="3"/>
        <v>81.3</v>
      </c>
      <c r="L9" s="9">
        <f t="shared" si="4"/>
        <v>2</v>
      </c>
      <c r="M9" s="9"/>
    </row>
    <row r="10" ht="35" customHeight="1" spans="1:13">
      <c r="A10" s="6">
        <v>8</v>
      </c>
      <c r="B10" s="7" t="s">
        <v>21</v>
      </c>
      <c r="C10" s="6" t="s">
        <v>24</v>
      </c>
      <c r="D10" s="15">
        <v>80</v>
      </c>
      <c r="E10" s="8">
        <v>1</v>
      </c>
      <c r="F10" s="15">
        <f t="shared" si="0"/>
        <v>24</v>
      </c>
      <c r="G10" s="10">
        <v>80</v>
      </c>
      <c r="H10" s="10">
        <f t="shared" si="1"/>
        <v>32</v>
      </c>
      <c r="I10" s="10">
        <v>83.8</v>
      </c>
      <c r="J10" s="10">
        <f t="shared" si="2"/>
        <v>25.14</v>
      </c>
      <c r="K10" s="10">
        <f t="shared" si="3"/>
        <v>81.14</v>
      </c>
      <c r="L10" s="9">
        <f t="shared" si="4"/>
        <v>3</v>
      </c>
      <c r="M10" s="9"/>
    </row>
    <row r="11" ht="35" customHeight="1" spans="1:13">
      <c r="A11" s="6">
        <v>9</v>
      </c>
      <c r="B11" s="7" t="s">
        <v>21</v>
      </c>
      <c r="C11" s="6" t="s">
        <v>25</v>
      </c>
      <c r="D11" s="15">
        <v>69.5</v>
      </c>
      <c r="E11" s="8">
        <v>5</v>
      </c>
      <c r="F11" s="15">
        <f t="shared" si="0"/>
        <v>20.85</v>
      </c>
      <c r="G11" s="10">
        <v>86.67</v>
      </c>
      <c r="H11" s="10">
        <f t="shared" si="1"/>
        <v>34.67</v>
      </c>
      <c r="I11" s="10">
        <v>81.4</v>
      </c>
      <c r="J11" s="10">
        <f t="shared" si="2"/>
        <v>24.42</v>
      </c>
      <c r="K11" s="10">
        <f t="shared" si="3"/>
        <v>79.94</v>
      </c>
      <c r="L11" s="9">
        <f t="shared" si="4"/>
        <v>4</v>
      </c>
      <c r="M11" s="9"/>
    </row>
    <row r="12" ht="35" customHeight="1" spans="1:13">
      <c r="A12" s="6">
        <v>10</v>
      </c>
      <c r="B12" s="7" t="s">
        <v>21</v>
      </c>
      <c r="C12" s="6" t="s">
        <v>26</v>
      </c>
      <c r="D12" s="15">
        <v>69</v>
      </c>
      <c r="E12" s="8">
        <v>7</v>
      </c>
      <c r="F12" s="15">
        <f t="shared" si="0"/>
        <v>20.7</v>
      </c>
      <c r="G12" s="10">
        <v>88.67</v>
      </c>
      <c r="H12" s="10">
        <f t="shared" si="1"/>
        <v>35.47</v>
      </c>
      <c r="I12" s="10">
        <v>79.2</v>
      </c>
      <c r="J12" s="10">
        <f t="shared" si="2"/>
        <v>23.76</v>
      </c>
      <c r="K12" s="10">
        <f t="shared" si="3"/>
        <v>79.93</v>
      </c>
      <c r="L12" s="9">
        <f t="shared" si="4"/>
        <v>5</v>
      </c>
      <c r="M12" s="9"/>
    </row>
    <row r="13" ht="35" customHeight="1" spans="1:13">
      <c r="A13" s="6">
        <v>11</v>
      </c>
      <c r="B13" s="7" t="s">
        <v>21</v>
      </c>
      <c r="C13" s="6" t="s">
        <v>27</v>
      </c>
      <c r="D13" s="15">
        <v>79</v>
      </c>
      <c r="E13" s="8">
        <v>2</v>
      </c>
      <c r="F13" s="15">
        <f t="shared" si="0"/>
        <v>23.7</v>
      </c>
      <c r="G13" s="10">
        <v>78.33</v>
      </c>
      <c r="H13" s="10">
        <f t="shared" si="1"/>
        <v>31.33</v>
      </c>
      <c r="I13" s="10">
        <v>81.8</v>
      </c>
      <c r="J13" s="10">
        <f t="shared" si="2"/>
        <v>24.54</v>
      </c>
      <c r="K13" s="10">
        <f t="shared" si="3"/>
        <v>79.57</v>
      </c>
      <c r="L13" s="9">
        <f t="shared" si="4"/>
        <v>6</v>
      </c>
      <c r="M13" s="9"/>
    </row>
    <row r="14" ht="35" customHeight="1" spans="1:13">
      <c r="A14" s="6">
        <v>12</v>
      </c>
      <c r="B14" s="7" t="s">
        <v>21</v>
      </c>
      <c r="C14" s="6" t="s">
        <v>28</v>
      </c>
      <c r="D14" s="15">
        <v>69.5</v>
      </c>
      <c r="E14" s="8">
        <v>5</v>
      </c>
      <c r="F14" s="15">
        <f t="shared" si="0"/>
        <v>20.85</v>
      </c>
      <c r="G14" s="10">
        <v>82.5</v>
      </c>
      <c r="H14" s="10">
        <f t="shared" si="1"/>
        <v>33</v>
      </c>
      <c r="I14" s="10">
        <v>85</v>
      </c>
      <c r="J14" s="10">
        <f t="shared" si="2"/>
        <v>25.5</v>
      </c>
      <c r="K14" s="10">
        <f t="shared" si="3"/>
        <v>79.35</v>
      </c>
      <c r="L14" s="9">
        <f t="shared" si="4"/>
        <v>7</v>
      </c>
      <c r="M14" s="9"/>
    </row>
    <row r="15" ht="35" customHeight="1" spans="1:13">
      <c r="A15" s="6">
        <v>13</v>
      </c>
      <c r="B15" s="7" t="s">
        <v>21</v>
      </c>
      <c r="C15" s="6" t="s">
        <v>29</v>
      </c>
      <c r="D15" s="15">
        <v>69</v>
      </c>
      <c r="E15" s="8">
        <v>7</v>
      </c>
      <c r="F15" s="15">
        <f t="shared" si="0"/>
        <v>20.7</v>
      </c>
      <c r="G15" s="10">
        <v>77</v>
      </c>
      <c r="H15" s="10">
        <f t="shared" si="1"/>
        <v>30.8</v>
      </c>
      <c r="I15" s="10">
        <v>80</v>
      </c>
      <c r="J15" s="10">
        <f t="shared" si="2"/>
        <v>24</v>
      </c>
      <c r="K15" s="10">
        <f t="shared" si="3"/>
        <v>75.5</v>
      </c>
      <c r="L15" s="9">
        <f t="shared" si="4"/>
        <v>8</v>
      </c>
      <c r="M15" s="9"/>
    </row>
    <row r="16" ht="35" customHeight="1" spans="1:13">
      <c r="A16" s="6">
        <v>14</v>
      </c>
      <c r="B16" s="7" t="s">
        <v>21</v>
      </c>
      <c r="C16" s="6" t="s">
        <v>30</v>
      </c>
      <c r="D16" s="15">
        <v>69</v>
      </c>
      <c r="E16" s="8">
        <v>7</v>
      </c>
      <c r="F16" s="15">
        <f t="shared" si="0"/>
        <v>20.7</v>
      </c>
      <c r="G16" s="10"/>
      <c r="H16" s="10"/>
      <c r="I16" s="10"/>
      <c r="J16" s="10"/>
      <c r="K16" s="10">
        <f t="shared" si="3"/>
        <v>20.7</v>
      </c>
      <c r="L16" s="9">
        <f t="shared" si="4"/>
        <v>9</v>
      </c>
      <c r="M16" s="9" t="s">
        <v>31</v>
      </c>
    </row>
    <row r="17" ht="35" customHeight="1" spans="1:13">
      <c r="A17" s="6">
        <v>15</v>
      </c>
      <c r="B17" s="7" t="s">
        <v>32</v>
      </c>
      <c r="C17" s="7" t="s">
        <v>33</v>
      </c>
      <c r="D17" s="15">
        <v>86.5</v>
      </c>
      <c r="E17" s="8">
        <v>1</v>
      </c>
      <c r="F17" s="15">
        <f t="shared" si="0"/>
        <v>25.95</v>
      </c>
      <c r="G17" s="10">
        <v>84.8</v>
      </c>
      <c r="H17" s="10">
        <f t="shared" si="1"/>
        <v>33.92</v>
      </c>
      <c r="I17" s="10">
        <v>77.64</v>
      </c>
      <c r="J17" s="10">
        <f t="shared" si="2"/>
        <v>23.29</v>
      </c>
      <c r="K17" s="10">
        <f t="shared" ref="K17:K41" si="5">F17+H17+J17</f>
        <v>83.16</v>
      </c>
      <c r="L17" s="9">
        <f t="shared" ref="L17:L28" si="6">RANK(K17,$K$17:$K$28,0)</f>
        <v>1</v>
      </c>
      <c r="M17" s="9"/>
    </row>
    <row r="18" ht="35" customHeight="1" spans="1:13">
      <c r="A18" s="6">
        <v>16</v>
      </c>
      <c r="B18" s="7" t="s">
        <v>32</v>
      </c>
      <c r="C18" s="7" t="s">
        <v>34</v>
      </c>
      <c r="D18" s="15">
        <v>77</v>
      </c>
      <c r="E18" s="8">
        <v>5</v>
      </c>
      <c r="F18" s="15">
        <f t="shared" si="0"/>
        <v>23.1</v>
      </c>
      <c r="G18" s="10">
        <v>88.08</v>
      </c>
      <c r="H18" s="10">
        <f t="shared" si="1"/>
        <v>35.23</v>
      </c>
      <c r="I18" s="10">
        <v>80.91</v>
      </c>
      <c r="J18" s="10">
        <f t="shared" si="2"/>
        <v>24.27</v>
      </c>
      <c r="K18" s="10">
        <f t="shared" si="5"/>
        <v>82.6</v>
      </c>
      <c r="L18" s="9">
        <f t="shared" si="6"/>
        <v>2</v>
      </c>
      <c r="M18" s="9"/>
    </row>
    <row r="19" ht="35" customHeight="1" spans="1:13">
      <c r="A19" s="6">
        <v>17</v>
      </c>
      <c r="B19" s="7" t="s">
        <v>32</v>
      </c>
      <c r="C19" s="7" t="s">
        <v>35</v>
      </c>
      <c r="D19" s="15">
        <v>73</v>
      </c>
      <c r="E19" s="8">
        <v>7</v>
      </c>
      <c r="F19" s="15">
        <f t="shared" si="0"/>
        <v>21.9</v>
      </c>
      <c r="G19" s="10">
        <v>84.77</v>
      </c>
      <c r="H19" s="10">
        <f t="shared" si="1"/>
        <v>33.91</v>
      </c>
      <c r="I19" s="10">
        <v>81.01</v>
      </c>
      <c r="J19" s="10">
        <f t="shared" si="2"/>
        <v>24.3</v>
      </c>
      <c r="K19" s="10">
        <f t="shared" si="5"/>
        <v>80.11</v>
      </c>
      <c r="L19" s="9">
        <f t="shared" si="6"/>
        <v>3</v>
      </c>
      <c r="M19" s="9"/>
    </row>
    <row r="20" ht="35" customHeight="1" spans="1:13">
      <c r="A20" s="6">
        <v>18</v>
      </c>
      <c r="B20" s="7" t="s">
        <v>32</v>
      </c>
      <c r="C20" s="7" t="s">
        <v>36</v>
      </c>
      <c r="D20" s="15">
        <v>70.5</v>
      </c>
      <c r="E20" s="8">
        <v>10</v>
      </c>
      <c r="F20" s="15">
        <f t="shared" si="0"/>
        <v>21.15</v>
      </c>
      <c r="G20" s="10">
        <v>84.33</v>
      </c>
      <c r="H20" s="10">
        <f t="shared" si="1"/>
        <v>33.73</v>
      </c>
      <c r="I20" s="10">
        <v>79.57</v>
      </c>
      <c r="J20" s="10">
        <f t="shared" si="2"/>
        <v>23.87</v>
      </c>
      <c r="K20" s="10">
        <f t="shared" si="5"/>
        <v>78.75</v>
      </c>
      <c r="L20" s="9">
        <f t="shared" si="6"/>
        <v>4</v>
      </c>
      <c r="M20" s="9"/>
    </row>
    <row r="21" ht="35" customHeight="1" spans="1:13">
      <c r="A21" s="6">
        <v>19</v>
      </c>
      <c r="B21" s="7" t="s">
        <v>32</v>
      </c>
      <c r="C21" s="7" t="s">
        <v>37</v>
      </c>
      <c r="D21" s="15">
        <v>70.5</v>
      </c>
      <c r="E21" s="8">
        <v>10</v>
      </c>
      <c r="F21" s="15">
        <f t="shared" si="0"/>
        <v>21.15</v>
      </c>
      <c r="G21" s="10">
        <v>83.35</v>
      </c>
      <c r="H21" s="10">
        <f t="shared" si="1"/>
        <v>33.34</v>
      </c>
      <c r="I21" s="10">
        <v>80.24</v>
      </c>
      <c r="J21" s="10">
        <f t="shared" si="2"/>
        <v>24.07</v>
      </c>
      <c r="K21" s="10">
        <f t="shared" si="5"/>
        <v>78.56</v>
      </c>
      <c r="L21" s="9">
        <f t="shared" si="6"/>
        <v>5</v>
      </c>
      <c r="M21" s="9"/>
    </row>
    <row r="22" ht="35" customHeight="1" spans="1:13">
      <c r="A22" s="6">
        <v>20</v>
      </c>
      <c r="B22" s="7" t="s">
        <v>32</v>
      </c>
      <c r="C22" s="7" t="s">
        <v>38</v>
      </c>
      <c r="D22" s="15">
        <v>70.5</v>
      </c>
      <c r="E22" s="8">
        <v>10</v>
      </c>
      <c r="F22" s="15">
        <f t="shared" si="0"/>
        <v>21.15</v>
      </c>
      <c r="G22" s="10">
        <v>85.67</v>
      </c>
      <c r="H22" s="10">
        <f t="shared" si="1"/>
        <v>34.27</v>
      </c>
      <c r="I22" s="10">
        <v>76.52</v>
      </c>
      <c r="J22" s="10">
        <f t="shared" si="2"/>
        <v>22.96</v>
      </c>
      <c r="K22" s="10">
        <f t="shared" si="5"/>
        <v>78.38</v>
      </c>
      <c r="L22" s="9">
        <f t="shared" si="6"/>
        <v>6</v>
      </c>
      <c r="M22" s="9"/>
    </row>
    <row r="23" ht="35" customHeight="1" spans="1:13">
      <c r="A23" s="6">
        <v>21</v>
      </c>
      <c r="B23" s="7" t="s">
        <v>32</v>
      </c>
      <c r="C23" s="7" t="s">
        <v>39</v>
      </c>
      <c r="D23" s="15">
        <v>78.5</v>
      </c>
      <c r="E23" s="8">
        <v>4</v>
      </c>
      <c r="F23" s="15">
        <f t="shared" si="0"/>
        <v>23.55</v>
      </c>
      <c r="G23" s="10">
        <v>74</v>
      </c>
      <c r="H23" s="10">
        <f t="shared" si="1"/>
        <v>29.6</v>
      </c>
      <c r="I23" s="10">
        <v>81.89</v>
      </c>
      <c r="J23" s="10">
        <f t="shared" si="2"/>
        <v>24.57</v>
      </c>
      <c r="K23" s="10">
        <f t="shared" si="5"/>
        <v>77.72</v>
      </c>
      <c r="L23" s="9">
        <f t="shared" si="6"/>
        <v>7</v>
      </c>
      <c r="M23" s="9"/>
    </row>
    <row r="24" ht="35" customHeight="1" spans="1:13">
      <c r="A24" s="6">
        <v>22</v>
      </c>
      <c r="B24" s="7" t="s">
        <v>32</v>
      </c>
      <c r="C24" s="7" t="s">
        <v>40</v>
      </c>
      <c r="D24" s="15">
        <v>72.5</v>
      </c>
      <c r="E24" s="8">
        <v>8</v>
      </c>
      <c r="F24" s="15">
        <f t="shared" si="0"/>
        <v>21.75</v>
      </c>
      <c r="G24" s="10">
        <v>79.7</v>
      </c>
      <c r="H24" s="10">
        <f t="shared" si="1"/>
        <v>31.88</v>
      </c>
      <c r="I24" s="10">
        <v>78.32</v>
      </c>
      <c r="J24" s="10">
        <f t="shared" si="2"/>
        <v>23.5</v>
      </c>
      <c r="K24" s="10">
        <f t="shared" si="5"/>
        <v>77.13</v>
      </c>
      <c r="L24" s="9">
        <f t="shared" si="6"/>
        <v>8</v>
      </c>
      <c r="M24" s="9"/>
    </row>
    <row r="25" ht="35" customHeight="1" spans="1:13">
      <c r="A25" s="6">
        <v>23</v>
      </c>
      <c r="B25" s="7" t="s">
        <v>32</v>
      </c>
      <c r="C25" s="7" t="s">
        <v>41</v>
      </c>
      <c r="D25" s="15">
        <v>71.5</v>
      </c>
      <c r="E25" s="8">
        <v>9</v>
      </c>
      <c r="F25" s="15">
        <f t="shared" si="0"/>
        <v>21.45</v>
      </c>
      <c r="G25" s="10">
        <v>80.5</v>
      </c>
      <c r="H25" s="10">
        <f t="shared" si="1"/>
        <v>32.2</v>
      </c>
      <c r="I25" s="10">
        <v>75.8</v>
      </c>
      <c r="J25" s="10">
        <f t="shared" si="2"/>
        <v>22.74</v>
      </c>
      <c r="K25" s="10">
        <f t="shared" si="5"/>
        <v>76.39</v>
      </c>
      <c r="L25" s="9">
        <f t="shared" si="6"/>
        <v>9</v>
      </c>
      <c r="M25" s="9"/>
    </row>
    <row r="26" ht="35" customHeight="1" spans="1:13">
      <c r="A26" s="6">
        <v>24</v>
      </c>
      <c r="B26" s="7" t="s">
        <v>32</v>
      </c>
      <c r="C26" s="7" t="s">
        <v>42</v>
      </c>
      <c r="D26" s="15">
        <v>79</v>
      </c>
      <c r="E26" s="8">
        <v>3</v>
      </c>
      <c r="F26" s="15">
        <f t="shared" si="0"/>
        <v>23.7</v>
      </c>
      <c r="G26" s="10">
        <v>70.17</v>
      </c>
      <c r="H26" s="10">
        <f t="shared" si="1"/>
        <v>28.07</v>
      </c>
      <c r="I26" s="10">
        <v>79.47</v>
      </c>
      <c r="J26" s="10">
        <f t="shared" si="2"/>
        <v>23.84</v>
      </c>
      <c r="K26" s="10">
        <f t="shared" si="5"/>
        <v>75.61</v>
      </c>
      <c r="L26" s="9">
        <f t="shared" si="6"/>
        <v>10</v>
      </c>
      <c r="M26" s="9"/>
    </row>
    <row r="27" ht="35" customHeight="1" spans="1:13">
      <c r="A27" s="6">
        <v>25</v>
      </c>
      <c r="B27" s="7" t="s">
        <v>32</v>
      </c>
      <c r="C27" s="7" t="s">
        <v>43</v>
      </c>
      <c r="D27" s="15">
        <v>74.5</v>
      </c>
      <c r="E27" s="8">
        <v>6</v>
      </c>
      <c r="F27" s="15">
        <f t="shared" si="0"/>
        <v>22.35</v>
      </c>
      <c r="G27" s="10">
        <v>73.73</v>
      </c>
      <c r="H27" s="10">
        <f t="shared" si="1"/>
        <v>29.49</v>
      </c>
      <c r="I27" s="10">
        <v>75.91</v>
      </c>
      <c r="J27" s="10">
        <f t="shared" si="2"/>
        <v>22.77</v>
      </c>
      <c r="K27" s="10">
        <f t="shared" si="5"/>
        <v>74.61</v>
      </c>
      <c r="L27" s="9">
        <f t="shared" si="6"/>
        <v>11</v>
      </c>
      <c r="M27" s="9"/>
    </row>
    <row r="28" ht="35" customHeight="1" spans="1:13">
      <c r="A28" s="6">
        <v>26</v>
      </c>
      <c r="B28" s="7" t="s">
        <v>32</v>
      </c>
      <c r="C28" s="7" t="s">
        <v>44</v>
      </c>
      <c r="D28" s="15">
        <v>81</v>
      </c>
      <c r="E28" s="8">
        <v>2</v>
      </c>
      <c r="F28" s="15">
        <f t="shared" si="0"/>
        <v>24.3</v>
      </c>
      <c r="G28" s="10"/>
      <c r="H28" s="10"/>
      <c r="I28" s="10"/>
      <c r="J28" s="10"/>
      <c r="K28" s="10">
        <f t="shared" si="5"/>
        <v>24.3</v>
      </c>
      <c r="L28" s="9">
        <f t="shared" si="6"/>
        <v>12</v>
      </c>
      <c r="M28" s="9" t="s">
        <v>31</v>
      </c>
    </row>
    <row r="29" ht="35" customHeight="1" spans="1:13">
      <c r="A29" s="6">
        <v>27</v>
      </c>
      <c r="B29" s="7" t="s">
        <v>45</v>
      </c>
      <c r="C29" s="6" t="s">
        <v>46</v>
      </c>
      <c r="D29" s="15">
        <v>64</v>
      </c>
      <c r="E29" s="8">
        <v>2</v>
      </c>
      <c r="F29" s="15">
        <f t="shared" si="0"/>
        <v>19.2</v>
      </c>
      <c r="G29" s="10">
        <v>83.33</v>
      </c>
      <c r="H29" s="10">
        <f t="shared" si="1"/>
        <v>33.33</v>
      </c>
      <c r="I29" s="10">
        <v>82.81</v>
      </c>
      <c r="J29" s="10">
        <f t="shared" si="2"/>
        <v>24.84</v>
      </c>
      <c r="K29" s="10">
        <f t="shared" si="5"/>
        <v>77.37</v>
      </c>
      <c r="L29" s="9">
        <f>RANK(K29,$K$29:$K$30,0)</f>
        <v>1</v>
      </c>
      <c r="M29" s="9"/>
    </row>
    <row r="30" ht="35" customHeight="1" spans="1:13">
      <c r="A30" s="6">
        <v>28</v>
      </c>
      <c r="B30" s="7" t="s">
        <v>45</v>
      </c>
      <c r="C30" s="6" t="s">
        <v>47</v>
      </c>
      <c r="D30" s="15">
        <v>76.5</v>
      </c>
      <c r="E30" s="8">
        <v>1</v>
      </c>
      <c r="F30" s="15">
        <f t="shared" si="0"/>
        <v>22.95</v>
      </c>
      <c r="G30" s="10">
        <v>72</v>
      </c>
      <c r="H30" s="10">
        <f t="shared" si="1"/>
        <v>28.8</v>
      </c>
      <c r="I30" s="10">
        <v>77.02</v>
      </c>
      <c r="J30" s="10">
        <f t="shared" si="2"/>
        <v>23.11</v>
      </c>
      <c r="K30" s="10">
        <f t="shared" si="5"/>
        <v>74.86</v>
      </c>
      <c r="L30" s="9">
        <f>RANK(K30,$K$29:$K$30,0)</f>
        <v>2</v>
      </c>
      <c r="M30" s="9"/>
    </row>
    <row r="31" ht="35" customHeight="1" spans="1:13">
      <c r="A31" s="6">
        <v>29</v>
      </c>
      <c r="B31" s="7" t="s">
        <v>48</v>
      </c>
      <c r="C31" s="6" t="s">
        <v>49</v>
      </c>
      <c r="D31" s="15">
        <v>80.5</v>
      </c>
      <c r="E31" s="8">
        <v>2</v>
      </c>
      <c r="F31" s="15">
        <f t="shared" si="0"/>
        <v>24.15</v>
      </c>
      <c r="G31" s="10">
        <v>82.67</v>
      </c>
      <c r="H31" s="10">
        <f t="shared" si="1"/>
        <v>33.07</v>
      </c>
      <c r="I31" s="10">
        <v>74.59</v>
      </c>
      <c r="J31" s="10">
        <f t="shared" si="2"/>
        <v>22.38</v>
      </c>
      <c r="K31" s="10">
        <f t="shared" si="5"/>
        <v>79.6</v>
      </c>
      <c r="L31" s="9">
        <f>RANK(K31,$K$31:$K$34,0)</f>
        <v>1</v>
      </c>
      <c r="M31" s="9"/>
    </row>
    <row r="32" ht="35" customHeight="1" spans="1:13">
      <c r="A32" s="6">
        <v>30</v>
      </c>
      <c r="B32" s="7" t="s">
        <v>48</v>
      </c>
      <c r="C32" s="6" t="s">
        <v>50</v>
      </c>
      <c r="D32" s="15">
        <v>83</v>
      </c>
      <c r="E32" s="8">
        <v>1</v>
      </c>
      <c r="F32" s="15">
        <f t="shared" si="0"/>
        <v>24.9</v>
      </c>
      <c r="G32" s="10">
        <v>72.33</v>
      </c>
      <c r="H32" s="10">
        <f t="shared" si="1"/>
        <v>28.93</v>
      </c>
      <c r="I32" s="10">
        <v>81</v>
      </c>
      <c r="J32" s="10">
        <f t="shared" si="2"/>
        <v>24.3</v>
      </c>
      <c r="K32" s="10">
        <f t="shared" si="5"/>
        <v>78.13</v>
      </c>
      <c r="L32" s="9">
        <f>RANK(K32,$K$31:$K$34,0)</f>
        <v>2</v>
      </c>
      <c r="M32" s="9"/>
    </row>
    <row r="33" ht="35" customHeight="1" spans="1:13">
      <c r="A33" s="6">
        <v>31</v>
      </c>
      <c r="B33" s="7" t="s">
        <v>48</v>
      </c>
      <c r="C33" s="6" t="s">
        <v>51</v>
      </c>
      <c r="D33" s="15">
        <v>77.5</v>
      </c>
      <c r="E33" s="8">
        <v>3</v>
      </c>
      <c r="F33" s="15">
        <f t="shared" si="0"/>
        <v>23.25</v>
      </c>
      <c r="G33" s="10">
        <v>74</v>
      </c>
      <c r="H33" s="10">
        <f t="shared" si="1"/>
        <v>29.6</v>
      </c>
      <c r="I33" s="10">
        <v>77.08</v>
      </c>
      <c r="J33" s="10">
        <f t="shared" si="2"/>
        <v>23.12</v>
      </c>
      <c r="K33" s="10">
        <f t="shared" si="5"/>
        <v>75.97</v>
      </c>
      <c r="L33" s="9">
        <f>RANK(K33,$K$31:$K$34,0)</f>
        <v>3</v>
      </c>
      <c r="M33" s="9"/>
    </row>
    <row r="34" ht="35" customHeight="1" spans="1:13">
      <c r="A34" s="6">
        <v>32</v>
      </c>
      <c r="B34" s="7" t="s">
        <v>48</v>
      </c>
      <c r="C34" s="6" t="s">
        <v>52</v>
      </c>
      <c r="D34" s="15">
        <v>77</v>
      </c>
      <c r="E34" s="8">
        <v>4</v>
      </c>
      <c r="F34" s="15">
        <f t="shared" si="0"/>
        <v>23.1</v>
      </c>
      <c r="G34" s="10">
        <v>74</v>
      </c>
      <c r="H34" s="10">
        <f t="shared" si="1"/>
        <v>29.6</v>
      </c>
      <c r="I34" s="10">
        <v>73.4</v>
      </c>
      <c r="J34" s="10">
        <f t="shared" si="2"/>
        <v>22.02</v>
      </c>
      <c r="K34" s="10">
        <f t="shared" si="5"/>
        <v>74.72</v>
      </c>
      <c r="L34" s="9">
        <f>RANK(K34,$K$31:$K$34,0)</f>
        <v>4</v>
      </c>
      <c r="M34" s="9"/>
    </row>
    <row r="35" ht="35" customHeight="1" spans="1:13">
      <c r="A35" s="6">
        <v>33</v>
      </c>
      <c r="B35" s="7" t="s">
        <v>53</v>
      </c>
      <c r="C35" s="6" t="s">
        <v>54</v>
      </c>
      <c r="D35" s="15">
        <v>80</v>
      </c>
      <c r="E35" s="8">
        <v>1</v>
      </c>
      <c r="F35" s="15">
        <f t="shared" si="0"/>
        <v>24</v>
      </c>
      <c r="G35" s="10">
        <v>82</v>
      </c>
      <c r="H35" s="10">
        <f t="shared" si="1"/>
        <v>32.8</v>
      </c>
      <c r="I35" s="10">
        <v>82.36</v>
      </c>
      <c r="J35" s="10">
        <f t="shared" si="2"/>
        <v>24.71</v>
      </c>
      <c r="K35" s="10">
        <f t="shared" si="5"/>
        <v>81.51</v>
      </c>
      <c r="L35" s="9">
        <f>RANK(K35,$K$35:$K$39,0)</f>
        <v>1</v>
      </c>
      <c r="M35" s="9"/>
    </row>
    <row r="36" ht="35" customHeight="1" spans="1:13">
      <c r="A36" s="6">
        <v>34</v>
      </c>
      <c r="B36" s="7" t="s">
        <v>53</v>
      </c>
      <c r="C36" s="6" t="s">
        <v>55</v>
      </c>
      <c r="D36" s="15">
        <v>76.5</v>
      </c>
      <c r="E36" s="8">
        <v>2</v>
      </c>
      <c r="F36" s="15">
        <f t="shared" si="0"/>
        <v>22.95</v>
      </c>
      <c r="G36" s="10">
        <v>78.33</v>
      </c>
      <c r="H36" s="10">
        <f t="shared" si="1"/>
        <v>31.33</v>
      </c>
      <c r="I36" s="10">
        <v>82.99</v>
      </c>
      <c r="J36" s="10">
        <f t="shared" si="2"/>
        <v>24.9</v>
      </c>
      <c r="K36" s="10">
        <f t="shared" si="5"/>
        <v>79.18</v>
      </c>
      <c r="L36" s="9">
        <f>RANK(K36,$K$35:$K$39,0)</f>
        <v>2</v>
      </c>
      <c r="M36" s="9"/>
    </row>
    <row r="37" ht="35" customHeight="1" spans="1:13">
      <c r="A37" s="6">
        <v>35</v>
      </c>
      <c r="B37" s="7" t="s">
        <v>53</v>
      </c>
      <c r="C37" s="6" t="s">
        <v>56</v>
      </c>
      <c r="D37" s="15">
        <v>74.5</v>
      </c>
      <c r="E37" s="8">
        <v>4</v>
      </c>
      <c r="F37" s="15">
        <f t="shared" si="0"/>
        <v>22.35</v>
      </c>
      <c r="G37" s="10">
        <v>77.67</v>
      </c>
      <c r="H37" s="10">
        <f t="shared" si="1"/>
        <v>31.07</v>
      </c>
      <c r="I37" s="10">
        <v>75.96</v>
      </c>
      <c r="J37" s="10">
        <f t="shared" si="2"/>
        <v>22.79</v>
      </c>
      <c r="K37" s="10">
        <f t="shared" si="5"/>
        <v>76.21</v>
      </c>
      <c r="L37" s="9">
        <f>RANK(K37,$K$35:$K$39,0)</f>
        <v>3</v>
      </c>
      <c r="M37" s="9"/>
    </row>
    <row r="38" ht="35" customHeight="1" spans="1:13">
      <c r="A38" s="6">
        <v>36</v>
      </c>
      <c r="B38" s="7" t="s">
        <v>53</v>
      </c>
      <c r="C38" s="6" t="s">
        <v>57</v>
      </c>
      <c r="D38" s="15">
        <v>75</v>
      </c>
      <c r="E38" s="8">
        <v>3</v>
      </c>
      <c r="F38" s="15">
        <f t="shared" si="0"/>
        <v>22.5</v>
      </c>
      <c r="G38" s="10">
        <v>72.67</v>
      </c>
      <c r="H38" s="10">
        <f t="shared" si="1"/>
        <v>29.07</v>
      </c>
      <c r="I38" s="10">
        <v>74.6</v>
      </c>
      <c r="J38" s="10">
        <f t="shared" si="2"/>
        <v>22.38</v>
      </c>
      <c r="K38" s="10">
        <f t="shared" si="5"/>
        <v>73.95</v>
      </c>
      <c r="L38" s="9">
        <f>RANK(K38,$K$35:$K$39,0)</f>
        <v>4</v>
      </c>
      <c r="M38" s="9"/>
    </row>
    <row r="39" ht="35" customHeight="1" spans="1:13">
      <c r="A39" s="6">
        <v>37</v>
      </c>
      <c r="B39" s="7" t="s">
        <v>53</v>
      </c>
      <c r="C39" s="6" t="s">
        <v>58</v>
      </c>
      <c r="D39" s="15">
        <v>74.5</v>
      </c>
      <c r="E39" s="8">
        <v>4</v>
      </c>
      <c r="F39" s="15">
        <f t="shared" si="0"/>
        <v>22.35</v>
      </c>
      <c r="G39" s="10"/>
      <c r="H39" s="10"/>
      <c r="I39" s="10"/>
      <c r="J39" s="10"/>
      <c r="K39" s="10">
        <f t="shared" si="5"/>
        <v>22.35</v>
      </c>
      <c r="L39" s="9">
        <f>RANK(K39,$K$35:$K$39,0)</f>
        <v>5</v>
      </c>
      <c r="M39" s="9" t="s">
        <v>31</v>
      </c>
    </row>
    <row r="40" ht="35" customHeight="1" spans="1:13">
      <c r="A40" s="6">
        <v>38</v>
      </c>
      <c r="B40" s="7" t="s">
        <v>59</v>
      </c>
      <c r="C40" s="6" t="s">
        <v>60</v>
      </c>
      <c r="D40" s="15">
        <v>82.5</v>
      </c>
      <c r="E40" s="8">
        <v>2</v>
      </c>
      <c r="F40" s="15">
        <f t="shared" si="0"/>
        <v>24.75</v>
      </c>
      <c r="G40" s="10">
        <v>83.33</v>
      </c>
      <c r="H40" s="10">
        <f t="shared" si="1"/>
        <v>33.33</v>
      </c>
      <c r="I40" s="10">
        <v>84.3</v>
      </c>
      <c r="J40" s="10">
        <f t="shared" si="2"/>
        <v>25.29</v>
      </c>
      <c r="K40" s="10">
        <f t="shared" si="5"/>
        <v>83.37</v>
      </c>
      <c r="L40" s="9">
        <v>1</v>
      </c>
      <c r="M40" s="9"/>
    </row>
    <row r="41" ht="35" customHeight="1" spans="1:13">
      <c r="A41" s="6">
        <v>39</v>
      </c>
      <c r="B41" s="7" t="s">
        <v>59</v>
      </c>
      <c r="C41" s="6" t="s">
        <v>61</v>
      </c>
      <c r="D41" s="15">
        <v>83.5</v>
      </c>
      <c r="E41" s="8">
        <v>1</v>
      </c>
      <c r="F41" s="15">
        <f t="shared" si="0"/>
        <v>25.05</v>
      </c>
      <c r="G41" s="10">
        <v>79.33</v>
      </c>
      <c r="H41" s="10">
        <f t="shared" si="1"/>
        <v>31.73</v>
      </c>
      <c r="I41" s="10">
        <v>85.2</v>
      </c>
      <c r="J41" s="10">
        <f t="shared" si="2"/>
        <v>25.56</v>
      </c>
      <c r="K41" s="10">
        <f t="shared" si="5"/>
        <v>82.34</v>
      </c>
      <c r="L41" s="9">
        <v>2</v>
      </c>
      <c r="M41" s="9"/>
    </row>
  </sheetData>
  <autoFilter ref="A2:M41">
    <extLst/>
  </autoFilter>
  <mergeCells count="1">
    <mergeCell ref="A1:M1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90" zoomScaleNormal="90" workbookViewId="0">
      <selection activeCell="E4" sqref="E4"/>
    </sheetView>
  </sheetViews>
  <sheetFormatPr defaultColWidth="9" defaultRowHeight="14.4"/>
  <cols>
    <col min="1" max="1" width="7" customWidth="1"/>
    <col min="2" max="2" width="15.25" customWidth="1"/>
    <col min="3" max="3" width="11.25" customWidth="1"/>
    <col min="5" max="5" width="13.7407407407407" customWidth="1"/>
    <col min="6" max="6" width="18" customWidth="1"/>
    <col min="8" max="8" width="15.6944444444444" customWidth="1"/>
    <col min="11" max="11" width="7.5" customWidth="1"/>
  </cols>
  <sheetData>
    <row r="1" ht="3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1" spans="1:11">
      <c r="A2" s="2" t="s">
        <v>1</v>
      </c>
      <c r="B2" s="2" t="s">
        <v>2</v>
      </c>
      <c r="C2" s="2" t="s">
        <v>3</v>
      </c>
      <c r="D2" s="3" t="s">
        <v>62</v>
      </c>
      <c r="E2" s="4" t="s">
        <v>63</v>
      </c>
      <c r="F2" s="4" t="s">
        <v>64</v>
      </c>
      <c r="G2" s="5" t="s">
        <v>9</v>
      </c>
      <c r="H2" s="5" t="s">
        <v>65</v>
      </c>
      <c r="I2" s="5" t="s">
        <v>11</v>
      </c>
      <c r="J2" s="5" t="s">
        <v>12</v>
      </c>
      <c r="K2" s="5" t="s">
        <v>13</v>
      </c>
    </row>
    <row r="3" ht="30" customHeight="1" spans="1:11">
      <c r="A3" s="6">
        <v>1</v>
      </c>
      <c r="B3" s="7" t="s">
        <v>66</v>
      </c>
      <c r="C3" s="8" t="s">
        <v>67</v>
      </c>
      <c r="D3" s="9" t="s">
        <v>68</v>
      </c>
      <c r="E3" s="10">
        <v>88</v>
      </c>
      <c r="F3" s="10">
        <f t="shared" ref="F3:F11" si="0">E3*50%</f>
        <v>44</v>
      </c>
      <c r="G3" s="10">
        <v>85.2</v>
      </c>
      <c r="H3" s="10">
        <f t="shared" ref="H3:H11" si="1">G3*50%</f>
        <v>42.6</v>
      </c>
      <c r="I3" s="10">
        <f t="shared" ref="I3:I11" si="2">F3+H3</f>
        <v>86.6</v>
      </c>
      <c r="J3" s="9">
        <f>RANK(I3,$I$3:$I$12,0)</f>
        <v>1</v>
      </c>
      <c r="K3" s="9"/>
    </row>
    <row r="4" ht="30" customHeight="1" spans="1:11">
      <c r="A4" s="6">
        <v>2</v>
      </c>
      <c r="B4" s="7" t="s">
        <v>66</v>
      </c>
      <c r="C4" s="8" t="s">
        <v>69</v>
      </c>
      <c r="D4" s="9" t="s">
        <v>70</v>
      </c>
      <c r="E4" s="10">
        <v>88.5</v>
      </c>
      <c r="F4" s="10">
        <f t="shared" si="0"/>
        <v>44.25</v>
      </c>
      <c r="G4" s="10">
        <v>82.6</v>
      </c>
      <c r="H4" s="10">
        <f t="shared" si="1"/>
        <v>41.3</v>
      </c>
      <c r="I4" s="10">
        <f t="shared" si="2"/>
        <v>85.55</v>
      </c>
      <c r="J4" s="9">
        <f>RANK(I4,$I$3:$I$12,0)</f>
        <v>2</v>
      </c>
      <c r="K4" s="9"/>
    </row>
    <row r="5" ht="30" customHeight="1" spans="1:11">
      <c r="A5" s="6">
        <v>3</v>
      </c>
      <c r="B5" s="7" t="s">
        <v>66</v>
      </c>
      <c r="C5" s="8" t="s">
        <v>71</v>
      </c>
      <c r="D5" s="9" t="s">
        <v>72</v>
      </c>
      <c r="E5" s="10">
        <v>84</v>
      </c>
      <c r="F5" s="10">
        <f t="shared" si="0"/>
        <v>42</v>
      </c>
      <c r="G5" s="10">
        <v>84.7</v>
      </c>
      <c r="H5" s="10">
        <f t="shared" si="1"/>
        <v>42.35</v>
      </c>
      <c r="I5" s="10">
        <f t="shared" si="2"/>
        <v>84.35</v>
      </c>
      <c r="J5" s="9">
        <f>RANK(I5,$I$3:$I$12,0)</f>
        <v>3</v>
      </c>
      <c r="K5" s="9"/>
    </row>
    <row r="6" ht="30" customHeight="1" spans="1:11">
      <c r="A6" s="6">
        <v>4</v>
      </c>
      <c r="B6" s="7" t="s">
        <v>66</v>
      </c>
      <c r="C6" s="8" t="s">
        <v>73</v>
      </c>
      <c r="D6" s="9" t="s">
        <v>74</v>
      </c>
      <c r="E6" s="10">
        <v>82.83</v>
      </c>
      <c r="F6" s="10">
        <f t="shared" si="0"/>
        <v>41.42</v>
      </c>
      <c r="G6" s="10">
        <v>79.6</v>
      </c>
      <c r="H6" s="10">
        <f t="shared" si="1"/>
        <v>39.8</v>
      </c>
      <c r="I6" s="10">
        <f t="shared" si="2"/>
        <v>81.22</v>
      </c>
      <c r="J6" s="9">
        <f>RANK(I6,$I$3:$I$12,0)</f>
        <v>4</v>
      </c>
      <c r="K6" s="11"/>
    </row>
    <row r="7" ht="30" customHeight="1" spans="1:11">
      <c r="A7" s="6">
        <v>5</v>
      </c>
      <c r="B7" s="7" t="s">
        <v>66</v>
      </c>
      <c r="C7" s="8" t="s">
        <v>75</v>
      </c>
      <c r="D7" s="9" t="s">
        <v>76</v>
      </c>
      <c r="E7" s="10">
        <v>80.33</v>
      </c>
      <c r="F7" s="10">
        <f t="shared" si="0"/>
        <v>40.17</v>
      </c>
      <c r="G7" s="10">
        <v>77.4</v>
      </c>
      <c r="H7" s="10">
        <f t="shared" si="1"/>
        <v>38.7</v>
      </c>
      <c r="I7" s="10">
        <f t="shared" si="2"/>
        <v>78.87</v>
      </c>
      <c r="J7" s="9">
        <f>RANK(I7,$I$3:$I$12,0)</f>
        <v>5</v>
      </c>
      <c r="K7" s="11"/>
    </row>
    <row r="8" ht="30" customHeight="1" spans="1:11">
      <c r="A8" s="6">
        <v>6</v>
      </c>
      <c r="B8" s="7" t="s">
        <v>66</v>
      </c>
      <c r="C8" s="8" t="s">
        <v>77</v>
      </c>
      <c r="D8" s="9" t="s">
        <v>78</v>
      </c>
      <c r="E8" s="10">
        <v>77.33</v>
      </c>
      <c r="F8" s="10">
        <f t="shared" si="0"/>
        <v>38.67</v>
      </c>
      <c r="G8" s="10">
        <v>80</v>
      </c>
      <c r="H8" s="10">
        <f t="shared" si="1"/>
        <v>40</v>
      </c>
      <c r="I8" s="10">
        <f t="shared" si="2"/>
        <v>78.67</v>
      </c>
      <c r="J8" s="9">
        <f>RANK(I8,$I$3:$I$12,0)</f>
        <v>6</v>
      </c>
      <c r="K8" s="11"/>
    </row>
    <row r="9" ht="30" customHeight="1" spans="1:11">
      <c r="A9" s="6">
        <v>7</v>
      </c>
      <c r="B9" s="7" t="s">
        <v>66</v>
      </c>
      <c r="C9" s="8" t="s">
        <v>79</v>
      </c>
      <c r="D9" s="9" t="s">
        <v>80</v>
      </c>
      <c r="E9" s="10">
        <v>80</v>
      </c>
      <c r="F9" s="10">
        <f t="shared" si="0"/>
        <v>40</v>
      </c>
      <c r="G9" s="10">
        <v>77.2</v>
      </c>
      <c r="H9" s="10">
        <f t="shared" si="1"/>
        <v>38.6</v>
      </c>
      <c r="I9" s="10">
        <f t="shared" si="2"/>
        <v>78.6</v>
      </c>
      <c r="J9" s="9">
        <f>RANK(I9,$I$3:$I$12,0)</f>
        <v>7</v>
      </c>
      <c r="K9" s="11"/>
    </row>
    <row r="10" ht="30" customHeight="1" spans="1:11">
      <c r="A10" s="6">
        <v>8</v>
      </c>
      <c r="B10" s="7" t="s">
        <v>66</v>
      </c>
      <c r="C10" s="8" t="s">
        <v>81</v>
      </c>
      <c r="D10" s="9" t="s">
        <v>82</v>
      </c>
      <c r="E10" s="10">
        <v>82.43</v>
      </c>
      <c r="F10" s="10">
        <f t="shared" si="0"/>
        <v>41.22</v>
      </c>
      <c r="G10" s="10">
        <v>72.8</v>
      </c>
      <c r="H10" s="10">
        <f t="shared" si="1"/>
        <v>36.4</v>
      </c>
      <c r="I10" s="10">
        <f t="shared" si="2"/>
        <v>77.62</v>
      </c>
      <c r="J10" s="9">
        <f>RANK(I10,$I$3:$I$12,0)</f>
        <v>8</v>
      </c>
      <c r="K10" s="11"/>
    </row>
    <row r="11" ht="30" customHeight="1" spans="1:11">
      <c r="A11" s="6">
        <v>9</v>
      </c>
      <c r="B11" s="7" t="s">
        <v>66</v>
      </c>
      <c r="C11" s="8" t="s">
        <v>83</v>
      </c>
      <c r="D11" s="9" t="s">
        <v>84</v>
      </c>
      <c r="E11" s="10">
        <v>71.4</v>
      </c>
      <c r="F11" s="10">
        <f t="shared" si="0"/>
        <v>35.7</v>
      </c>
      <c r="G11" s="10">
        <v>75.6</v>
      </c>
      <c r="H11" s="10">
        <f t="shared" si="1"/>
        <v>37.8</v>
      </c>
      <c r="I11" s="10">
        <f t="shared" si="2"/>
        <v>73.5</v>
      </c>
      <c r="J11" s="9">
        <f>RANK(I11,$I$3:$I$12,0)</f>
        <v>9</v>
      </c>
      <c r="K11" s="11"/>
    </row>
    <row r="12" ht="30" customHeight="1" spans="1:11">
      <c r="A12" s="6">
        <v>10</v>
      </c>
      <c r="B12" s="7" t="s">
        <v>66</v>
      </c>
      <c r="C12" s="8" t="s">
        <v>85</v>
      </c>
      <c r="D12" s="9"/>
      <c r="E12" s="10"/>
      <c r="F12" s="10"/>
      <c r="G12" s="10"/>
      <c r="H12" s="10"/>
      <c r="I12" s="10"/>
      <c r="J12" s="9"/>
      <c r="K12" s="9" t="s">
        <v>31</v>
      </c>
    </row>
    <row r="13" ht="30" customHeight="1" spans="1:11">
      <c r="A13" s="6">
        <v>11</v>
      </c>
      <c r="B13" s="7" t="s">
        <v>86</v>
      </c>
      <c r="C13" s="8" t="s">
        <v>87</v>
      </c>
      <c r="D13" s="9" t="s">
        <v>88</v>
      </c>
      <c r="E13" s="10">
        <v>77.56</v>
      </c>
      <c r="F13" s="10">
        <f>E13*50%</f>
        <v>38.78</v>
      </c>
      <c r="G13" s="9">
        <v>80.92</v>
      </c>
      <c r="H13" s="10">
        <f>G13*50%</f>
        <v>40.46</v>
      </c>
      <c r="I13" s="10">
        <f>F13+H13</f>
        <v>79.24</v>
      </c>
      <c r="J13" s="9">
        <v>1</v>
      </c>
      <c r="K13" s="9"/>
    </row>
    <row r="14" ht="30" customHeight="1" spans="1:11">
      <c r="A14" s="6">
        <v>12</v>
      </c>
      <c r="B14" s="7" t="s">
        <v>86</v>
      </c>
      <c r="C14" s="8" t="s">
        <v>89</v>
      </c>
      <c r="D14" s="9" t="s">
        <v>90</v>
      </c>
      <c r="E14" s="10">
        <v>70</v>
      </c>
      <c r="F14" s="10">
        <f>E14*50%</f>
        <v>35</v>
      </c>
      <c r="G14" s="9">
        <v>79.83</v>
      </c>
      <c r="H14" s="10">
        <f>G14*50%</f>
        <v>39.92</v>
      </c>
      <c r="I14" s="10">
        <f>F14+H14</f>
        <v>74.92</v>
      </c>
      <c r="J14" s="9">
        <v>2</v>
      </c>
      <c r="K14" s="9"/>
    </row>
  </sheetData>
  <autoFilter ref="A2:K14">
    <sortState ref="A2:K14">
      <sortCondition ref="J2"/>
    </sortState>
    <extLst/>
  </autoFilter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A1-A8</vt:lpstr>
      <vt:lpstr>B1-B2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2023-07-15T03:05:00Z</dcterms:created>
  <dcterms:modified xsi:type="dcterms:W3CDTF">2023-07-17T08:33:49Z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C4144BA072064EC3A3B7AD9D491B6F2A_12</vt:lpwstr>
  </property>
  <property fmtid="{D5CDD505-2E9C-101B-9397-08002B2CF9AE}" pid="3" name="KSOProductBuildVer">
    <vt:lpwstr>2052-11.1.0.14309</vt:lpwstr>
  </property>
</Properties>
</file>