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<sst xmlns="http://schemas.openxmlformats.org/spreadsheetml/2006/main" count="272" uniqueCount="141">
  <si>
    <t>炎陵县财政局综合规划口2023年度1-4月炎陵县财政专项资金分配情况表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</si>
  <si>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</si>
  <si>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</si>
  <si>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</si>
  <si>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</si>
  <si>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</si>
  <si>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</si>
  <si>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</si>
  <si>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</si>
  <si>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</si>
  <si>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截至4月30日止余额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</si>
  <si>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</si>
  <si>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</si>
  <si>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</si>
  <si>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</si>
  <si>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</si>
  <si>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</si>
  <si>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</si>
  <si>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</si>
  <si>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</si>
  <si>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</si>
  <si>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</si>
  <si>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</si>
  <si>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</si>
  <si>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</si>
  <si>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</si>
  <si>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</si>
  <si>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</si>
  <si>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</si>
  <si>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</si>
  <si>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</si>
  <si>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</si>
  <si>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</si>
  <si>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</si>
  <si>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</si>
  <si>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</si>
  <si>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炎财预调
〔2023〕243号</t>
  </si>
  <si>
    <t>调剂安排综合股关于住保中心申请调剂指标用于20年零星小区棚户区改造项目</t>
  </si>
  <si>
    <t>炎财综指〔2023〕31号</t>
  </si>
  <si>
    <t>炎陵县住房保障服务中心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</si>
  <si>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</si>
  <si>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</si>
  <si>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</si>
  <si>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炎财综指〔2023〕20号、炎财综指〔2023〕24号</t>
  </si>
  <si>
    <t>2210107保障性住房租金补贴</t>
  </si>
  <si>
    <t>湘财预[2021]330号</t>
  </si>
  <si>
    <t>提前下达2022年部分中央财政城镇保障性安居工程补助资金</t>
  </si>
  <si>
    <t>炎财综指〔2023〕26号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</si>
  <si>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</si>
  <si>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</si>
  <si>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</si>
  <si>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</si>
  <si>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</si>
  <si>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</si>
  <si>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</si>
  <si>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</si>
  <si>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炎财综指〔2023〕25号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</si>
  <si>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</si>
  <si>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</si>
  <si>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</si>
  <si>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</si>
  <si>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2210110保障性租赁住房</t>
  </si>
  <si>
    <t>提前下达2023年部分中央财政城镇保障性安居工程补助资金的通知（租赁住房保障34万元）</t>
  </si>
  <si>
    <t>炎财综指〔2023〕28号</t>
  </si>
  <si>
    <t>城乡社区支出</t>
  </si>
  <si>
    <t>2120801征地和拆迁补偿支出</t>
  </si>
  <si>
    <t>炎政发
〔2020〕6号</t>
  </si>
  <si>
    <t>2020年园区土地成本（株洲地产集团产业投资公司、九龙托普硬质合金和湘炎液化气公司、九龙炎陵龙翔钽铌材料公司）</t>
  </si>
  <si>
    <t>炎财综指〔2023〕29号、炎财综指〔2023〕30号</t>
  </si>
  <si>
    <t>炎陵高新技术开发区管理委员会</t>
  </si>
  <si>
    <t xml:space="preserve">炎财预
[2022]1号 </t>
  </si>
  <si>
    <t xml:space="preserve"> 2022年园区土地成本</t>
  </si>
  <si>
    <t>炎财综指〔2023〕8号</t>
  </si>
  <si>
    <t>21211农业土地开发资金安排的支出</t>
  </si>
  <si>
    <t>株财国[2021]229号</t>
  </si>
  <si>
    <t>下达农土补助资金（沔渡镇九都村10万元、十都镇神农谷村5万元、下村乡鹫峰村5万元、下村乡酃峰村5万元、中村乡平乐村10万元）</t>
  </si>
  <si>
    <t>炎财综指〔2023〕17号</t>
  </si>
  <si>
    <t>炎陵县沔渡镇人民政府</t>
  </si>
  <si>
    <t>2120802土地开发支出</t>
  </si>
  <si>
    <t>炎政发
〔2023〕1号</t>
  </si>
  <si>
    <t>部门专项-项目支出（安排乡镇土地成本支出）</t>
  </si>
  <si>
    <t>部门专项-项目支出（安排九龙园区土地成本支出）</t>
  </si>
  <si>
    <t>其他支出</t>
  </si>
  <si>
    <t>2290804福利彩票销售机构的业务费支出</t>
  </si>
  <si>
    <t>株财综[2022]11号</t>
  </si>
  <si>
    <t>下达五县发行费（福利彩票）（一季度）</t>
  </si>
  <si>
    <t>炎财综指〔2023〕5号</t>
  </si>
  <si>
    <t>炎陵县民政局</t>
  </si>
  <si>
    <t>株财综[2022]14号</t>
  </si>
  <si>
    <t>下达五县发行费（福利彩票）（二季度）</t>
  </si>
  <si>
    <t>炎财综指〔2023〕6号</t>
  </si>
  <si>
    <t>株财综[2022]25号</t>
  </si>
  <si>
    <t>下达五县发行费（福利彩票）（三季度）</t>
  </si>
  <si>
    <t>炎财综指〔2023〕7号</t>
  </si>
  <si>
    <t>株财综[2021]10号</t>
  </si>
  <si>
    <t>炎财综指〔2023〕3号</t>
  </si>
  <si>
    <t>株财综[2021]31号</t>
  </si>
  <si>
    <t>下达五县发行费（福利彩票）（四季度）</t>
  </si>
  <si>
    <t>炎财综指〔2023〕4号</t>
  </si>
  <si>
    <t>株财综[2022]47号</t>
  </si>
  <si>
    <t>下达五县发行费和销售亭、福潮店建设补助资金</t>
  </si>
  <si>
    <t>株财综
〔2023〕3号</t>
  </si>
  <si>
    <t>下达五县福利彩票发行费（一季度）</t>
  </si>
  <si>
    <t>2296002用于社会福利的彩票公益金支出</t>
  </si>
  <si>
    <t>湘财综指[2022]8号</t>
  </si>
  <si>
    <t>下达2022年度市县分成福彩公益金</t>
  </si>
  <si>
    <t>炎财综指〔2023〕15号</t>
  </si>
  <si>
    <t>湘财综指[2022]10号</t>
  </si>
  <si>
    <t>下达2022年度省级福利彩票公益金（下达2022年度省级福利彩票公益金（乡镇（街道）社会工作站建设和牵手计划20万、福彩公益金超收分成5万、乡村振兴示范创建（民政公共服务类50万））</t>
  </si>
  <si>
    <t>炎财综指〔2023〕2号、炎财综指〔2023〕16号</t>
  </si>
  <si>
    <t>湘财综指[2022]14号</t>
  </si>
  <si>
    <t>下达2022年度省级财政专项彩票公益金（下达2022年度省级财政专项彩票公益金（对市县补助（地方自主确定项目）60万、残疾儿童康复救助项目7.1万））</t>
  </si>
  <si>
    <t>炎财综指〔2023〕23号</t>
  </si>
  <si>
    <t>炎陵县残疾人联合会</t>
  </si>
  <si>
    <t>株财综[2022]53号</t>
  </si>
  <si>
    <t>下达2022年省级财政专项彩票公益金（残疾人协会5、沔渡镇上馆村6、霞阳镇炎西村5）</t>
  </si>
  <si>
    <t>株财综[2022]54号</t>
  </si>
  <si>
    <t>下达2022年度市县分成福彩公益金（民政养老服务项目10万、水口镇水口村老年活动中心建设30万（乡村振兴）、青林村老年活动中心8万、十都青石岗村老年活动室建设8万、霞阳镇黄沙垅村老年活动广场建设10万、霞阳敬老院建设5万、鹿原镇敬老院建设10万）</t>
  </si>
  <si>
    <t>株财综[2021]54号</t>
  </si>
  <si>
    <t>下达2021年度市本级福彩公益金项目资金的通知（第二批）（沔渡仓背村养老服务项目30万元）</t>
  </si>
  <si>
    <t>湘财综指
〔2022〕21号</t>
  </si>
  <si>
    <t>提前下达2023年市县分成福彩公益金</t>
  </si>
  <si>
    <t>2296003用于体育事业的彩票公益金支出</t>
  </si>
  <si>
    <t>湘财综指[2021]9号</t>
  </si>
  <si>
    <t>下达2021年度省级福利彩票公益金</t>
  </si>
  <si>
    <t>炎财综指〔2023〕1号</t>
  </si>
  <si>
    <t>湘财综指[2021]7号</t>
  </si>
  <si>
    <t>下达2021年度市县分成福彩公益金</t>
  </si>
  <si>
    <t>湘财综指[2021]6号</t>
  </si>
  <si>
    <t>下达2021年度省级财政专项彩票公益金（对市县补助）</t>
  </si>
  <si>
    <t>湘财综指[2022]5号</t>
  </si>
  <si>
    <t>下达2022年度市县分成体彩公益金</t>
  </si>
  <si>
    <t>下达2022年省级财政专项彩票公益金（鹿原镇老年活动中心建设5万）</t>
  </si>
  <si>
    <t>株财综[2021]51号</t>
  </si>
  <si>
    <t>下达2021年度市本级体彩公益金项目资金（第二批）（文旅广体局全民健身活动经费5万元、文旅广体局体育场地调查经费1万元）</t>
  </si>
  <si>
    <t>湘财综指
〔2022〕22号</t>
  </si>
  <si>
    <t>提前下达2023年市县分成体彩公益金</t>
  </si>
  <si>
    <t>一般公共服务支出</t>
  </si>
  <si>
    <t>2219999其他一般公共服务支出</t>
  </si>
  <si>
    <t>炎财预
[2023]2号</t>
  </si>
  <si>
    <t>炎财预调[2023]160号民政局调剂指标（鹿原镇西草坪乡村振兴示范创建项目）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</si>
</sst>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  <numFmt numFmtId="179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8" fontId="1" fillId="0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4" fillId="0" borderId="1" xfId="11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11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showZeros="0" tabSelected="1" workbookViewId="0">
      <pane ySplit="6" topLeftCell="A43" activePane="bottomLeft" state="frozen"/>
      <selection/>
      <selection pane="bottomLeft" activeCell="H6" sqref="H6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62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1" customHeigh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">
        <v>1</v>
      </c>
      <c r="P2" s="5"/>
    </row>
    <row r="3" s="1" customFormat="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37" t="s">
        <v>9</v>
      </c>
      <c r="M3" s="38"/>
      <c r="N3" s="39"/>
      <c r="O3" s="40" t="s">
        <v>10</v>
      </c>
      <c r="P3" s="6" t="s">
        <v>11</v>
      </c>
    </row>
    <row r="4" s="1" customFormat="1" customHeight="1" spans="1:16">
      <c r="A4" s="6"/>
      <c r="B4" s="6"/>
      <c r="C4" s="6"/>
      <c r="D4" s="6"/>
      <c r="E4" s="6"/>
      <c r="F4" s="6"/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8</v>
      </c>
      <c r="M4" s="6" t="s">
        <v>17</v>
      </c>
      <c r="N4" s="6" t="s">
        <v>18</v>
      </c>
      <c r="O4" s="6"/>
      <c r="P4" s="6"/>
    </row>
    <row r="5" s="1" customFormat="1" customHeight="1" spans="1:16">
      <c r="A5" s="7"/>
      <c r="B5" s="7" t="s">
        <v>12</v>
      </c>
      <c r="C5" s="7"/>
      <c r="D5" s="7"/>
      <c r="E5" s="7"/>
      <c r="F5" s="7"/>
      <c r="G5" s="8">
        <f>G6+G21+G27+G49</f>
        <v>67200259.82</v>
      </c>
      <c r="H5" s="8">
        <f t="shared" ref="H5:O5" si="0">H6+H21+H27+H49</f>
        <v>1149376</v>
      </c>
      <c r="I5" s="8">
        <f t="shared" si="0"/>
        <v>0</v>
      </c>
      <c r="J5" s="8">
        <f t="shared" si="0"/>
        <v>0</v>
      </c>
      <c r="K5" s="8">
        <f t="shared" si="0"/>
        <v>66050883.82</v>
      </c>
      <c r="L5" s="8">
        <f t="shared" si="0"/>
        <v>14446759.02</v>
      </c>
      <c r="M5" s="8">
        <f t="shared" si="0"/>
        <v>0</v>
      </c>
      <c r="N5" s="8">
        <f t="shared" si="0"/>
        <v>0</v>
      </c>
      <c r="O5" s="8">
        <f t="shared" si="0"/>
        <v>50753500.8</v>
      </c>
      <c r="P5" s="7"/>
    </row>
    <row r="6" s="1" customFormat="1" customHeight="1" spans="1:16">
      <c r="A6" s="9"/>
      <c r="B6" s="9" t="s">
        <v>19</v>
      </c>
      <c r="C6" s="10"/>
      <c r="D6" s="11"/>
      <c r="E6" s="11"/>
      <c r="F6" s="11"/>
      <c r="G6" s="12">
        <f t="shared" ref="G6:L6" si="1">SUM(G7:G20)</f>
        <v>24638485.42</v>
      </c>
      <c r="H6" s="12">
        <f t="shared" si="1"/>
        <v>0</v>
      </c>
      <c r="I6" s="12">
        <f t="shared" si="1"/>
        <v>0</v>
      </c>
      <c r="J6" s="12">
        <f t="shared" si="1"/>
        <v>0</v>
      </c>
      <c r="K6" s="12">
        <f t="shared" si="1"/>
        <v>24638485.42</v>
      </c>
      <c r="L6" s="12">
        <f t="shared" si="1"/>
        <v>5929748.42</v>
      </c>
      <c r="M6" s="41"/>
      <c r="N6" s="41"/>
      <c r="O6" s="12">
        <f>SUM(O7:O20)</f>
        <v>18708737</v>
      </c>
      <c r="P6" s="41"/>
    </row>
    <row r="7" s="1" customFormat="1" ht="53" customHeight="1" spans="1:16">
      <c r="A7" s="6">
        <v>1</v>
      </c>
      <c r="B7" s="13" t="s">
        <v>20</v>
      </c>
      <c r="C7" s="14" t="s">
        <v>21</v>
      </c>
      <c r="D7" s="15" t="s">
        <v>22</v>
      </c>
      <c r="E7" s="16" t="s">
        <v>23</v>
      </c>
      <c r="F7" s="6" t="s">
        <v>24</v>
      </c>
      <c r="G7" s="17">
        <f>SUM(H7:K7)</f>
        <v>10809600</v>
      </c>
      <c r="H7" s="17"/>
      <c r="I7" s="17"/>
      <c r="J7" s="42"/>
      <c r="K7" s="43">
        <v>10809600</v>
      </c>
      <c r="L7" s="42"/>
      <c r="M7" s="44"/>
      <c r="N7" s="45"/>
      <c r="O7" s="17">
        <f>G7-L7</f>
        <v>10809600</v>
      </c>
      <c r="P7" s="6"/>
    </row>
    <row r="8" s="1" customFormat="1" customHeight="1" spans="1:16">
      <c r="A8" s="6">
        <v>2</v>
      </c>
      <c r="B8" s="13" t="s">
        <v>25</v>
      </c>
      <c r="C8" s="14" t="s">
        <v>26</v>
      </c>
      <c r="D8" s="15" t="s">
        <v>27</v>
      </c>
      <c r="E8" s="16" t="s">
        <v>23</v>
      </c>
      <c r="F8" s="6" t="s">
        <v>24</v>
      </c>
      <c r="G8" s="17">
        <f>SUM(H8:K8)</f>
        <v>147800</v>
      </c>
      <c r="H8" s="17"/>
      <c r="I8" s="17"/>
      <c r="J8" s="42"/>
      <c r="K8" s="46">
        <v>147800</v>
      </c>
      <c r="L8" s="42"/>
      <c r="M8" s="44"/>
      <c r="N8" s="45"/>
      <c r="O8" s="17">
        <f>G8-L8</f>
        <v>147800</v>
      </c>
      <c r="P8" s="6"/>
    </row>
    <row r="9" s="1" customFormat="1" customHeight="1" spans="1:16">
      <c r="A9" s="6">
        <v>3</v>
      </c>
      <c r="B9" s="13" t="s">
        <v>28</v>
      </c>
      <c r="C9" s="14" t="s">
        <v>29</v>
      </c>
      <c r="D9" s="15" t="s">
        <v>30</v>
      </c>
      <c r="E9" s="16" t="s">
        <v>23</v>
      </c>
      <c r="F9" s="6" t="s">
        <v>24</v>
      </c>
      <c r="G9" s="17">
        <f>SUM(H9:K9)</f>
        <v>4035717</v>
      </c>
      <c r="H9" s="17"/>
      <c r="I9" s="17"/>
      <c r="J9" s="17"/>
      <c r="K9" s="46">
        <v>4035717</v>
      </c>
      <c r="L9" s="42">
        <f>565155+250000</f>
        <v>815155</v>
      </c>
      <c r="M9" s="44" t="s">
        <v>31</v>
      </c>
      <c r="N9" s="45" t="s">
        <v>32</v>
      </c>
      <c r="O9" s="17">
        <f>G9-L9</f>
        <v>3220562</v>
      </c>
      <c r="P9" s="6"/>
    </row>
    <row r="10" s="1" customFormat="1" customHeight="1" spans="1:16">
      <c r="A10" s="6">
        <v>4</v>
      </c>
      <c r="B10" s="13" t="s">
        <v>33</v>
      </c>
      <c r="C10" s="18" t="s">
        <v>34</v>
      </c>
      <c r="D10" s="19" t="s">
        <v>35</v>
      </c>
      <c r="E10" s="16" t="s">
        <v>23</v>
      </c>
      <c r="F10" s="6" t="s">
        <v>24</v>
      </c>
      <c r="G10" s="17">
        <f>SUM(H10:K10)</f>
        <v>1518160</v>
      </c>
      <c r="H10" s="17"/>
      <c r="I10" s="17"/>
      <c r="J10" s="17"/>
      <c r="K10" s="46">
        <v>1518160</v>
      </c>
      <c r="L10" s="47"/>
      <c r="M10" s="44"/>
      <c r="N10" s="45"/>
      <c r="O10" s="17">
        <f>G10-L10</f>
        <v>1518160</v>
      </c>
      <c r="P10" s="6"/>
    </row>
    <row r="11" s="1" customFormat="1" customHeight="1" spans="1:16">
      <c r="A11" s="6">
        <v>5</v>
      </c>
      <c r="B11" s="13" t="s">
        <v>33</v>
      </c>
      <c r="C11" s="18" t="s">
        <v>36</v>
      </c>
      <c r="D11" s="19" t="s">
        <v>37</v>
      </c>
      <c r="E11" s="16" t="s">
        <v>23</v>
      </c>
      <c r="F11" s="6" t="s">
        <v>24</v>
      </c>
      <c r="G11" s="17">
        <f>SUM(H11:K11)</f>
        <v>1341173.42</v>
      </c>
      <c r="H11" s="17"/>
      <c r="I11" s="17"/>
      <c r="J11" s="17"/>
      <c r="K11" s="46">
        <v>1341173.42</v>
      </c>
      <c r="L11" s="46">
        <v>1341173.42</v>
      </c>
      <c r="M11" s="44" t="s">
        <v>38</v>
      </c>
      <c r="N11" s="45" t="s">
        <v>39</v>
      </c>
      <c r="O11" s="17"/>
      <c r="P11" s="6"/>
    </row>
    <row r="12" s="1" customFormat="1" customHeight="1" spans="1:16">
      <c r="A12" s="6">
        <v>6</v>
      </c>
      <c r="B12" s="13" t="s">
        <v>40</v>
      </c>
      <c r="C12" s="18" t="s">
        <v>41</v>
      </c>
      <c r="D12" s="19" t="s">
        <v>42</v>
      </c>
      <c r="E12" s="16" t="s">
        <v>23</v>
      </c>
      <c r="F12" s="6" t="s">
        <v>24</v>
      </c>
      <c r="G12" s="17">
        <f t="shared" ref="G12:G20" si="2">SUM(H12:K12)</f>
        <v>2670000</v>
      </c>
      <c r="H12" s="17"/>
      <c r="I12" s="17"/>
      <c r="J12" s="17"/>
      <c r="K12" s="46">
        <v>2670000</v>
      </c>
      <c r="L12" s="42">
        <f>400000+2270000</f>
        <v>2670000</v>
      </c>
      <c r="M12" s="44" t="s">
        <v>43</v>
      </c>
      <c r="N12" s="45" t="s">
        <v>39</v>
      </c>
      <c r="O12" s="17">
        <f t="shared" ref="O12:O20" si="3">G12-L12</f>
        <v>0</v>
      </c>
      <c r="P12" s="6"/>
    </row>
    <row r="13" s="1" customFormat="1" customHeight="1" spans="1:16">
      <c r="A13" s="6">
        <v>7</v>
      </c>
      <c r="B13" s="13" t="s">
        <v>44</v>
      </c>
      <c r="C13" s="18" t="s">
        <v>45</v>
      </c>
      <c r="D13" s="19" t="s">
        <v>46</v>
      </c>
      <c r="E13" s="16" t="s">
        <v>23</v>
      </c>
      <c r="F13" s="6" t="s">
        <v>24</v>
      </c>
      <c r="G13" s="17">
        <f t="shared" si="2"/>
        <v>681920</v>
      </c>
      <c r="H13" s="17"/>
      <c r="I13" s="17"/>
      <c r="J13" s="17"/>
      <c r="K13" s="46">
        <v>681920</v>
      </c>
      <c r="L13" s="42">
        <v>681920</v>
      </c>
      <c r="M13" s="44" t="s">
        <v>47</v>
      </c>
      <c r="N13" s="45"/>
      <c r="O13" s="17">
        <f t="shared" si="3"/>
        <v>0</v>
      </c>
      <c r="P13" s="6"/>
    </row>
    <row r="14" s="1" customFormat="1" customHeight="1" spans="1:16">
      <c r="A14" s="6">
        <v>8</v>
      </c>
      <c r="B14" s="13" t="s">
        <v>48</v>
      </c>
      <c r="C14" s="18" t="s">
        <v>49</v>
      </c>
      <c r="D14" s="19" t="s">
        <v>50</v>
      </c>
      <c r="E14" s="16" t="s">
        <v>23</v>
      </c>
      <c r="F14" s="6" t="s">
        <v>24</v>
      </c>
      <c r="G14" s="17">
        <f t="shared" si="2"/>
        <v>770000</v>
      </c>
      <c r="H14" s="17"/>
      <c r="I14" s="17"/>
      <c r="J14" s="42"/>
      <c r="K14" s="46">
        <v>770000</v>
      </c>
      <c r="L14" s="42"/>
      <c r="M14" s="44"/>
      <c r="N14" s="45"/>
      <c r="O14" s="17">
        <f t="shared" si="3"/>
        <v>770000</v>
      </c>
      <c r="P14" s="6"/>
    </row>
    <row r="15" s="1" customFormat="1" customHeight="1" spans="1:16">
      <c r="A15" s="6">
        <v>9</v>
      </c>
      <c r="B15" s="13" t="s">
        <v>48</v>
      </c>
      <c r="C15" s="18" t="s">
        <v>34</v>
      </c>
      <c r="D15" s="19" t="s">
        <v>51</v>
      </c>
      <c r="E15" s="16" t="s">
        <v>23</v>
      </c>
      <c r="F15" s="6" t="s">
        <v>24</v>
      </c>
      <c r="G15" s="17">
        <f t="shared" si="2"/>
        <v>346200</v>
      </c>
      <c r="H15" s="17"/>
      <c r="I15" s="17"/>
      <c r="J15" s="42"/>
      <c r="K15" s="46">
        <v>346200</v>
      </c>
      <c r="L15" s="42">
        <v>90460</v>
      </c>
      <c r="M15" s="48" t="s">
        <v>52</v>
      </c>
      <c r="N15" s="45" t="s">
        <v>32</v>
      </c>
      <c r="O15" s="17">
        <f t="shared" si="3"/>
        <v>255740</v>
      </c>
      <c r="P15" s="6"/>
    </row>
    <row r="16" s="1" customFormat="1" customHeight="1" spans="1:16">
      <c r="A16" s="6">
        <v>10</v>
      </c>
      <c r="B16" s="13" t="s">
        <v>48</v>
      </c>
      <c r="C16" s="18" t="s">
        <v>53</v>
      </c>
      <c r="D16" s="19" t="s">
        <v>54</v>
      </c>
      <c r="E16" s="16" t="s">
        <v>23</v>
      </c>
      <c r="F16" s="6" t="s">
        <v>24</v>
      </c>
      <c r="G16" s="17">
        <f t="shared" si="2"/>
        <v>10000</v>
      </c>
      <c r="H16" s="17"/>
      <c r="I16" s="17"/>
      <c r="J16" s="17"/>
      <c r="K16" s="46">
        <v>10000</v>
      </c>
      <c r="L16" s="49">
        <v>10000</v>
      </c>
      <c r="M16" s="48" t="s">
        <v>55</v>
      </c>
      <c r="N16" s="45" t="s">
        <v>32</v>
      </c>
      <c r="O16" s="17">
        <f t="shared" si="3"/>
        <v>0</v>
      </c>
      <c r="P16" s="6"/>
    </row>
    <row r="17" s="1" customFormat="1" customHeight="1" spans="1:16">
      <c r="A17" s="6">
        <v>11</v>
      </c>
      <c r="B17" s="13" t="s">
        <v>48</v>
      </c>
      <c r="C17" s="18" t="s">
        <v>45</v>
      </c>
      <c r="D17" s="19" t="s">
        <v>46</v>
      </c>
      <c r="E17" s="16" t="s">
        <v>23</v>
      </c>
      <c r="F17" s="6" t="s">
        <v>24</v>
      </c>
      <c r="G17" s="17">
        <f t="shared" si="2"/>
        <v>707915</v>
      </c>
      <c r="H17" s="17"/>
      <c r="I17" s="17"/>
      <c r="J17" s="42"/>
      <c r="K17" s="42">
        <v>707915</v>
      </c>
      <c r="L17" s="42">
        <v>250000</v>
      </c>
      <c r="M17" s="44" t="s">
        <v>56</v>
      </c>
      <c r="N17" s="45" t="s">
        <v>32</v>
      </c>
      <c r="O17" s="17">
        <f t="shared" si="3"/>
        <v>457915</v>
      </c>
      <c r="P17" s="6"/>
    </row>
    <row r="18" s="1" customFormat="1" customHeight="1" spans="1:16">
      <c r="A18" s="6">
        <v>12</v>
      </c>
      <c r="B18" s="13" t="s">
        <v>48</v>
      </c>
      <c r="C18" s="18" t="s">
        <v>57</v>
      </c>
      <c r="D18" s="19" t="s">
        <v>58</v>
      </c>
      <c r="E18" s="16" t="s">
        <v>23</v>
      </c>
      <c r="F18" s="6" t="s">
        <v>24</v>
      </c>
      <c r="G18" s="17">
        <f t="shared" si="2"/>
        <v>260000</v>
      </c>
      <c r="H18" s="17"/>
      <c r="I18" s="17"/>
      <c r="J18" s="42"/>
      <c r="K18" s="42">
        <v>260000</v>
      </c>
      <c r="L18" s="42"/>
      <c r="M18" s="48"/>
      <c r="N18" s="45"/>
      <c r="O18" s="17">
        <f t="shared" si="3"/>
        <v>260000</v>
      </c>
      <c r="P18" s="6"/>
    </row>
    <row r="19" s="1" customFormat="1" customHeight="1" spans="1:16">
      <c r="A19" s="6">
        <v>13</v>
      </c>
      <c r="B19" s="13" t="s">
        <v>48</v>
      </c>
      <c r="C19" s="18" t="s">
        <v>59</v>
      </c>
      <c r="D19" s="20" t="s">
        <v>60</v>
      </c>
      <c r="E19" s="16" t="s">
        <v>23</v>
      </c>
      <c r="F19" s="6" t="s">
        <v>24</v>
      </c>
      <c r="G19" s="17">
        <f t="shared" si="2"/>
        <v>1000000</v>
      </c>
      <c r="H19" s="17"/>
      <c r="I19" s="17"/>
      <c r="J19" s="42"/>
      <c r="K19" s="42">
        <v>1000000</v>
      </c>
      <c r="L19" s="42"/>
      <c r="M19" s="48"/>
      <c r="N19" s="45"/>
      <c r="O19" s="17">
        <f t="shared" si="3"/>
        <v>1000000</v>
      </c>
      <c r="P19" s="6"/>
    </row>
    <row r="20" s="1" customFormat="1" customHeight="1" spans="1:16">
      <c r="A20" s="6">
        <v>14</v>
      </c>
      <c r="B20" s="13" t="s">
        <v>61</v>
      </c>
      <c r="C20" s="18" t="s">
        <v>59</v>
      </c>
      <c r="D20" s="20" t="s">
        <v>62</v>
      </c>
      <c r="E20" s="16" t="s">
        <v>23</v>
      </c>
      <c r="F20" s="6" t="s">
        <v>24</v>
      </c>
      <c r="G20" s="17">
        <f t="shared" si="2"/>
        <v>340000</v>
      </c>
      <c r="H20" s="17"/>
      <c r="I20" s="17"/>
      <c r="J20" s="42"/>
      <c r="K20" s="42">
        <v>340000</v>
      </c>
      <c r="L20" s="42">
        <v>71040</v>
      </c>
      <c r="M20" s="48" t="s">
        <v>63</v>
      </c>
      <c r="N20" s="45" t="s">
        <v>39</v>
      </c>
      <c r="O20" s="17">
        <f t="shared" si="3"/>
        <v>268960</v>
      </c>
      <c r="P20" s="6"/>
    </row>
    <row r="21" s="1" customFormat="1" customHeight="1" spans="1:16">
      <c r="A21" s="9"/>
      <c r="B21" s="21" t="s">
        <v>64</v>
      </c>
      <c r="C21" s="9"/>
      <c r="D21" s="22"/>
      <c r="E21" s="23"/>
      <c r="F21" s="9"/>
      <c r="G21" s="24">
        <f t="shared" ref="G21:L21" si="4">SUM(G22:G26)</f>
        <v>35469912</v>
      </c>
      <c r="H21" s="24">
        <f t="shared" si="4"/>
        <v>0</v>
      </c>
      <c r="I21" s="24">
        <f t="shared" si="4"/>
        <v>0</v>
      </c>
      <c r="J21" s="24">
        <f t="shared" si="4"/>
        <v>0</v>
      </c>
      <c r="K21" s="24">
        <f t="shared" si="4"/>
        <v>35469912</v>
      </c>
      <c r="L21" s="24">
        <f t="shared" si="4"/>
        <v>6910835.6</v>
      </c>
      <c r="M21" s="50"/>
      <c r="N21" s="51"/>
      <c r="O21" s="52">
        <f>SUM(O22:O26)</f>
        <v>28559076.4</v>
      </c>
      <c r="P21" s="9"/>
    </row>
    <row r="22" s="1" customFormat="1" ht="60" customHeight="1" spans="1:16">
      <c r="A22" s="6">
        <v>1</v>
      </c>
      <c r="B22" s="25" t="s">
        <v>65</v>
      </c>
      <c r="C22" s="13" t="s">
        <v>66</v>
      </c>
      <c r="D22" s="25" t="s">
        <v>67</v>
      </c>
      <c r="E22" s="16" t="s">
        <v>23</v>
      </c>
      <c r="F22" s="6" t="s">
        <v>24</v>
      </c>
      <c r="G22" s="17">
        <f>SUM(H22:K22)</f>
        <v>5655912</v>
      </c>
      <c r="H22" s="17"/>
      <c r="I22" s="17"/>
      <c r="J22" s="42"/>
      <c r="K22" s="43">
        <v>5655912</v>
      </c>
      <c r="L22" s="42">
        <v>4810835.6</v>
      </c>
      <c r="M22" s="48" t="s">
        <v>68</v>
      </c>
      <c r="N22" s="45" t="s">
        <v>69</v>
      </c>
      <c r="O22" s="17">
        <f>G22-L22</f>
        <v>845076.4</v>
      </c>
      <c r="P22" s="6"/>
    </row>
    <row r="23" s="1" customFormat="1" customHeight="1" spans="1:16">
      <c r="A23" s="6">
        <v>2</v>
      </c>
      <c r="B23" s="25" t="s">
        <v>65</v>
      </c>
      <c r="C23" s="13" t="s">
        <v>70</v>
      </c>
      <c r="D23" s="25" t="s">
        <v>71</v>
      </c>
      <c r="E23" s="16" t="s">
        <v>23</v>
      </c>
      <c r="F23" s="6" t="s">
        <v>24</v>
      </c>
      <c r="G23" s="17">
        <v>3704000</v>
      </c>
      <c r="H23" s="17"/>
      <c r="I23" s="17"/>
      <c r="J23" s="42"/>
      <c r="K23" s="43">
        <v>3704000</v>
      </c>
      <c r="L23" s="42">
        <v>2000000</v>
      </c>
      <c r="M23" s="48" t="s">
        <v>72</v>
      </c>
      <c r="N23" s="45" t="s">
        <v>69</v>
      </c>
      <c r="O23" s="17">
        <f>G23-L23</f>
        <v>1704000</v>
      </c>
      <c r="P23" s="6"/>
    </row>
    <row r="24" s="1" customFormat="1" customHeight="1" spans="1:16">
      <c r="A24" s="6">
        <v>3</v>
      </c>
      <c r="B24" s="15" t="s">
        <v>73</v>
      </c>
      <c r="C24" s="14" t="s">
        <v>74</v>
      </c>
      <c r="D24" s="15" t="s">
        <v>75</v>
      </c>
      <c r="E24" s="16" t="s">
        <v>23</v>
      </c>
      <c r="F24" s="6" t="s">
        <v>24</v>
      </c>
      <c r="G24" s="17">
        <f>SUM(H24:K24)</f>
        <v>350000</v>
      </c>
      <c r="H24" s="17"/>
      <c r="I24" s="17"/>
      <c r="J24" s="42"/>
      <c r="K24" s="43">
        <v>350000</v>
      </c>
      <c r="L24" s="53">
        <v>100000</v>
      </c>
      <c r="M24" s="48" t="s">
        <v>76</v>
      </c>
      <c r="N24" s="45" t="s">
        <v>77</v>
      </c>
      <c r="O24" s="17">
        <f>G24-L24</f>
        <v>250000</v>
      </c>
      <c r="P24" s="6"/>
    </row>
    <row r="25" s="1" customFormat="1" ht="62" customHeight="1" spans="1:16">
      <c r="A25" s="6">
        <v>4</v>
      </c>
      <c r="B25" s="26" t="s">
        <v>78</v>
      </c>
      <c r="C25" s="14" t="s">
        <v>79</v>
      </c>
      <c r="D25" s="27" t="s">
        <v>80</v>
      </c>
      <c r="E25" s="16" t="s">
        <v>23</v>
      </c>
      <c r="F25" s="6" t="s">
        <v>24</v>
      </c>
      <c r="G25" s="17">
        <f>SUM(H25:K25)</f>
        <v>11760000</v>
      </c>
      <c r="H25" s="17"/>
      <c r="I25" s="17"/>
      <c r="J25" s="42"/>
      <c r="K25" s="54">
        <v>11760000</v>
      </c>
      <c r="L25" s="42"/>
      <c r="M25" s="44"/>
      <c r="N25" s="45"/>
      <c r="O25" s="17">
        <f>G25-L25</f>
        <v>11760000</v>
      </c>
      <c r="P25" s="6"/>
    </row>
    <row r="26" s="1" customFormat="1" ht="62" customHeight="1" spans="1:16">
      <c r="A26" s="6">
        <v>5</v>
      </c>
      <c r="B26" s="26" t="s">
        <v>78</v>
      </c>
      <c r="C26" s="14" t="s">
        <v>79</v>
      </c>
      <c r="D26" s="27" t="s">
        <v>81</v>
      </c>
      <c r="E26" s="16" t="s">
        <v>23</v>
      </c>
      <c r="F26" s="6" t="s">
        <v>24</v>
      </c>
      <c r="G26" s="17">
        <f>SUM(H26:K26)</f>
        <v>14000000</v>
      </c>
      <c r="H26" s="17"/>
      <c r="I26" s="17"/>
      <c r="J26" s="42"/>
      <c r="K26" s="54">
        <v>14000000</v>
      </c>
      <c r="L26" s="42"/>
      <c r="M26" s="44"/>
      <c r="N26" s="45"/>
      <c r="O26" s="17">
        <f>G26-L26</f>
        <v>14000000</v>
      </c>
      <c r="P26" s="6"/>
    </row>
    <row r="27" s="1" customFormat="1" customHeight="1" spans="1:16">
      <c r="A27" s="9"/>
      <c r="B27" s="21" t="s">
        <v>82</v>
      </c>
      <c r="C27" s="9"/>
      <c r="D27" s="22"/>
      <c r="E27" s="23"/>
      <c r="F27" s="9"/>
      <c r="G27" s="28">
        <f t="shared" ref="G27:O27" si="5">SUM(G28:G48)</f>
        <v>5091862.4</v>
      </c>
      <c r="H27" s="28">
        <f t="shared" si="5"/>
        <v>1149376</v>
      </c>
      <c r="I27" s="28">
        <f t="shared" si="5"/>
        <v>0</v>
      </c>
      <c r="J27" s="28">
        <f t="shared" si="5"/>
        <v>0</v>
      </c>
      <c r="K27" s="28">
        <f t="shared" si="5"/>
        <v>3942486.4</v>
      </c>
      <c r="L27" s="28">
        <f t="shared" si="5"/>
        <v>1606175</v>
      </c>
      <c r="M27" s="28">
        <f t="shared" si="5"/>
        <v>0</v>
      </c>
      <c r="N27" s="28">
        <f t="shared" si="5"/>
        <v>0</v>
      </c>
      <c r="O27" s="28">
        <f t="shared" si="5"/>
        <v>3485687.4</v>
      </c>
      <c r="P27" s="9"/>
    </row>
    <row r="28" s="1" customFormat="1" customHeight="1" spans="1:16">
      <c r="A28" s="6">
        <v>1</v>
      </c>
      <c r="B28" s="15" t="s">
        <v>83</v>
      </c>
      <c r="C28" s="14" t="s">
        <v>84</v>
      </c>
      <c r="D28" s="15" t="s">
        <v>85</v>
      </c>
      <c r="E28" s="16" t="s">
        <v>23</v>
      </c>
      <c r="F28" s="6" t="s">
        <v>24</v>
      </c>
      <c r="G28" s="17">
        <f t="shared" ref="G28:G41" si="6">SUM(H28:K28)</f>
        <v>16191</v>
      </c>
      <c r="H28" s="17"/>
      <c r="I28" s="17"/>
      <c r="J28" s="42"/>
      <c r="K28" s="46">
        <v>16191</v>
      </c>
      <c r="L28" s="42">
        <v>16191</v>
      </c>
      <c r="M28" s="55" t="s">
        <v>86</v>
      </c>
      <c r="N28" s="45" t="s">
        <v>87</v>
      </c>
      <c r="O28" s="17">
        <f t="shared" ref="O28:O34" si="7">G28-L28</f>
        <v>0</v>
      </c>
      <c r="P28" s="6"/>
    </row>
    <row r="29" s="1" customFormat="1" customHeight="1" spans="1:16">
      <c r="A29" s="6">
        <v>2</v>
      </c>
      <c r="B29" s="15" t="s">
        <v>83</v>
      </c>
      <c r="C29" s="14" t="s">
        <v>88</v>
      </c>
      <c r="D29" s="15" t="s">
        <v>89</v>
      </c>
      <c r="E29" s="16" t="s">
        <v>23</v>
      </c>
      <c r="F29" s="6" t="s">
        <v>24</v>
      </c>
      <c r="G29" s="17">
        <f t="shared" si="6"/>
        <v>19932</v>
      </c>
      <c r="H29" s="17"/>
      <c r="I29" s="17"/>
      <c r="J29" s="42"/>
      <c r="K29" s="46">
        <v>19932</v>
      </c>
      <c r="L29" s="42">
        <v>19932</v>
      </c>
      <c r="M29" s="55" t="s">
        <v>90</v>
      </c>
      <c r="N29" s="45" t="s">
        <v>87</v>
      </c>
      <c r="O29" s="17">
        <f t="shared" si="7"/>
        <v>0</v>
      </c>
      <c r="P29" s="6"/>
    </row>
    <row r="30" s="1" customFormat="1" customHeight="1" spans="1:16">
      <c r="A30" s="6">
        <v>3</v>
      </c>
      <c r="B30" s="15" t="s">
        <v>83</v>
      </c>
      <c r="C30" s="14" t="s">
        <v>91</v>
      </c>
      <c r="D30" s="15" t="s">
        <v>92</v>
      </c>
      <c r="E30" s="16" t="s">
        <v>23</v>
      </c>
      <c r="F30" s="6" t="s">
        <v>24</v>
      </c>
      <c r="G30" s="17">
        <f t="shared" si="6"/>
        <v>22272</v>
      </c>
      <c r="H30" s="17"/>
      <c r="I30" s="17"/>
      <c r="J30" s="42"/>
      <c r="K30" s="46">
        <v>22272</v>
      </c>
      <c r="L30" s="42">
        <v>17098</v>
      </c>
      <c r="M30" s="55" t="s">
        <v>93</v>
      </c>
      <c r="N30" s="45" t="s">
        <v>87</v>
      </c>
      <c r="O30" s="17">
        <f t="shared" si="7"/>
        <v>5174</v>
      </c>
      <c r="P30" s="6"/>
    </row>
    <row r="31" s="1" customFormat="1" customHeight="1" spans="1:16">
      <c r="A31" s="6">
        <v>4</v>
      </c>
      <c r="B31" s="15" t="s">
        <v>83</v>
      </c>
      <c r="C31" s="14" t="s">
        <v>94</v>
      </c>
      <c r="D31" s="15" t="s">
        <v>92</v>
      </c>
      <c r="E31" s="16" t="s">
        <v>23</v>
      </c>
      <c r="F31" s="6" t="s">
        <v>24</v>
      </c>
      <c r="G31" s="17">
        <f t="shared" si="6"/>
        <v>18165</v>
      </c>
      <c r="H31" s="17"/>
      <c r="I31" s="17"/>
      <c r="J31" s="42"/>
      <c r="K31" s="46">
        <v>18165</v>
      </c>
      <c r="L31" s="42">
        <v>18165</v>
      </c>
      <c r="M31" s="55" t="s">
        <v>95</v>
      </c>
      <c r="N31" s="45" t="s">
        <v>87</v>
      </c>
      <c r="O31" s="17">
        <f t="shared" si="7"/>
        <v>0</v>
      </c>
      <c r="P31" s="6"/>
    </row>
    <row r="32" s="1" customFormat="1" customHeight="1" spans="1:16">
      <c r="A32" s="6">
        <v>5</v>
      </c>
      <c r="B32" s="15" t="s">
        <v>83</v>
      </c>
      <c r="C32" s="14" t="s">
        <v>96</v>
      </c>
      <c r="D32" s="15" t="s">
        <v>97</v>
      </c>
      <c r="E32" s="16" t="s">
        <v>23</v>
      </c>
      <c r="F32" s="6" t="s">
        <v>24</v>
      </c>
      <c r="G32" s="17">
        <f t="shared" si="6"/>
        <v>2689</v>
      </c>
      <c r="H32" s="17"/>
      <c r="I32" s="17"/>
      <c r="J32" s="42"/>
      <c r="K32" s="46">
        <v>2689</v>
      </c>
      <c r="L32" s="42">
        <v>2689</v>
      </c>
      <c r="M32" s="55" t="s">
        <v>98</v>
      </c>
      <c r="N32" s="45" t="s">
        <v>87</v>
      </c>
      <c r="O32" s="17">
        <f t="shared" si="7"/>
        <v>0</v>
      </c>
      <c r="P32" s="6"/>
    </row>
    <row r="33" s="1" customFormat="1" customHeight="1" spans="1:16">
      <c r="A33" s="6">
        <v>6</v>
      </c>
      <c r="B33" s="15" t="s">
        <v>83</v>
      </c>
      <c r="C33" s="14" t="s">
        <v>99</v>
      </c>
      <c r="D33" s="15" t="s">
        <v>100</v>
      </c>
      <c r="E33" s="16" t="s">
        <v>23</v>
      </c>
      <c r="F33" s="6" t="s">
        <v>24</v>
      </c>
      <c r="G33" s="17">
        <f t="shared" si="6"/>
        <v>25753</v>
      </c>
      <c r="H33" s="17"/>
      <c r="I33" s="17"/>
      <c r="J33" s="42"/>
      <c r="K33" s="46">
        <v>25753</v>
      </c>
      <c r="L33" s="42"/>
      <c r="M33" s="55"/>
      <c r="N33" s="45"/>
      <c r="O33" s="17">
        <f t="shared" si="7"/>
        <v>25753</v>
      </c>
      <c r="P33" s="6"/>
    </row>
    <row r="34" s="1" customFormat="1" customHeight="1" spans="1:16">
      <c r="A34" s="6">
        <v>7</v>
      </c>
      <c r="B34" s="15" t="s">
        <v>83</v>
      </c>
      <c r="C34" s="29" t="s">
        <v>101</v>
      </c>
      <c r="D34" s="20" t="s">
        <v>102</v>
      </c>
      <c r="E34" s="16" t="s">
        <v>23</v>
      </c>
      <c r="F34" s="6" t="s">
        <v>24</v>
      </c>
      <c r="G34" s="17">
        <f t="shared" si="6"/>
        <v>14076</v>
      </c>
      <c r="H34" s="17">
        <v>14076</v>
      </c>
      <c r="I34" s="17"/>
      <c r="J34" s="42"/>
      <c r="K34" s="46"/>
      <c r="L34" s="42"/>
      <c r="M34" s="55"/>
      <c r="N34" s="45"/>
      <c r="O34" s="17">
        <f t="shared" si="7"/>
        <v>14076</v>
      </c>
      <c r="P34" s="6"/>
    </row>
    <row r="35" s="1" customFormat="1" customHeight="1" spans="1:16">
      <c r="A35" s="6">
        <v>8</v>
      </c>
      <c r="B35" s="15" t="s">
        <v>103</v>
      </c>
      <c r="C35" s="14" t="s">
        <v>104</v>
      </c>
      <c r="D35" s="15" t="s">
        <v>105</v>
      </c>
      <c r="E35" s="16" t="s">
        <v>23</v>
      </c>
      <c r="F35" s="6" t="s">
        <v>24</v>
      </c>
      <c r="G35" s="17">
        <f t="shared" si="6"/>
        <v>648300</v>
      </c>
      <c r="H35" s="17"/>
      <c r="I35" s="17"/>
      <c r="J35" s="42"/>
      <c r="K35" s="46">
        <v>648300</v>
      </c>
      <c r="L35" s="42">
        <v>648300</v>
      </c>
      <c r="M35" s="55" t="s">
        <v>106</v>
      </c>
      <c r="N35" s="45" t="s">
        <v>87</v>
      </c>
      <c r="O35" s="17">
        <f t="shared" ref="O35:O44" si="8">G35-L35</f>
        <v>0</v>
      </c>
      <c r="P35" s="6"/>
    </row>
    <row r="36" s="1" customFormat="1" customHeight="1" spans="1:16">
      <c r="A36" s="6">
        <v>9</v>
      </c>
      <c r="B36" s="15" t="s">
        <v>103</v>
      </c>
      <c r="C36" s="14" t="s">
        <v>107</v>
      </c>
      <c r="D36" s="15" t="s">
        <v>108</v>
      </c>
      <c r="E36" s="16" t="s">
        <v>23</v>
      </c>
      <c r="F36" s="6" t="s">
        <v>24</v>
      </c>
      <c r="G36" s="17">
        <f t="shared" si="6"/>
        <v>720000</v>
      </c>
      <c r="H36" s="17"/>
      <c r="I36" s="17"/>
      <c r="J36" s="42"/>
      <c r="K36" s="46">
        <v>720000</v>
      </c>
      <c r="L36" s="42">
        <v>720000</v>
      </c>
      <c r="M36" s="55" t="s">
        <v>109</v>
      </c>
      <c r="N36" s="45" t="s">
        <v>87</v>
      </c>
      <c r="O36" s="17">
        <f t="shared" si="8"/>
        <v>0</v>
      </c>
      <c r="P36" s="6"/>
    </row>
    <row r="37" s="1" customFormat="1" customHeight="1" spans="1:16">
      <c r="A37" s="6">
        <v>10</v>
      </c>
      <c r="B37" s="15" t="s">
        <v>103</v>
      </c>
      <c r="C37" s="14" t="s">
        <v>110</v>
      </c>
      <c r="D37" s="15" t="s">
        <v>111</v>
      </c>
      <c r="E37" s="16" t="s">
        <v>23</v>
      </c>
      <c r="F37" s="6" t="s">
        <v>24</v>
      </c>
      <c r="G37" s="17">
        <f t="shared" si="6"/>
        <v>469584.4</v>
      </c>
      <c r="H37" s="17"/>
      <c r="I37" s="17"/>
      <c r="J37" s="42"/>
      <c r="K37" s="46">
        <v>469584.4</v>
      </c>
      <c r="L37" s="42">
        <v>71000</v>
      </c>
      <c r="M37" s="55" t="s">
        <v>112</v>
      </c>
      <c r="N37" s="45" t="s">
        <v>113</v>
      </c>
      <c r="O37" s="17">
        <f t="shared" si="8"/>
        <v>398584.4</v>
      </c>
      <c r="P37" s="6"/>
    </row>
    <row r="38" s="1" customFormat="1" ht="60" customHeight="1" spans="1:16">
      <c r="A38" s="6">
        <v>11</v>
      </c>
      <c r="B38" s="15" t="s">
        <v>103</v>
      </c>
      <c r="C38" s="14" t="s">
        <v>114</v>
      </c>
      <c r="D38" s="15" t="s">
        <v>115</v>
      </c>
      <c r="E38" s="16" t="s">
        <v>23</v>
      </c>
      <c r="F38" s="6" t="s">
        <v>24</v>
      </c>
      <c r="G38" s="17">
        <f t="shared" si="6"/>
        <v>160000</v>
      </c>
      <c r="H38" s="17"/>
      <c r="I38" s="17"/>
      <c r="J38" s="42"/>
      <c r="K38" s="46">
        <v>160000</v>
      </c>
      <c r="L38" s="42"/>
      <c r="M38" s="48"/>
      <c r="N38" s="45" t="s">
        <v>87</v>
      </c>
      <c r="O38" s="17">
        <f t="shared" si="8"/>
        <v>160000</v>
      </c>
      <c r="P38" s="6"/>
    </row>
    <row r="39" s="1" customFormat="1" customHeight="1" spans="1:16">
      <c r="A39" s="6">
        <v>12</v>
      </c>
      <c r="B39" s="15" t="s">
        <v>103</v>
      </c>
      <c r="C39" s="14" t="s">
        <v>116</v>
      </c>
      <c r="D39" s="15" t="s">
        <v>117</v>
      </c>
      <c r="E39" s="16" t="s">
        <v>23</v>
      </c>
      <c r="F39" s="6" t="s">
        <v>24</v>
      </c>
      <c r="G39" s="17">
        <f t="shared" si="6"/>
        <v>810000</v>
      </c>
      <c r="H39" s="17"/>
      <c r="I39" s="17"/>
      <c r="J39" s="42"/>
      <c r="K39" s="46">
        <v>810000</v>
      </c>
      <c r="L39" s="42"/>
      <c r="M39" s="56"/>
      <c r="N39" s="45"/>
      <c r="O39" s="17">
        <f t="shared" si="8"/>
        <v>810000</v>
      </c>
      <c r="P39" s="6"/>
    </row>
    <row r="40" s="1" customFormat="1" customHeight="1" spans="1:16">
      <c r="A40" s="6">
        <v>13</v>
      </c>
      <c r="B40" s="15" t="s">
        <v>103</v>
      </c>
      <c r="C40" s="14" t="s">
        <v>118</v>
      </c>
      <c r="D40" s="15" t="s">
        <v>119</v>
      </c>
      <c r="E40" s="30" t="s">
        <v>23</v>
      </c>
      <c r="F40" s="31" t="s">
        <v>24</v>
      </c>
      <c r="G40" s="32">
        <f t="shared" si="6"/>
        <v>300000</v>
      </c>
      <c r="H40" s="32"/>
      <c r="I40" s="32"/>
      <c r="J40" s="57"/>
      <c r="K40" s="58">
        <v>300000</v>
      </c>
      <c r="L40" s="57"/>
      <c r="M40" s="56"/>
      <c r="N40" s="59"/>
      <c r="O40" s="32">
        <f t="shared" si="8"/>
        <v>300000</v>
      </c>
      <c r="P40" s="31"/>
    </row>
    <row r="41" s="2" customFormat="1" customHeight="1" spans="1:16">
      <c r="A41" s="6">
        <v>14</v>
      </c>
      <c r="B41" s="15" t="s">
        <v>103</v>
      </c>
      <c r="C41" s="29" t="s">
        <v>120</v>
      </c>
      <c r="D41" s="20" t="s">
        <v>121</v>
      </c>
      <c r="E41" s="30" t="s">
        <v>23</v>
      </c>
      <c r="F41" s="31" t="s">
        <v>24</v>
      </c>
      <c r="G41" s="32">
        <f t="shared" si="6"/>
        <v>565300</v>
      </c>
      <c r="H41" s="33">
        <v>565300</v>
      </c>
      <c r="I41" s="32"/>
      <c r="J41" s="57"/>
      <c r="K41" s="58"/>
      <c r="L41" s="57"/>
      <c r="M41" s="56"/>
      <c r="N41" s="59"/>
      <c r="O41" s="32">
        <f t="shared" si="8"/>
        <v>565300</v>
      </c>
      <c r="P41" s="31"/>
    </row>
    <row r="42" customHeight="1" spans="1:16">
      <c r="A42" s="6">
        <v>15</v>
      </c>
      <c r="B42" s="6" t="s">
        <v>122</v>
      </c>
      <c r="C42" s="14" t="s">
        <v>123</v>
      </c>
      <c r="D42" s="15" t="s">
        <v>124</v>
      </c>
      <c r="E42" s="30" t="s">
        <v>23</v>
      </c>
      <c r="F42" s="31" t="s">
        <v>24</v>
      </c>
      <c r="G42" s="32">
        <f t="shared" ref="G42:G48" si="9">SUM(H42:K42)</f>
        <v>92800</v>
      </c>
      <c r="H42" s="6"/>
      <c r="I42" s="6"/>
      <c r="J42" s="6"/>
      <c r="K42" s="35">
        <v>92800</v>
      </c>
      <c r="L42" s="35">
        <v>92800</v>
      </c>
      <c r="M42" s="48" t="s">
        <v>125</v>
      </c>
      <c r="N42" s="45" t="s">
        <v>87</v>
      </c>
      <c r="O42" s="32">
        <f t="shared" si="8"/>
        <v>0</v>
      </c>
      <c r="P42" s="6"/>
    </row>
    <row r="43" customHeight="1" spans="1:16">
      <c r="A43" s="6">
        <v>16</v>
      </c>
      <c r="B43" s="6" t="s">
        <v>122</v>
      </c>
      <c r="C43" s="14" t="s">
        <v>126</v>
      </c>
      <c r="D43" s="15" t="s">
        <v>127</v>
      </c>
      <c r="E43" s="30" t="s">
        <v>23</v>
      </c>
      <c r="F43" s="31" t="s">
        <v>24</v>
      </c>
      <c r="G43" s="32">
        <f t="shared" si="9"/>
        <v>60000</v>
      </c>
      <c r="H43" s="6"/>
      <c r="I43" s="6"/>
      <c r="J43" s="6"/>
      <c r="K43" s="35">
        <v>60000</v>
      </c>
      <c r="L43" s="6"/>
      <c r="M43" s="36"/>
      <c r="N43" s="36"/>
      <c r="O43" s="32">
        <f t="shared" ref="O42:O48" si="10">G43-L43</f>
        <v>60000</v>
      </c>
      <c r="P43" s="6"/>
    </row>
    <row r="44" customHeight="1" spans="1:16">
      <c r="A44" s="6">
        <v>17</v>
      </c>
      <c r="B44" s="6" t="s">
        <v>122</v>
      </c>
      <c r="C44" s="14" t="s">
        <v>128</v>
      </c>
      <c r="D44" s="15" t="s">
        <v>129</v>
      </c>
      <c r="E44" s="30" t="s">
        <v>23</v>
      </c>
      <c r="F44" s="31" t="s">
        <v>24</v>
      </c>
      <c r="G44" s="32">
        <f t="shared" si="9"/>
        <v>300000</v>
      </c>
      <c r="H44" s="6"/>
      <c r="I44" s="6"/>
      <c r="J44" s="6"/>
      <c r="K44" s="35">
        <v>300000</v>
      </c>
      <c r="L44" s="6"/>
      <c r="M44" s="36"/>
      <c r="N44" s="36"/>
      <c r="O44" s="32">
        <f t="shared" si="10"/>
        <v>300000</v>
      </c>
      <c r="P44" s="6"/>
    </row>
    <row r="45" customHeight="1" spans="1:16">
      <c r="A45" s="6">
        <v>18</v>
      </c>
      <c r="B45" s="6" t="s">
        <v>122</v>
      </c>
      <c r="C45" s="14" t="s">
        <v>130</v>
      </c>
      <c r="D45" s="15" t="s">
        <v>131</v>
      </c>
      <c r="E45" s="30" t="s">
        <v>23</v>
      </c>
      <c r="F45" s="31" t="s">
        <v>24</v>
      </c>
      <c r="G45" s="32">
        <f t="shared" si="9"/>
        <v>166800</v>
      </c>
      <c r="H45" s="6"/>
      <c r="I45" s="6"/>
      <c r="J45" s="6"/>
      <c r="K45" s="35">
        <v>166800</v>
      </c>
      <c r="L45" s="6"/>
      <c r="M45" s="36"/>
      <c r="N45" s="36"/>
      <c r="O45" s="32">
        <f t="shared" si="10"/>
        <v>166800</v>
      </c>
      <c r="P45" s="6"/>
    </row>
    <row r="46" customHeight="1" spans="1:16">
      <c r="A46" s="6">
        <v>19</v>
      </c>
      <c r="B46" s="6" t="s">
        <v>122</v>
      </c>
      <c r="C46" s="14" t="s">
        <v>114</v>
      </c>
      <c r="D46" s="15" t="s">
        <v>132</v>
      </c>
      <c r="E46" s="30" t="s">
        <v>23</v>
      </c>
      <c r="F46" s="31" t="s">
        <v>24</v>
      </c>
      <c r="G46" s="32">
        <f t="shared" si="9"/>
        <v>50000</v>
      </c>
      <c r="H46" s="6"/>
      <c r="I46" s="6"/>
      <c r="J46" s="6"/>
      <c r="K46" s="35">
        <v>50000</v>
      </c>
      <c r="L46" s="6"/>
      <c r="M46" s="36"/>
      <c r="N46" s="36"/>
      <c r="O46" s="32">
        <f t="shared" si="10"/>
        <v>50000</v>
      </c>
      <c r="P46" s="6"/>
    </row>
    <row r="47" customHeight="1" spans="1:16">
      <c r="A47" s="6">
        <v>20</v>
      </c>
      <c r="B47" s="6" t="s">
        <v>122</v>
      </c>
      <c r="C47" s="14" t="s">
        <v>133</v>
      </c>
      <c r="D47" s="15" t="s">
        <v>134</v>
      </c>
      <c r="E47" s="34" t="s">
        <v>23</v>
      </c>
      <c r="F47" s="6" t="s">
        <v>24</v>
      </c>
      <c r="G47" s="17">
        <f t="shared" si="9"/>
        <v>60000</v>
      </c>
      <c r="H47" s="6"/>
      <c r="I47" s="6"/>
      <c r="J47" s="6"/>
      <c r="K47" s="35">
        <v>60000</v>
      </c>
      <c r="L47" s="6"/>
      <c r="M47" s="36"/>
      <c r="N47" s="36"/>
      <c r="O47" s="17">
        <f t="shared" si="10"/>
        <v>60000</v>
      </c>
      <c r="P47" s="6"/>
    </row>
    <row r="48" customHeight="1" spans="1:16">
      <c r="A48" s="6">
        <v>21</v>
      </c>
      <c r="B48" s="6" t="s">
        <v>122</v>
      </c>
      <c r="C48" s="29" t="s">
        <v>135</v>
      </c>
      <c r="D48" s="20" t="s">
        <v>136</v>
      </c>
      <c r="E48" s="34" t="s">
        <v>23</v>
      </c>
      <c r="F48" s="6" t="s">
        <v>24</v>
      </c>
      <c r="G48" s="17">
        <f t="shared" si="9"/>
        <v>570000</v>
      </c>
      <c r="H48" s="35">
        <v>570000</v>
      </c>
      <c r="I48" s="6"/>
      <c r="J48" s="6"/>
      <c r="K48" s="35"/>
      <c r="L48" s="6"/>
      <c r="M48" s="36"/>
      <c r="N48" s="36"/>
      <c r="O48" s="17">
        <f t="shared" si="10"/>
        <v>570000</v>
      </c>
      <c r="P48" s="6"/>
    </row>
    <row r="49" ht="54" customHeight="1" spans="1:16">
      <c r="A49" s="9"/>
      <c r="B49" s="9" t="s">
        <v>137</v>
      </c>
      <c r="C49" s="9"/>
      <c r="D49" s="9"/>
      <c r="E49" s="9"/>
      <c r="F49" s="9"/>
      <c r="G49" s="24">
        <f>SUM(G50)</f>
        <v>2000000</v>
      </c>
      <c r="H49" s="24">
        <f>SUM(H50)</f>
        <v>0</v>
      </c>
      <c r="I49" s="24">
        <f>SUM(I50)</f>
        <v>0</v>
      </c>
      <c r="J49" s="24">
        <f>SUM(J50)</f>
        <v>0</v>
      </c>
      <c r="K49" s="24">
        <f>SUM(K50)</f>
        <v>2000000</v>
      </c>
      <c r="L49" s="9"/>
      <c r="M49" s="9"/>
      <c r="N49" s="9"/>
      <c r="O49" s="9"/>
      <c r="P49" s="9"/>
    </row>
    <row r="50" ht="45" customHeight="1" spans="1:16">
      <c r="A50" s="6">
        <v>1</v>
      </c>
      <c r="B50" s="6" t="s">
        <v>138</v>
      </c>
      <c r="C50" s="6" t="s">
        <v>139</v>
      </c>
      <c r="D50" s="36" t="s">
        <v>140</v>
      </c>
      <c r="E50" s="34" t="s">
        <v>23</v>
      </c>
      <c r="F50" s="6" t="s">
        <v>24</v>
      </c>
      <c r="G50" s="17">
        <f>SUM(H50:K50)</f>
        <v>2000000</v>
      </c>
      <c r="H50" s="6"/>
      <c r="I50" s="6"/>
      <c r="J50" s="6"/>
      <c r="K50" s="35">
        <v>2000000</v>
      </c>
      <c r="L50" s="6">
        <v>117866.4</v>
      </c>
      <c r="M50" s="36" t="s">
        <v>112</v>
      </c>
      <c r="N50" s="6" t="s">
        <v>87</v>
      </c>
      <c r="O50" s="17">
        <f>G50-L50</f>
        <v>1882133.6</v>
      </c>
      <c r="P50" s="6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2023-05-23T07:26:23Z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2052-11.1.0.14309</vt:lpwstr>
  </property>
</Properties>
</file>