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530" activeTab="1"/>
  </bookViews>
  <sheets>
    <sheet name="债券分配 (2)" sheetId="26" r:id="rId1"/>
    <sheet name="一般收入-全年" sheetId="7" r:id="rId2"/>
    <sheet name="一般支出 -全年" sheetId="17" r:id="rId3"/>
    <sheet name="简化版 " sheetId="25" r:id="rId4"/>
    <sheet name="基金收入" sheetId="21" r:id="rId5"/>
    <sheet name="基金支出" sheetId="22" r:id="rId6"/>
    <sheet name="国有资本经营 " sheetId="24" r:id="rId7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xlnm._FilterDatabase" localSheetId="0" hidden="1">'债券分配 (2)'!$A$2:$J$41</definedName>
    <definedName name="g">#N/A</definedName>
    <definedName name="_xlnm.Print_Area" localSheetId="2">'一般支出 -全年'!$A$1:$E$19</definedName>
    <definedName name="_xlnm.Print_Area" localSheetId="1">'一般收入-全年'!$A$1:$E$20</definedName>
    <definedName name="\q">[40]国家!#REF!</definedName>
    <definedName name="\z">[41]中央!#REF!</definedName>
    <definedName name="_">#REF!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6_其他">#REF!</definedName>
    <definedName name="_999年12月31日股份应收帐款.dbf">#REF!</definedName>
    <definedName name="_Fill" hidden="1">[42]eqpmad2!#REF!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">#REF!</definedName>
    <definedName name="aaa">[41]中央!#REF!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fter_tax">#REF!</definedName>
    <definedName name="agasdgaksdk">#N/A</definedName>
    <definedName name="agsdsawae">#N/A</definedName>
    <definedName name="ajgfdajfajd">#N/A</definedName>
    <definedName name="AP">#REF!</definedName>
    <definedName name="as">#N/A</definedName>
    <definedName name="AS2DocOpenMode" hidden="1">"AS2DocumentEdit"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az">#REF!</definedName>
    <definedName name="AZX">#REF!</definedName>
    <definedName name="b">#N/A</definedName>
    <definedName name="Back">[1]信息技术资本性支出!$D$77:$D$78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[1]信息技术资本性支出!$D$62:$D$64</definedName>
    <definedName name="county">#REF!</definedName>
    <definedName name="csb">#REF!</definedName>
    <definedName name="current_asset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[2]PKx!$A$1:$AP$622</definedName>
    <definedName name="database2">#REF!</definedName>
    <definedName name="database3">#REF!</definedName>
    <definedName name="_db2">'[3]综合成本分析01.01-0205'!$A$3:$K$57</definedName>
    <definedName name="_db3">'[3]FY02'!$A$1:$I$31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f">#REF!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rg">#REF!</definedName>
    <definedName name="dfwaa">#N/A</definedName>
    <definedName name="DG">#REF!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M">#REF!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" hidden="1">#REF!</definedName>
    <definedName name="dssasaww">#N/A</definedName>
    <definedName name="e">#N/A</definedName>
    <definedName name="E206.">#REF!</definedName>
    <definedName name="ee">#REF!</definedName>
    <definedName name="eee">#REF!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>#REF!</definedName>
    <definedName name="ffdfdsaafds">#N/A</definedName>
    <definedName name="fff">#REF!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ixed_assests">#REF!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">#REF!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diaodsadas">#REF!</definedName>
    <definedName name="hg">#N/A</definedName>
    <definedName name="hgfh">#N/A</definedName>
    <definedName name="hgj">#N/A</definedName>
    <definedName name="hh">#REF!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WSheet">1</definedName>
    <definedName name="i">#N/A</definedName>
    <definedName name="ii">#REF!</definedName>
    <definedName name="IL">#REF!</definedName>
    <definedName name="Inf">[1]信息技术资本性支出!$D$83:$D$87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">#REF!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">#REF!</definedName>
    <definedName name="收入表">#REF!</definedName>
    <definedName name="_____________kk3">#REF!</definedName>
    <definedName name="kkkk">#REF!</definedName>
    <definedName name="_km1">'[7]合并抵销或调整分录（1）'!$C$2:$C$260</definedName>
    <definedName name="KW">[43]Erection!#REF!</definedName>
    <definedName name="l">#N/A</definedName>
    <definedName name="lili">#N/A</definedName>
    <definedName name="lkghjk">#N/A</definedName>
    <definedName name="lkjhh">#N/A</definedName>
    <definedName name="Long_term_investment">#REF!</definedName>
    <definedName name="luil">#N/A</definedName>
    <definedName name="mm">#NAME?</definedName>
    <definedName name="MR">#REF!</definedName>
    <definedName name="NK">#REF!</definedName>
    <definedName name="NN">#REF!</definedName>
    <definedName name="NONECAS">#REF!</definedName>
    <definedName name="Null">[1]信息技术资本性支出!$D$60</definedName>
    <definedName name="Other_assets">#REF!</definedName>
    <definedName name="owners_equity">#REF!</definedName>
    <definedName name="_P23" hidden="1">#N/A</definedName>
    <definedName name="Per">[1]信息技术资本性支出!$D$68:$D$71</definedName>
    <definedName name="pp">#REF!</definedName>
    <definedName name="Print_Area_MI">#REF!</definedName>
    <definedName name="qq">#REF!</definedName>
    <definedName name="qqqq">#REF!</definedName>
    <definedName name="rr">#REF!</definedName>
    <definedName name="rrrr">#REF!</definedName>
    <definedName name="s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eggsafasfas">#REF!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11">#REF!</definedName>
    <definedName name="shgd">#N/A</definedName>
    <definedName name="Short_term_liability">#REF!</definedName>
    <definedName name="shouru1.dbf">#REF!</definedName>
    <definedName name="ss">#REF!</definedName>
    <definedName name="ssfafag">#N/A</definedName>
    <definedName name="ssss">#REF!</definedName>
    <definedName name="T04036Z">'[8]T04'!$E$42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ry">#N/A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[44]内部往来!#REF!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[45]其他利润明细!#REF!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[9]数量对比!$A$1:$E$25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[10]设备采购01!$A$1:$E$42</definedName>
    <definedName name="UFPrn20060121094027">#REF!</definedName>
    <definedName name="UFPrn20060121094244">[10]设备采购02!$A$1:$E$61</definedName>
    <definedName name="UFPrn20060121094649">[10]设备采购03!$A$1:$E$51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uyi">#N/A</definedName>
    <definedName name="vv">[11]FSM!$A$2:$F$52,[11]FSM!$A$54:$F$93,[11]FSM!$A$94:$F$128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[12]列表!$B$55:$B$171</definedName>
    <definedName name="www">#REF!</definedName>
    <definedName name="xx">#REF!</definedName>
    <definedName name="y.dbf">#REF!</definedName>
    <definedName name="_YA002">'[8]T02'!$E$9</definedName>
    <definedName name="_YA008">'[8]T02'!$E$23</definedName>
    <definedName name="_YA009">'[8]T02'!$E$24</definedName>
    <definedName name="_YA015">'[8]T02'!$E$33</definedName>
    <definedName name="_YA020">'[8]T02'!$E$40</definedName>
    <definedName name="_YA024">'[8]T02'!$E$44</definedName>
    <definedName name="_YA028">'[8]T02'!$E$49</definedName>
    <definedName name="_YA035">'[8]T02'!$E$56</definedName>
    <definedName name="_YA045">'[8]T02'!$E$62</definedName>
    <definedName name="_YC001">'[8]T02'!$E$45</definedName>
    <definedName name="_YC101">'[8]T02'!$E$48</definedName>
    <definedName name="_YE208">'[8]T02'!$E$63</definedName>
    <definedName name="_YE210">'[8]T02'!$E$64</definedName>
    <definedName name="_YE215">'[8]T02'!$E$65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[3]关联方一览表!#REF!</definedName>
    <definedName name="备___注">#REF!</definedName>
    <definedName name="备用金.dbf">#REF!</definedName>
    <definedName name="被审单位CAS">#REF!</definedName>
    <definedName name="本级标准收入2004年">[13]本年收入合计!$E$4:$E$184</definedName>
    <definedName name="拨款汇总_合计">SUM([46]汇总!#REF!)</definedName>
    <definedName name="财力">#REF!</definedName>
    <definedName name="财政供养">#REF!</definedName>
    <definedName name="财政供养人员增幅2004年">[14]财政供养人员增幅!$E$6</definedName>
    <definedName name="财政供养人员增幅2004年分县">[14]财政供养人员增幅!$E$4:$E$184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'[15]产品销售收入成本明细表（合同）'!$A$1:$C$417</definedName>
    <definedName name="处室">#REF!</definedName>
    <definedName name="村级标准支出">[16]村级支出!$E$4:$E$184</definedName>
    <definedName name="存出保证金.dbf">#REF!</definedName>
    <definedName name="存货合计">#REF!</definedName>
    <definedName name="存货明细">#REF!</definedName>
    <definedName name="大多数">[17]Sheet2!$A$15</definedName>
    <definedName name="大幅度">#REF!</definedName>
    <definedName name="大学">'[18]FY02'!$A$1:$I$31</definedName>
    <definedName name="代垫运费.dbf">#REF!</definedName>
    <definedName name="当前明细账">#REF!</definedName>
    <definedName name="地区名称">[47]封面!#REF!</definedName>
    <definedName name="第二产业分县2003年">[19]GDP!$G$4:$G$184</definedName>
    <definedName name="第二产业合计2003年">[19]GDP!$G$4</definedName>
    <definedName name="第三产业分县2003年">[19]GDP!$H$4:$H$184</definedName>
    <definedName name="第三产业合计2003年">[19]GDP!$H$4</definedName>
    <definedName name="飞过海">[3]母公司账套名称!$C$4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[20]一般预算收入!$U$4:$U$184</definedName>
    <definedName name="耕地占用税合计2003年">[20]一般预算收入!$U$4</definedName>
    <definedName name="工程物资1">'[4]收入明细表1 '!$A$1:$K$8324</definedName>
    <definedName name="工商税收2004年">[21]工商税收!$S$4:$S$184</definedName>
    <definedName name="工商税收合计2004年">[21]工商税收!$S$4</definedName>
    <definedName name="公检法司部门编制数">[22]公检法司编制!$E$4:$E$184</definedName>
    <definedName name="公用标准支出">[23]合计!$E$4:$E$184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还有">#REF!</definedName>
    <definedName name="行政管理部门编制数">[22]行政编制!$E$4:$E$184</definedName>
    <definedName name="合___计">#REF!</definedName>
    <definedName name="合并被审单位CAS">#REF!</definedName>
    <definedName name="核算方法">[24]DATA!$A$2:$A$4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[25]数字视频并帐!$A$1:$D$25</definedName>
    <definedName name="基金处室">#REF!</definedName>
    <definedName name="基金金额">#REF!</definedName>
    <definedName name="基金科目">#REF!</definedName>
    <definedName name="基金类型">#REF!</definedName>
    <definedName name="疾">#REF!</definedName>
    <definedName name="金额">#REF!</definedName>
    <definedName name="科目">[26]调用表!$B$3:$B$125</definedName>
    <definedName name="科目编码">[27]编码!$A$2:$A$145</definedName>
    <definedName name="科目余额表">#REF!</definedName>
    <definedName name="空压机3m3">#REF!</definedName>
    <definedName name="类型">#REF!</definedName>
    <definedName name="明细分类账">[28]在产品2001!$A$1:$J$211</definedName>
    <definedName name="明细账">#REF!</definedName>
    <definedName name="母公司被审单位CAS">#REF!</definedName>
    <definedName name="农业人口2003年">[29]农业人口!$E$4:$E$184</definedName>
    <definedName name="农业税分县2003年">[20]一般预算收入!$S$4:$S$184</definedName>
    <definedName name="农业税合计2003年">[20]一般预算收入!$S$4</definedName>
    <definedName name="农业特产税分县2003年">[20]一般预算收入!$T$4:$T$184</definedName>
    <definedName name="农业特产税合计2003年">[20]一般预算收入!$T$4</definedName>
    <definedName name="农业用地面积">[30]农业用地!$E$4:$E$184</definedName>
    <definedName name="其他应收自动化所.dbf">#REF!</definedName>
    <definedName name="其它应收款03">#REF!</definedName>
    <definedName name="契税分县2003年">[20]一般预算收入!$V$4:$V$184</definedName>
    <definedName name="契税合计2003年">[20]一般预算收入!$V$4</definedName>
    <definedName name="全额差额比例">'[49]C01-1'!#REF!</definedName>
    <definedName name="人员标准支出">[31]人员支出!$E$4:$E$184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[48]资产负债表!#REF!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[32]事业发展!$E$4:$E$184</definedName>
    <definedName name="是">#REF!</definedName>
    <definedName name="是否审计">[24]DATA!$B$2:$B$4</definedName>
    <definedName name="数量金额总账">#REF!</definedName>
    <definedName name="四季度">'[49]C01-1'!#REF!</definedName>
    <definedName name="所得税">#REF!</definedName>
    <definedName name="索引号">#REF!</definedName>
    <definedName name="调整分录">[33]本部!$A$132:$A$135,[33]本部!$A$126:$A$130,[33]本部!$A$123:$A$124,[33]本部!$A$120:$A$121,[33]本部!$A$115:$A$118,[33]本部!$A$110:$A$113,[33]本部!$A$4:$A$6,[33]本部!$A$8:$A$12,[33]本部!$A$14:$A$15,[33]本部!$A$17:$A$20,[33]本部!$A$22:$A$25,[33]本部!$A$28:$A$29,[33]本部!$A$31:$A$32,[33]本部!$A$37:$A$38,[33]本部!$A$40,[33]本部!$A$42:$A$44,[33]本部!$A$46:$A$47,[33]本部!$A$51:$A$52,[33]本部!$A$54:$A$56,[33]本部!$A$59,[33]本部!$A$64:$A$78</definedName>
    <definedName name="未弥补亏损CAS">#REF!</definedName>
    <definedName name="未审合计">#REF!</definedName>
    <definedName name="未审数">#REF!</definedName>
    <definedName name="位次d">[50]四月份月报!#REF!</definedName>
    <definedName name="我">#REF!</definedName>
    <definedName name="我们">#REF!</definedName>
    <definedName name="乡镇个数">[34]行政区划!$D$6:$D$184</definedName>
    <definedName name="项目类别CAS">#REF!</definedName>
    <definedName name="性别">[35]基础编码!$H$2:$H$3</definedName>
    <definedName name="序号">#REF!</definedName>
    <definedName name="学历">[35]基础编码!$S$2:$S$9</definedName>
    <definedName name="业务从属">[24]DATA!$C$2:$C$21</definedName>
    <definedName name="业务量_外">#REF!</definedName>
    <definedName name="一般预算收入2002年">'[36]2002年一般预算收入'!$AC$4:$AC$184</definedName>
    <definedName name="一般预算收入2003年">[20]一般预算收入!$AD$4:$AD$184</definedName>
    <definedName name="一般预算收入合计2003年">[20]一般预算收入!$AC$4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'[37]P1012001'!$A$6:$E$117</definedName>
    <definedName name="中国">#REF!</definedName>
    <definedName name="中小学生人数2003年">[38]中小学生!$E$4:$E$184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[39]总人口!$E$4:$E$184</definedName>
    <definedName name="전">#REF!</definedName>
    <definedName name="주택사업본부">#REF!</definedName>
    <definedName name="철구사업본부">#REF!</definedName>
    <definedName name="__db2">'[3]综合成本分析01.01-0205'!$A$3:$K$57</definedName>
    <definedName name="__db3">'[3]FY02'!$A$1:$I$31</definedName>
    <definedName name="______kk2">#REF!</definedName>
    <definedName name="______________kk3">#REF!</definedName>
    <definedName name="__km1">'[7]合并抵销或调整分录（1）'!$C$2:$C$260</definedName>
    <definedName name="__P23" hidden="1">#N/A</definedName>
    <definedName name="__YA002">'[8]T02'!$E$9</definedName>
    <definedName name="__YA008">'[8]T02'!$E$23</definedName>
    <definedName name="__YA009">'[8]T02'!$E$24</definedName>
    <definedName name="__YA015">'[8]T02'!$E$33</definedName>
    <definedName name="__YA020">'[8]T02'!$E$40</definedName>
    <definedName name="__YA024">'[8]T02'!$E$44</definedName>
    <definedName name="__YA028">'[8]T02'!$E$49</definedName>
    <definedName name="__YA035">'[8]T02'!$E$56</definedName>
    <definedName name="__YA045">'[8]T02'!$E$62</definedName>
    <definedName name="__YC001">'[8]T02'!$E$45</definedName>
    <definedName name="__YC101">'[8]T02'!$E$48</definedName>
    <definedName name="__YE208">'[8]T02'!$E$63</definedName>
    <definedName name="__YE210">'[8]T02'!$E$64</definedName>
    <definedName name="__YE215">'[8]T02'!$E$65</definedName>
    <definedName name="_xlnm.Print_Area" localSheetId="4">基金收入!$A$1:$E$13</definedName>
    <definedName name="_xlnm.Print_Area" localSheetId="5">基金支出!$A$1:$E$12</definedName>
    <definedName name="_xlnm.Print_Area" localSheetId="6">'国有资本经营 '!$A$1:$H$18</definedName>
    <definedName name="_xlnm.Print_Area" localSheetId="3">'简化版 '!$A$1:$F$31</definedName>
    <definedName name="_xlnm.Print_Titles" localSheetId="3">'简化版 '!$2:$4</definedName>
    <definedName name="_" localSheetId="3">#REF!</definedName>
    <definedName name="_1" localSheetId="3">#REF!</definedName>
    <definedName name="_121" localSheetId="3">#REF!</definedName>
    <definedName name="_13101" localSheetId="3">#REF!</definedName>
    <definedName name="_13102" localSheetId="3">#REF!</definedName>
    <definedName name="_133" localSheetId="3">#REF!</definedName>
    <definedName name="_13302" localSheetId="3">#REF!</definedName>
    <definedName name="_13398" localSheetId="3">#REF!</definedName>
    <definedName name="_144" localSheetId="3">#REF!</definedName>
    <definedName name="_1501" localSheetId="3">#REF!</definedName>
    <definedName name="_15102" localSheetId="3">#REF!</definedName>
    <definedName name="_15202" localSheetId="3">#REF!</definedName>
    <definedName name="_18101" localSheetId="3">#REF!</definedName>
    <definedName name="_18102" localSheetId="3">#REF!</definedName>
    <definedName name="_18198" localSheetId="3">#REF!</definedName>
    <definedName name="_2" localSheetId="3">#REF!</definedName>
    <definedName name="_21114" localSheetId="3">#REF!</definedName>
    <definedName name="_6_其他" localSheetId="3">#REF!</definedName>
    <definedName name="_999年12月31日股份应收帐款.dbf" localSheetId="3">#REF!</definedName>
    <definedName name="_Key1" localSheetId="3" hidden="1">#REF!</definedName>
    <definedName name="_Sort" localSheetId="3" hidden="1">#REF!</definedName>
    <definedName name="aa" localSheetId="3">#REF!</definedName>
    <definedName name="ABC" localSheetId="3">#REF!</definedName>
    <definedName name="ABD" localSheetId="3">#REF!</definedName>
    <definedName name="after_tax" localSheetId="3">#REF!</definedName>
    <definedName name="AP" localSheetId="3">#REF!</definedName>
    <definedName name="az" localSheetId="3">#REF!</definedName>
    <definedName name="AZX" localSheetId="3">#REF!</definedName>
    <definedName name="bb" localSheetId="3">#REF!</definedName>
    <definedName name="before_tax" localSheetId="3">#REF!</definedName>
    <definedName name="BF" localSheetId="3">#REF!</definedName>
    <definedName name="c1.dbf" localSheetId="3">#REF!</definedName>
    <definedName name="cb.dbf" localSheetId="3">#REF!</definedName>
    <definedName name="ccc" localSheetId="3">#REF!</definedName>
    <definedName name="cccc" localSheetId="3">#REF!</definedName>
    <definedName name="chengbenfu.dbf" localSheetId="3">#REF!</definedName>
    <definedName name="county" localSheetId="3">#REF!</definedName>
    <definedName name="csb" localSheetId="3">#REF!</definedName>
    <definedName name="current_asset" localSheetId="3">#REF!</definedName>
    <definedName name="data" localSheetId="3">#REF!</definedName>
    <definedName name="database2" localSheetId="3">#REF!</definedName>
    <definedName name="database3" localSheetId="3">#REF!</definedName>
    <definedName name="dff" localSheetId="3">#REF!</definedName>
    <definedName name="dfrg" localSheetId="3">#REF!</definedName>
    <definedName name="DG" localSheetId="3">#REF!</definedName>
    <definedName name="DM" localSheetId="3">#REF!</definedName>
    <definedName name="dsaad" localSheetId="3">#REF!</definedName>
    <definedName name="dss" localSheetId="3" hidden="1">#REF!</definedName>
    <definedName name="E206." localSheetId="3">#REF!</definedName>
    <definedName name="ee" localSheetId="3">#REF!</definedName>
    <definedName name="eee" localSheetId="3">#REF!</definedName>
    <definedName name="ff" localSheetId="3">#REF!</definedName>
    <definedName name="fff" localSheetId="3">#REF!</definedName>
    <definedName name="Fixed_assests" localSheetId="3">#REF!</definedName>
    <definedName name="gg" localSheetId="3">#REF!</definedName>
    <definedName name="hdiaodsadas" localSheetId="3">#REF!</definedName>
    <definedName name="hh" localSheetId="3">#REF!</definedName>
    <definedName name="hhhh" localSheetId="3">#REF!</definedName>
    <definedName name="ii" localSheetId="3">#REF!</definedName>
    <definedName name="IL" localSheetId="3">#REF!</definedName>
    <definedName name="jj" localSheetId="3">#REF!</definedName>
    <definedName name="kk" localSheetId="3">#REF!</definedName>
    <definedName name="收入表" localSheetId="3">#REF!</definedName>
    <definedName name="_____________kk3" localSheetId="3">#REF!</definedName>
    <definedName name="kkkk" localSheetId="3">#REF!</definedName>
    <definedName name="Long_term_investment" localSheetId="3">#REF!</definedName>
    <definedName name="MR" localSheetId="3">#REF!</definedName>
    <definedName name="NK" localSheetId="3">#REF!</definedName>
    <definedName name="NN" localSheetId="3">#REF!</definedName>
    <definedName name="NONECAS" localSheetId="3">#REF!</definedName>
    <definedName name="Other_assets" localSheetId="3">#REF!</definedName>
    <definedName name="owners_equity" localSheetId="3">#REF!</definedName>
    <definedName name="pp" localSheetId="3">#REF!</definedName>
    <definedName name="Print_Area_MI" localSheetId="3">#REF!</definedName>
    <definedName name="qq" localSheetId="3">#REF!</definedName>
    <definedName name="qqqq" localSheetId="3">#REF!</definedName>
    <definedName name="rr" localSheetId="3">#REF!</definedName>
    <definedName name="rrrr" localSheetId="3">#REF!</definedName>
    <definedName name="s" localSheetId="3">#REF!</definedName>
    <definedName name="sfeggsafasfas" localSheetId="3">#REF!</definedName>
    <definedName name="Sheet1" localSheetId="3">#REF!</definedName>
    <definedName name="Sheet11" localSheetId="3">#REF!</definedName>
    <definedName name="Short_term_liability" localSheetId="3">#REF!</definedName>
    <definedName name="shouru1.dbf" localSheetId="3">#REF!</definedName>
    <definedName name="ss" localSheetId="3">#REF!</definedName>
    <definedName name="ssss" localSheetId="3">#REF!</definedName>
    <definedName name="T12007_SUM" localSheetId="3">#REF!</definedName>
    <definedName name="T12008_SUM" localSheetId="3">#REF!</definedName>
    <definedName name="T12011_SUM" localSheetId="3">#REF!</definedName>
    <definedName name="T12050_SUM" localSheetId="3">#REF!</definedName>
    <definedName name="TextRefCopy1" localSheetId="3">#REF!</definedName>
    <definedName name="tt" localSheetId="3">#REF!</definedName>
    <definedName name="ttt" localSheetId="3">#REF!</definedName>
    <definedName name="tttt" localSheetId="3">#REF!</definedName>
    <definedName name="UD" localSheetId="3">#REF!</definedName>
    <definedName name="UFPrn20010103130336" localSheetId="3">#REF!</definedName>
    <definedName name="UFPrn20011105150820" localSheetId="3">#REF!</definedName>
    <definedName name="UFPrn20020109154935" localSheetId="3">#REF!</definedName>
    <definedName name="UFPrn20020109162810" localSheetId="3">#REF!</definedName>
    <definedName name="UFPrn20020109162826" localSheetId="3">#REF!</definedName>
    <definedName name="UFPrn20020111124510" localSheetId="3">#REF!</definedName>
    <definedName name="UFPrn20020402144808" localSheetId="3">#REF!</definedName>
    <definedName name="UFPrn20020402144841" localSheetId="3">#REF!</definedName>
    <definedName name="UFPrn20020402144932" localSheetId="3">#REF!</definedName>
    <definedName name="UFPrn20020402145009" localSheetId="3">#REF!</definedName>
    <definedName name="UFPrn20020403125644" localSheetId="3">#REF!</definedName>
    <definedName name="UFPrn20021008134934" localSheetId="3">#REF!</definedName>
    <definedName name="UFPrn20021227160254" localSheetId="3">#REF!</definedName>
    <definedName name="UFPrn20021227161905" localSheetId="3">#REF!</definedName>
    <definedName name="UFPrn20021228105341" localSheetId="3">#REF!</definedName>
    <definedName name="UFPrn20021231153747" localSheetId="3">#REF!</definedName>
    <definedName name="UFPrn20021231153959" localSheetId="3">#REF!</definedName>
    <definedName name="UFPrn20030113152008" localSheetId="3">#REF!</definedName>
    <definedName name="UFPrn20030115152607" localSheetId="3">#REF!</definedName>
    <definedName name="UFPrn20030115152656" localSheetId="3">#REF!</definedName>
    <definedName name="UFPrn20030115152908" localSheetId="3">#REF!</definedName>
    <definedName name="UFPrn20030115152952" localSheetId="3">#REF!</definedName>
    <definedName name="UFPrn20030119152443" localSheetId="3">#REF!</definedName>
    <definedName name="UFPrn20030119152726" localSheetId="3">#REF!</definedName>
    <definedName name="UFPrn20030119153059" localSheetId="3">#REF!</definedName>
    <definedName name="UFPrn20030121151542" localSheetId="3">#REF!</definedName>
    <definedName name="UFPrn20040109171439" localSheetId="3">#REF!</definedName>
    <definedName name="UFPrn20040109172410" localSheetId="3">#REF!</definedName>
    <definedName name="UFPrn20040111104024" localSheetId="3">#REF!</definedName>
    <definedName name="UFPrn20040115171222" localSheetId="3">#REF!</definedName>
    <definedName name="UFPrn20040115171308" localSheetId="3">#REF!</definedName>
    <definedName name="UFPrn20040202094722" localSheetId="3">#REF!</definedName>
    <definedName name="UFPrn20040202095020" localSheetId="3">#REF!</definedName>
    <definedName name="UFPrn20040202095452" localSheetId="3">#REF!</definedName>
    <definedName name="UFPrn20040221093001" localSheetId="3">#REF!</definedName>
    <definedName name="UFPrn20040221093031" localSheetId="3">#REF!</definedName>
    <definedName name="UFPrn20040303152252" localSheetId="3">#REF!</definedName>
    <definedName name="UFPrn20040311120926" localSheetId="3">#REF!</definedName>
    <definedName name="UFPrn20040311172157" localSheetId="3">#REF!</definedName>
    <definedName name="UFPrn20040315152132" localSheetId="3">#REF!</definedName>
    <definedName name="UFPrn20040315163739" localSheetId="3">#REF!</definedName>
    <definedName name="UFPrn20040315170450" localSheetId="3">#REF!</definedName>
    <definedName name="UFPrn20040817090340" localSheetId="3">#REF!</definedName>
    <definedName name="UFPrn20040831085047" localSheetId="3">#REF!</definedName>
    <definedName name="UFPrn20040912100543" localSheetId="3">#REF!</definedName>
    <definedName name="UFPrn20041030161322" localSheetId="3">#REF!</definedName>
    <definedName name="UFPrn20041123212744" localSheetId="3">#REF!</definedName>
    <definedName name="UFPrn20041126111508" localSheetId="3">#REF!</definedName>
    <definedName name="UFPrn20041126134435" localSheetId="3">#REF!</definedName>
    <definedName name="UFPrn20041128113442" localSheetId="3">#REF!</definedName>
    <definedName name="UFPrn20041128162815" localSheetId="3">#REF!</definedName>
    <definedName name="UFPrn20041128163326" localSheetId="3">#REF!</definedName>
    <definedName name="UFPrn20041128163449" localSheetId="3">#REF!</definedName>
    <definedName name="UFPrn20041128164154" localSheetId="3">#REF!</definedName>
    <definedName name="UFPrn20041219145313" localSheetId="3">#REF!</definedName>
    <definedName name="UFPrn20041219145413" localSheetId="3">#REF!</definedName>
    <definedName name="UFPrn20041219145458" localSheetId="3">#REF!</definedName>
    <definedName name="UFPrn20041219145539" localSheetId="3">#REF!</definedName>
    <definedName name="UFPrn20041219145624" localSheetId="3">#REF!</definedName>
    <definedName name="UFPrn20050105112035" localSheetId="3">#REF!</definedName>
    <definedName name="UFPrn20050107095110" localSheetId="3">#REF!</definedName>
    <definedName name="UFPrn20050107095219" localSheetId="3">#REF!</definedName>
    <definedName name="UFPrn20050107103205" localSheetId="3">#REF!</definedName>
    <definedName name="UFPrn20050112155740" localSheetId="3">#REF!</definedName>
    <definedName name="UFPrn20050820150507" localSheetId="3">#REF!</definedName>
    <definedName name="UFPrn20051122094548" localSheetId="3">#REF!</definedName>
    <definedName name="UFPrn20051122094820" localSheetId="3">#REF!</definedName>
    <definedName name="UFPrn20051122094926" localSheetId="3">#REF!</definedName>
    <definedName name="UFPrn20051122152032" localSheetId="3">#REF!</definedName>
    <definedName name="UFPrn20051122164544" localSheetId="3">#REF!</definedName>
    <definedName name="UFPrn20051122165502" localSheetId="3">#REF!</definedName>
    <definedName name="UFPrn20051124125839" localSheetId="3">#REF!</definedName>
    <definedName name="UFPrn20051201135839" localSheetId="3">#REF!</definedName>
    <definedName name="UFPrn20060112102205" localSheetId="3">#REF!</definedName>
    <definedName name="UFPrn20060112102331" localSheetId="3">#REF!</definedName>
    <definedName name="UFPrn20060121094027" localSheetId="3">#REF!</definedName>
    <definedName name="UFPrn20060307163131" localSheetId="3">#REF!</definedName>
    <definedName name="UFPrn20060307163224" localSheetId="3">#REF!</definedName>
    <definedName name="UFPrn20060307171830" localSheetId="3">#REF!</definedName>
    <definedName name="UFPrn20060309110914" localSheetId="3">#REF!</definedName>
    <definedName name="UFPrn20060309234405" localSheetId="3">#REF!</definedName>
    <definedName name="www" localSheetId="3">#REF!</definedName>
    <definedName name="xx" localSheetId="3">#REF!</definedName>
    <definedName name="y.dbf" localSheetId="3">#REF!</definedName>
    <definedName name="yi.dbf" localSheetId="3">#REF!</definedName>
    <definedName name="YM" localSheetId="3">#REF!</definedName>
    <definedName name="yy" localSheetId="3">#REF!</definedName>
    <definedName name="yyyy" localSheetId="3">#REF!</definedName>
    <definedName name="z" localSheetId="3">#REF!</definedName>
    <definedName name="啊啊啊" localSheetId="3">#REF!</definedName>
    <definedName name="备___注" localSheetId="3">#REF!</definedName>
    <definedName name="备用金.dbf" localSheetId="3">#REF!</definedName>
    <definedName name="被审单位CAS" localSheetId="3">#REF!</definedName>
    <definedName name="财力" localSheetId="3">#REF!</definedName>
    <definedName name="财政供养" localSheetId="3">#REF!</definedName>
    <definedName name="刹" localSheetId="3">#REF!</definedName>
    <definedName name="产品销售成本.dbf" localSheetId="3">#REF!</definedName>
    <definedName name="产品销售成本1" localSheetId="3">#REF!</definedName>
    <definedName name="产品销售收入.dbf" localSheetId="3">#REF!</definedName>
    <definedName name="处室" localSheetId="3">#REF!</definedName>
    <definedName name="存出保证金.dbf" localSheetId="3">#REF!</definedName>
    <definedName name="存货合计" localSheetId="3">#REF!</definedName>
    <definedName name="存货明细" localSheetId="3">#REF!</definedName>
    <definedName name="大幅度" localSheetId="3">#REF!</definedName>
    <definedName name="代垫运费.dbf" localSheetId="3">#REF!</definedName>
    <definedName name="当前明细账" localSheetId="3">#REF!</definedName>
    <definedName name="非合并被投资企业CAS" localSheetId="3">#REF!</definedName>
    <definedName name="抚顺分院02年" localSheetId="3">#REF!</definedName>
    <definedName name="辅助材料.dbf" localSheetId="3">#REF!</definedName>
    <definedName name="负债项目CAS" localSheetId="3">#REF!</definedName>
    <definedName name="高科技02年" localSheetId="3">#REF!</definedName>
    <definedName name="高科技余额表" localSheetId="3">#REF!</definedName>
    <definedName name="股东权益2" localSheetId="3">#REF!</definedName>
    <definedName name="固定资产变动情况表" localSheetId="3">#REF!</definedName>
    <definedName name="固定资产到期提示表" localSheetId="3">#REF!</definedName>
    <definedName name="固定资产卡片" localSheetId="3">#REF!</definedName>
    <definedName name="固定资产清单" localSheetId="3">#REF!</definedName>
    <definedName name="还有" localSheetId="3">#REF!</definedName>
    <definedName name="合___计" localSheetId="3">#REF!</definedName>
    <definedName name="合并被审单位CAS" localSheetId="3">#REF!</definedName>
    <definedName name="核算项目分类总账" localSheetId="3">#REF!</definedName>
    <definedName name="核算项目明细账" localSheetId="3">#REF!</definedName>
    <definedName name="核算项目余额表" localSheetId="3">#REF!</definedName>
    <definedName name="汇率" localSheetId="3">#REF!</definedName>
    <definedName name="汇总合并CAS" localSheetId="3">#REF!</definedName>
    <definedName name="基金处室" localSheetId="3">#REF!</definedName>
    <definedName name="基金金额" localSheetId="3">#REF!</definedName>
    <definedName name="基金科目" localSheetId="3">#REF!</definedName>
    <definedName name="基金类型" localSheetId="3">#REF!</definedName>
    <definedName name="疾" localSheetId="3">#REF!</definedName>
    <definedName name="金额" localSheetId="3">#REF!</definedName>
    <definedName name="科目余额表" localSheetId="3">#REF!</definedName>
    <definedName name="空压机3m3" localSheetId="3">#REF!</definedName>
    <definedName name="类型" localSheetId="3">#REF!</definedName>
    <definedName name="明细账" localSheetId="3">#REF!</definedName>
    <definedName name="母公司被审单位CAS" localSheetId="3">#REF!</definedName>
    <definedName name="其他应收自动化所.dbf" localSheetId="3">#REF!</definedName>
    <definedName name="其它应收款03" localSheetId="3">#REF!</definedName>
    <definedName name="沈玉环" localSheetId="3">#REF!</definedName>
    <definedName name="审计结论" localSheetId="3">#REF!</definedName>
    <definedName name="生产列1" localSheetId="3">#REF!</definedName>
    <definedName name="生产列11" localSheetId="3">#REF!</definedName>
    <definedName name="生产列15" localSheetId="3">#REF!</definedName>
    <definedName name="生产列16" localSheetId="3">#REF!</definedName>
    <definedName name="生产列17" localSheetId="3">#REF!</definedName>
    <definedName name="生产列19" localSheetId="3">#REF!</definedName>
    <definedName name="生产列2" localSheetId="3">#REF!</definedName>
    <definedName name="生产列20" localSheetId="3">#REF!</definedName>
    <definedName name="生产列3" localSheetId="3">#REF!</definedName>
    <definedName name="生产列4" localSheetId="3">#REF!</definedName>
    <definedName name="生产列5" localSheetId="3">#REF!</definedName>
    <definedName name="生产列6" localSheetId="3">#REF!</definedName>
    <definedName name="生产列7" localSheetId="3">#REF!</definedName>
    <definedName name="生产列8" localSheetId="3">#REF!</definedName>
    <definedName name="生产列9" localSheetId="3">#REF!</definedName>
    <definedName name="生产期" localSheetId="3">#REF!</definedName>
    <definedName name="生产期1" localSheetId="3">#REF!</definedName>
    <definedName name="生产期11" localSheetId="3">#REF!</definedName>
    <definedName name="生产期123" localSheetId="3">#REF!</definedName>
    <definedName name="生产期15" localSheetId="3">#REF!</definedName>
    <definedName name="生产期16" localSheetId="3">#REF!</definedName>
    <definedName name="生产期17" localSheetId="3">#REF!</definedName>
    <definedName name="生产期19" localSheetId="3">#REF!</definedName>
    <definedName name="生产期2" localSheetId="3">#REF!</definedName>
    <definedName name="生产期20" localSheetId="3">#REF!</definedName>
    <definedName name="生产期3" localSheetId="3">#REF!</definedName>
    <definedName name="生产期4" localSheetId="3">#REF!</definedName>
    <definedName name="生产期5" localSheetId="3">#REF!</definedName>
    <definedName name="生产期6" localSheetId="3">#REF!</definedName>
    <definedName name="生产期7" localSheetId="3">#REF!</definedName>
    <definedName name="生产期8" localSheetId="3">#REF!</definedName>
    <definedName name="生产期9" localSheetId="3">#REF!</definedName>
    <definedName name="是" localSheetId="3">#REF!</definedName>
    <definedName name="数量金额总账" localSheetId="3">#REF!</definedName>
    <definedName name="所得税" localSheetId="3">#REF!</definedName>
    <definedName name="索引号" localSheetId="3">#REF!</definedName>
    <definedName name="未弥补亏损CAS" localSheetId="3">#REF!</definedName>
    <definedName name="未审合计" localSheetId="3">#REF!</definedName>
    <definedName name="未审数" localSheetId="3">#REF!</definedName>
    <definedName name="我" localSheetId="3">#REF!</definedName>
    <definedName name="我们" localSheetId="3">#REF!</definedName>
    <definedName name="项目类别CAS" localSheetId="3">#REF!</definedName>
    <definedName name="序号" localSheetId="3">#REF!</definedName>
    <definedName name="业务量_外" localSheetId="3">#REF!</definedName>
    <definedName name="应付款汇总表" localSheetId="3">#REF!</definedName>
    <definedName name="应付债券审定表" localSheetId="3">#REF!</definedName>
    <definedName name="应交所得税03" localSheetId="3">#REF!</definedName>
    <definedName name="应收账款" localSheetId="3">#REF!</definedName>
    <definedName name="中国" localSheetId="3">#REF!</definedName>
    <definedName name="主要材料.dbf" localSheetId="3">#REF!</definedName>
    <definedName name="咨询02年" localSheetId="3">#REF!</definedName>
    <definedName name="咨询公司" localSheetId="3">#REF!</definedName>
    <definedName name="资产项目CAS" localSheetId="3">#REF!</definedName>
    <definedName name="전" localSheetId="3">#REF!</definedName>
    <definedName name="주택사업본부" localSheetId="3">#REF!</definedName>
    <definedName name="철구사업본부" localSheetId="3">#REF!</definedName>
    <definedName name="______kk2" localSheetId="3">#REF!</definedName>
    <definedName name="______________kk3" localSheetId="3">#REF!</definedName>
    <definedName name="_xlnm.Print_Area" localSheetId="0">'债券分配 (2)'!$A$1:$J$40</definedName>
    <definedName name="_xlnm.Print_Titles" localSheetId="0">'债券分配 (2)'!$2:$6</definedName>
  </definedNames>
  <calcPr calcId="144525"/>
</workbook>
</file>

<file path=xl/comments1.xml><?xml version="1.0" encoding="utf-8"?>
<comments xmlns="http://schemas.openxmlformats.org/spreadsheetml/2006/main">
  <authors>
    <author>CJJ</author>
  </authors>
  <commentList>
    <comment ref="H38" authorId="0">
      <text>
        <r>
          <rPr>
            <b/>
            <sz val="9"/>
            <rFont val="宋体"/>
            <charset val="134"/>
          </rPr>
          <t>CJJ:</t>
        </r>
        <r>
          <rPr>
            <sz val="9"/>
            <rFont val="宋体"/>
            <charset val="134"/>
          </rPr>
          <t xml:space="preserve">
9月8日申请</t>
        </r>
      </text>
    </comment>
  </commentList>
</comments>
</file>

<file path=xl/sharedStrings.xml><?xml version="1.0" encoding="utf-8"?>
<sst xmlns="http://schemas.openxmlformats.org/spreadsheetml/2006/main" count="189">
  <si>
    <t>附表1：</t>
  </si>
  <si>
    <t>2021年新增一般债券资金分配建议表</t>
  </si>
  <si>
    <t>单位：万元</t>
  </si>
  <si>
    <t>序号</t>
  </si>
  <si>
    <t>单位名称</t>
  </si>
  <si>
    <t>项目名称</t>
  </si>
  <si>
    <t>总额度</t>
  </si>
  <si>
    <t>第一批</t>
  </si>
  <si>
    <t>第二批</t>
  </si>
  <si>
    <t>其中：已拨付</t>
  </si>
  <si>
    <t>备注</t>
  </si>
  <si>
    <t>小计</t>
  </si>
  <si>
    <t>第一次</t>
  </si>
  <si>
    <t>第二次</t>
  </si>
  <si>
    <t>合计</t>
  </si>
  <si>
    <t>区政法委</t>
  </si>
  <si>
    <t>雪亮工程一体化平台建设工程</t>
  </si>
  <si>
    <t>区教育局</t>
  </si>
  <si>
    <t>红旗路小学扩建项目</t>
  </si>
  <si>
    <t>美的学校扩建教学楼</t>
  </si>
  <si>
    <t>区卫生健康局</t>
  </si>
  <si>
    <t>月塘、金山、桂花、茨菇塘、宋家桥社区卫生服务中心污水处理工程</t>
  </si>
  <si>
    <t>区农业农村局</t>
  </si>
  <si>
    <r>
      <rPr>
        <sz val="11"/>
        <rFont val="宋体"/>
        <charset val="0"/>
      </rPr>
      <t>仙庾镇徐家塘村上游河坝改造工程</t>
    </r>
  </si>
  <si>
    <t>仙庾镇东园村露天塘除险加固工程</t>
  </si>
  <si>
    <r>
      <rPr>
        <sz val="11"/>
        <color theme="1"/>
        <rFont val="宋体"/>
        <charset val="134"/>
      </rPr>
      <t>民生票决项目</t>
    </r>
  </si>
  <si>
    <t>仙庾镇百草冲水库输水设施应急除险工程</t>
  </si>
  <si>
    <t>区交通运输局</t>
  </si>
  <si>
    <r>
      <rPr>
        <sz val="11"/>
        <color theme="1"/>
        <rFont val="宋体"/>
        <charset val="134"/>
      </rPr>
      <t>农村公路交通安全防护工程</t>
    </r>
  </si>
  <si>
    <r>
      <rPr>
        <sz val="11"/>
        <color theme="1"/>
        <rFont val="宋体"/>
        <charset val="134"/>
      </rPr>
      <t>茶马线安装客运招呼站项目</t>
    </r>
  </si>
  <si>
    <r>
      <rPr>
        <sz val="11"/>
        <color theme="1"/>
        <rFont val="Times New Roman"/>
        <charset val="134"/>
      </rPr>
      <t>C115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C084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C111</t>
    </r>
    <r>
      <rPr>
        <sz val="11"/>
        <color theme="1"/>
        <rFont val="宋体"/>
        <charset val="134"/>
      </rPr>
      <t>护栏安装工程</t>
    </r>
  </si>
  <si>
    <r>
      <rPr>
        <sz val="11"/>
        <color theme="1"/>
        <rFont val="宋体"/>
        <charset val="134"/>
      </rPr>
      <t>东环北路安装防护网工程</t>
    </r>
  </si>
  <si>
    <r>
      <rPr>
        <sz val="11"/>
        <color theme="1"/>
        <rFont val="宋体"/>
        <charset val="134"/>
      </rPr>
      <t>新建农村公路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公里（含年初预算101万）</t>
    </r>
  </si>
  <si>
    <t>农村公路需安排378万</t>
  </si>
  <si>
    <t>区住房城乡建设局</t>
  </si>
  <si>
    <t>护坡、排水零散、李家塘村道工程</t>
  </si>
  <si>
    <t>应急消防工程</t>
  </si>
  <si>
    <t>消防设施建设项目</t>
  </si>
  <si>
    <r>
      <rPr>
        <sz val="11"/>
        <rFont val="宋体"/>
        <charset val="0"/>
      </rPr>
      <t>荷塘大道西侧辅道一期（砚塘坡路</t>
    </r>
    <r>
      <rPr>
        <sz val="11"/>
        <rFont val="Times New Roman"/>
        <charset val="0"/>
      </rPr>
      <t>-</t>
    </r>
    <r>
      <rPr>
        <sz val="11"/>
        <rFont val="宋体"/>
        <charset val="0"/>
      </rPr>
      <t>新华东路）工程</t>
    </r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</si>
  <si>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年中南小区屋面改造工程</t>
    </r>
  </si>
  <si>
    <r>
      <rPr>
        <sz val="11"/>
        <color theme="1"/>
        <rFont val="宋体"/>
        <charset val="134"/>
      </rPr>
      <t>太阳支流（建宁港路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东环北路）截污干管工程</t>
    </r>
  </si>
  <si>
    <r>
      <rPr>
        <sz val="11"/>
        <rFont val="宋体"/>
        <charset val="134"/>
      </rPr>
      <t>荷塘区排水防涝补短板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排水管渠（西湖排水渠）改造工程</t>
    </r>
  </si>
  <si>
    <r>
      <rPr>
        <sz val="11"/>
        <rFont val="宋体"/>
        <charset val="134"/>
      </rPr>
      <t>荷塘区排水防涝补短板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排水管渠（荷塘区水系、汽车城片区）改造工程</t>
    </r>
  </si>
  <si>
    <r>
      <rPr>
        <sz val="11"/>
        <rFont val="Times New Roman"/>
        <charset val="134"/>
      </rPr>
      <t>2017-2019</t>
    </r>
    <r>
      <rPr>
        <sz val="11"/>
        <rFont val="宋体"/>
        <charset val="134"/>
      </rPr>
      <t>年年小街小巷项目</t>
    </r>
  </si>
  <si>
    <r>
      <rPr>
        <sz val="11"/>
        <rFont val="宋体"/>
        <charset val="134"/>
      </rPr>
      <t>茶马线绿化提质改造工程</t>
    </r>
  </si>
  <si>
    <r>
      <rPr>
        <sz val="11"/>
        <color theme="1"/>
        <rFont val="Times New Roman"/>
        <charset val="134"/>
      </rPr>
      <t>2018-2020</t>
    </r>
    <r>
      <rPr>
        <sz val="11"/>
        <color theme="1"/>
        <rFont val="宋体"/>
        <charset val="134"/>
      </rPr>
      <t>年厕所革命项目</t>
    </r>
  </si>
  <si>
    <r>
      <rPr>
        <sz val="11"/>
        <color theme="1"/>
        <rFont val="宋体"/>
        <charset val="134"/>
      </rPr>
      <t>桂花街道赵家冲社区老旧小区改造配套基础设施建设项目</t>
    </r>
  </si>
  <si>
    <r>
      <rPr>
        <sz val="11"/>
        <color theme="1"/>
        <rFont val="宋体"/>
        <charset val="134"/>
      </rPr>
      <t>新塘路（金荷大道）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北环大道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金桥路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项目</t>
    </r>
  </si>
  <si>
    <r>
      <rPr>
        <sz val="11"/>
        <color theme="1"/>
        <rFont val="宋体"/>
        <charset val="134"/>
      </rPr>
      <t>南车北路（迎风路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北环大道）项目</t>
    </r>
  </si>
  <si>
    <r>
      <rPr>
        <sz val="11"/>
        <rFont val="宋体"/>
        <charset val="134"/>
      </rPr>
      <t>规划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号路（规划</t>
    </r>
    <r>
      <rPr>
        <sz val="11"/>
        <rFont val="Times New Roman"/>
        <charset val="134"/>
      </rPr>
      <t>09</t>
    </r>
    <r>
      <rPr>
        <sz val="11"/>
        <rFont val="宋体"/>
        <charset val="134"/>
      </rPr>
      <t>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新塘路）项目</t>
    </r>
  </si>
  <si>
    <r>
      <rPr>
        <sz val="11"/>
        <rFont val="宋体"/>
        <charset val="134"/>
      </rPr>
      <t>规划</t>
    </r>
    <r>
      <rPr>
        <sz val="11"/>
        <rFont val="Times New Roman"/>
        <charset val="134"/>
      </rPr>
      <t>09</t>
    </r>
    <r>
      <rPr>
        <sz val="11"/>
        <rFont val="宋体"/>
        <charset val="134"/>
      </rPr>
      <t>号路（芙蓉路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规划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路）项目</t>
    </r>
  </si>
  <si>
    <t>新文化路一期项目</t>
  </si>
  <si>
    <t>仙庾岭管理处</t>
  </si>
  <si>
    <t>文昌塔修缮项目</t>
  </si>
  <si>
    <t>区园林绿化中心</t>
  </si>
  <si>
    <t>荷塘大道绿化景观提质工程</t>
  </si>
  <si>
    <t>区市场服务中心</t>
  </si>
  <si>
    <t>合泰地区室外消防栓改造项目（预算金额160.46万元</t>
  </si>
  <si>
    <r>
      <rPr>
        <sz val="11"/>
        <color theme="1"/>
        <rFont val="宋体"/>
        <charset val="134"/>
      </rPr>
      <t>月塘街道办事处</t>
    </r>
  </si>
  <si>
    <t>富家垅片区室外消防栓改造项目（预算金额122.93万元）</t>
  </si>
  <si>
    <r>
      <rPr>
        <sz val="11"/>
        <rFont val="宋体"/>
        <charset val="0"/>
      </rPr>
      <t>宋家桥街道办事处</t>
    </r>
  </si>
  <si>
    <t>龙洲垃圾填埋应急处理工程</t>
  </si>
  <si>
    <t>仙庾镇</t>
  </si>
  <si>
    <t>仙庾镇黄塘村中材管道安装工程项目</t>
  </si>
  <si>
    <t>附表2：</t>
  </si>
  <si>
    <t>一般公共预算收入调整方案（草案）</t>
  </si>
  <si>
    <t>项目</t>
  </si>
  <si>
    <t>年初
预算数</t>
  </si>
  <si>
    <t>本次
变动数</t>
  </si>
  <si>
    <t>调整数</t>
  </si>
  <si>
    <t>一、</t>
  </si>
  <si>
    <r>
      <rPr>
        <b/>
        <sz val="14"/>
        <color theme="1"/>
        <rFont val="宋体"/>
        <charset val="134"/>
      </rPr>
      <t>本年收入</t>
    </r>
  </si>
  <si>
    <t>其中：税收收入</t>
  </si>
  <si>
    <t>非税收入</t>
  </si>
  <si>
    <t>二、</t>
  </si>
  <si>
    <t>上年结转</t>
  </si>
  <si>
    <t>三、</t>
  </si>
  <si>
    <r>
      <rPr>
        <b/>
        <sz val="14"/>
        <color theme="1"/>
        <rFont val="宋体"/>
        <charset val="134"/>
      </rPr>
      <t>上级补助收入</t>
    </r>
  </si>
  <si>
    <t>其中：返还性收入</t>
  </si>
  <si>
    <t>一般转移支付收入</t>
  </si>
  <si>
    <t>专项转移支付收入</t>
  </si>
  <si>
    <t>四、</t>
  </si>
  <si>
    <r>
      <rPr>
        <b/>
        <sz val="14"/>
        <color theme="1"/>
        <rFont val="宋体"/>
        <charset val="134"/>
      </rPr>
      <t>债务转贷收入</t>
    </r>
  </si>
  <si>
    <t>新增一般债券收入</t>
  </si>
  <si>
    <t>置换一般债券收入</t>
  </si>
  <si>
    <t>五、</t>
  </si>
  <si>
    <r>
      <rPr>
        <b/>
        <sz val="14"/>
        <color theme="1"/>
        <rFont val="宋体"/>
        <charset val="134"/>
      </rPr>
      <t>调入资金</t>
    </r>
  </si>
  <si>
    <t>政府性基金调入</t>
  </si>
  <si>
    <t>国有资本经营调入</t>
  </si>
  <si>
    <t>其他调入</t>
  </si>
  <si>
    <t>附表3：</t>
  </si>
  <si>
    <t>一般公共预算支出调整方案（草案）</t>
  </si>
  <si>
    <t>本年支出</t>
  </si>
  <si>
    <t>其中：年初预算安排本级支出</t>
  </si>
  <si>
    <t>本级追加支出（含上年亏损）</t>
  </si>
  <si>
    <t>公益性资本支出</t>
  </si>
  <si>
    <t>非税执收成本</t>
  </si>
  <si>
    <t>上级指标安排的支出</t>
  </si>
  <si>
    <t>其他支出（平台公司）</t>
  </si>
  <si>
    <t>上年结转支出</t>
  </si>
  <si>
    <t>消化暂付款</t>
  </si>
  <si>
    <t>上解上级支出</t>
  </si>
  <si>
    <t>债务还本支出</t>
  </si>
  <si>
    <r>
      <rPr>
        <sz val="12"/>
        <rFont val="宋体"/>
        <charset val="0"/>
      </rPr>
      <t>附表</t>
    </r>
    <r>
      <rPr>
        <sz val="12"/>
        <rFont val="Times New Roman"/>
        <charset val="0"/>
      </rPr>
      <t>4</t>
    </r>
    <r>
      <rPr>
        <sz val="12"/>
        <rFont val="宋体"/>
        <charset val="0"/>
      </rPr>
      <t>：</t>
    </r>
  </si>
  <si>
    <r>
      <rPr>
        <sz val="20"/>
        <rFont val="Times New Roman"/>
        <charset val="134"/>
      </rPr>
      <t>2021</t>
    </r>
    <r>
      <rPr>
        <sz val="20"/>
        <rFont val="方正小标宋_GBK"/>
        <charset val="134"/>
      </rPr>
      <t>年财力预算变动表</t>
    </r>
  </si>
  <si>
    <r>
      <rPr>
        <sz val="11"/>
        <rFont val="宋体"/>
        <charset val="134"/>
      </rPr>
      <t>单位：万元</t>
    </r>
  </si>
  <si>
    <t>财力增加</t>
  </si>
  <si>
    <t>财力减少</t>
  </si>
  <si>
    <t>一</t>
  </si>
  <si>
    <t>地方税收超收</t>
  </si>
  <si>
    <t>非税减收</t>
  </si>
  <si>
    <t>二</t>
  </si>
  <si>
    <t>上级补助收入</t>
  </si>
  <si>
    <t>三</t>
  </si>
  <si>
    <t>基金调入财力</t>
  </si>
  <si>
    <t>一般转移支付统筹</t>
  </si>
  <si>
    <t>四</t>
  </si>
  <si>
    <t>上年度结转支出</t>
  </si>
  <si>
    <t>专项转移支付统筹</t>
  </si>
  <si>
    <t>五</t>
  </si>
  <si>
    <t>公益性资本支出（一般债券）</t>
  </si>
  <si>
    <t>调入资金</t>
  </si>
  <si>
    <t>六</t>
  </si>
  <si>
    <t>存量资金-仙庾镇</t>
  </si>
  <si>
    <t>七</t>
  </si>
  <si>
    <t>追加支出-预算部门</t>
  </si>
  <si>
    <t>存量资金-仙庾道观</t>
  </si>
  <si>
    <t>八</t>
  </si>
  <si>
    <t>追加支出-金科</t>
  </si>
  <si>
    <t>存量资金-住建局</t>
  </si>
  <si>
    <t>九</t>
  </si>
  <si>
    <t>追加支出-金城</t>
  </si>
  <si>
    <t>存量资金-征管办</t>
  </si>
  <si>
    <t>十</t>
  </si>
  <si>
    <t>化解暂付款（巡视整改，5年消共化暂付款3146万元）</t>
  </si>
  <si>
    <t>存量资金-征拆指挥部</t>
  </si>
  <si>
    <t>存量资金-医保局</t>
  </si>
  <si>
    <t>存量资金-金办</t>
  </si>
  <si>
    <t>存量资金-金科（立体停车场）</t>
  </si>
  <si>
    <t>存量资金-社保专户</t>
  </si>
  <si>
    <t>存量资金-武装部</t>
  </si>
  <si>
    <t>存量资金-乡财专户</t>
  </si>
  <si>
    <t>存量资金-农业农村局</t>
  </si>
  <si>
    <t>存量资金-退役军人事务局</t>
  </si>
  <si>
    <t>基金调入</t>
  </si>
  <si>
    <t>新增一般债券</t>
  </si>
  <si>
    <t>本级专项结余（最高值）</t>
  </si>
  <si>
    <t>新冠疫情等专项结余</t>
  </si>
  <si>
    <t>预备费结余</t>
  </si>
  <si>
    <t>收支缺口</t>
  </si>
  <si>
    <t>附表6：</t>
  </si>
  <si>
    <t>政府性基金预算收入调整方案（草案）</t>
  </si>
  <si>
    <t>本年收入</t>
  </si>
  <si>
    <t xml:space="preserve">其中：国有土地使用权出让收入安排的支出 </t>
  </si>
  <si>
    <t>其他指标</t>
  </si>
  <si>
    <t>在途指标</t>
  </si>
  <si>
    <t>地方政府专项债务转贷收入</t>
  </si>
  <si>
    <t>新增专项债券收入</t>
  </si>
  <si>
    <t>附表7：</t>
  </si>
  <si>
    <t>政府性基金预算支出调整方案（草案）</t>
  </si>
  <si>
    <t>其他支出</t>
  </si>
  <si>
    <t>债务利息</t>
  </si>
  <si>
    <t>新增专项债券安排的支出</t>
  </si>
  <si>
    <t>调出资金（国指146、143）</t>
  </si>
  <si>
    <r>
      <rPr>
        <sz val="12"/>
        <rFont val="宋体"/>
        <charset val="0"/>
      </rPr>
      <t>附表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：</t>
    </r>
  </si>
  <si>
    <r>
      <rPr>
        <sz val="22"/>
        <rFont val="方正小标宋简体"/>
        <charset val="0"/>
      </rPr>
      <t>国有资本经营预算收支调整方案（草案）</t>
    </r>
  </si>
  <si>
    <r>
      <rPr>
        <sz val="12"/>
        <rFont val="宋体"/>
        <charset val="0"/>
      </rPr>
      <t>单位</t>
    </r>
    <r>
      <rPr>
        <sz val="12"/>
        <rFont val="Times New Roman"/>
        <charset val="0"/>
      </rPr>
      <t>:</t>
    </r>
    <r>
      <rPr>
        <sz val="12"/>
        <rFont val="宋体"/>
        <charset val="0"/>
      </rPr>
      <t>万元</t>
    </r>
  </si>
  <si>
    <r>
      <rPr>
        <sz val="12"/>
        <rFont val="黑体"/>
        <charset val="0"/>
      </rPr>
      <t>预算科目</t>
    </r>
  </si>
  <si>
    <r>
      <rPr>
        <sz val="12"/>
        <rFont val="黑体"/>
        <charset val="0"/>
      </rPr>
      <t>年初</t>
    </r>
    <r>
      <rPr>
        <sz val="12"/>
        <rFont val="Times New Roman"/>
        <charset val="0"/>
      </rPr>
      <t xml:space="preserve">
</t>
    </r>
    <r>
      <rPr>
        <sz val="12"/>
        <rFont val="黑体"/>
        <charset val="0"/>
      </rPr>
      <t>预算数</t>
    </r>
  </si>
  <si>
    <r>
      <rPr>
        <sz val="12"/>
        <rFont val="黑体"/>
        <charset val="0"/>
      </rPr>
      <t>本次变动数</t>
    </r>
  </si>
  <si>
    <r>
      <rPr>
        <sz val="12"/>
        <rFont val="黑体"/>
        <charset val="0"/>
      </rPr>
      <t>调整后</t>
    </r>
  </si>
  <si>
    <r>
      <rPr>
        <sz val="12"/>
        <rFont val="宋体"/>
        <charset val="0"/>
      </rPr>
      <t>利润收入</t>
    </r>
  </si>
  <si>
    <r>
      <rPr>
        <sz val="12"/>
        <rFont val="宋体"/>
        <charset val="0"/>
      </rPr>
      <t>社会保障和就业支出</t>
    </r>
  </si>
  <si>
    <r>
      <rPr>
        <sz val="12"/>
        <rFont val="宋体"/>
        <charset val="0"/>
      </rPr>
      <t>股利、股息收入</t>
    </r>
  </si>
  <si>
    <r>
      <rPr>
        <sz val="12"/>
        <rFont val="宋体"/>
        <charset val="0"/>
      </rPr>
      <t>国有资本经营预算支出</t>
    </r>
  </si>
  <si>
    <r>
      <rPr>
        <sz val="12"/>
        <rFont val="宋体"/>
        <charset val="0"/>
      </rPr>
      <t>产权转让收入</t>
    </r>
  </si>
  <si>
    <r>
      <rPr>
        <sz val="12"/>
        <rFont val="宋体"/>
        <charset val="0"/>
      </rPr>
      <t>清算收入</t>
    </r>
  </si>
  <si>
    <r>
      <rPr>
        <sz val="12"/>
        <rFont val="宋体"/>
        <charset val="0"/>
      </rPr>
      <t>其他国有资本经营预算收入</t>
    </r>
  </si>
  <si>
    <r>
      <rPr>
        <sz val="12"/>
        <rFont val="宋体"/>
        <charset val="0"/>
      </rPr>
      <t>本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收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入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合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计</t>
    </r>
  </si>
  <si>
    <r>
      <rPr>
        <sz val="12"/>
        <rFont val="宋体"/>
        <charset val="0"/>
      </rPr>
      <t>本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支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出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合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计</t>
    </r>
  </si>
  <si>
    <r>
      <rPr>
        <sz val="12"/>
        <rFont val="宋体"/>
        <charset val="0"/>
      </rPr>
      <t>上级补助收入</t>
    </r>
  </si>
  <si>
    <r>
      <rPr>
        <sz val="12"/>
        <rFont val="宋体"/>
        <charset val="0"/>
      </rPr>
      <t>补助下级支出</t>
    </r>
  </si>
  <si>
    <r>
      <rPr>
        <sz val="12"/>
        <rFont val="宋体"/>
        <charset val="0"/>
      </rPr>
      <t>省补助计划单列市收入</t>
    </r>
  </si>
  <si>
    <r>
      <rPr>
        <sz val="12"/>
        <rFont val="宋体"/>
        <charset val="0"/>
      </rPr>
      <t>省补助计划单列市支出</t>
    </r>
  </si>
  <si>
    <r>
      <rPr>
        <sz val="12"/>
        <rFont val="宋体"/>
        <charset val="0"/>
      </rPr>
      <t>调出资金</t>
    </r>
  </si>
  <si>
    <r>
      <rPr>
        <sz val="12"/>
        <rFont val="宋体"/>
        <charset val="0"/>
      </rPr>
      <t>上年结余</t>
    </r>
  </si>
  <si>
    <r>
      <rPr>
        <sz val="12"/>
        <rFont val="宋体"/>
        <charset val="0"/>
      </rPr>
      <t>年终结余</t>
    </r>
  </si>
  <si>
    <r>
      <rPr>
        <sz val="12"/>
        <rFont val="宋体"/>
        <charset val="0"/>
      </rPr>
      <t>收</t>
    </r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入</t>
    </r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总</t>
    </r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计</t>
    </r>
  </si>
  <si>
    <r>
      <rPr>
        <sz val="12"/>
        <rFont val="宋体"/>
        <charset val="0"/>
      </rPr>
      <t>支</t>
    </r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出</t>
    </r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总</t>
    </r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计</t>
    </r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</si>
</sst>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yy&quot;年&quot;m&quot;月&quot;d&quot;日&quot;;@"/>
    <numFmt numFmtId="178" formatCode="0_ "/>
    <numFmt numFmtId="179" formatCode="0.0000_ "/>
  </numFmts>
  <fonts count="55">
    <font>
      <sz val="10"/>
      <name val="Arial"/>
      <charset val="0"/>
    </font>
    <font>
      <sz val="10"/>
      <name val="Times New Roman"/>
      <charset val="0"/>
    </font>
    <font>
      <sz val="12"/>
      <name val="宋体"/>
      <charset val="0"/>
    </font>
    <font>
      <sz val="22"/>
      <name val="Times New Roman"/>
      <charset val="0"/>
    </font>
    <font>
      <sz val="12"/>
      <name val="Times New Roman"/>
      <charset val="0"/>
    </font>
    <font>
      <sz val="12"/>
      <name val="Arial"/>
      <charset val="0"/>
    </font>
    <font>
      <sz val="20"/>
      <name val="方正小标宋简体"/>
      <charset val="0"/>
    </font>
    <font>
      <sz val="14"/>
      <name val="宋体"/>
      <charset val="0"/>
    </font>
    <font>
      <sz val="14"/>
      <name val="Arial"/>
      <charset val="0"/>
    </font>
    <font>
      <sz val="14"/>
      <name val="黑体"/>
      <charset val="0"/>
    </font>
    <font>
      <b/>
      <sz val="14"/>
      <color theme="1"/>
      <name val="宋体"/>
      <charset val="134"/>
    </font>
    <font>
      <sz val="14"/>
      <name val="Times New Roman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0"/>
      <name val="宋体"/>
      <charset val="0"/>
    </font>
    <font>
      <sz val="22"/>
      <name val="方正小标宋简体"/>
      <charset val="0"/>
    </font>
    <font>
      <sz val="11"/>
      <name val="Times New Roman"/>
      <charset val="134"/>
    </font>
    <font>
      <sz val="20"/>
      <name val="Times New Roman"/>
      <charset val="134"/>
    </font>
    <font>
      <sz val="11"/>
      <name val="宋体"/>
      <charset val="134"/>
    </font>
    <font>
      <sz val="11"/>
      <name val="方正黑体_GBK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Times New Roman"/>
      <charset val="0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黑体"/>
      <charset val="0"/>
    </font>
    <font>
      <sz val="20"/>
      <name val="方正小标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5117038483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0" fontId="36" fillId="0" borderId="0"/>
    <xf numFmtId="42" fontId="34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12" borderId="10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8" borderId="12" applyNumberFormat="0" applyFon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29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20" borderId="14" applyNumberFormat="0" applyAlignment="0" applyProtection="0">
      <alignment vertical="center"/>
    </xf>
    <xf numFmtId="0" fontId="46" fillId="20" borderId="10" applyNumberFormat="0" applyAlignment="0" applyProtection="0">
      <alignment vertical="center"/>
    </xf>
    <xf numFmtId="0" fontId="43" fillId="19" borderId="13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6" fillId="0" borderId="0"/>
    <xf numFmtId="0" fontId="35" fillId="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6" fillId="0" borderId="0"/>
    <xf numFmtId="0" fontId="22" fillId="0" borderId="0">
      <alignment vertical="center"/>
    </xf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178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23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" fillId="0" borderId="1" xfId="0" applyFont="1" applyBorder="1"/>
    <xf numFmtId="0" fontId="12" fillId="0" borderId="1" xfId="23" applyFont="1" applyFill="1" applyBorder="1" applyAlignment="1">
      <alignment horizontal="left" vertical="center" wrapText="1"/>
    </xf>
    <xf numFmtId="0" fontId="13" fillId="0" borderId="1" xfId="23" applyFont="1" applyFill="1" applyBorder="1" applyAlignment="1">
      <alignment horizontal="left" vertical="center" wrapText="1" indent="3"/>
    </xf>
    <xf numFmtId="0" fontId="11" fillId="0" borderId="1" xfId="0" applyFont="1" applyBorder="1"/>
    <xf numFmtId="0" fontId="0" fillId="0" borderId="1" xfId="0" applyBorder="1"/>
    <xf numFmtId="0" fontId="14" fillId="0" borderId="1" xfId="23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4" xfId="23" applyFont="1" applyFill="1" applyBorder="1" applyAlignment="1">
      <alignment vertical="center" wrapText="1"/>
    </xf>
    <xf numFmtId="0" fontId="14" fillId="0" borderId="1" xfId="23" applyFont="1" applyFill="1" applyBorder="1" applyAlignment="1">
      <alignment vertical="center" wrapText="1"/>
    </xf>
    <xf numFmtId="0" fontId="10" fillId="2" borderId="1" xfId="23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 indent="2"/>
    </xf>
    <xf numFmtId="0" fontId="19" fillId="0" borderId="1" xfId="0" applyFont="1" applyFill="1" applyBorder="1" applyAlignment="1">
      <alignment horizontal="left" vertical="center" wrapText="1" indent="2"/>
    </xf>
    <xf numFmtId="178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8" fontId="17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1" xfId="23" applyFont="1" applyFill="1" applyBorder="1" applyAlignment="1">
      <alignment horizontal="left" vertical="center" wrapText="1" indent="3"/>
    </xf>
    <xf numFmtId="0" fontId="21" fillId="0" borderId="1" xfId="0" applyFont="1" applyFill="1" applyBorder="1" applyAlignment="1">
      <alignment vertical="center"/>
    </xf>
    <xf numFmtId="0" fontId="10" fillId="0" borderId="4" xfId="23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9" fontId="26" fillId="3" borderId="1" xfId="0" applyNumberFormat="1" applyFont="1" applyFill="1" applyBorder="1" applyAlignment="1">
      <alignment horizontal="center" vertical="center"/>
    </xf>
    <xf numFmtId="176" fontId="26" fillId="3" borderId="1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 wrapText="1"/>
    </xf>
    <xf numFmtId="176" fontId="27" fillId="0" borderId="3" xfId="0" applyNumberFormat="1" applyFont="1" applyFill="1" applyBorder="1" applyAlignment="1">
      <alignment horizontal="center" vertical="center"/>
    </xf>
    <xf numFmtId="179" fontId="29" fillId="3" borderId="1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 wrapText="1"/>
    </xf>
    <xf numFmtId="179" fontId="27" fillId="3" borderId="1" xfId="0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179" fontId="17" fillId="3" borderId="1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179" fontId="32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right" wrapText="1"/>
    </xf>
    <xf numFmtId="0" fontId="27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 82" xfId="22"/>
    <cellStyle name="常规 4 2 2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12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2011年全省结算汇总表2012(1).03.28定稿 2" xfId="53"/>
    <cellStyle name="常规_Sheet1" xfId="54"/>
    <cellStyle name="常规 4" xfId="55"/>
  </cellStyles>
  <dxfs count="1">
    <dxf>
      <font>
        <b val="0"/>
        <color indexed="9"/>
      </font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1" Type="http://schemas.openxmlformats.org/officeDocument/2006/relationships/sharedStrings" Target="sharedStrings.xml"/><Relationship Id="rId60" Type="http://schemas.openxmlformats.org/officeDocument/2006/relationships/styles" Target="styles.xml"/><Relationship Id="rId6" Type="http://schemas.openxmlformats.org/officeDocument/2006/relationships/worksheet" Target="worksheets/sheet6.xml"/><Relationship Id="rId59" Type="http://schemas.openxmlformats.org/officeDocument/2006/relationships/theme" Target="theme/theme1.xml"/><Relationship Id="rId58" Type="http://schemas.openxmlformats.org/officeDocument/2006/relationships/externalLink" Target="externalLinks/externalLink50.xml"/><Relationship Id="rId57" Type="http://schemas.openxmlformats.org/officeDocument/2006/relationships/externalLink" Target="externalLinks/externalLink49.xml"/><Relationship Id="rId56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47.xml"/><Relationship Id="rId54" Type="http://schemas.openxmlformats.org/officeDocument/2006/relationships/externalLink" Target="externalLinks/externalLink46.xml"/><Relationship Id="rId53" Type="http://schemas.openxmlformats.org/officeDocument/2006/relationships/externalLink" Target="externalLinks/externalLink45.xml"/><Relationship Id="rId52" Type="http://schemas.openxmlformats.org/officeDocument/2006/relationships/externalLink" Target="externalLinks/externalLink44.xml"/><Relationship Id="rId51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2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39.xml"/><Relationship Id="rId46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37.xml"/><Relationship Id="rId44" Type="http://schemas.openxmlformats.org/officeDocument/2006/relationships/externalLink" Target="externalLinks/externalLink36.xml"/><Relationship Id="rId43" Type="http://schemas.openxmlformats.org/officeDocument/2006/relationships/externalLink" Target="externalLinks/externalLink35.xml"/><Relationship Id="rId42" Type="http://schemas.openxmlformats.org/officeDocument/2006/relationships/externalLink" Target="externalLinks/externalLink34.xml"/><Relationship Id="rId41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2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29.xml"/><Relationship Id="rId36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27.xml"/><Relationship Id="rId34" Type="http://schemas.openxmlformats.org/officeDocument/2006/relationships/externalLink" Target="externalLinks/externalLink26.xml"/><Relationship Id="rId33" Type="http://schemas.openxmlformats.org/officeDocument/2006/relationships/externalLink" Target="externalLinks/externalLink25.xml"/><Relationship Id="rId32" Type="http://schemas.openxmlformats.org/officeDocument/2006/relationships/externalLink" Target="externalLinks/externalLink24.xml"/><Relationship Id="rId31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19.xml"/><Relationship Id="rId26" Type="http://schemas.openxmlformats.org/officeDocument/2006/relationships/externalLink" Target="externalLinks/externalLink18.xml"/><Relationship Id="rId25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6.xml"/><Relationship Id="rId23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2010&#35745;&#21010;&#27979;&#31639;\2007.10&#23450;&#31295;\20071119&#32508;&#21512;&#32463;&#33829;&#35745;&#21010;&#34920;&#65288;&#31185;&#25216;&#20048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~1\wang.lan\LOCALS~1\Temp\Rar$DI00.968\&#24211;&#40836;&#32479;&#3574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57;&#35745;&#36164;&#26009;\&#38901;&#21319;2000&#24180;1-5&#26376;\&#38901;&#21319;2000&#24180;1-5&#263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ZPERP7\client\&#27169;&#29256;&#25968;&#25454;\&#24037;&#20316;&#24213;&#31295;&#27169;&#29256;\Documents%20and%20Settings\XYZH%20USER\&#26700;&#38754;\Book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&#28165;&#21326;&#21516;&#26041;\2006&#24180;&#23457;\&#23457;&#35745;&#25991;&#20214;\&#21516;&#26041;&#25237;&#36164;&#32467;&#2650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nts%20and%20Settings\XYZH%20USER\&#26700;&#38754;\&#40718;&#26032;\&#20809;&#30424;2001\&#25253;&#34920;&#24213;&#3129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lzhg\&#28895;&#21488;&#27688;&#32438;\2001&#24180;\&#24213;&#31295;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Audit\&#28165;&#21326;&#21516;&#26041;\&#27169;&#29256;04\&#21516;&#26041;2004&#38468;&#27880;&#27169;&#26495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2016&#24180;&#20915;&#31639;&#38468;&#3492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&#24037;&#20316;\&#38136;&#31649;\3514\&#24180;&#23457;&#24213;&#31295;\WINDOWS\Desktop\mx\&#32467;&#26500;&#21378;\xda&#39033;&#30446;\CWE&#26495;&#26448;&#37319;&#36141;&#28165;&#21333;\WORKSHT\ESTIMATE\TIM\443\TUBESET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My%20Documents\&#20013;&#38081;&#24555;&#36816;IPO\&#20044;&#40065;&#26408;&#40784;CRE\&#20044;&#40065;&#26408;&#40784;&#24213;&#31295;&#65293;8&#22871;\&#22806;&#36816;&#35199;&#21335;\ZYM\ZYM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My%20Documents\&#20013;&#22269;&#24314;&#26448;IPO\&#24213;&#31295;\&#24213;&#31295;---04-9&#37041;\&#36830;&#20247;-ZJ1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&#29579;&#23706;\&#29702;&#24037;&#20013;&#20852;\&#29702;&#24037;&#20013;&#20852;2004\2004&#29702;&#24037;&#20013;&#20852;&#25253;&#34920;\Program%20Files\Microsoft%20Office\Templates\&#30005;&#23376;&#34920;&#26684;&#27169;&#26495;\&#24037;&#19994;&#20225;&#19994;&#36130;&#21153;&#25253;&#34920;.xlt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&#24037;&#20316;\2010-2011&#24180;&#24066;&#22330;&#37096;\&#24066;&#22330;&#25512;&#24191;&#32452;\4&#21508;&#29255;&#21306;&#23545;&#25509;\&#27963;&#21160;&#32479;&#35745;\&#26032;&#24314;&#25991;&#20214;&#22841;%20(2)\&#24453;&#22788;&#29702;\&#37070;&#29787;\2011&#20013;&#25253;&#30333;&#33647;&#23376;&#20844;&#21496;&#25552;&#20379;&#36164;&#26009;\&#30333;&#33647;&#21512;&#24182;&#25269;&#38144;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~1\&#37101;&#25391;&#40527;\LOCALS~1\Temp\&#23376;&#20844;&#21496;&#24773;&#20917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fang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My%20Documents\&#20013;&#22269;&#24314;&#26448;IPO\&#24213;&#31295;\&#24213;&#31295;---04-9&#37041;\03&#38144;&#218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Open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收入明细表1 "/>
      <sheetName val="全年支出额度2"/>
      <sheetName val="收支平衡表3"/>
      <sheetName val="政府性基金4"/>
      <sheetName val="政府性基金支出明细-8052万5"/>
      <sheetName val="社保基金收支表-6、2016"/>
      <sheetName val="社保基金收入表--7 、2016"/>
      <sheetName val="债务余额-8"/>
      <sheetName val="201706系统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Kx"/>
      <sheetName val="调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C19" sqref="C19"/>
    </sheetView>
  </sheetViews>
  <sheetFormatPr defaultColWidth="9.97142857142857" defaultRowHeight="34" customHeight="1"/>
  <cols>
    <col min="1" max="1" width="6.14285714285714" style="64" customWidth="1"/>
    <col min="2" max="2" width="21.5714285714286" style="64" customWidth="1"/>
    <col min="3" max="3" width="44.5714285714286" style="65" customWidth="1"/>
    <col min="4" max="4" width="16.8571428571429" style="65" customWidth="1"/>
    <col min="5" max="6" width="15.1428571428571" style="65" customWidth="1"/>
    <col min="7" max="7" width="15.1428571428571" style="65" hidden="1" customWidth="1"/>
    <col min="8" max="9" width="15.1428571428571" style="64" hidden="1" customWidth="1"/>
    <col min="10" max="10" width="15.1428571428571" style="64" customWidth="1"/>
    <col min="11" max="11" width="10.7142857142857" style="64"/>
    <col min="12" max="12" width="11.8571428571429" style="64"/>
    <col min="13" max="16384" width="9.97142857142857" style="64"/>
  </cols>
  <sheetData>
    <row r="1" customFormat="1" ht="14.25" spans="1:2">
      <c r="A1" s="25" t="s">
        <v>0</v>
      </c>
      <c r="B1" s="66"/>
    </row>
    <row r="2" customHeight="1" spans="1:10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ht="15" customHeight="1" spans="1:10">
      <c r="A3" s="68"/>
      <c r="J3" s="64" t="s">
        <v>2</v>
      </c>
    </row>
    <row r="4" ht="41" customHeight="1" spans="1:10">
      <c r="A4" s="69" t="s">
        <v>3</v>
      </c>
      <c r="B4" s="69" t="s">
        <v>4</v>
      </c>
      <c r="C4" s="70" t="s">
        <v>5</v>
      </c>
      <c r="D4" s="71" t="s">
        <v>6</v>
      </c>
      <c r="E4" s="71" t="s">
        <v>7</v>
      </c>
      <c r="F4" s="72" t="s">
        <v>8</v>
      </c>
      <c r="G4" s="73" t="s">
        <v>9</v>
      </c>
      <c r="H4" s="74"/>
      <c r="I4" s="111"/>
      <c r="J4" s="69" t="s">
        <v>10</v>
      </c>
    </row>
    <row r="5" ht="41" customHeight="1" spans="1:10">
      <c r="A5" s="75" t="s">
        <v>6</v>
      </c>
      <c r="B5" s="75"/>
      <c r="C5" s="75"/>
      <c r="D5" s="75"/>
      <c r="E5" s="76"/>
      <c r="F5" s="76"/>
      <c r="G5" s="69" t="s">
        <v>11</v>
      </c>
      <c r="H5" s="69" t="s">
        <v>12</v>
      </c>
      <c r="I5" s="69" t="s">
        <v>13</v>
      </c>
      <c r="J5" s="69"/>
    </row>
    <row r="6" customHeight="1" spans="1:10">
      <c r="A6" s="75" t="s">
        <v>14</v>
      </c>
      <c r="B6" s="75"/>
      <c r="C6" s="75"/>
      <c r="D6" s="77">
        <f>SUM(D7:D40)</f>
        <v>7900</v>
      </c>
      <c r="E6" s="77">
        <f>SUM(E7:E40)</f>
        <v>6900</v>
      </c>
      <c r="F6" s="77">
        <f>SUM(F7:F40)</f>
        <v>1000</v>
      </c>
      <c r="G6" s="78">
        <f t="shared" ref="G6:G8" si="0">H6+I6</f>
        <v>3294.5925</v>
      </c>
      <c r="H6" s="79">
        <f>SUM(H7:H39)</f>
        <v>2162.3425</v>
      </c>
      <c r="I6" s="79">
        <f>SUM(I7:I39)</f>
        <v>1132.25</v>
      </c>
      <c r="J6" s="112"/>
    </row>
    <row r="7" ht="30" customHeight="1" spans="1:10">
      <c r="A7" s="80">
        <v>1</v>
      </c>
      <c r="B7" s="81" t="s">
        <v>15</v>
      </c>
      <c r="C7" s="82" t="s">
        <v>16</v>
      </c>
      <c r="D7" s="77">
        <f t="shared" ref="D7:D18" si="1">E7+F7</f>
        <v>47.69</v>
      </c>
      <c r="E7" s="83">
        <v>47.69</v>
      </c>
      <c r="F7" s="83"/>
      <c r="G7" s="78">
        <f t="shared" si="0"/>
        <v>47.6893</v>
      </c>
      <c r="H7" s="84">
        <v>47.6893</v>
      </c>
      <c r="I7" s="84"/>
      <c r="J7" s="113"/>
    </row>
    <row r="8" ht="30" customHeight="1" spans="1:10">
      <c r="A8" s="80">
        <v>2</v>
      </c>
      <c r="B8" s="85" t="s">
        <v>17</v>
      </c>
      <c r="C8" s="82" t="s">
        <v>18</v>
      </c>
      <c r="D8" s="77">
        <f t="shared" si="1"/>
        <v>3000</v>
      </c>
      <c r="E8" s="83">
        <v>3000</v>
      </c>
      <c r="F8" s="83"/>
      <c r="G8" s="78">
        <f t="shared" si="0"/>
        <v>127</v>
      </c>
      <c r="H8" s="84">
        <v>127</v>
      </c>
      <c r="I8" s="84"/>
      <c r="J8" s="113"/>
    </row>
    <row r="9" ht="30" customHeight="1" spans="1:10">
      <c r="A9" s="80">
        <v>3</v>
      </c>
      <c r="B9" s="86"/>
      <c r="C9" s="82" t="s">
        <v>19</v>
      </c>
      <c r="D9" s="77">
        <f t="shared" si="1"/>
        <v>500</v>
      </c>
      <c r="E9" s="83"/>
      <c r="F9" s="83">
        <v>500</v>
      </c>
      <c r="G9" s="78"/>
      <c r="H9" s="84"/>
      <c r="I9" s="84"/>
      <c r="J9" s="113"/>
    </row>
    <row r="10" customHeight="1" spans="1:10">
      <c r="A10" s="80">
        <v>4</v>
      </c>
      <c r="B10" s="81" t="s">
        <v>20</v>
      </c>
      <c r="C10" s="82" t="s">
        <v>21</v>
      </c>
      <c r="D10" s="77">
        <f t="shared" si="1"/>
        <v>22.73</v>
      </c>
      <c r="E10" s="83">
        <v>22.73</v>
      </c>
      <c r="F10" s="83"/>
      <c r="G10" s="78">
        <f>H10+I10</f>
        <v>22.73</v>
      </c>
      <c r="H10" s="84">
        <v>22.73</v>
      </c>
      <c r="I10" s="84"/>
      <c r="J10" s="113"/>
    </row>
    <row r="11" ht="27" customHeight="1" spans="1:10">
      <c r="A11" s="80">
        <v>5</v>
      </c>
      <c r="B11" s="87" t="s">
        <v>22</v>
      </c>
      <c r="C11" s="88" t="s">
        <v>23</v>
      </c>
      <c r="D11" s="77">
        <f t="shared" si="1"/>
        <v>18</v>
      </c>
      <c r="E11" s="83">
        <v>18</v>
      </c>
      <c r="F11" s="83"/>
      <c r="G11" s="78">
        <f>H11+I11</f>
        <v>18</v>
      </c>
      <c r="H11" s="84">
        <v>18</v>
      </c>
      <c r="I11" s="84"/>
      <c r="J11" s="113"/>
    </row>
    <row r="12" ht="27" customHeight="1" spans="1:10">
      <c r="A12" s="80">
        <v>6</v>
      </c>
      <c r="B12" s="87"/>
      <c r="C12" s="82" t="s">
        <v>24</v>
      </c>
      <c r="D12" s="77">
        <f t="shared" si="1"/>
        <v>40</v>
      </c>
      <c r="E12" s="83">
        <v>40</v>
      </c>
      <c r="F12" s="83"/>
      <c r="G12" s="78">
        <f>H12+I12</f>
        <v>0</v>
      </c>
      <c r="H12" s="84"/>
      <c r="I12" s="84"/>
      <c r="J12" s="114" t="s">
        <v>25</v>
      </c>
    </row>
    <row r="13" ht="27" customHeight="1" spans="1:10">
      <c r="A13" s="80">
        <v>7</v>
      </c>
      <c r="B13" s="86"/>
      <c r="C13" s="82" t="s">
        <v>26</v>
      </c>
      <c r="D13" s="77">
        <f t="shared" si="1"/>
        <v>118.24</v>
      </c>
      <c r="E13" s="83"/>
      <c r="F13" s="83">
        <v>118.24</v>
      </c>
      <c r="G13" s="78"/>
      <c r="H13" s="84"/>
      <c r="I13" s="84"/>
      <c r="J13" s="114" t="s">
        <v>25</v>
      </c>
    </row>
    <row r="14" ht="27" customHeight="1" spans="1:10">
      <c r="A14" s="80">
        <v>8</v>
      </c>
      <c r="B14" s="89" t="s">
        <v>27</v>
      </c>
      <c r="C14" s="90" t="s">
        <v>28</v>
      </c>
      <c r="D14" s="77">
        <f t="shared" si="1"/>
        <v>14.84</v>
      </c>
      <c r="E14" s="83"/>
      <c r="F14" s="83">
        <f>14.84</f>
        <v>14.84</v>
      </c>
      <c r="G14" s="78">
        <f>H14+I14</f>
        <v>14.84</v>
      </c>
      <c r="H14" s="91">
        <v>14.84</v>
      </c>
      <c r="I14" s="91"/>
      <c r="J14" s="114" t="s">
        <v>25</v>
      </c>
    </row>
    <row r="15" ht="27" customHeight="1" spans="1:10">
      <c r="A15" s="80">
        <v>9</v>
      </c>
      <c r="B15" s="92"/>
      <c r="C15" s="90" t="s">
        <v>29</v>
      </c>
      <c r="D15" s="77">
        <f t="shared" si="1"/>
        <v>12.63</v>
      </c>
      <c r="E15" s="83"/>
      <c r="F15" s="83">
        <v>12.63</v>
      </c>
      <c r="G15" s="78">
        <f t="shared" ref="G15:G39" si="2">H15+I15</f>
        <v>0</v>
      </c>
      <c r="H15" s="91"/>
      <c r="I15" s="91"/>
      <c r="J15" s="114" t="s">
        <v>25</v>
      </c>
    </row>
    <row r="16" ht="27" customHeight="1" spans="1:10">
      <c r="A16" s="80">
        <v>10</v>
      </c>
      <c r="B16" s="92"/>
      <c r="C16" s="90" t="s">
        <v>30</v>
      </c>
      <c r="D16" s="77">
        <f t="shared" si="1"/>
        <v>24</v>
      </c>
      <c r="E16" s="83"/>
      <c r="F16" s="83">
        <f>14+10</f>
        <v>24</v>
      </c>
      <c r="G16" s="78">
        <f t="shared" si="2"/>
        <v>0</v>
      </c>
      <c r="H16" s="91"/>
      <c r="I16" s="91"/>
      <c r="J16" s="115"/>
    </row>
    <row r="17" ht="27" customHeight="1" spans="1:10">
      <c r="A17" s="80">
        <v>11</v>
      </c>
      <c r="B17" s="92"/>
      <c r="C17" s="90" t="s">
        <v>31</v>
      </c>
      <c r="D17" s="77">
        <f t="shared" si="1"/>
        <v>14.5</v>
      </c>
      <c r="E17" s="83">
        <v>14.5</v>
      </c>
      <c r="F17" s="83"/>
      <c r="G17" s="78">
        <f t="shared" si="2"/>
        <v>0</v>
      </c>
      <c r="H17" s="91"/>
      <c r="I17" s="91"/>
      <c r="J17" s="115"/>
    </row>
    <row r="18" ht="27" customHeight="1" spans="1:10">
      <c r="A18" s="80">
        <v>12</v>
      </c>
      <c r="B18" s="93"/>
      <c r="C18" s="94" t="s">
        <v>32</v>
      </c>
      <c r="D18" s="77">
        <f t="shared" si="1"/>
        <v>479</v>
      </c>
      <c r="E18" s="83">
        <v>378</v>
      </c>
      <c r="F18" s="83">
        <f>160-59</f>
        <v>101</v>
      </c>
      <c r="G18" s="78">
        <f t="shared" si="2"/>
        <v>0</v>
      </c>
      <c r="H18" s="91"/>
      <c r="I18" s="91"/>
      <c r="J18" s="116" t="s">
        <v>33</v>
      </c>
    </row>
    <row r="19" customHeight="1" spans="1:10">
      <c r="A19" s="80">
        <v>13</v>
      </c>
      <c r="B19" s="95" t="s">
        <v>34</v>
      </c>
      <c r="C19" s="96" t="s">
        <v>35</v>
      </c>
      <c r="D19" s="77">
        <v>2870.11</v>
      </c>
      <c r="E19" s="77">
        <v>2840.82</v>
      </c>
      <c r="F19" s="77">
        <v>29.29</v>
      </c>
      <c r="G19" s="78">
        <f t="shared" si="2"/>
        <v>88.6945</v>
      </c>
      <c r="H19" s="84">
        <v>88.6945</v>
      </c>
      <c r="I19" s="84"/>
      <c r="J19" s="113"/>
    </row>
    <row r="20" customHeight="1" spans="1:10">
      <c r="A20" s="80">
        <v>14</v>
      </c>
      <c r="B20" s="95"/>
      <c r="C20" s="97" t="s">
        <v>36</v>
      </c>
      <c r="D20" s="77"/>
      <c r="E20" s="77"/>
      <c r="F20" s="77"/>
      <c r="G20" s="78">
        <f t="shared" si="2"/>
        <v>48.7487</v>
      </c>
      <c r="H20" s="84">
        <v>48.7487</v>
      </c>
      <c r="I20" s="84"/>
      <c r="J20" s="117" t="s">
        <v>37</v>
      </c>
    </row>
    <row r="21" customHeight="1" spans="1:10">
      <c r="A21" s="80">
        <v>15</v>
      </c>
      <c r="B21" s="95"/>
      <c r="C21" s="96" t="s">
        <v>38</v>
      </c>
      <c r="D21" s="77"/>
      <c r="E21" s="77"/>
      <c r="F21" s="77"/>
      <c r="G21" s="78">
        <f t="shared" si="2"/>
        <v>0</v>
      </c>
      <c r="H21" s="91"/>
      <c r="I21" s="91"/>
      <c r="J21" s="95"/>
    </row>
    <row r="22" customHeight="1" spans="1:10">
      <c r="A22" s="80">
        <v>16</v>
      </c>
      <c r="B22" s="95"/>
      <c r="C22" s="98" t="s">
        <v>39</v>
      </c>
      <c r="D22" s="77"/>
      <c r="E22" s="77"/>
      <c r="F22" s="77"/>
      <c r="G22" s="78">
        <f t="shared" si="2"/>
        <v>0</v>
      </c>
      <c r="H22" s="91"/>
      <c r="I22" s="91"/>
      <c r="J22" s="95"/>
    </row>
    <row r="23" customHeight="1" spans="1:10">
      <c r="A23" s="80">
        <v>17</v>
      </c>
      <c r="B23" s="95"/>
      <c r="C23" s="98" t="s">
        <v>40</v>
      </c>
      <c r="D23" s="77"/>
      <c r="E23" s="77"/>
      <c r="F23" s="77"/>
      <c r="G23" s="78">
        <f t="shared" si="2"/>
        <v>0</v>
      </c>
      <c r="H23" s="91"/>
      <c r="I23" s="91"/>
      <c r="J23" s="95"/>
    </row>
    <row r="24" customHeight="1" spans="1:10">
      <c r="A24" s="80">
        <v>18</v>
      </c>
      <c r="B24" s="95"/>
      <c r="C24" s="99" t="s">
        <v>41</v>
      </c>
      <c r="D24" s="77"/>
      <c r="E24" s="77"/>
      <c r="F24" s="77"/>
      <c r="G24" s="78">
        <f t="shared" si="2"/>
        <v>84</v>
      </c>
      <c r="H24" s="91">
        <v>84</v>
      </c>
      <c r="I24" s="91"/>
      <c r="J24" s="95"/>
    </row>
    <row r="25" customHeight="1" spans="1:10">
      <c r="A25" s="80">
        <v>19</v>
      </c>
      <c r="B25" s="95"/>
      <c r="C25" s="100" t="s">
        <v>42</v>
      </c>
      <c r="D25" s="77"/>
      <c r="E25" s="77"/>
      <c r="F25" s="77"/>
      <c r="G25" s="78">
        <f t="shared" si="2"/>
        <v>20</v>
      </c>
      <c r="H25" s="91"/>
      <c r="I25" s="91">
        <v>20</v>
      </c>
      <c r="J25" s="95"/>
    </row>
    <row r="26" customHeight="1" spans="1:10">
      <c r="A26" s="80">
        <v>20</v>
      </c>
      <c r="B26" s="95"/>
      <c r="C26" s="100" t="s">
        <v>43</v>
      </c>
      <c r="D26" s="77"/>
      <c r="E26" s="77"/>
      <c r="F26" s="77"/>
      <c r="G26" s="78">
        <f t="shared" si="2"/>
        <v>75.5</v>
      </c>
      <c r="H26" s="101">
        <v>75.5</v>
      </c>
      <c r="I26" s="91"/>
      <c r="J26" s="95"/>
    </row>
    <row r="27" customHeight="1" spans="1:10">
      <c r="A27" s="80">
        <v>21</v>
      </c>
      <c r="B27" s="95"/>
      <c r="C27" s="100" t="s">
        <v>44</v>
      </c>
      <c r="D27" s="77"/>
      <c r="E27" s="77"/>
      <c r="F27" s="77"/>
      <c r="G27" s="78">
        <f t="shared" si="2"/>
        <v>48.31</v>
      </c>
      <c r="H27" s="91">
        <v>48.31</v>
      </c>
      <c r="I27" s="91"/>
      <c r="J27" s="95"/>
    </row>
    <row r="28" customHeight="1" spans="1:10">
      <c r="A28" s="80">
        <v>22</v>
      </c>
      <c r="B28" s="95"/>
      <c r="C28" s="98" t="s">
        <v>45</v>
      </c>
      <c r="D28" s="102"/>
      <c r="E28" s="77"/>
      <c r="F28" s="77"/>
      <c r="G28" s="78">
        <f t="shared" si="2"/>
        <v>7.27</v>
      </c>
      <c r="H28" s="91">
        <v>7.27</v>
      </c>
      <c r="I28" s="91"/>
      <c r="J28" s="95"/>
    </row>
    <row r="29" ht="30" customHeight="1" spans="1:10">
      <c r="A29" s="80">
        <v>23</v>
      </c>
      <c r="B29" s="95" t="s">
        <v>34</v>
      </c>
      <c r="C29" s="98" t="s">
        <v>46</v>
      </c>
      <c r="D29" s="77"/>
      <c r="E29" s="77"/>
      <c r="F29" s="77"/>
      <c r="G29" s="78">
        <f t="shared" si="2"/>
        <v>0</v>
      </c>
      <c r="H29" s="91"/>
      <c r="I29" s="91"/>
      <c r="J29" s="95"/>
    </row>
    <row r="30" ht="30" customHeight="1" spans="1:10">
      <c r="A30" s="80">
        <v>24</v>
      </c>
      <c r="B30" s="95"/>
      <c r="C30" s="103" t="s">
        <v>47</v>
      </c>
      <c r="D30" s="77"/>
      <c r="E30" s="77"/>
      <c r="F30" s="77"/>
      <c r="G30" s="78">
        <f t="shared" si="2"/>
        <v>1577</v>
      </c>
      <c r="H30" s="91">
        <f>386+650</f>
        <v>1036</v>
      </c>
      <c r="I30" s="91">
        <v>541</v>
      </c>
      <c r="J30" s="95"/>
    </row>
    <row r="31" ht="30" customHeight="1" spans="1:10">
      <c r="A31" s="80">
        <v>25</v>
      </c>
      <c r="B31" s="95"/>
      <c r="C31" s="103" t="s">
        <v>48</v>
      </c>
      <c r="D31" s="77"/>
      <c r="E31" s="77"/>
      <c r="F31" s="77"/>
      <c r="G31" s="78">
        <f t="shared" si="2"/>
        <v>295.84</v>
      </c>
      <c r="H31" s="91">
        <v>47.84</v>
      </c>
      <c r="I31" s="91">
        <v>248</v>
      </c>
      <c r="J31" s="108"/>
    </row>
    <row r="32" ht="30" customHeight="1" spans="1:10">
      <c r="A32" s="80">
        <v>26</v>
      </c>
      <c r="B32" s="95"/>
      <c r="C32" s="99" t="s">
        <v>49</v>
      </c>
      <c r="D32" s="77"/>
      <c r="E32" s="77"/>
      <c r="F32" s="77"/>
      <c r="G32" s="78">
        <f t="shared" si="2"/>
        <v>42.92</v>
      </c>
      <c r="H32" s="91">
        <v>35.92</v>
      </c>
      <c r="I32" s="91">
        <v>7</v>
      </c>
      <c r="J32" s="108"/>
    </row>
    <row r="33" ht="30" customHeight="1" spans="1:10">
      <c r="A33" s="80">
        <v>27</v>
      </c>
      <c r="B33" s="95"/>
      <c r="C33" s="99" t="s">
        <v>50</v>
      </c>
      <c r="D33" s="77"/>
      <c r="E33" s="77"/>
      <c r="F33" s="77"/>
      <c r="G33" s="78">
        <f t="shared" si="2"/>
        <v>60.53</v>
      </c>
      <c r="H33" s="91">
        <v>41.18</v>
      </c>
      <c r="I33" s="91">
        <v>19.35</v>
      </c>
      <c r="J33" s="108"/>
    </row>
    <row r="34" ht="30" customHeight="1" spans="1:10">
      <c r="A34" s="80">
        <v>28</v>
      </c>
      <c r="B34" s="95"/>
      <c r="C34" s="99" t="s">
        <v>51</v>
      </c>
      <c r="D34" s="77"/>
      <c r="E34" s="77"/>
      <c r="F34" s="77"/>
      <c r="G34" s="78">
        <f t="shared" si="2"/>
        <v>436</v>
      </c>
      <c r="H34" s="91">
        <v>218</v>
      </c>
      <c r="I34" s="91">
        <v>218</v>
      </c>
      <c r="J34" s="95"/>
    </row>
    <row r="35" ht="30" customHeight="1" spans="1:10">
      <c r="A35" s="80">
        <v>29</v>
      </c>
      <c r="B35" s="95" t="s">
        <v>52</v>
      </c>
      <c r="C35" s="94" t="s">
        <v>53</v>
      </c>
      <c r="D35" s="77">
        <f t="shared" ref="D35:D40" si="3">E35+F35</f>
        <v>67.64</v>
      </c>
      <c r="E35" s="83">
        <v>67.64</v>
      </c>
      <c r="F35" s="83"/>
      <c r="G35" s="78">
        <f t="shared" si="2"/>
        <v>38.9</v>
      </c>
      <c r="H35" s="91"/>
      <c r="I35" s="91">
        <v>38.9</v>
      </c>
      <c r="J35" s="95"/>
    </row>
    <row r="36" ht="30" customHeight="1" spans="1:10">
      <c r="A36" s="80">
        <v>30</v>
      </c>
      <c r="B36" s="95" t="s">
        <v>54</v>
      </c>
      <c r="C36" s="82" t="s">
        <v>55</v>
      </c>
      <c r="D36" s="77">
        <f t="shared" si="3"/>
        <v>124.62</v>
      </c>
      <c r="E36" s="83">
        <v>124.62</v>
      </c>
      <c r="F36" s="83"/>
      <c r="G36" s="78">
        <f t="shared" si="2"/>
        <v>124.62</v>
      </c>
      <c r="H36" s="84">
        <v>124.62</v>
      </c>
      <c r="I36" s="84"/>
      <c r="J36" s="113"/>
    </row>
    <row r="37" ht="30" customHeight="1" spans="1:10">
      <c r="A37" s="80">
        <v>31</v>
      </c>
      <c r="B37" s="95" t="s">
        <v>56</v>
      </c>
      <c r="C37" s="94" t="s">
        <v>57</v>
      </c>
      <c r="D37" s="77">
        <f t="shared" si="3"/>
        <v>150</v>
      </c>
      <c r="E37" s="83">
        <v>150</v>
      </c>
      <c r="F37" s="83"/>
      <c r="G37" s="78">
        <f t="shared" si="2"/>
        <v>40</v>
      </c>
      <c r="H37" s="91"/>
      <c r="I37" s="91">
        <v>40</v>
      </c>
      <c r="J37" s="104" t="s">
        <v>25</v>
      </c>
    </row>
    <row r="38" ht="30" customHeight="1" spans="1:10">
      <c r="A38" s="80">
        <v>32</v>
      </c>
      <c r="B38" s="104" t="s">
        <v>58</v>
      </c>
      <c r="C38" s="94" t="s">
        <v>59</v>
      </c>
      <c r="D38" s="77">
        <f t="shared" si="3"/>
        <v>120</v>
      </c>
      <c r="E38" s="83">
        <v>120</v>
      </c>
      <c r="F38" s="83"/>
      <c r="G38" s="78">
        <f t="shared" si="2"/>
        <v>0</v>
      </c>
      <c r="H38" s="91"/>
      <c r="I38" s="91"/>
      <c r="J38" s="104" t="s">
        <v>25</v>
      </c>
    </row>
    <row r="39" ht="30" customHeight="1" spans="1:10">
      <c r="A39" s="80">
        <v>33</v>
      </c>
      <c r="B39" s="105" t="s">
        <v>60</v>
      </c>
      <c r="C39" s="106" t="s">
        <v>61</v>
      </c>
      <c r="D39" s="77">
        <f t="shared" si="3"/>
        <v>76</v>
      </c>
      <c r="E39" s="83">
        <v>76</v>
      </c>
      <c r="F39" s="83"/>
      <c r="G39" s="78">
        <f t="shared" si="2"/>
        <v>76</v>
      </c>
      <c r="H39" s="107">
        <v>76</v>
      </c>
      <c r="I39" s="84"/>
      <c r="J39" s="113"/>
    </row>
    <row r="40" ht="30" customHeight="1" spans="1:10">
      <c r="A40" s="80">
        <v>34</v>
      </c>
      <c r="B40" s="108" t="s">
        <v>62</v>
      </c>
      <c r="C40" s="109" t="s">
        <v>63</v>
      </c>
      <c r="D40" s="77">
        <f t="shared" si="3"/>
        <v>200</v>
      </c>
      <c r="E40" s="77"/>
      <c r="F40" s="77">
        <v>200</v>
      </c>
      <c r="G40" s="110"/>
      <c r="H40" s="108"/>
      <c r="I40" s="108"/>
      <c r="J40" s="108"/>
    </row>
    <row r="42" customHeight="1" spans="8:8">
      <c r="H42" s="64">
        <f>SUBTOTAL(9,H19:H34)</f>
        <v>1731.4632</v>
      </c>
    </row>
  </sheetData>
  <autoFilter ref="A2:J41">
    <extLst/>
  </autoFilter>
  <mergeCells count="17">
    <mergeCell ref="A1:B1"/>
    <mergeCell ref="A2:J2"/>
    <mergeCell ref="A3:B3"/>
    <mergeCell ref="G4:I4"/>
    <mergeCell ref="A5:C5"/>
    <mergeCell ref="A6:C6"/>
    <mergeCell ref="B8:B9"/>
    <mergeCell ref="B11:B13"/>
    <mergeCell ref="B14:B18"/>
    <mergeCell ref="B19:B28"/>
    <mergeCell ref="B29:B34"/>
    <mergeCell ref="D19:D28"/>
    <mergeCell ref="D29:D34"/>
    <mergeCell ref="E19:E28"/>
    <mergeCell ref="E29:E34"/>
    <mergeCell ref="F19:F28"/>
    <mergeCell ref="F29:F34"/>
  </mergeCells>
  <printOptions horizontalCentered="1"/>
  <pageMargins left="0.511805555555556" right="0.471527777777778" top="0.511805555555556" bottom="0.590277777777778" header="0.5" footer="0.5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selection activeCell="E17" sqref="E17"/>
    </sheetView>
  </sheetViews>
  <sheetFormatPr defaultColWidth="9.14285714285714" defaultRowHeight="12.75" outlineLevelCol="4"/>
  <cols>
    <col min="1" max="1" width="7.71428571428571" customWidth="1"/>
    <col min="2" max="2" width="41.2857142857143" customWidth="1"/>
    <col min="3" max="5" width="15.2857142857143" customWidth="1"/>
  </cols>
  <sheetData>
    <row r="1" ht="32" customHeight="1" spans="1:2">
      <c r="A1" s="9" t="s">
        <v>64</v>
      </c>
      <c r="B1" s="10"/>
    </row>
    <row r="2" ht="28.5" spans="1:5">
      <c r="A2" s="26" t="s">
        <v>65</v>
      </c>
      <c r="B2" s="26"/>
      <c r="C2" s="26"/>
      <c r="D2" s="26"/>
      <c r="E2" s="26"/>
    </row>
    <row r="3" ht="28" customHeight="1" spans="2:5">
      <c r="B3" s="12"/>
      <c r="C3" s="13"/>
      <c r="E3" s="58" t="s">
        <v>2</v>
      </c>
    </row>
    <row r="4" s="1" customFormat="1" ht="43" customHeight="1" spans="1:5">
      <c r="A4" s="14" t="s">
        <v>66</v>
      </c>
      <c r="B4" s="14"/>
      <c r="C4" s="15" t="s">
        <v>67</v>
      </c>
      <c r="D4" s="15" t="s">
        <v>68</v>
      </c>
      <c r="E4" s="15" t="s">
        <v>69</v>
      </c>
    </row>
    <row r="5" s="1" customFormat="1" ht="36" customHeight="1" spans="1:5">
      <c r="A5" s="30" t="s">
        <v>70</v>
      </c>
      <c r="B5" s="30" t="s">
        <v>71</v>
      </c>
      <c r="C5" s="17">
        <v>42498</v>
      </c>
      <c r="D5" s="17">
        <v>-883</v>
      </c>
      <c r="E5" s="17">
        <v>41615</v>
      </c>
    </row>
    <row r="6" s="1" customFormat="1" ht="36" customHeight="1" spans="1:5">
      <c r="A6" s="30"/>
      <c r="B6" s="19" t="s">
        <v>72</v>
      </c>
      <c r="C6" s="61">
        <v>31958</v>
      </c>
      <c r="D6" s="17">
        <v>1334</v>
      </c>
      <c r="E6" s="17">
        <v>33292</v>
      </c>
    </row>
    <row r="7" s="1" customFormat="1" ht="36" customHeight="1" spans="1:5">
      <c r="A7" s="30"/>
      <c r="B7" s="60" t="s">
        <v>73</v>
      </c>
      <c r="C7" s="61">
        <v>10540</v>
      </c>
      <c r="D7" s="17">
        <v>-2217</v>
      </c>
      <c r="E7" s="17">
        <v>8323</v>
      </c>
    </row>
    <row r="8" s="1" customFormat="1" ht="36" customHeight="1" spans="1:5">
      <c r="A8" s="30" t="s">
        <v>74</v>
      </c>
      <c r="B8" s="62" t="s">
        <v>75</v>
      </c>
      <c r="C8" s="17">
        <v>2850</v>
      </c>
      <c r="D8" s="17">
        <v>46721</v>
      </c>
      <c r="E8" s="17">
        <v>49571</v>
      </c>
    </row>
    <row r="9" s="1" customFormat="1" ht="36" customHeight="1" spans="1:5">
      <c r="A9" s="16" t="s">
        <v>76</v>
      </c>
      <c r="B9" s="31" t="s">
        <v>77</v>
      </c>
      <c r="C9" s="17">
        <v>70977</v>
      </c>
      <c r="D9" s="17">
        <v>42853</v>
      </c>
      <c r="E9" s="17">
        <v>113830</v>
      </c>
    </row>
    <row r="10" s="1" customFormat="1" ht="36" customHeight="1" spans="1:5">
      <c r="A10" s="31"/>
      <c r="B10" s="19" t="s">
        <v>78</v>
      </c>
      <c r="C10" s="17">
        <v>1806</v>
      </c>
      <c r="D10" s="17">
        <v>0</v>
      </c>
      <c r="E10" s="17">
        <v>1806</v>
      </c>
    </row>
    <row r="11" s="1" customFormat="1" ht="35" customHeight="1" spans="1:5">
      <c r="A11" s="31"/>
      <c r="B11" s="19" t="s">
        <v>79</v>
      </c>
      <c r="C11" s="17">
        <v>41896</v>
      </c>
      <c r="D11" s="17">
        <v>39243</v>
      </c>
      <c r="E11" s="17">
        <v>81139</v>
      </c>
    </row>
    <row r="12" s="1" customFormat="1" ht="35" customHeight="1" spans="1:5">
      <c r="A12" s="31"/>
      <c r="B12" s="19" t="s">
        <v>80</v>
      </c>
      <c r="C12" s="17">
        <v>27275</v>
      </c>
      <c r="D12" s="17">
        <v>3610</v>
      </c>
      <c r="E12" s="17">
        <v>30885</v>
      </c>
    </row>
    <row r="13" s="1" customFormat="1" ht="36" customHeight="1" spans="1:5">
      <c r="A13" s="16" t="s">
        <v>81</v>
      </c>
      <c r="B13" s="31" t="s">
        <v>82</v>
      </c>
      <c r="C13" s="17">
        <v>4172</v>
      </c>
      <c r="D13" s="17">
        <v>7900</v>
      </c>
      <c r="E13" s="17">
        <v>12072</v>
      </c>
    </row>
    <row r="14" s="1" customFormat="1" ht="36" customHeight="1" spans="1:5">
      <c r="A14" s="31"/>
      <c r="B14" s="60" t="s">
        <v>83</v>
      </c>
      <c r="C14" s="17">
        <v>0</v>
      </c>
      <c r="D14" s="17">
        <v>7900</v>
      </c>
      <c r="E14" s="17">
        <v>7900</v>
      </c>
    </row>
    <row r="15" s="1" customFormat="1" ht="36" customHeight="1" spans="1:5">
      <c r="A15" s="31"/>
      <c r="B15" s="60" t="s">
        <v>84</v>
      </c>
      <c r="C15" s="63">
        <v>4172</v>
      </c>
      <c r="D15" s="63">
        <v>0</v>
      </c>
      <c r="E15" s="63">
        <v>4172</v>
      </c>
    </row>
    <row r="16" s="1" customFormat="1" ht="36" customHeight="1" spans="1:5">
      <c r="A16" s="16" t="s">
        <v>85</v>
      </c>
      <c r="B16" s="31" t="s">
        <v>86</v>
      </c>
      <c r="C16" s="17">
        <v>38825</v>
      </c>
      <c r="D16" s="17">
        <v>49529</v>
      </c>
      <c r="E16" s="17">
        <v>88354</v>
      </c>
    </row>
    <row r="17" s="1" customFormat="1" ht="36" customHeight="1" spans="1:5">
      <c r="A17" s="31"/>
      <c r="B17" s="60" t="s">
        <v>87</v>
      </c>
      <c r="C17" s="17">
        <v>38825</v>
      </c>
      <c r="D17" s="17">
        <v>20765</v>
      </c>
      <c r="E17" s="17">
        <v>59590</v>
      </c>
    </row>
    <row r="18" s="1" customFormat="1" ht="36" customHeight="1" spans="1:5">
      <c r="A18" s="31"/>
      <c r="B18" s="60" t="s">
        <v>88</v>
      </c>
      <c r="C18" s="17"/>
      <c r="D18" s="17">
        <v>2700</v>
      </c>
      <c r="E18" s="17">
        <v>2700</v>
      </c>
    </row>
    <row r="19" s="1" customFormat="1" ht="36" customHeight="1" spans="1:5">
      <c r="A19" s="31"/>
      <c r="B19" s="60" t="s">
        <v>89</v>
      </c>
      <c r="C19" s="17">
        <v>0</v>
      </c>
      <c r="D19" s="17">
        <v>26064</v>
      </c>
      <c r="E19" s="17">
        <v>26064</v>
      </c>
    </row>
    <row r="20" ht="43" customHeight="1" spans="1:5">
      <c r="A20" s="31"/>
      <c r="B20" s="23" t="s">
        <v>14</v>
      </c>
      <c r="C20" s="17">
        <v>159322</v>
      </c>
      <c r="D20" s="17">
        <v>146120</v>
      </c>
      <c r="E20" s="17">
        <v>305442</v>
      </c>
    </row>
    <row r="21" ht="26" customHeight="1"/>
  </sheetData>
  <mergeCells count="3">
    <mergeCell ref="A1:B1"/>
    <mergeCell ref="A2:E2"/>
    <mergeCell ref="A4:B4"/>
  </mergeCells>
  <conditionalFormatting sqref="B20">
    <cfRule type="cellIs" dxfId="0" priority="3" stopIfTrue="1" operator="equal">
      <formula>0</formula>
    </cfRule>
  </conditionalFormatting>
  <conditionalFormatting sqref="A5:A20">
    <cfRule type="cellIs" dxfId="0" priority="1" stopIfTrue="1" operator="equal">
      <formula>0</formula>
    </cfRule>
  </conditionalFormatting>
  <conditionalFormatting sqref="B5:B16">
    <cfRule type="cellIs" dxfId="0" priority="5" stopIfTrue="1" operator="equal">
      <formula>0</formula>
    </cfRule>
  </conditionalFormatting>
  <conditionalFormatting sqref="B17:B19">
    <cfRule type="cellIs" dxfId="0" priority="2" stopIfTrue="1" operator="equal">
      <formula>0</formula>
    </cfRule>
  </conditionalFormatting>
  <printOptions horizontalCentered="1"/>
  <pageMargins left="0.751388888888889" right="0.751388888888889" top="1" bottom="1" header="0.5" footer="0.5"/>
  <pageSetup paperSize="9" scale="9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A14" workbookViewId="0">
      <selection activeCell="C5" sqref="C5:E19"/>
    </sheetView>
  </sheetViews>
  <sheetFormatPr defaultColWidth="9.14285714285714" defaultRowHeight="12.75" outlineLevelCol="6"/>
  <cols>
    <col min="1" max="1" width="6.71428571428571" customWidth="1"/>
    <col min="2" max="2" width="43.4285714285714" customWidth="1"/>
    <col min="3" max="3" width="13.8571428571429" customWidth="1"/>
    <col min="4" max="4" width="13.4285714285714"/>
    <col min="5" max="5" width="11.2666666666667" customWidth="1"/>
    <col min="6" max="6" width="10.6666666666667"/>
    <col min="7" max="8" width="14"/>
    <col min="9" max="9" width="11"/>
  </cols>
  <sheetData>
    <row r="1" ht="14.25" spans="1:2">
      <c r="A1" s="25" t="s">
        <v>90</v>
      </c>
      <c r="B1" s="25"/>
    </row>
    <row r="2" ht="28.5" spans="1:5">
      <c r="A2" s="26" t="s">
        <v>91</v>
      </c>
      <c r="B2" s="26"/>
      <c r="C2" s="26"/>
      <c r="D2" s="26"/>
      <c r="E2" s="26"/>
    </row>
    <row r="3" s="55" customFormat="1" ht="27" customHeight="1" spans="2:5">
      <c r="B3" s="56"/>
      <c r="C3" s="57"/>
      <c r="D3" s="58" t="s">
        <v>2</v>
      </c>
      <c r="E3" s="58"/>
    </row>
    <row r="4" s="1" customFormat="1" ht="42" customHeight="1" spans="1:5">
      <c r="A4" s="28" t="s">
        <v>66</v>
      </c>
      <c r="B4" s="29"/>
      <c r="C4" s="15" t="s">
        <v>67</v>
      </c>
      <c r="D4" s="15" t="s">
        <v>68</v>
      </c>
      <c r="E4" s="15" t="s">
        <v>69</v>
      </c>
    </row>
    <row r="5" s="1" customFormat="1" ht="36" customHeight="1" spans="1:5">
      <c r="A5" s="30" t="s">
        <v>70</v>
      </c>
      <c r="B5" s="16" t="s">
        <v>92</v>
      </c>
      <c r="C5" s="17">
        <v>140120</v>
      </c>
      <c r="D5" s="17">
        <v>146120</v>
      </c>
      <c r="E5" s="17">
        <v>286240</v>
      </c>
    </row>
    <row r="6" s="1" customFormat="1" ht="36" customHeight="1" spans="1:5">
      <c r="A6" s="31"/>
      <c r="B6" s="19" t="s">
        <v>93</v>
      </c>
      <c r="C6" s="17">
        <v>96789</v>
      </c>
      <c r="D6" s="59">
        <v>-3700</v>
      </c>
      <c r="E6" s="59">
        <v>93089</v>
      </c>
    </row>
    <row r="7" s="1" customFormat="1" ht="36" customHeight="1" spans="1:5">
      <c r="A7" s="31"/>
      <c r="B7" s="60" t="s">
        <v>94</v>
      </c>
      <c r="C7" s="17"/>
      <c r="D7" s="59">
        <v>20089</v>
      </c>
      <c r="E7" s="59">
        <v>20089</v>
      </c>
    </row>
    <row r="8" s="1" customFormat="1" ht="36" customHeight="1" spans="1:5">
      <c r="A8" s="31"/>
      <c r="B8" s="60" t="s">
        <v>95</v>
      </c>
      <c r="C8" s="17"/>
      <c r="D8" s="59">
        <v>7900</v>
      </c>
      <c r="E8" s="59">
        <v>7900</v>
      </c>
    </row>
    <row r="9" s="1" customFormat="1" ht="36" customHeight="1" spans="1:5">
      <c r="A9" s="31"/>
      <c r="B9" s="60" t="s">
        <v>96</v>
      </c>
      <c r="C9" s="17">
        <v>2248</v>
      </c>
      <c r="D9" s="59">
        <v>1252</v>
      </c>
      <c r="E9" s="59">
        <v>3500</v>
      </c>
    </row>
    <row r="10" s="1" customFormat="1" ht="36" customHeight="1" spans="1:7">
      <c r="A10" s="31"/>
      <c r="B10" s="60" t="s">
        <v>97</v>
      </c>
      <c r="C10" s="17">
        <v>38233</v>
      </c>
      <c r="D10" s="59">
        <v>1599</v>
      </c>
      <c r="E10" s="59">
        <v>39832</v>
      </c>
      <c r="G10" s="24"/>
    </row>
    <row r="11" s="1" customFormat="1" ht="36" customHeight="1" spans="1:5">
      <c r="A11" s="31"/>
      <c r="B11" s="60" t="s">
        <v>98</v>
      </c>
      <c r="C11" s="17"/>
      <c r="D11" s="59">
        <v>72013</v>
      </c>
      <c r="E11" s="59">
        <v>72013</v>
      </c>
    </row>
    <row r="12" s="1" customFormat="1" ht="36" customHeight="1" spans="1:5">
      <c r="A12" s="31"/>
      <c r="B12" s="60" t="s">
        <v>99</v>
      </c>
      <c r="C12" s="17">
        <v>2850</v>
      </c>
      <c r="D12" s="59">
        <v>46721</v>
      </c>
      <c r="E12" s="59">
        <v>49571</v>
      </c>
    </row>
    <row r="13" s="1" customFormat="1" ht="36" customHeight="1" spans="1:5">
      <c r="A13" s="31"/>
      <c r="B13" s="60" t="s">
        <v>100</v>
      </c>
      <c r="C13" s="17"/>
      <c r="D13" s="59">
        <v>246</v>
      </c>
      <c r="E13" s="59">
        <v>246</v>
      </c>
    </row>
    <row r="14" s="1" customFormat="1" ht="36" customHeight="1" spans="1:5">
      <c r="A14" s="31" t="s">
        <v>74</v>
      </c>
      <c r="B14" s="32" t="s">
        <v>101</v>
      </c>
      <c r="C14" s="17">
        <v>15030</v>
      </c>
      <c r="D14" s="59">
        <v>0</v>
      </c>
      <c r="E14" s="59">
        <v>15030</v>
      </c>
    </row>
    <row r="15" s="1" customFormat="1" ht="36" customHeight="1" spans="1:5">
      <c r="A15" s="16" t="s">
        <v>76</v>
      </c>
      <c r="B15" s="32" t="s">
        <v>102</v>
      </c>
      <c r="C15" s="17">
        <v>4172</v>
      </c>
      <c r="D15" s="59">
        <v>0</v>
      </c>
      <c r="E15" s="59">
        <v>4172</v>
      </c>
    </row>
    <row r="16" s="1" customFormat="1" ht="36" customHeight="1" spans="1:5">
      <c r="A16" s="31"/>
      <c r="B16" s="32"/>
      <c r="C16" s="17"/>
      <c r="D16" s="59"/>
      <c r="E16" s="59"/>
    </row>
    <row r="17" s="1" customFormat="1" ht="36" customHeight="1" spans="1:5">
      <c r="A17" s="31"/>
      <c r="B17" s="32"/>
      <c r="C17" s="17"/>
      <c r="D17" s="59"/>
      <c r="E17" s="59"/>
    </row>
    <row r="18" s="1" customFormat="1" ht="36" customHeight="1" spans="1:7">
      <c r="A18" s="31"/>
      <c r="B18" s="32"/>
      <c r="C18" s="17"/>
      <c r="D18" s="59"/>
      <c r="E18" s="59"/>
      <c r="F18" s="24"/>
      <c r="G18"/>
    </row>
    <row r="19" ht="43" customHeight="1" spans="1:5">
      <c r="A19" s="31"/>
      <c r="B19" s="23" t="s">
        <v>14</v>
      </c>
      <c r="C19" s="17">
        <v>159322</v>
      </c>
      <c r="D19" s="17">
        <v>146120</v>
      </c>
      <c r="E19" s="17">
        <v>305442</v>
      </c>
    </row>
  </sheetData>
  <mergeCells count="4">
    <mergeCell ref="A1:B1"/>
    <mergeCell ref="A2:E2"/>
    <mergeCell ref="D3:E3"/>
    <mergeCell ref="A4:B4"/>
  </mergeCells>
  <conditionalFormatting sqref="B19">
    <cfRule type="cellIs" dxfId="0" priority="2" stopIfTrue="1" operator="equal">
      <formula>0</formula>
    </cfRule>
  </conditionalFormatting>
  <conditionalFormatting sqref="A5:A19">
    <cfRule type="cellIs" dxfId="0" priority="1" stopIfTrue="1" operator="equal">
      <formula>0</formula>
    </cfRule>
  </conditionalFormatting>
  <conditionalFormatting sqref="B5:B18">
    <cfRule type="cellIs" dxfId="0" priority="3" stopIfTrue="1" operator="equal">
      <formula>0</formula>
    </cfRule>
  </conditionalFormatting>
  <printOptions horizontalCentered="1"/>
  <pageMargins left="0.747916666666667" right="0.747916666666667" top="1" bottom="1" header="0.5" footer="0.5"/>
  <pageSetup paperSize="9" scale="9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workbookViewId="0">
      <selection activeCell="E9" sqref="E9"/>
    </sheetView>
  </sheetViews>
  <sheetFormatPr defaultColWidth="10.2857142857143" defaultRowHeight="28" customHeight="1"/>
  <cols>
    <col min="1" max="1" width="8.18095238095238" style="34" customWidth="1"/>
    <col min="2" max="2" width="52.0476190476191" style="33" customWidth="1"/>
    <col min="3" max="3" width="12.152380952381" style="33" customWidth="1"/>
    <col min="4" max="4" width="8.18095238095238" style="34" customWidth="1"/>
    <col min="5" max="5" width="52.0476190476191" style="33" customWidth="1"/>
    <col min="6" max="6" width="13.0952380952381" style="33" customWidth="1"/>
    <col min="7" max="7" width="13.1428571428571" style="33"/>
    <col min="8" max="8" width="15.7238095238095" style="33"/>
    <col min="9" max="16384" width="10.2857142857143" style="33"/>
  </cols>
  <sheetData>
    <row r="1" ht="15.75" spans="1:2">
      <c r="A1" s="9" t="s">
        <v>103</v>
      </c>
      <c r="B1" s="35"/>
    </row>
    <row r="2" customHeight="1" spans="1:6">
      <c r="A2" s="36" t="s">
        <v>104</v>
      </c>
      <c r="B2" s="36"/>
      <c r="C2" s="36"/>
      <c r="D2" s="36"/>
      <c r="E2" s="36"/>
      <c r="F2" s="36"/>
    </row>
    <row r="3" s="33" customFormat="1" ht="19" customHeight="1" spans="1:6">
      <c r="A3" s="37">
        <v>44553</v>
      </c>
      <c r="B3" s="37"/>
      <c r="C3" s="34"/>
      <c r="D3" s="34"/>
      <c r="E3" s="34"/>
      <c r="F3" s="34" t="s">
        <v>105</v>
      </c>
    </row>
    <row r="4" s="33" customFormat="1" customHeight="1" spans="1:6">
      <c r="A4" s="38" t="s">
        <v>106</v>
      </c>
      <c r="B4" s="38"/>
      <c r="C4" s="39">
        <v>142542.2</v>
      </c>
      <c r="D4" s="40" t="s">
        <v>107</v>
      </c>
      <c r="E4" s="40"/>
      <c r="F4" s="39">
        <v>142541.88064</v>
      </c>
    </row>
    <row r="5" s="33" customFormat="1" customHeight="1" spans="1:11">
      <c r="A5" s="40" t="s">
        <v>108</v>
      </c>
      <c r="B5" s="41" t="s">
        <v>109</v>
      </c>
      <c r="C5" s="39">
        <v>1334</v>
      </c>
      <c r="D5" s="42" t="s">
        <v>108</v>
      </c>
      <c r="E5" s="41" t="s">
        <v>110</v>
      </c>
      <c r="F5" s="39">
        <v>2217</v>
      </c>
      <c r="H5" s="43"/>
      <c r="I5" s="43"/>
      <c r="J5" s="43"/>
      <c r="K5" s="43"/>
    </row>
    <row r="6" s="33" customFormat="1" customHeight="1" spans="1:11">
      <c r="A6" s="44" t="s">
        <v>111</v>
      </c>
      <c r="B6" s="45" t="s">
        <v>112</v>
      </c>
      <c r="C6" s="39">
        <v>41254.2</v>
      </c>
      <c r="D6" s="40" t="s">
        <v>113</v>
      </c>
      <c r="E6" s="41" t="s">
        <v>114</v>
      </c>
      <c r="F6" s="39">
        <v>38825</v>
      </c>
      <c r="H6" s="43"/>
      <c r="I6" s="43"/>
      <c r="J6" s="43"/>
      <c r="K6" s="43"/>
    </row>
    <row r="7" s="33" customFormat="1" customHeight="1" spans="1:11">
      <c r="A7" s="38">
        <v>1</v>
      </c>
      <c r="B7" s="46" t="s">
        <v>115</v>
      </c>
      <c r="C7" s="39">
        <v>38526.2</v>
      </c>
      <c r="D7" s="40" t="s">
        <v>116</v>
      </c>
      <c r="E7" s="41" t="s">
        <v>117</v>
      </c>
      <c r="F7" s="39">
        <v>9275.16</v>
      </c>
      <c r="H7" s="43"/>
      <c r="I7" s="43"/>
      <c r="J7" s="43"/>
      <c r="K7" s="43"/>
    </row>
    <row r="8" s="33" customFormat="1" customHeight="1" spans="1:6">
      <c r="A8" s="38">
        <v>2</v>
      </c>
      <c r="B8" s="47" t="s">
        <v>118</v>
      </c>
      <c r="C8" s="39">
        <v>2728</v>
      </c>
      <c r="D8" s="40" t="s">
        <v>119</v>
      </c>
      <c r="E8" s="39" t="s">
        <v>120</v>
      </c>
      <c r="F8" s="39">
        <v>7900</v>
      </c>
    </row>
    <row r="9" s="33" customFormat="1" customHeight="1" spans="1:6">
      <c r="A9" s="44" t="s">
        <v>113</v>
      </c>
      <c r="B9" s="45" t="s">
        <v>121</v>
      </c>
      <c r="C9" s="39">
        <v>88354</v>
      </c>
      <c r="D9" s="40" t="s">
        <v>122</v>
      </c>
      <c r="E9" s="39" t="s">
        <v>96</v>
      </c>
      <c r="F9" s="39">
        <v>1252</v>
      </c>
    </row>
    <row r="10" s="33" customFormat="1" customHeight="1" spans="1:6">
      <c r="A10" s="38">
        <v>1</v>
      </c>
      <c r="B10" s="46" t="s">
        <v>123</v>
      </c>
      <c r="C10" s="39">
        <v>30</v>
      </c>
      <c r="D10" s="40" t="s">
        <v>124</v>
      </c>
      <c r="E10" s="39" t="s">
        <v>125</v>
      </c>
      <c r="F10" s="39">
        <v>10814</v>
      </c>
    </row>
    <row r="11" s="33" customFormat="1" customHeight="1" spans="1:6">
      <c r="A11" s="38">
        <v>2</v>
      </c>
      <c r="B11" s="46" t="s">
        <v>126</v>
      </c>
      <c r="C11" s="39">
        <v>5</v>
      </c>
      <c r="D11" s="40" t="s">
        <v>127</v>
      </c>
      <c r="E11" s="39" t="s">
        <v>128</v>
      </c>
      <c r="F11" s="39">
        <v>7008.72064</v>
      </c>
    </row>
    <row r="12" s="33" customFormat="1" customHeight="1" spans="1:13">
      <c r="A12" s="38">
        <v>3</v>
      </c>
      <c r="B12" s="46" t="s">
        <v>129</v>
      </c>
      <c r="C12" s="39">
        <v>700</v>
      </c>
      <c r="D12" s="40" t="s">
        <v>130</v>
      </c>
      <c r="E12" s="39" t="s">
        <v>131</v>
      </c>
      <c r="F12" s="39">
        <v>65004</v>
      </c>
      <c r="I12" s="43"/>
      <c r="J12" s="43"/>
      <c r="K12" s="43"/>
      <c r="L12" s="43"/>
      <c r="M12" s="43"/>
    </row>
    <row r="13" s="33" customFormat="1" customHeight="1" spans="1:13">
      <c r="A13" s="38">
        <v>4</v>
      </c>
      <c r="B13" s="46" t="s">
        <v>132</v>
      </c>
      <c r="C13" s="39">
        <v>2900</v>
      </c>
      <c r="D13" s="40" t="s">
        <v>133</v>
      </c>
      <c r="E13" s="39" t="s">
        <v>134</v>
      </c>
      <c r="F13" s="39">
        <v>246</v>
      </c>
      <c r="I13" s="43"/>
      <c r="J13" s="43"/>
      <c r="K13" s="43"/>
      <c r="L13" s="43"/>
      <c r="M13" s="43"/>
    </row>
    <row r="14" s="33" customFormat="1" customHeight="1" spans="1:13">
      <c r="A14" s="38">
        <v>5</v>
      </c>
      <c r="B14" s="46" t="s">
        <v>135</v>
      </c>
      <c r="C14" s="39">
        <v>99.683084</v>
      </c>
      <c r="D14" s="48"/>
      <c r="E14" s="48"/>
      <c r="F14" s="48"/>
      <c r="I14" s="43"/>
      <c r="J14" s="43"/>
      <c r="K14" s="43"/>
      <c r="L14" s="43"/>
      <c r="M14" s="43"/>
    </row>
    <row r="15" s="33" customFormat="1" customHeight="1" spans="1:13">
      <c r="A15" s="38">
        <v>6</v>
      </c>
      <c r="B15" s="46" t="s">
        <v>136</v>
      </c>
      <c r="C15" s="39">
        <v>128.301137</v>
      </c>
      <c r="D15" s="40"/>
      <c r="E15" s="48"/>
      <c r="F15" s="48"/>
      <c r="I15" s="43"/>
      <c r="J15" s="43"/>
      <c r="K15" s="43"/>
      <c r="L15" s="43"/>
      <c r="M15" s="43"/>
    </row>
    <row r="16" s="33" customFormat="1" customHeight="1" spans="1:13">
      <c r="A16" s="38">
        <v>7</v>
      </c>
      <c r="B16" s="46" t="s">
        <v>137</v>
      </c>
      <c r="C16" s="39">
        <v>133.28</v>
      </c>
      <c r="D16" s="48"/>
      <c r="E16" s="48"/>
      <c r="F16" s="48"/>
      <c r="I16" s="43"/>
      <c r="J16" s="43"/>
      <c r="K16" s="43"/>
      <c r="L16" s="43"/>
      <c r="M16" s="43"/>
    </row>
    <row r="17" s="33" customFormat="1" customHeight="1" spans="1:13">
      <c r="A17" s="38">
        <v>8</v>
      </c>
      <c r="B17" s="46" t="s">
        <v>138</v>
      </c>
      <c r="C17" s="39">
        <v>1176</v>
      </c>
      <c r="D17" s="40"/>
      <c r="E17" s="39"/>
      <c r="F17" s="48"/>
      <c r="I17" s="43"/>
      <c r="J17" s="43"/>
      <c r="K17" s="43"/>
      <c r="L17" s="43"/>
      <c r="M17" s="43"/>
    </row>
    <row r="18" s="33" customFormat="1" customHeight="1" spans="1:13">
      <c r="A18" s="38">
        <v>9</v>
      </c>
      <c r="B18" s="47" t="s">
        <v>139</v>
      </c>
      <c r="C18" s="39">
        <v>106.3</v>
      </c>
      <c r="D18" s="40"/>
      <c r="E18" s="39"/>
      <c r="F18" s="48"/>
      <c r="I18" s="43"/>
      <c r="J18" s="43"/>
      <c r="K18" s="43"/>
      <c r="L18" s="43"/>
      <c r="M18" s="43"/>
    </row>
    <row r="19" s="33" customFormat="1" customHeight="1" spans="1:13">
      <c r="A19" s="38">
        <v>10</v>
      </c>
      <c r="B19" s="46" t="s">
        <v>140</v>
      </c>
      <c r="C19" s="39">
        <v>1.6</v>
      </c>
      <c r="D19" s="40"/>
      <c r="E19" s="39"/>
      <c r="F19" s="48"/>
      <c r="I19" s="43"/>
      <c r="J19" s="43"/>
      <c r="K19" s="43"/>
      <c r="L19" s="43"/>
      <c r="M19" s="43"/>
    </row>
    <row r="20" s="33" customFormat="1" customHeight="1" spans="1:13">
      <c r="A20" s="38">
        <v>11</v>
      </c>
      <c r="B20" s="47" t="s">
        <v>141</v>
      </c>
      <c r="C20" s="39">
        <v>283.96424</v>
      </c>
      <c r="D20" s="38"/>
      <c r="E20" s="38"/>
      <c r="F20" s="49"/>
      <c r="I20" s="43"/>
      <c r="J20" s="43"/>
      <c r="K20" s="43"/>
      <c r="L20" s="43"/>
      <c r="M20" s="43"/>
    </row>
    <row r="21" s="33" customFormat="1" customHeight="1" spans="1:13">
      <c r="A21" s="38">
        <v>12</v>
      </c>
      <c r="B21" s="46" t="s">
        <v>142</v>
      </c>
      <c r="C21" s="39">
        <v>429.459012</v>
      </c>
      <c r="D21" s="38"/>
      <c r="E21" s="38"/>
      <c r="F21" s="49"/>
      <c r="I21" s="43"/>
      <c r="J21" s="43"/>
      <c r="K21" s="43"/>
      <c r="L21" s="43"/>
      <c r="M21" s="43"/>
    </row>
    <row r="22" s="33" customFormat="1" customHeight="1" spans="1:13">
      <c r="A22" s="38">
        <v>13</v>
      </c>
      <c r="B22" s="46" t="s">
        <v>143</v>
      </c>
      <c r="C22" s="39">
        <v>70</v>
      </c>
      <c r="D22" s="50"/>
      <c r="E22" s="49"/>
      <c r="F22" s="49"/>
      <c r="I22" s="43"/>
      <c r="J22" s="43"/>
      <c r="K22" s="54"/>
      <c r="L22" s="43"/>
      <c r="M22" s="43"/>
    </row>
    <row r="23" s="33" customFormat="1" customHeight="1" spans="1:13">
      <c r="A23" s="38">
        <v>14</v>
      </c>
      <c r="B23" s="47" t="s">
        <v>144</v>
      </c>
      <c r="C23" s="39">
        <v>59590</v>
      </c>
      <c r="D23" s="50"/>
      <c r="E23" s="49"/>
      <c r="F23" s="49"/>
      <c r="I23" s="43"/>
      <c r="J23" s="43"/>
      <c r="K23" s="54"/>
      <c r="L23" s="43"/>
      <c r="M23" s="43"/>
    </row>
    <row r="24" s="33" customFormat="1" customHeight="1" spans="1:13">
      <c r="A24" s="38">
        <v>16</v>
      </c>
      <c r="B24" s="47" t="s">
        <v>89</v>
      </c>
      <c r="C24" s="39">
        <v>20000</v>
      </c>
      <c r="D24" s="50"/>
      <c r="E24" s="49"/>
      <c r="F24" s="49"/>
      <c r="I24" s="43"/>
      <c r="J24" s="43"/>
      <c r="K24" s="54"/>
      <c r="L24" s="43"/>
      <c r="M24" s="43"/>
    </row>
    <row r="25" s="33" customFormat="1" ht="31" customHeight="1" spans="1:13">
      <c r="A25" s="38">
        <v>17</v>
      </c>
      <c r="B25" s="47" t="s">
        <v>88</v>
      </c>
      <c r="C25" s="39">
        <v>2700</v>
      </c>
      <c r="D25" s="50"/>
      <c r="E25" s="49"/>
      <c r="F25" s="49"/>
      <c r="I25" s="43"/>
      <c r="J25" s="43"/>
      <c r="K25" s="54"/>
      <c r="L25" s="43"/>
      <c r="M25" s="43"/>
    </row>
    <row r="26" s="33" customFormat="1" ht="29" customHeight="1" spans="1:13">
      <c r="A26" s="44" t="s">
        <v>116</v>
      </c>
      <c r="B26" s="45" t="s">
        <v>145</v>
      </c>
      <c r="C26" s="39">
        <v>7900</v>
      </c>
      <c r="D26" s="50"/>
      <c r="E26" s="49"/>
      <c r="F26" s="49"/>
      <c r="I26" s="43"/>
      <c r="J26" s="43"/>
      <c r="K26" s="54"/>
      <c r="L26" s="43"/>
      <c r="M26" s="43"/>
    </row>
    <row r="27" s="33" customFormat="1" customHeight="1" spans="1:13">
      <c r="A27" s="44" t="s">
        <v>119</v>
      </c>
      <c r="B27" s="45" t="s">
        <v>146</v>
      </c>
      <c r="C27" s="39">
        <v>3700</v>
      </c>
      <c r="D27" s="50"/>
      <c r="E27" s="49"/>
      <c r="F27" s="49"/>
      <c r="I27" s="43"/>
      <c r="J27" s="43"/>
      <c r="K27" s="54"/>
      <c r="L27" s="43"/>
      <c r="M27" s="43"/>
    </row>
    <row r="28" s="33" customFormat="1" customHeight="1" spans="1:13">
      <c r="A28" s="38"/>
      <c r="B28" s="46" t="s">
        <v>147</v>
      </c>
      <c r="C28" s="39">
        <v>3000</v>
      </c>
      <c r="D28" s="50"/>
      <c r="E28" s="49"/>
      <c r="F28" s="49"/>
      <c r="I28" s="43"/>
      <c r="J28" s="43"/>
      <c r="K28" s="43"/>
      <c r="L28" s="43"/>
      <c r="M28" s="43"/>
    </row>
    <row r="29" s="33" customFormat="1" customHeight="1" spans="1:6">
      <c r="A29" s="38"/>
      <c r="B29" s="46" t="s">
        <v>148</v>
      </c>
      <c r="C29" s="39">
        <v>700</v>
      </c>
      <c r="D29" s="50"/>
      <c r="E29" s="49"/>
      <c r="F29" s="49"/>
    </row>
    <row r="30" s="33" customFormat="1" customHeight="1" spans="1:6">
      <c r="A30" s="51" t="s">
        <v>149</v>
      </c>
      <c r="B30" s="52"/>
      <c r="C30" s="52"/>
      <c r="D30" s="52"/>
      <c r="E30" s="53"/>
      <c r="F30" s="39">
        <v>0.319360000023153</v>
      </c>
    </row>
  </sheetData>
  <mergeCells count="6">
    <mergeCell ref="A1:B1"/>
    <mergeCell ref="A2:F2"/>
    <mergeCell ref="A3:B3"/>
    <mergeCell ref="A4:B4"/>
    <mergeCell ref="D4:E4"/>
    <mergeCell ref="A30:E30"/>
  </mergeCells>
  <printOptions horizontalCentered="1"/>
  <pageMargins left="0.118055555555556" right="0.196527777777778" top="0.747916666666667" bottom="0.629166666666667" header="0.275" footer="0.1562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opLeftCell="A5" workbookViewId="0">
      <selection activeCell="C5" sqref="C5:E13"/>
    </sheetView>
  </sheetViews>
  <sheetFormatPr defaultColWidth="9.14285714285714" defaultRowHeight="12.75" outlineLevelCol="4"/>
  <cols>
    <col min="1" max="1" width="6.71428571428571" customWidth="1"/>
    <col min="2" max="2" width="37.3333333333333" customWidth="1"/>
    <col min="3" max="3" width="9.57142857142857" customWidth="1"/>
    <col min="4" max="4" width="13" customWidth="1"/>
    <col min="5" max="5" width="11.7142857142857" customWidth="1"/>
  </cols>
  <sheetData>
    <row r="1" ht="14.25" spans="1:2">
      <c r="A1" s="25" t="s">
        <v>150</v>
      </c>
      <c r="B1" s="25"/>
    </row>
    <row r="2" ht="49" customHeight="1" spans="1:5">
      <c r="A2" s="26" t="s">
        <v>151</v>
      </c>
      <c r="B2" s="26"/>
      <c r="C2" s="26"/>
      <c r="D2" s="26"/>
      <c r="E2" s="26"/>
    </row>
    <row r="3" ht="29" customHeight="1" spans="2:5">
      <c r="B3" s="12"/>
      <c r="C3" s="13"/>
      <c r="E3" s="27" t="s">
        <v>2</v>
      </c>
    </row>
    <row r="4" s="1" customFormat="1" ht="46" customHeight="1" spans="1:5">
      <c r="A4" s="28" t="s">
        <v>66</v>
      </c>
      <c r="B4" s="29"/>
      <c r="C4" s="15" t="s">
        <v>67</v>
      </c>
      <c r="D4" s="15" t="s">
        <v>68</v>
      </c>
      <c r="E4" s="15" t="s">
        <v>69</v>
      </c>
    </row>
    <row r="5" s="1" customFormat="1" ht="36" customHeight="1" spans="1:5">
      <c r="A5" s="30" t="s">
        <v>70</v>
      </c>
      <c r="B5" s="16" t="s">
        <v>152</v>
      </c>
      <c r="C5" s="21">
        <v>0</v>
      </c>
      <c r="D5" s="21">
        <v>0</v>
      </c>
      <c r="E5" s="21">
        <v>0</v>
      </c>
    </row>
    <row r="6" s="1" customFormat="1" ht="36" customHeight="1" spans="1:5">
      <c r="A6" s="31" t="s">
        <v>74</v>
      </c>
      <c r="B6" s="31" t="s">
        <v>77</v>
      </c>
      <c r="C6" s="21">
        <v>146413</v>
      </c>
      <c r="D6" s="21">
        <v>7032</v>
      </c>
      <c r="E6" s="21">
        <v>153445</v>
      </c>
    </row>
    <row r="7" s="1" customFormat="1" ht="36" customHeight="1" spans="1:5">
      <c r="A7" s="31"/>
      <c r="B7" s="19" t="s">
        <v>153</v>
      </c>
      <c r="C7" s="21">
        <v>146413</v>
      </c>
      <c r="D7" s="21">
        <v>-65518</v>
      </c>
      <c r="E7" s="21">
        <v>80895</v>
      </c>
    </row>
    <row r="8" s="1" customFormat="1" ht="36" customHeight="1" spans="1:5">
      <c r="A8" s="31"/>
      <c r="B8" s="19" t="s">
        <v>154</v>
      </c>
      <c r="C8" s="21"/>
      <c r="D8" s="21">
        <v>8550</v>
      </c>
      <c r="E8" s="21">
        <v>8550</v>
      </c>
    </row>
    <row r="9" s="1" customFormat="1" ht="36" customHeight="1" spans="1:5">
      <c r="A9" s="31"/>
      <c r="B9" s="19" t="s">
        <v>155</v>
      </c>
      <c r="C9" s="21"/>
      <c r="D9" s="21">
        <v>64000</v>
      </c>
      <c r="E9" s="21">
        <v>64000</v>
      </c>
    </row>
    <row r="10" s="1" customFormat="1" ht="36" customHeight="1" spans="1:5">
      <c r="A10" s="31" t="s">
        <v>76</v>
      </c>
      <c r="B10" s="32" t="s">
        <v>156</v>
      </c>
      <c r="C10" s="21">
        <v>0</v>
      </c>
      <c r="D10" s="21">
        <v>59500</v>
      </c>
      <c r="E10" s="21">
        <v>59500</v>
      </c>
    </row>
    <row r="11" s="1" customFormat="1" ht="36" customHeight="1" spans="1:5">
      <c r="A11" s="31"/>
      <c r="B11" s="19" t="s">
        <v>157</v>
      </c>
      <c r="C11" s="21">
        <v>0</v>
      </c>
      <c r="D11" s="21">
        <v>59500</v>
      </c>
      <c r="E11" s="21">
        <v>59500</v>
      </c>
    </row>
    <row r="12" s="1" customFormat="1" ht="36" customHeight="1" spans="1:5">
      <c r="A12" s="16" t="s">
        <v>116</v>
      </c>
      <c r="B12" s="32" t="s">
        <v>75</v>
      </c>
      <c r="C12" s="21">
        <v>0</v>
      </c>
      <c r="D12" s="21">
        <v>9806</v>
      </c>
      <c r="E12" s="21">
        <v>9806</v>
      </c>
    </row>
    <row r="13" s="1" customFormat="1" ht="36" customHeight="1" spans="1:5">
      <c r="A13" s="31"/>
      <c r="B13" s="23" t="s">
        <v>14</v>
      </c>
      <c r="C13" s="21">
        <v>146413</v>
      </c>
      <c r="D13" s="21">
        <v>76338</v>
      </c>
      <c r="E13" s="21">
        <v>222751</v>
      </c>
    </row>
  </sheetData>
  <mergeCells count="3">
    <mergeCell ref="A1:B1"/>
    <mergeCell ref="A2:E2"/>
    <mergeCell ref="A4:B4"/>
  </mergeCells>
  <conditionalFormatting sqref="B10">
    <cfRule type="cellIs" dxfId="0" priority="7" stopIfTrue="1" operator="equal">
      <formula>0</formula>
    </cfRule>
  </conditionalFormatting>
  <conditionalFormatting sqref="B11">
    <cfRule type="cellIs" dxfId="0" priority="2" stopIfTrue="1" operator="equal">
      <formula>0</formula>
    </cfRule>
  </conditionalFormatting>
  <conditionalFormatting sqref="B12">
    <cfRule type="cellIs" dxfId="0" priority="1" stopIfTrue="1" operator="equal">
      <formula>0</formula>
    </cfRule>
  </conditionalFormatting>
  <conditionalFormatting sqref="B13">
    <cfRule type="cellIs" dxfId="0" priority="6" stopIfTrue="1" operator="equal">
      <formula>0</formula>
    </cfRule>
  </conditionalFormatting>
  <conditionalFormatting sqref="A5:A13">
    <cfRule type="cellIs" dxfId="0" priority="5" stopIfTrue="1" operator="equal">
      <formula>0</formula>
    </cfRule>
  </conditionalFormatting>
  <conditionalFormatting sqref="B5:B6">
    <cfRule type="cellIs" dxfId="0" priority="8" stopIfTrue="1" operator="equal">
      <formula>0</formula>
    </cfRule>
  </conditionalFormatting>
  <conditionalFormatting sqref="B7:B9">
    <cfRule type="cellIs" dxfId="0" priority="4" stopIfTrue="1" operator="equal">
      <formula>0</formula>
    </cfRule>
  </conditionalFormatting>
  <printOptions horizontalCentered="1"/>
  <pageMargins left="0.707638888888889" right="0.70763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opLeftCell="A5" workbookViewId="0">
      <selection activeCell="C5" sqref="C5:E12"/>
    </sheetView>
  </sheetViews>
  <sheetFormatPr defaultColWidth="9.14285714285714" defaultRowHeight="12.75" outlineLevelCol="6"/>
  <cols>
    <col min="1" max="1" width="7" customWidth="1"/>
    <col min="2" max="2" width="36.2857142857143" customWidth="1"/>
    <col min="3" max="3" width="9.57142857142857" customWidth="1"/>
    <col min="4" max="4" width="12.1428571428571" customWidth="1"/>
    <col min="5" max="5" width="13.4285714285714" customWidth="1"/>
  </cols>
  <sheetData>
    <row r="1" ht="39" customHeight="1" spans="1:2">
      <c r="A1" s="9" t="s">
        <v>158</v>
      </c>
      <c r="B1" s="10"/>
    </row>
    <row r="2" ht="27" spans="1:5">
      <c r="A2" s="11" t="s">
        <v>159</v>
      </c>
      <c r="B2" s="11"/>
      <c r="C2" s="11"/>
      <c r="D2" s="11"/>
      <c r="E2" s="11"/>
    </row>
    <row r="3" ht="27" customHeight="1" spans="2:5">
      <c r="B3" s="12"/>
      <c r="C3" s="13"/>
      <c r="E3" s="12" t="s">
        <v>2</v>
      </c>
    </row>
    <row r="4" s="1" customFormat="1" ht="45" customHeight="1" spans="1:5">
      <c r="A4" s="14" t="s">
        <v>66</v>
      </c>
      <c r="B4" s="14"/>
      <c r="C4" s="15" t="s">
        <v>67</v>
      </c>
      <c r="D4" s="15" t="s">
        <v>68</v>
      </c>
      <c r="E4" s="15" t="s">
        <v>69</v>
      </c>
    </row>
    <row r="5" s="1" customFormat="1" ht="36" customHeight="1" spans="1:5">
      <c r="A5" s="16" t="s">
        <v>70</v>
      </c>
      <c r="B5" s="16" t="s">
        <v>92</v>
      </c>
      <c r="C5" s="17">
        <v>107588</v>
      </c>
      <c r="D5" s="17">
        <v>55573</v>
      </c>
      <c r="E5" s="17">
        <v>163161</v>
      </c>
    </row>
    <row r="6" s="1" customFormat="1" ht="36" customHeight="1" spans="1:5">
      <c r="A6" s="18"/>
      <c r="B6" s="19" t="s">
        <v>153</v>
      </c>
      <c r="C6" s="17">
        <v>101342</v>
      </c>
      <c r="D6" s="17">
        <v>-22254</v>
      </c>
      <c r="E6" s="17">
        <v>79088</v>
      </c>
    </row>
    <row r="7" s="1" customFormat="1" ht="36" customHeight="1" spans="1:5">
      <c r="A7" s="18"/>
      <c r="B7" s="20" t="s">
        <v>160</v>
      </c>
      <c r="C7" s="17"/>
      <c r="D7" s="17">
        <v>8550</v>
      </c>
      <c r="E7" s="17">
        <v>8550</v>
      </c>
    </row>
    <row r="8" s="1" customFormat="1" ht="36" customHeight="1" spans="1:5">
      <c r="A8" s="18"/>
      <c r="B8" s="20" t="s">
        <v>75</v>
      </c>
      <c r="C8" s="17"/>
      <c r="D8" s="17">
        <v>9806</v>
      </c>
      <c r="E8" s="17">
        <v>9806</v>
      </c>
    </row>
    <row r="9" s="1" customFormat="1" ht="36" customHeight="1" spans="1:5">
      <c r="A9" s="18"/>
      <c r="B9" s="20" t="s">
        <v>161</v>
      </c>
      <c r="C9" s="17">
        <v>6246</v>
      </c>
      <c r="D9" s="17">
        <v>-29</v>
      </c>
      <c r="E9" s="17">
        <v>6217</v>
      </c>
    </row>
    <row r="10" s="1" customFormat="1" ht="36" customHeight="1" spans="1:5">
      <c r="A10" s="18"/>
      <c r="B10" s="20" t="s">
        <v>162</v>
      </c>
      <c r="C10" s="17"/>
      <c r="D10" s="17">
        <v>59500</v>
      </c>
      <c r="E10" s="21">
        <v>59500</v>
      </c>
    </row>
    <row r="11" s="1" customFormat="1" ht="36" customHeight="1" spans="1:5">
      <c r="A11" s="16" t="s">
        <v>74</v>
      </c>
      <c r="B11" s="16" t="s">
        <v>163</v>
      </c>
      <c r="C11" s="17">
        <v>38825</v>
      </c>
      <c r="D11" s="17">
        <v>20765</v>
      </c>
      <c r="E11" s="17">
        <v>59590</v>
      </c>
    </row>
    <row r="12" ht="43" customHeight="1" spans="1:7">
      <c r="A12" s="22"/>
      <c r="B12" s="23" t="s">
        <v>14</v>
      </c>
      <c r="C12" s="17">
        <v>146413</v>
      </c>
      <c r="D12" s="17">
        <v>76338</v>
      </c>
      <c r="E12" s="17">
        <v>222751</v>
      </c>
      <c r="G12" s="24"/>
    </row>
  </sheetData>
  <mergeCells count="3">
    <mergeCell ref="A1:B1"/>
    <mergeCell ref="A2:E2"/>
    <mergeCell ref="A4:B4"/>
  </mergeCells>
  <conditionalFormatting sqref="A5">
    <cfRule type="cellIs" dxfId="0" priority="3" stopIfTrue="1" operator="equal">
      <formula>0</formula>
    </cfRule>
  </conditionalFormatting>
  <conditionalFormatting sqref="A11">
    <cfRule type="cellIs" dxfId="0" priority="2" stopIfTrue="1" operator="equal">
      <formula>0</formula>
    </cfRule>
  </conditionalFormatting>
  <conditionalFormatting sqref="B12">
    <cfRule type="cellIs" dxfId="0" priority="6" stopIfTrue="1" operator="equal">
      <formula>0</formula>
    </cfRule>
  </conditionalFormatting>
  <conditionalFormatting sqref="B7:B10">
    <cfRule type="cellIs" dxfId="0" priority="4" stopIfTrue="1" operator="equal">
      <formula>0</formula>
    </cfRule>
  </conditionalFormatting>
  <conditionalFormatting sqref="B5:B6 B11">
    <cfRule type="cellIs" dxfId="0" priority="7" stopIfTrue="1" operator="equal">
      <formula>0</formula>
    </cfRule>
  </conditionalFormatting>
  <printOptions horizontalCentered="1"/>
  <pageMargins left="0.55" right="0.55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7" workbookViewId="0">
      <selection activeCell="D24" sqref="D24"/>
    </sheetView>
  </sheetViews>
  <sheetFormatPr defaultColWidth="9.14285714285714" defaultRowHeight="12.75" outlineLevelCol="7"/>
  <cols>
    <col min="1" max="1" width="31.4285714285714" style="1" customWidth="1"/>
    <col min="2" max="2" width="10.8571428571429" style="1" customWidth="1"/>
    <col min="3" max="3" width="10.1428571428571" style="1" customWidth="1"/>
    <col min="4" max="4" width="13.4285714285714" style="1"/>
    <col min="5" max="5" width="26.2857142857143" style="1" customWidth="1"/>
    <col min="6" max="6" width="12" style="1" customWidth="1"/>
    <col min="7" max="7" width="12.1428571428571" style="1"/>
    <col min="8" max="8" width="14.1428571428571" style="1" customWidth="1"/>
    <col min="9" max="16384" width="9.14285714285714" style="1"/>
  </cols>
  <sheetData>
    <row r="1" ht="15.75" spans="1:1">
      <c r="A1" s="2" t="s">
        <v>164</v>
      </c>
    </row>
    <row r="2" ht="50" customHeight="1" spans="1:8">
      <c r="A2" s="3" t="s">
        <v>165</v>
      </c>
      <c r="B2" s="3"/>
      <c r="C2" s="3"/>
      <c r="D2" s="3"/>
      <c r="E2" s="3"/>
      <c r="F2" s="3"/>
      <c r="G2" s="3"/>
      <c r="H2" s="3"/>
    </row>
    <row r="3" ht="27" customHeight="1" spans="8:8">
      <c r="H3" s="4" t="s">
        <v>166</v>
      </c>
    </row>
    <row r="4" ht="40" customHeight="1" spans="1:8">
      <c r="A4" s="5" t="s">
        <v>167</v>
      </c>
      <c r="B4" s="5" t="s">
        <v>168</v>
      </c>
      <c r="C4" s="5" t="s">
        <v>169</v>
      </c>
      <c r="D4" s="5" t="s">
        <v>170</v>
      </c>
      <c r="E4" s="5" t="s">
        <v>167</v>
      </c>
      <c r="F4" s="5" t="s">
        <v>168</v>
      </c>
      <c r="G4" s="5" t="s">
        <v>169</v>
      </c>
      <c r="H4" s="5" t="s">
        <v>170</v>
      </c>
    </row>
    <row r="5" ht="19" customHeight="1" spans="1:8">
      <c r="A5" s="6" t="s">
        <v>171</v>
      </c>
      <c r="B5" s="6"/>
      <c r="C5" s="6"/>
      <c r="D5" s="6"/>
      <c r="E5" s="7" t="s">
        <v>172</v>
      </c>
      <c r="F5" s="6"/>
      <c r="G5" s="6"/>
      <c r="H5" s="6"/>
    </row>
    <row r="6" ht="19" customHeight="1" spans="1:8">
      <c r="A6" s="6" t="s">
        <v>173</v>
      </c>
      <c r="B6" s="6"/>
      <c r="C6" s="6"/>
      <c r="D6" s="6"/>
      <c r="E6" s="6" t="s">
        <v>174</v>
      </c>
      <c r="F6" s="6">
        <v>170673</v>
      </c>
      <c r="G6" s="6">
        <f>H6-F6</f>
        <v>-159443</v>
      </c>
      <c r="H6" s="6">
        <f>10750+85+395</f>
        <v>11230</v>
      </c>
    </row>
    <row r="7" ht="19" customHeight="1" spans="1:8">
      <c r="A7" s="6" t="s">
        <v>175</v>
      </c>
      <c r="B7" s="6">
        <v>48150</v>
      </c>
      <c r="C7" s="6">
        <f>D7-B7</f>
        <v>-37400</v>
      </c>
      <c r="D7" s="6">
        <f>9550+1200</f>
        <v>10750</v>
      </c>
      <c r="E7" s="6"/>
      <c r="F7" s="6"/>
      <c r="G7" s="6"/>
      <c r="H7" s="6"/>
    </row>
    <row r="8" ht="19" customHeight="1" spans="1:8">
      <c r="A8" s="6" t="s">
        <v>176</v>
      </c>
      <c r="B8" s="6"/>
      <c r="C8" s="6"/>
      <c r="D8" s="6"/>
      <c r="E8" s="6"/>
      <c r="F8" s="6"/>
      <c r="G8" s="6"/>
      <c r="H8" s="6"/>
    </row>
    <row r="9" ht="19" customHeight="1" spans="1:8">
      <c r="A9" s="6" t="s">
        <v>177</v>
      </c>
      <c r="B9" s="6">
        <v>122523</v>
      </c>
      <c r="C9" s="6">
        <f>D9-B9</f>
        <v>-119823</v>
      </c>
      <c r="D9" s="6">
        <f>400+2300</f>
        <v>2700</v>
      </c>
      <c r="E9" s="6"/>
      <c r="F9" s="6"/>
      <c r="G9" s="6"/>
      <c r="H9" s="6"/>
    </row>
    <row r="10" ht="19" customHeight="1" spans="1:8">
      <c r="A10" s="6"/>
      <c r="B10" s="6"/>
      <c r="C10" s="6"/>
      <c r="D10" s="6"/>
      <c r="E10" s="6"/>
      <c r="F10" s="6"/>
      <c r="G10" s="6"/>
      <c r="H10" s="6"/>
    </row>
    <row r="11" ht="19" customHeight="1" spans="1:8">
      <c r="A11" s="6"/>
      <c r="B11" s="6"/>
      <c r="C11" s="6"/>
      <c r="D11" s="6"/>
      <c r="E11" s="6"/>
      <c r="F11" s="6"/>
      <c r="G11" s="6"/>
      <c r="H11" s="6"/>
    </row>
    <row r="12" ht="19" customHeight="1" spans="1:8">
      <c r="A12" s="6"/>
      <c r="B12" s="6"/>
      <c r="C12" s="6"/>
      <c r="D12" s="6"/>
      <c r="E12" s="6"/>
      <c r="F12" s="6"/>
      <c r="G12" s="6"/>
      <c r="H12" s="6"/>
    </row>
    <row r="13" ht="19" customHeight="1" spans="1:8">
      <c r="A13" s="6" t="s">
        <v>178</v>
      </c>
      <c r="B13" s="6">
        <f>SUM(B5:B12)</f>
        <v>170673</v>
      </c>
      <c r="C13" s="6">
        <f>SUM(C5:C12)</f>
        <v>-157223</v>
      </c>
      <c r="D13" s="6">
        <f>SUM(D5:D12)</f>
        <v>13450</v>
      </c>
      <c r="E13" s="6" t="s">
        <v>179</v>
      </c>
      <c r="F13" s="6">
        <f>F6</f>
        <v>170673</v>
      </c>
      <c r="G13" s="6">
        <f>H13-F13</f>
        <v>-159443</v>
      </c>
      <c r="H13" s="6">
        <f>H5+H6</f>
        <v>11230</v>
      </c>
    </row>
    <row r="14" ht="19" customHeight="1" spans="1:8">
      <c r="A14" s="6" t="s">
        <v>180</v>
      </c>
      <c r="B14" s="6"/>
      <c r="C14" s="6">
        <f>D14-B14</f>
        <v>395</v>
      </c>
      <c r="D14" s="6">
        <v>395</v>
      </c>
      <c r="E14" s="6" t="s">
        <v>181</v>
      </c>
      <c r="F14" s="6"/>
      <c r="G14" s="6"/>
      <c r="H14" s="6"/>
    </row>
    <row r="15" ht="19" customHeight="1" spans="1:8">
      <c r="A15" s="6" t="s">
        <v>182</v>
      </c>
      <c r="B15" s="6"/>
      <c r="C15" s="6"/>
      <c r="D15" s="6"/>
      <c r="E15" s="6" t="s">
        <v>183</v>
      </c>
      <c r="F15" s="6"/>
      <c r="G15" s="6"/>
      <c r="H15" s="6"/>
    </row>
    <row r="16" ht="19" customHeight="1" spans="1:8">
      <c r="A16" s="6"/>
      <c r="B16" s="6"/>
      <c r="C16" s="6"/>
      <c r="D16" s="6"/>
      <c r="E16" s="6" t="s">
        <v>184</v>
      </c>
      <c r="F16" s="6"/>
      <c r="G16" s="6">
        <v>2700</v>
      </c>
      <c r="H16" s="6">
        <v>2700</v>
      </c>
    </row>
    <row r="17" ht="19" customHeight="1" spans="1:8">
      <c r="A17" s="6" t="s">
        <v>185</v>
      </c>
      <c r="B17" s="6">
        <v>0</v>
      </c>
      <c r="C17" s="6">
        <f>D17-B17</f>
        <v>85</v>
      </c>
      <c r="D17" s="6">
        <v>85</v>
      </c>
      <c r="E17" s="6" t="s">
        <v>186</v>
      </c>
      <c r="F17" s="6"/>
      <c r="G17" s="6"/>
      <c r="H17" s="6"/>
    </row>
    <row r="18" ht="19" customHeight="1" spans="1:8">
      <c r="A18" s="6" t="s">
        <v>187</v>
      </c>
      <c r="B18" s="6">
        <f>B13+B14+B17</f>
        <v>170673</v>
      </c>
      <c r="C18" s="6">
        <f>C13+C14+C17</f>
        <v>-156743</v>
      </c>
      <c r="D18" s="6">
        <f>D13+D14+D17</f>
        <v>13930</v>
      </c>
      <c r="E18" s="6" t="s">
        <v>188</v>
      </c>
      <c r="F18" s="6">
        <f>F13+F16</f>
        <v>170673</v>
      </c>
      <c r="G18" s="8">
        <f>G13+G16</f>
        <v>-156743</v>
      </c>
      <c r="H18" s="6">
        <f>H13+H16</f>
        <v>13930</v>
      </c>
    </row>
  </sheetData>
  <mergeCells count="1">
    <mergeCell ref="A2:H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6 " > < c o m m e n t   s : r e f = " H 3 8 "   r g b C l r = " 2 B 9 F 4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债券分配 (2)</vt:lpstr>
      <vt:lpstr>一般收入-全年</vt:lpstr>
      <vt:lpstr>一般支出 -全年</vt:lpstr>
      <vt:lpstr>简化版 </vt:lpstr>
      <vt:lpstr>基金收入</vt:lpstr>
      <vt:lpstr>基金支出</vt:lpstr>
      <vt:lpstr>国有资本经营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CJJ</dc:creator>
  <cp:lastModifiedBy>汤圆</cp:lastModifiedBy>
  <dcterms:created xsi:type="dcterms:W3CDTF">2020-07-11T13:53:00Z</dcterms:created>
  <dcterms:modified xsi:type="dcterms:W3CDTF">2023-04-25T03:38:47Z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  <property fmtid="{D5CDD505-2E9C-101B-9397-08002B2CF9AE}" pid="3" name="ICV">
    <vt:lpwstr>D9FE888E6F194123AF66927263FADC6C</vt:lpwstr>
  </property>
</Properties>
</file>