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04" firstSheet="17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0">封面!$A$1:$I$6</definedName>
    <definedName name="_xlnm.Print_Area" localSheetId="1">目录!$A$1:$C$24</definedName>
    <definedName name="_xlnm.Print_Titles" localSheetId="7">'6财政拨款收支总表'!$4:$5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'20专项清单'!$A$1:$N$9</definedName>
    <definedName name="_xlnm.Print_Area" localSheetId="22">'21项目支出绩效目标表'!$A$1:$M$8</definedName>
    <definedName name="_xlnm.Print_Area" localSheetId="19">'18国有资本经营预算'!$A$1:$H$12</definedName>
  </definedNames>
  <calcPr calcId="144525"/>
</workbook>
</file>

<file path=xl/sharedStrings.xml><?xml version="1.0" encoding="utf-8"?>
<sst xmlns="http://schemas.openxmlformats.org/spreadsheetml/2006/main" count="1322" uniqueCount="448">
  <si>
    <t>2023年部门预算公开表</t>
  </si>
  <si>
    <t>单位编码：</t>
  </si>
  <si>
    <t>066008</t>
  </si>
  <si>
    <t>单位名称：</t>
  </si>
  <si>
    <t>炎陵县中村瑶族乡人民政府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</si>
  <si>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</si>
  <si>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</si>
  <si>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</si>
  <si>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</si>
  <si>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</si>
  <si>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</si>
  <si>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</si>
  <si>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</si>
  <si>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</si>
  <si>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</si>
  <si>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</si>
  <si>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</si>
  <si>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</si>
  <si>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</si>
  <si>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</si>
  <si>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</si>
  <si>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</si>
  <si>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</si>
  <si>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</si>
  <si>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</si>
  <si>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</si>
  <si>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</si>
  <si>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</si>
  <si>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</si>
  <si>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</si>
  <si>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单位：炎陵县中村瑶族乡人民政府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</si>
  <si>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</si>
  <si>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</si>
  <si>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</si>
  <si>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</si>
  <si>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</si>
  <si>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</si>
  <si>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</si>
  <si>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</si>
  <si>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</si>
  <si>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</si>
  <si>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</si>
  <si>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</si>
  <si>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</si>
  <si>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</si>
  <si>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</si>
  <si>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</si>
  <si>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</si>
  <si>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</si>
  <si>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</si>
  <si>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</si>
  <si>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</si>
  <si>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</si>
  <si>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</si>
  <si>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</si>
  <si>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</si>
  <si>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</si>
  <si>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</si>
  <si>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</si>
  <si>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</si>
  <si>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</si>
  <si>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</si>
  <si>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</si>
  <si>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</si>
  <si>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</si>
  <si>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</si>
  <si>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</si>
  <si>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</si>
  <si>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</si>
  <si>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</si>
  <si>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</si>
  <si>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</si>
  <si>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</si>
  <si>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</si>
  <si>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</si>
  <si>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</si>
  <si>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</si>
  <si>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</si>
  <si>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</si>
  <si>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</si>
  <si>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</si>
  <si>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</si>
  <si>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</si>
  <si>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</si>
  <si>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</si>
  <si>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</si>
  <si>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</si>
  <si>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</si>
  <si>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</si>
  <si>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</si>
  <si>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</si>
  <si>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</si>
  <si>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</si>
  <si>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</si>
  <si>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</si>
  <si>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</si>
  <si>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</si>
  <si>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</si>
  <si>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</si>
  <si>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</si>
  <si>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</si>
  <si>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</si>
  <si>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</si>
  <si>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</si>
  <si>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</si>
  <si>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</si>
  <si>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</si>
  <si>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</si>
  <si>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</si>
  <si>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</si>
  <si>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</si>
  <si>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</si>
  <si>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</si>
  <si>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</si>
  <si>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</si>
  <si>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</si>
  <si>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</si>
  <si>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</si>
  <si>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</si>
  <si>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</si>
  <si>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</si>
  <si>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</si>
  <si>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</si>
  <si>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</si>
  <si>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</si>
  <si>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</si>
  <si>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</si>
  <si>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</si>
  <si>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</si>
  <si>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</si>
  <si>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</si>
  <si>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</si>
  <si>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</si>
  <si>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</si>
  <si>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</si>
  <si>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</si>
  <si>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</si>
  <si>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</si>
  <si>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</si>
  <si>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</si>
  <si>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</si>
  <si>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</si>
  <si>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</si>
  <si>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</si>
  <si>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</si>
  <si>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</si>
  <si>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</si>
  <si>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</si>
  <si>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</si>
  <si>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</si>
  <si>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</si>
  <si>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</si>
  <si>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</si>
  <si>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</si>
  <si>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乡镇人民政府</t>
  </si>
  <si>
    <t xml:space="preserve">  066008</t>
  </si>
  <si>
    <t xml:space="preserve">  炎陵县中村瑶族乡人民政府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</si>
  <si>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</si>
  <si>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</si>
  <si>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</si>
  <si>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</si>
  <si>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</si>
  <si>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</si>
  <si>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</si>
  <si>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</si>
  <si>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</si>
  <si>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</si>
  <si>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</si>
  <si>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</si>
  <si>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</si>
  <si>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</si>
  <si>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</si>
  <si>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</si>
  <si>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03</t>
  </si>
  <si>
    <t xml:space="preserve">    2010301</t>
  </si>
  <si>
    <t>06</t>
  </si>
  <si>
    <t xml:space="preserve">    2010601</t>
  </si>
  <si>
    <t>31</t>
  </si>
  <si>
    <t xml:space="preserve">    2013101</t>
  </si>
  <si>
    <t>207</t>
  </si>
  <si>
    <t xml:space="preserve">    2070101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</si>
  <si>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</si>
  <si>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</si>
  <si>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</si>
  <si>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</si>
  <si>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</si>
  <si>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</si>
  <si>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</si>
  <si>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</si>
  <si>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</si>
  <si>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</si>
  <si>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</si>
  <si>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</si>
  <si>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</si>
  <si>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</si>
  <si>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28</t>
  </si>
  <si>
    <t xml:space="preserve">    2082801</t>
  </si>
  <si>
    <t>210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</si>
  <si>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</si>
  <si>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</si>
  <si>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</si>
  <si>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</si>
  <si>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</si>
  <si>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</si>
  <si>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213</t>
  </si>
  <si>
    <t xml:space="preserve">    2130101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</si>
  <si>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</si>
  <si>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</si>
  <si>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</si>
  <si>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</si>
  <si>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</si>
  <si>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</si>
  <si>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</si>
  <si>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</si>
  <si>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</si>
  <si>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</si>
  <si>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</si>
  <si>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</si>
  <si>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</si>
  <si>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</si>
  <si>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</si>
  <si>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</si>
  <si>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</si>
  <si>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</si>
  <si>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</si>
  <si>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</si>
  <si>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</si>
  <si>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066008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</si>
  <si>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</si>
  <si>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</si>
  <si>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</si>
  <si>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</si>
  <si>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</si>
  <si>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</si>
  <si>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</si>
  <si>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</si>
  <si>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</si>
  <si>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</si>
  <si>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其他残疾人事业支出</t>
  </si>
  <si>
    <t xml:space="preserve"> 其他行政事业单位医疗支出</t>
  </si>
  <si>
    <t>机关事业单位基本养老保险缴费支出</t>
  </si>
  <si>
    <t xml:space="preserve"> 财政对失业保险基金的补助</t>
  </si>
  <si>
    <t>财政对工伤保险基金的补助</t>
  </si>
  <si>
    <t>部门公开表06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</si>
  <si>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</si>
  <si>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</si>
  <si>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</si>
  <si>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</si>
  <si>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</si>
  <si>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</si>
  <si>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</si>
  <si>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</si>
  <si>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</si>
  <si>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</si>
  <si>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</si>
  <si>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</si>
  <si>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</si>
  <si>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</si>
  <si>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2010101</t>
  </si>
  <si>
    <t xml:space="preserve">     2010301</t>
  </si>
  <si>
    <t xml:space="preserve">     2010601</t>
  </si>
  <si>
    <t xml:space="preserve">     2013101</t>
  </si>
  <si>
    <t xml:space="preserve">     2070101</t>
  </si>
  <si>
    <t xml:space="preserve">     2080505</t>
  </si>
  <si>
    <t xml:space="preserve">     2081199</t>
  </si>
  <si>
    <t xml:space="preserve">     2082701</t>
  </si>
  <si>
    <t xml:space="preserve">     2082702</t>
  </si>
  <si>
    <t xml:space="preserve">     2082801</t>
  </si>
  <si>
    <t xml:space="preserve">     2101101</t>
  </si>
  <si>
    <t xml:space="preserve">     2101103</t>
  </si>
  <si>
    <t xml:space="preserve">     2101199</t>
  </si>
  <si>
    <t xml:space="preserve">     2130101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</si>
  <si>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</si>
  <si>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</si>
  <si>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</si>
  <si>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</si>
  <si>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</si>
  <si>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</si>
  <si>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</si>
  <si>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</si>
  <si>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</si>
  <si>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</si>
  <si>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</si>
  <si>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</si>
  <si>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</si>
  <si>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</si>
  <si>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</si>
  <si>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</si>
  <si>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</si>
  <si>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</si>
  <si>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</si>
  <si>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</si>
  <si>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</si>
  <si>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</si>
  <si>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</si>
  <si>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</si>
  <si>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</si>
  <si>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</si>
  <si>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</si>
  <si>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</si>
  <si>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</si>
  <si>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</si>
  <si>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</si>
  <si>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</si>
  <si>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</si>
  <si>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</si>
  <si>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</si>
  <si>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</si>
  <si>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</si>
  <si>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</si>
  <si>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</si>
  <si>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</si>
  <si>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</si>
  <si>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</si>
  <si>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</si>
  <si>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</si>
  <si>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</si>
  <si>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</si>
  <si>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</si>
  <si>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</si>
  <si>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</si>
  <si>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</si>
  <si>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</si>
  <si>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</si>
  <si>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</si>
  <si>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</si>
  <si>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</si>
  <si>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</si>
  <si>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</si>
  <si>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</si>
  <si>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</si>
  <si>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</si>
  <si>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</si>
  <si>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</si>
  <si>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</si>
  <si>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</si>
  <si>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</si>
  <si>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</si>
  <si>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</si>
  <si>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</si>
  <si>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</si>
  <si>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</si>
  <si>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</si>
  <si>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</si>
  <si>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</si>
  <si>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</si>
  <si>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</si>
  <si>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</si>
  <si>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</si>
  <si>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</si>
  <si>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</si>
  <si>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</si>
  <si>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</si>
  <si>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</si>
  <si>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部门公开表15</t>
  </si>
  <si>
    <t>本年政府性基金预算支出</t>
  </si>
  <si>
    <t>本单位无政府性基金预算资金</t>
  </si>
  <si>
    <t>部门公开表16</t>
  </si>
  <si>
    <t>本单位无政府性基金预算支出</t>
  </si>
  <si>
    <t>部门公开表17</t>
  </si>
  <si>
    <t>部门公开表18</t>
  </si>
  <si>
    <t>国有资本经营预算支出表</t>
  </si>
  <si>
    <t>本年国有资本经营预算支出</t>
  </si>
  <si>
    <t>本单位无国有资本经营预算支出</t>
  </si>
  <si>
    <t>部门公开表19</t>
  </si>
  <si>
    <t>本年财政专户管理资金预算支出</t>
  </si>
  <si>
    <t>本单位无财政专户管理资金预算支出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</si>
  <si>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</si>
  <si>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</si>
  <si>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</si>
  <si>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</si>
  <si>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</si>
  <si>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</si>
  <si>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</si>
  <si>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</si>
  <si>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</si>
  <si>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</si>
  <si>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</si>
  <si>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</si>
  <si>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</si>
  <si>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</si>
  <si>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</si>
  <si>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</si>
  <si>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</si>
  <si>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</si>
  <si>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</si>
  <si>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</si>
  <si>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</si>
  <si>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</si>
  <si>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</si>
  <si>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</si>
  <si>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</si>
  <si>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</si>
  <si>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</si>
  <si>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</si>
  <si>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</si>
  <si>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</si>
  <si>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本单位无项目支出预算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</si>
  <si>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</si>
  <si>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</si>
  <si>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</si>
  <si>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</si>
  <si>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</si>
  <si>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</si>
  <si>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</si>
  <si>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</si>
  <si>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</si>
  <si>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</si>
  <si>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</si>
  <si>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</si>
  <si>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严格落实基层党建工作;2.完成县政府交办各项任务、文件收发、镇内日常运转、文书起草、会议布置、会务等;3.扎实开展农业农村工作;3.完成县财政交办的各项工作任务，强化资金管理，严格资金使用合法、合规、保障各项涉农资金合理使用;4.全力促进产业发展，招商引资.</t>
  </si>
  <si>
    <t>产出指标</t>
  </si>
  <si>
    <t xml:space="preserve"> 数量指标</t>
  </si>
  <si>
    <t>部门整体预算项目支出</t>
  </si>
  <si>
    <t>定性</t>
  </si>
  <si>
    <t>909.3324</t>
  </si>
  <si>
    <t>万元</t>
  </si>
  <si>
    <t>每减少5%扣减0.5分</t>
  </si>
  <si>
    <t xml:space="preserve"> 质量指标</t>
  </si>
  <si>
    <t>预算支出数据准确率</t>
  </si>
  <si>
    <t>100%</t>
  </si>
  <si>
    <t>%</t>
  </si>
  <si>
    <t xml:space="preserve"> 时效指标</t>
  </si>
  <si>
    <t>部门整体支出支付进度</t>
  </si>
  <si>
    <t>2023年度</t>
  </si>
  <si>
    <t>按工作进度合理支出</t>
  </si>
  <si>
    <t>未完成得0分</t>
  </si>
  <si>
    <t>成本指标</t>
  </si>
  <si>
    <t>各项业务支出不超出预算</t>
  </si>
  <si>
    <t>控制在合理范围之内</t>
  </si>
  <si>
    <t xml:space="preserve">效益指标 </t>
  </si>
  <si>
    <t>经济效益指标</t>
  </si>
  <si>
    <t>乡村振兴、产业发展、招商引资</t>
  </si>
  <si>
    <t>全面实行乡村振兴、产业发展、招商引资</t>
  </si>
  <si>
    <t>未达到良好等次得0分</t>
  </si>
  <si>
    <t>社会效益指标</t>
  </si>
  <si>
    <t>提升人民群众的安全感、归属感、幸福感</t>
  </si>
  <si>
    <t>≥90%</t>
  </si>
  <si>
    <t>全面提升人民群众的安全感、归属感、幸福感</t>
  </si>
  <si>
    <t>生态效益指标</t>
  </si>
  <si>
    <t>全面实行人居环境整治及环境及环境保护</t>
  </si>
  <si>
    <t>良好</t>
  </si>
  <si>
    <t xml:space="preserve"> 可持续影响指标</t>
  </si>
  <si>
    <t>改善环境、促进经济产业持续发展</t>
  </si>
  <si>
    <t>满意度指标</t>
  </si>
  <si>
    <t>服务对象满意度指标</t>
  </si>
  <si>
    <t>受益群众满意度</t>
  </si>
  <si>
    <t>≥96%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</si>
</sst>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9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b/>
      <sz val="18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32" fillId="13" borderId="5" applyNumberFormat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8" fillId="0" borderId="0"/>
  </cellStyleXfs>
  <cellXfs count="121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 wrapText="1"/>
    </xf>
    <xf numFmtId="176" fontId="7" fillId="0" borderId="0" xfId="0" applyNumberFormat="1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177" fontId="4" fillId="0" borderId="3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177" fontId="11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176" fontId="11" fillId="0" borderId="3" xfId="0" applyNumberFormat="1" applyFont="1" applyFill="1" applyBorder="1" applyAlignment="1">
      <alignment horizontal="right" vertical="center" wrapText="1"/>
    </xf>
    <xf numFmtId="176" fontId="12" fillId="0" borderId="0" xfId="0" applyNumberFormat="1" applyFont="1">
      <alignment vertical="center"/>
    </xf>
    <xf numFmtId="177" fontId="4" fillId="0" borderId="3" xfId="0" applyNumberFormat="1" applyFont="1" applyFill="1" applyBorder="1" applyAlignment="1">
      <alignment vertical="center" wrapText="1"/>
    </xf>
    <xf numFmtId="177" fontId="11" fillId="0" borderId="3" xfId="0" applyNumberFormat="1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vertical="center" wrapText="1"/>
    </xf>
    <xf numFmtId="176" fontId="11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77" fontId="3" fillId="0" borderId="3" xfId="0" applyNumberFormat="1" applyFont="1" applyFill="1" applyBorder="1" applyAlignment="1">
      <alignment vertical="center" wrapText="1"/>
    </xf>
    <xf numFmtId="177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11" fillId="3" borderId="3" xfId="0" applyNumberFormat="1" applyFont="1" applyFill="1" applyBorder="1" applyAlignment="1">
      <alignment vertical="center" wrapText="1"/>
    </xf>
    <xf numFmtId="176" fontId="11" fillId="2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176" fontId="6" fillId="2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77" fontId="4" fillId="3" borderId="3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177" fontId="11" fillId="2" borderId="2" xfId="0" applyNumberFormat="1" applyFont="1" applyFill="1" applyBorder="1" applyAlignment="1">
      <alignment horizontal="right"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 quotePrefix="1">
      <alignment horizontal="left" vertical="center" wrapText="1"/>
    </xf>
    <xf numFmtId="0" fontId="5" fillId="0" borderId="1" xfId="0" applyFont="1" applyBorder="1" applyAlignment="1" quotePrefix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O6" sqref="O6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1"/>
    </row>
    <row r="2" ht="123" customHeight="1" spans="1:9">
      <c r="A2" s="115" t="s">
        <v>0</v>
      </c>
      <c r="B2" s="115"/>
      <c r="C2" s="115"/>
      <c r="D2" s="115"/>
      <c r="E2" s="115"/>
      <c r="F2" s="115"/>
      <c r="G2" s="115"/>
      <c r="H2" s="115"/>
      <c r="I2" s="115"/>
    </row>
    <row r="3" ht="23.25" customHeight="1" spans="1:9">
      <c r="A3" s="116"/>
      <c r="B3" s="116"/>
      <c r="C3" s="116"/>
      <c r="D3" s="116"/>
      <c r="E3" s="116"/>
      <c r="F3" s="116"/>
      <c r="G3" s="116"/>
      <c r="H3" s="116"/>
      <c r="I3" s="116"/>
    </row>
    <row r="4" ht="21.55" customHeight="1" spans="1:9">
      <c r="A4" s="116"/>
      <c r="B4" s="116"/>
      <c r="C4" s="116"/>
      <c r="D4" s="116"/>
      <c r="E4" s="116"/>
      <c r="F4" s="116"/>
      <c r="G4" s="116"/>
      <c r="H4" s="116"/>
      <c r="I4" s="116"/>
    </row>
    <row r="5" ht="66" customHeight="1" spans="1:9">
      <c r="A5" s="116"/>
      <c r="B5" s="117"/>
      <c r="C5" s="118"/>
      <c r="D5" s="119" t="s">
        <v>1</v>
      </c>
      <c r="E5" s="121" t="s">
        <v>2</v>
      </c>
      <c r="F5" s="120"/>
      <c r="G5" s="120"/>
      <c r="H5" s="120"/>
      <c r="I5" s="118"/>
    </row>
    <row r="6" ht="66" customHeight="1" spans="1:9">
      <c r="A6" s="116"/>
      <c r="B6" s="117"/>
      <c r="C6" s="118"/>
      <c r="D6" s="119" t="s">
        <v>3</v>
      </c>
      <c r="E6" s="120" t="s">
        <v>4</v>
      </c>
      <c r="F6" s="120"/>
      <c r="G6" s="120"/>
      <c r="H6" s="120"/>
      <c r="I6" s="118"/>
    </row>
  </sheetData>
  <mergeCells count="3">
    <mergeCell ref="A2:I2"/>
    <mergeCell ref="E5:H5"/>
    <mergeCell ref="E6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workbookViewId="0">
      <selection activeCell="A1" sqref="$A1:$XFD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3" customWidth="1"/>
    <col min="6" max="6" width="13.4333333333333" customWidth="1"/>
    <col min="7" max="7" width="12.4833333333333" customWidth="1"/>
    <col min="8" max="8" width="13.5" customWidth="1"/>
    <col min="9" max="9" width="13.625" customWidth="1"/>
    <col min="10" max="10" width="10.5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"/>
      <c r="M1" s="36" t="s">
        <v>273</v>
      </c>
      <c r="N1" s="36"/>
    </row>
    <row r="2" ht="33" customHeight="1" spans="1:14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5" t="s">
        <v>31</v>
      </c>
      <c r="N3" s="25"/>
    </row>
    <row r="4" ht="30" customHeight="1" spans="1:14">
      <c r="A4" s="16" t="s">
        <v>158</v>
      </c>
      <c r="B4" s="16"/>
      <c r="C4" s="16"/>
      <c r="D4" s="16" t="s">
        <v>210</v>
      </c>
      <c r="E4" s="16" t="s">
        <v>211</v>
      </c>
      <c r="F4" s="16" t="s">
        <v>229</v>
      </c>
      <c r="G4" s="16" t="s">
        <v>213</v>
      </c>
      <c r="H4" s="16"/>
      <c r="I4" s="16"/>
      <c r="J4" s="16"/>
      <c r="K4" s="16"/>
      <c r="L4" s="16" t="s">
        <v>217</v>
      </c>
      <c r="M4" s="16"/>
      <c r="N4" s="16"/>
    </row>
    <row r="5" ht="30" customHeight="1" spans="1:14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135</v>
      </c>
      <c r="H5" s="16" t="s">
        <v>274</v>
      </c>
      <c r="I5" s="16" t="s">
        <v>275</v>
      </c>
      <c r="J5" s="16" t="s">
        <v>276</v>
      </c>
      <c r="K5" s="16" t="s">
        <v>277</v>
      </c>
      <c r="L5" s="16" t="s">
        <v>135</v>
      </c>
      <c r="M5" s="16" t="s">
        <v>230</v>
      </c>
      <c r="N5" s="16" t="s">
        <v>278</v>
      </c>
    </row>
    <row r="6" s="34" customFormat="1" ht="25" customHeight="1" spans="1:14">
      <c r="A6" s="40"/>
      <c r="B6" s="40"/>
      <c r="C6" s="40"/>
      <c r="D6" s="40"/>
      <c r="E6" s="40" t="s">
        <v>135</v>
      </c>
      <c r="F6" s="49">
        <f t="shared" ref="F6:F22" si="0">+G6</f>
        <v>7697320</v>
      </c>
      <c r="G6" s="55">
        <f t="shared" ref="G6:G22" si="1">SUM(H6:N6)</f>
        <v>7697320</v>
      </c>
      <c r="H6" s="49">
        <f t="shared" ref="H6:J6" si="2">+H7</f>
        <v>5809169</v>
      </c>
      <c r="I6" s="49">
        <f t="shared" si="2"/>
        <v>1232514</v>
      </c>
      <c r="J6" s="49">
        <f t="shared" si="2"/>
        <v>655637</v>
      </c>
      <c r="K6" s="50"/>
      <c r="L6" s="49"/>
      <c r="M6" s="49"/>
      <c r="N6" s="49"/>
    </row>
    <row r="7" s="34" customFormat="1" ht="25" customHeight="1" spans="1:14">
      <c r="A7" s="40"/>
      <c r="B7" s="40"/>
      <c r="C7" s="40"/>
      <c r="D7" s="41" t="s">
        <v>153</v>
      </c>
      <c r="E7" s="41" t="s">
        <v>154</v>
      </c>
      <c r="F7" s="49">
        <f t="shared" si="0"/>
        <v>7697320</v>
      </c>
      <c r="G7" s="55">
        <f t="shared" si="1"/>
        <v>7697320</v>
      </c>
      <c r="H7" s="49">
        <f t="shared" ref="H7:J7" si="3">+H8</f>
        <v>5809169</v>
      </c>
      <c r="I7" s="49">
        <f t="shared" si="3"/>
        <v>1232514</v>
      </c>
      <c r="J7" s="49">
        <f t="shared" si="3"/>
        <v>655637</v>
      </c>
      <c r="K7" s="50"/>
      <c r="L7" s="49"/>
      <c r="M7" s="49"/>
      <c r="N7" s="49"/>
    </row>
    <row r="8" s="34" customFormat="1" ht="25" customHeight="1" spans="1:14">
      <c r="A8" s="40"/>
      <c r="B8" s="40"/>
      <c r="C8" s="40"/>
      <c r="D8" s="41" t="s">
        <v>155</v>
      </c>
      <c r="E8" s="41" t="s">
        <v>156</v>
      </c>
      <c r="F8" s="49">
        <f t="shared" si="0"/>
        <v>7697320</v>
      </c>
      <c r="G8" s="49">
        <f t="shared" ref="G8:J8" si="4">SUM(G9:G22)</f>
        <v>7697320</v>
      </c>
      <c r="H8" s="49">
        <f t="shared" si="4"/>
        <v>5809169</v>
      </c>
      <c r="I8" s="49">
        <f t="shared" si="4"/>
        <v>1232514</v>
      </c>
      <c r="J8" s="49">
        <f t="shared" si="4"/>
        <v>655637</v>
      </c>
      <c r="K8" s="50"/>
      <c r="L8" s="49"/>
      <c r="M8" s="49"/>
      <c r="N8" s="49"/>
    </row>
    <row r="9" s="34" customFormat="1" ht="25" customHeight="1" spans="1:14">
      <c r="A9" s="43" t="s">
        <v>169</v>
      </c>
      <c r="B9" s="43" t="s">
        <v>170</v>
      </c>
      <c r="C9" s="43" t="s">
        <v>170</v>
      </c>
      <c r="D9" s="44" t="s">
        <v>227</v>
      </c>
      <c r="E9" s="45" t="s">
        <v>172</v>
      </c>
      <c r="F9" s="55">
        <f t="shared" si="0"/>
        <v>111600</v>
      </c>
      <c r="G9" s="55">
        <f t="shared" si="1"/>
        <v>111600</v>
      </c>
      <c r="H9" s="50">
        <v>111600</v>
      </c>
      <c r="I9" s="50"/>
      <c r="J9" s="50"/>
      <c r="K9" s="50"/>
      <c r="L9" s="55"/>
      <c r="M9" s="50"/>
      <c r="N9" s="50"/>
    </row>
    <row r="10" s="34" customFormat="1" ht="25" customHeight="1" spans="1:14">
      <c r="A10" s="47" t="s">
        <v>169</v>
      </c>
      <c r="B10" s="47" t="s">
        <v>173</v>
      </c>
      <c r="C10" s="47" t="s">
        <v>170</v>
      </c>
      <c r="D10" s="48" t="s">
        <v>227</v>
      </c>
      <c r="E10" s="45" t="s">
        <v>172</v>
      </c>
      <c r="F10" s="55">
        <f t="shared" si="0"/>
        <v>2800369</v>
      </c>
      <c r="G10" s="55">
        <f t="shared" si="1"/>
        <v>2800369</v>
      </c>
      <c r="H10" s="50">
        <f>2800369</f>
        <v>2800369</v>
      </c>
      <c r="I10" s="55"/>
      <c r="J10" s="50"/>
      <c r="K10" s="50"/>
      <c r="L10" s="55"/>
      <c r="M10" s="50"/>
      <c r="N10" s="50"/>
    </row>
    <row r="11" s="34" customFormat="1" ht="25" customHeight="1" spans="1:14">
      <c r="A11" s="43" t="s">
        <v>169</v>
      </c>
      <c r="B11" s="43" t="s">
        <v>175</v>
      </c>
      <c r="C11" s="43" t="s">
        <v>170</v>
      </c>
      <c r="D11" s="44" t="s">
        <v>227</v>
      </c>
      <c r="E11" s="45" t="s">
        <v>172</v>
      </c>
      <c r="F11" s="55">
        <f t="shared" si="0"/>
        <v>433000</v>
      </c>
      <c r="G11" s="55">
        <f t="shared" si="1"/>
        <v>433000</v>
      </c>
      <c r="H11" s="50">
        <v>433000</v>
      </c>
      <c r="I11" s="50"/>
      <c r="J11" s="50"/>
      <c r="K11" s="50"/>
      <c r="L11" s="55"/>
      <c r="M11" s="50"/>
      <c r="N11" s="50"/>
    </row>
    <row r="12" s="34" customFormat="1" ht="25" customHeight="1" spans="1:14">
      <c r="A12" s="43" t="s">
        <v>169</v>
      </c>
      <c r="B12" s="43" t="s">
        <v>177</v>
      </c>
      <c r="C12" s="43" t="s">
        <v>170</v>
      </c>
      <c r="D12" s="44" t="s">
        <v>227</v>
      </c>
      <c r="E12" s="45" t="s">
        <v>172</v>
      </c>
      <c r="F12" s="55">
        <f t="shared" si="0"/>
        <v>679900</v>
      </c>
      <c r="G12" s="55">
        <f t="shared" si="1"/>
        <v>679900</v>
      </c>
      <c r="H12" s="50">
        <v>679900</v>
      </c>
      <c r="I12" s="50"/>
      <c r="J12" s="50"/>
      <c r="K12" s="50"/>
      <c r="L12" s="55"/>
      <c r="M12" s="50"/>
      <c r="N12" s="50"/>
    </row>
    <row r="13" s="34" customFormat="1" ht="25" customHeight="1" spans="1:14">
      <c r="A13" s="43" t="s">
        <v>179</v>
      </c>
      <c r="B13" s="43" t="s">
        <v>170</v>
      </c>
      <c r="C13" s="43" t="s">
        <v>170</v>
      </c>
      <c r="D13" s="44" t="s">
        <v>227</v>
      </c>
      <c r="E13" s="45" t="s">
        <v>172</v>
      </c>
      <c r="F13" s="55">
        <f t="shared" si="0"/>
        <v>194100</v>
      </c>
      <c r="G13" s="55">
        <f t="shared" si="1"/>
        <v>194100</v>
      </c>
      <c r="H13" s="50">
        <v>194100</v>
      </c>
      <c r="I13" s="50"/>
      <c r="J13" s="50"/>
      <c r="K13" s="50"/>
      <c r="L13" s="55"/>
      <c r="M13" s="50"/>
      <c r="N13" s="50"/>
    </row>
    <row r="14" s="34" customFormat="1" ht="25" customHeight="1" spans="1:14">
      <c r="A14" s="43" t="s">
        <v>181</v>
      </c>
      <c r="B14" s="43" t="s">
        <v>182</v>
      </c>
      <c r="C14" s="43" t="s">
        <v>182</v>
      </c>
      <c r="D14" s="44" t="s">
        <v>227</v>
      </c>
      <c r="E14" s="45" t="s">
        <v>184</v>
      </c>
      <c r="F14" s="55">
        <f t="shared" si="0"/>
        <v>774899</v>
      </c>
      <c r="G14" s="55">
        <f t="shared" si="1"/>
        <v>774899</v>
      </c>
      <c r="H14" s="50"/>
      <c r="I14" s="50">
        <v>774899</v>
      </c>
      <c r="J14" s="50"/>
      <c r="K14" s="50"/>
      <c r="L14" s="55"/>
      <c r="M14" s="50"/>
      <c r="N14" s="50"/>
    </row>
    <row r="15" s="34" customFormat="1" ht="25" customHeight="1" spans="1:14">
      <c r="A15" s="43" t="s">
        <v>181</v>
      </c>
      <c r="B15" s="43" t="s">
        <v>189</v>
      </c>
      <c r="C15" s="43" t="s">
        <v>170</v>
      </c>
      <c r="D15" s="44" t="s">
        <v>227</v>
      </c>
      <c r="E15" s="45" t="s">
        <v>191</v>
      </c>
      <c r="F15" s="55">
        <f t="shared" si="0"/>
        <v>11928</v>
      </c>
      <c r="G15" s="55">
        <f t="shared" si="1"/>
        <v>11928</v>
      </c>
      <c r="H15" s="50"/>
      <c r="I15" s="50">
        <v>11928</v>
      </c>
      <c r="J15" s="50"/>
      <c r="K15" s="50"/>
      <c r="L15" s="55"/>
      <c r="M15" s="50"/>
      <c r="N15" s="50"/>
    </row>
    <row r="16" s="34" customFormat="1" ht="25" customHeight="1" spans="1:14">
      <c r="A16" s="43" t="s">
        <v>181</v>
      </c>
      <c r="B16" s="43" t="s">
        <v>189</v>
      </c>
      <c r="C16" s="43" t="s">
        <v>192</v>
      </c>
      <c r="D16" s="44" t="s">
        <v>227</v>
      </c>
      <c r="E16" s="45" t="s">
        <v>194</v>
      </c>
      <c r="F16" s="55">
        <f t="shared" si="0"/>
        <v>17380</v>
      </c>
      <c r="G16" s="55">
        <f t="shared" si="1"/>
        <v>17380</v>
      </c>
      <c r="H16" s="50"/>
      <c r="I16" s="50">
        <v>17380</v>
      </c>
      <c r="J16" s="50"/>
      <c r="K16" s="50"/>
      <c r="L16" s="55"/>
      <c r="M16" s="50"/>
      <c r="N16" s="50"/>
    </row>
    <row r="17" s="34" customFormat="1" ht="25" customHeight="1" spans="1:14">
      <c r="A17" s="43" t="s">
        <v>181</v>
      </c>
      <c r="B17" s="43" t="s">
        <v>195</v>
      </c>
      <c r="C17" s="43" t="s">
        <v>170</v>
      </c>
      <c r="D17" s="44" t="s">
        <v>227</v>
      </c>
      <c r="E17" s="45" t="s">
        <v>172</v>
      </c>
      <c r="F17" s="55">
        <f t="shared" si="0"/>
        <v>255400</v>
      </c>
      <c r="G17" s="55">
        <f t="shared" si="1"/>
        <v>255400</v>
      </c>
      <c r="H17" s="50">
        <v>255400</v>
      </c>
      <c r="I17" s="50"/>
      <c r="J17" s="50"/>
      <c r="K17" s="50"/>
      <c r="L17" s="55"/>
      <c r="M17" s="50"/>
      <c r="N17" s="50"/>
    </row>
    <row r="18" s="34" customFormat="1" ht="25" customHeight="1" spans="1:14">
      <c r="A18" s="43" t="s">
        <v>197</v>
      </c>
      <c r="B18" s="43" t="s">
        <v>185</v>
      </c>
      <c r="C18" s="43" t="s">
        <v>170</v>
      </c>
      <c r="D18" s="44" t="s">
        <v>227</v>
      </c>
      <c r="E18" s="45" t="s">
        <v>199</v>
      </c>
      <c r="F18" s="55">
        <f t="shared" si="0"/>
        <v>314482</v>
      </c>
      <c r="G18" s="55">
        <f t="shared" si="1"/>
        <v>314482</v>
      </c>
      <c r="H18" s="50"/>
      <c r="I18" s="50">
        <v>314482</v>
      </c>
      <c r="J18" s="50"/>
      <c r="K18" s="50"/>
      <c r="L18" s="55"/>
      <c r="M18" s="50"/>
      <c r="N18" s="50"/>
    </row>
    <row r="19" s="34" customFormat="1" ht="25" customHeight="1" spans="1:14">
      <c r="A19" s="43" t="s">
        <v>197</v>
      </c>
      <c r="B19" s="43" t="s">
        <v>185</v>
      </c>
      <c r="C19" s="43" t="s">
        <v>173</v>
      </c>
      <c r="D19" s="44" t="s">
        <v>227</v>
      </c>
      <c r="E19" s="45" t="s">
        <v>201</v>
      </c>
      <c r="F19" s="55">
        <f t="shared" si="0"/>
        <v>108465</v>
      </c>
      <c r="G19" s="55">
        <f t="shared" si="1"/>
        <v>108465</v>
      </c>
      <c r="H19" s="50"/>
      <c r="I19" s="50">
        <v>108465</v>
      </c>
      <c r="J19" s="50"/>
      <c r="K19" s="50"/>
      <c r="L19" s="55"/>
      <c r="M19" s="50"/>
      <c r="N19" s="50"/>
    </row>
    <row r="20" s="34" customFormat="1" ht="25" customHeight="1" spans="1:14">
      <c r="A20" s="43" t="s">
        <v>197</v>
      </c>
      <c r="B20" s="43" t="s">
        <v>185</v>
      </c>
      <c r="C20" s="43" t="s">
        <v>186</v>
      </c>
      <c r="D20" s="44" t="s">
        <v>227</v>
      </c>
      <c r="E20" s="45" t="s">
        <v>203</v>
      </c>
      <c r="F20" s="55">
        <f t="shared" si="0"/>
        <v>5360</v>
      </c>
      <c r="G20" s="55">
        <f t="shared" si="1"/>
        <v>5360</v>
      </c>
      <c r="H20" s="50"/>
      <c r="I20" s="50">
        <v>5360</v>
      </c>
      <c r="J20" s="50"/>
      <c r="K20" s="50"/>
      <c r="L20" s="55"/>
      <c r="M20" s="50"/>
      <c r="N20" s="50"/>
    </row>
    <row r="21" s="34" customFormat="1" ht="25" customHeight="1" spans="1:14">
      <c r="A21" s="43" t="s">
        <v>204</v>
      </c>
      <c r="B21" s="43" t="s">
        <v>170</v>
      </c>
      <c r="C21" s="43" t="s">
        <v>170</v>
      </c>
      <c r="D21" s="44" t="s">
        <v>227</v>
      </c>
      <c r="E21" s="45" t="s">
        <v>172</v>
      </c>
      <c r="F21" s="55">
        <f t="shared" si="0"/>
        <v>1334800</v>
      </c>
      <c r="G21" s="55">
        <f t="shared" si="1"/>
        <v>1334800</v>
      </c>
      <c r="H21" s="50">
        <v>1334800</v>
      </c>
      <c r="I21" s="50"/>
      <c r="J21" s="50"/>
      <c r="K21" s="50"/>
      <c r="L21" s="55"/>
      <c r="M21" s="50"/>
      <c r="N21" s="50"/>
    </row>
    <row r="22" s="34" customFormat="1" ht="25" customHeight="1" spans="1:14">
      <c r="A22" s="43" t="s">
        <v>206</v>
      </c>
      <c r="B22" s="43" t="s">
        <v>192</v>
      </c>
      <c r="C22" s="43" t="s">
        <v>170</v>
      </c>
      <c r="D22" s="44" t="s">
        <v>227</v>
      </c>
      <c r="E22" s="45" t="s">
        <v>208</v>
      </c>
      <c r="F22" s="55">
        <f t="shared" si="0"/>
        <v>655637</v>
      </c>
      <c r="G22" s="55">
        <f t="shared" si="1"/>
        <v>655637</v>
      </c>
      <c r="H22" s="50"/>
      <c r="I22" s="50"/>
      <c r="J22" s="50">
        <v>655637</v>
      </c>
      <c r="K22" s="50"/>
      <c r="L22" s="55"/>
      <c r="M22" s="50"/>
      <c r="N22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196527777777778" bottom="0.0784722222222222" header="0" footer="0"/>
  <pageSetup paperSize="9" scale="98" fitToHeight="0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workbookViewId="0">
      <selection activeCell="A1" sqref="$A1:$XFD1"/>
    </sheetView>
  </sheetViews>
  <sheetFormatPr defaultColWidth="10" defaultRowHeight="13.5"/>
  <cols>
    <col min="1" max="3" width="4" customWidth="1"/>
    <col min="4" max="4" width="6.125" customWidth="1"/>
    <col min="5" max="5" width="14.625" customWidth="1"/>
    <col min="6" max="7" width="11.375" customWidth="1"/>
    <col min="8" max="8" width="11" customWidth="1"/>
    <col min="9" max="9" width="11.375" customWidth="1"/>
    <col min="10" max="10" width="10.875" customWidth="1"/>
    <col min="11" max="11" width="6.125" customWidth="1"/>
    <col min="12" max="13" width="11.25" customWidth="1"/>
    <col min="14" max="14" width="6.125" customWidth="1"/>
    <col min="15" max="16" width="11.25" customWidth="1"/>
    <col min="17" max="17" width="8.375" customWidth="1"/>
    <col min="18" max="18" width="10" customWidth="1"/>
    <col min="19" max="22" width="6.125" customWidth="1"/>
    <col min="23" max="24" width="9.76666666666667" customWidth="1"/>
  </cols>
  <sheetData>
    <row r="1" ht="16.35" customHeight="1" spans="1:22">
      <c r="A1" s="1"/>
      <c r="U1" s="36" t="s">
        <v>279</v>
      </c>
      <c r="V1" s="36"/>
    </row>
    <row r="2" ht="50" customHeight="1" spans="1:2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15" customHeight="1" spans="1:2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5" t="s">
        <v>31</v>
      </c>
      <c r="V3" s="25"/>
    </row>
    <row r="4" ht="26.7" customHeight="1" spans="1:22">
      <c r="A4" s="16" t="s">
        <v>158</v>
      </c>
      <c r="B4" s="16"/>
      <c r="C4" s="16"/>
      <c r="D4" s="16" t="s">
        <v>210</v>
      </c>
      <c r="E4" s="16" t="s">
        <v>211</v>
      </c>
      <c r="F4" s="16" t="s">
        <v>229</v>
      </c>
      <c r="G4" s="16" t="s">
        <v>280</v>
      </c>
      <c r="H4" s="16"/>
      <c r="I4" s="16"/>
      <c r="J4" s="16"/>
      <c r="K4" s="16"/>
      <c r="L4" s="16" t="s">
        <v>281</v>
      </c>
      <c r="M4" s="16"/>
      <c r="N4" s="16"/>
      <c r="O4" s="16"/>
      <c r="P4" s="16"/>
      <c r="Q4" s="16"/>
      <c r="R4" s="16" t="s">
        <v>276</v>
      </c>
      <c r="S4" s="16" t="s">
        <v>282</v>
      </c>
      <c r="T4" s="16"/>
      <c r="U4" s="16"/>
      <c r="V4" s="16"/>
    </row>
    <row r="5" ht="86" customHeight="1" spans="1:22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135</v>
      </c>
      <c r="H5" s="16" t="s">
        <v>283</v>
      </c>
      <c r="I5" s="16" t="s">
        <v>284</v>
      </c>
      <c r="J5" s="16" t="s">
        <v>285</v>
      </c>
      <c r="K5" s="16" t="s">
        <v>286</v>
      </c>
      <c r="L5" s="16" t="s">
        <v>135</v>
      </c>
      <c r="M5" s="16" t="s">
        <v>287</v>
      </c>
      <c r="N5" s="16" t="s">
        <v>288</v>
      </c>
      <c r="O5" s="16" t="s">
        <v>289</v>
      </c>
      <c r="P5" s="16" t="s">
        <v>290</v>
      </c>
      <c r="Q5" s="16" t="s">
        <v>291</v>
      </c>
      <c r="R5" s="16"/>
      <c r="S5" s="16" t="s">
        <v>135</v>
      </c>
      <c r="T5" s="16" t="s">
        <v>292</v>
      </c>
      <c r="U5" s="16" t="s">
        <v>293</v>
      </c>
      <c r="V5" s="16" t="s">
        <v>277</v>
      </c>
    </row>
    <row r="6" s="34" customFormat="1" ht="27.6" customHeight="1" spans="1:22">
      <c r="A6" s="40"/>
      <c r="B6" s="40"/>
      <c r="C6" s="40"/>
      <c r="D6" s="40"/>
      <c r="E6" s="40" t="s">
        <v>135</v>
      </c>
      <c r="F6" s="54">
        <f t="shared" ref="F6:F8" si="0">+G6+L6+R6+S6</f>
        <v>7697320</v>
      </c>
      <c r="G6" s="54">
        <f t="shared" ref="G6:G8" si="1">+H6+I6+J6+K6</f>
        <v>5809169</v>
      </c>
      <c r="H6" s="54">
        <v>2252364</v>
      </c>
      <c r="I6" s="54">
        <v>1725228</v>
      </c>
      <c r="J6" s="54">
        <v>1831577</v>
      </c>
      <c r="K6" s="54"/>
      <c r="L6" s="54">
        <v>1232514</v>
      </c>
      <c r="M6" s="54">
        <v>774899</v>
      </c>
      <c r="N6" s="54"/>
      <c r="O6" s="54">
        <v>314482</v>
      </c>
      <c r="P6" s="54">
        <v>108465</v>
      </c>
      <c r="Q6" s="54">
        <v>34668</v>
      </c>
      <c r="R6" s="54">
        <v>655637</v>
      </c>
      <c r="S6" s="54"/>
      <c r="T6" s="54"/>
      <c r="U6" s="54"/>
      <c r="V6" s="54"/>
    </row>
    <row r="7" s="34" customFormat="1" ht="26.1" customHeight="1" spans="1:22">
      <c r="A7" s="40"/>
      <c r="B7" s="40"/>
      <c r="C7" s="40"/>
      <c r="D7" s="41" t="s">
        <v>153</v>
      </c>
      <c r="E7" s="41" t="s">
        <v>154</v>
      </c>
      <c r="F7" s="54">
        <f t="shared" si="0"/>
        <v>7697320</v>
      </c>
      <c r="G7" s="54">
        <f t="shared" si="1"/>
        <v>5809169</v>
      </c>
      <c r="H7" s="54">
        <f t="shared" ref="H7:K7" si="2">+H8</f>
        <v>2252364</v>
      </c>
      <c r="I7" s="54">
        <f t="shared" si="2"/>
        <v>1725228</v>
      </c>
      <c r="J7" s="54">
        <f t="shared" si="2"/>
        <v>1831577</v>
      </c>
      <c r="K7" s="54"/>
      <c r="L7" s="54">
        <v>1232514</v>
      </c>
      <c r="M7" s="54">
        <v>774899</v>
      </c>
      <c r="N7" s="54"/>
      <c r="O7" s="54">
        <v>314482</v>
      </c>
      <c r="P7" s="54">
        <v>108465</v>
      </c>
      <c r="Q7" s="54">
        <v>34668</v>
      </c>
      <c r="R7" s="54">
        <v>655637</v>
      </c>
      <c r="S7" s="54"/>
      <c r="T7" s="54"/>
      <c r="U7" s="54"/>
      <c r="V7" s="54"/>
    </row>
    <row r="8" s="34" customFormat="1" ht="26.1" customHeight="1" spans="1:22">
      <c r="A8" s="40"/>
      <c r="B8" s="40"/>
      <c r="C8" s="40"/>
      <c r="D8" s="42" t="s">
        <v>155</v>
      </c>
      <c r="E8" s="42" t="s">
        <v>156</v>
      </c>
      <c r="F8" s="54">
        <f t="shared" si="0"/>
        <v>7697320</v>
      </c>
      <c r="G8" s="54">
        <f t="shared" si="1"/>
        <v>5809169</v>
      </c>
      <c r="H8" s="54">
        <f t="shared" ref="H8:K8" si="3">SUM(H9:H22)</f>
        <v>2252364</v>
      </c>
      <c r="I8" s="54">
        <f t="shared" si="3"/>
        <v>1725228</v>
      </c>
      <c r="J8" s="54">
        <f t="shared" si="3"/>
        <v>1831577</v>
      </c>
      <c r="K8" s="54"/>
      <c r="L8" s="54">
        <v>1232514</v>
      </c>
      <c r="M8" s="54">
        <v>774899</v>
      </c>
      <c r="N8" s="54"/>
      <c r="O8" s="54">
        <v>314482</v>
      </c>
      <c r="P8" s="54">
        <v>108465</v>
      </c>
      <c r="Q8" s="54">
        <v>34668</v>
      </c>
      <c r="R8" s="54">
        <v>655637</v>
      </c>
      <c r="S8" s="54"/>
      <c r="T8" s="54"/>
      <c r="U8" s="54"/>
      <c r="V8" s="54"/>
    </row>
    <row r="9" s="34" customFormat="1" ht="30.2" customHeight="1" spans="1:22">
      <c r="A9" s="43" t="s">
        <v>169</v>
      </c>
      <c r="B9" s="43" t="s">
        <v>170</v>
      </c>
      <c r="C9" s="43" t="s">
        <v>170</v>
      </c>
      <c r="D9" s="44" t="s">
        <v>227</v>
      </c>
      <c r="E9" s="45" t="s">
        <v>172</v>
      </c>
      <c r="F9" s="55">
        <f t="shared" ref="F9:F15" si="4">+G9+L9+S9</f>
        <v>111600</v>
      </c>
      <c r="G9" s="50">
        <f t="shared" ref="G9:G13" si="5">SUM(H9:K9)</f>
        <v>111600</v>
      </c>
      <c r="H9" s="50">
        <v>46800</v>
      </c>
      <c r="I9" s="50">
        <v>33000</v>
      </c>
      <c r="J9" s="50">
        <v>31800</v>
      </c>
      <c r="K9" s="50"/>
      <c r="L9" s="55"/>
      <c r="M9" s="50"/>
      <c r="N9" s="50"/>
      <c r="O9" s="50"/>
      <c r="P9" s="50"/>
      <c r="Q9" s="50"/>
      <c r="R9" s="50"/>
      <c r="S9" s="55"/>
      <c r="T9" s="50"/>
      <c r="U9" s="50"/>
      <c r="V9" s="50"/>
    </row>
    <row r="10" s="34" customFormat="1" ht="30.2" customHeight="1" spans="1:22">
      <c r="A10" s="47" t="s">
        <v>169</v>
      </c>
      <c r="B10" s="47" t="s">
        <v>173</v>
      </c>
      <c r="C10" s="47" t="s">
        <v>170</v>
      </c>
      <c r="D10" s="48" t="s">
        <v>227</v>
      </c>
      <c r="E10" s="45" t="s">
        <v>172</v>
      </c>
      <c r="F10" s="55">
        <f t="shared" si="4"/>
        <v>2800369</v>
      </c>
      <c r="G10" s="50">
        <f t="shared" si="5"/>
        <v>2800369</v>
      </c>
      <c r="H10" s="50">
        <v>1035264</v>
      </c>
      <c r="I10" s="50">
        <v>836928</v>
      </c>
      <c r="J10" s="50">
        <v>928177</v>
      </c>
      <c r="K10" s="50"/>
      <c r="L10" s="55"/>
      <c r="M10" s="50"/>
      <c r="N10" s="50"/>
      <c r="O10" s="50"/>
      <c r="P10" s="50"/>
      <c r="Q10" s="50"/>
      <c r="R10" s="50"/>
      <c r="S10" s="55"/>
      <c r="T10" s="50"/>
      <c r="U10" s="50"/>
      <c r="V10" s="50"/>
    </row>
    <row r="11" s="34" customFormat="1" ht="30.2" customHeight="1" spans="1:22">
      <c r="A11" s="43" t="s">
        <v>169</v>
      </c>
      <c r="B11" s="43" t="s">
        <v>175</v>
      </c>
      <c r="C11" s="43" t="s">
        <v>170</v>
      </c>
      <c r="D11" s="44" t="s">
        <v>227</v>
      </c>
      <c r="E11" s="45" t="s">
        <v>172</v>
      </c>
      <c r="F11" s="55">
        <f t="shared" si="4"/>
        <v>433000</v>
      </c>
      <c r="G11" s="50">
        <f t="shared" si="5"/>
        <v>433000</v>
      </c>
      <c r="H11" s="50">
        <v>171500</v>
      </c>
      <c r="I11" s="50">
        <v>124300</v>
      </c>
      <c r="J11" s="50">
        <v>137200</v>
      </c>
      <c r="K11" s="50"/>
      <c r="L11" s="55"/>
      <c r="M11" s="50"/>
      <c r="N11" s="50"/>
      <c r="O11" s="50"/>
      <c r="P11" s="50"/>
      <c r="Q11" s="50"/>
      <c r="R11" s="50"/>
      <c r="S11" s="55"/>
      <c r="T11" s="50"/>
      <c r="U11" s="50"/>
      <c r="V11" s="50"/>
    </row>
    <row r="12" s="34" customFormat="1" ht="30.2" customHeight="1" spans="1:22">
      <c r="A12" s="43" t="s">
        <v>169</v>
      </c>
      <c r="B12" s="43" t="s">
        <v>177</v>
      </c>
      <c r="C12" s="43" t="s">
        <v>170</v>
      </c>
      <c r="D12" s="44" t="s">
        <v>227</v>
      </c>
      <c r="E12" s="45" t="s">
        <v>172</v>
      </c>
      <c r="F12" s="55">
        <f t="shared" si="4"/>
        <v>679900</v>
      </c>
      <c r="G12" s="50">
        <f t="shared" si="5"/>
        <v>679900</v>
      </c>
      <c r="H12" s="50">
        <v>261900</v>
      </c>
      <c r="I12" s="50">
        <v>209800</v>
      </c>
      <c r="J12" s="50">
        <v>208200</v>
      </c>
      <c r="K12" s="50"/>
      <c r="L12" s="55"/>
      <c r="M12" s="50"/>
      <c r="N12" s="50"/>
      <c r="O12" s="50"/>
      <c r="P12" s="50"/>
      <c r="Q12" s="50"/>
      <c r="R12" s="50"/>
      <c r="S12" s="55"/>
      <c r="T12" s="50"/>
      <c r="U12" s="50"/>
      <c r="V12" s="50"/>
    </row>
    <row r="13" s="34" customFormat="1" ht="30.2" customHeight="1" spans="1:22">
      <c r="A13" s="43" t="s">
        <v>179</v>
      </c>
      <c r="B13" s="43" t="s">
        <v>170</v>
      </c>
      <c r="C13" s="43" t="s">
        <v>170</v>
      </c>
      <c r="D13" s="44" t="s">
        <v>227</v>
      </c>
      <c r="E13" s="45" t="s">
        <v>172</v>
      </c>
      <c r="F13" s="55">
        <f t="shared" si="4"/>
        <v>194100</v>
      </c>
      <c r="G13" s="50">
        <f t="shared" si="5"/>
        <v>194100</v>
      </c>
      <c r="H13" s="50">
        <v>81700</v>
      </c>
      <c r="I13" s="50">
        <v>56700</v>
      </c>
      <c r="J13" s="50">
        <v>55700</v>
      </c>
      <c r="K13" s="50"/>
      <c r="L13" s="55"/>
      <c r="M13" s="50"/>
      <c r="N13" s="50"/>
      <c r="O13" s="50"/>
      <c r="P13" s="50"/>
      <c r="Q13" s="50"/>
      <c r="R13" s="50"/>
      <c r="S13" s="55"/>
      <c r="T13" s="50"/>
      <c r="U13" s="50"/>
      <c r="V13" s="50"/>
    </row>
    <row r="14" s="34" customFormat="1" ht="30.2" customHeight="1" spans="1:22">
      <c r="A14" s="43" t="s">
        <v>181</v>
      </c>
      <c r="B14" s="43" t="s">
        <v>182</v>
      </c>
      <c r="C14" s="43" t="s">
        <v>182</v>
      </c>
      <c r="D14" s="44" t="s">
        <v>227</v>
      </c>
      <c r="E14" s="45" t="s">
        <v>184</v>
      </c>
      <c r="F14" s="55">
        <f t="shared" si="4"/>
        <v>774899</v>
      </c>
      <c r="G14" s="50"/>
      <c r="H14" s="50"/>
      <c r="I14" s="50"/>
      <c r="J14" s="50"/>
      <c r="K14" s="50"/>
      <c r="L14" s="55">
        <v>774899</v>
      </c>
      <c r="M14" s="50">
        <v>774899</v>
      </c>
      <c r="N14" s="50"/>
      <c r="O14" s="50"/>
      <c r="P14" s="50"/>
      <c r="Q14" s="50"/>
      <c r="R14" s="50"/>
      <c r="S14" s="55"/>
      <c r="T14" s="50"/>
      <c r="U14" s="50"/>
      <c r="V14" s="50"/>
    </row>
    <row r="15" s="34" customFormat="1" ht="30.2" customHeight="1" spans="1:22">
      <c r="A15" s="43" t="s">
        <v>181</v>
      </c>
      <c r="B15" s="43" t="s">
        <v>189</v>
      </c>
      <c r="C15" s="43" t="s">
        <v>170</v>
      </c>
      <c r="D15" s="44" t="s">
        <v>227</v>
      </c>
      <c r="E15" s="45" t="s">
        <v>191</v>
      </c>
      <c r="F15" s="55">
        <f t="shared" si="4"/>
        <v>11928</v>
      </c>
      <c r="G15" s="50"/>
      <c r="H15" s="50"/>
      <c r="I15" s="50"/>
      <c r="J15" s="50"/>
      <c r="K15" s="50"/>
      <c r="L15" s="55">
        <v>11928</v>
      </c>
      <c r="M15" s="50"/>
      <c r="N15" s="50"/>
      <c r="O15" s="50"/>
      <c r="P15" s="50"/>
      <c r="Q15" s="50">
        <v>11928</v>
      </c>
      <c r="R15" s="50"/>
      <c r="S15" s="55"/>
      <c r="T15" s="50"/>
      <c r="U15" s="50"/>
      <c r="V15" s="50"/>
    </row>
    <row r="16" s="34" customFormat="1" ht="30.2" customHeight="1" spans="1:22">
      <c r="A16" s="43" t="s">
        <v>181</v>
      </c>
      <c r="B16" s="43" t="s">
        <v>189</v>
      </c>
      <c r="C16" s="43" t="s">
        <v>192</v>
      </c>
      <c r="D16" s="44" t="s">
        <v>227</v>
      </c>
      <c r="E16" s="45" t="s">
        <v>194</v>
      </c>
      <c r="F16" s="55">
        <f t="shared" ref="F16:F22" si="6">+G16+L16+S16+R16</f>
        <v>17380</v>
      </c>
      <c r="G16" s="50"/>
      <c r="H16" s="50"/>
      <c r="I16" s="50"/>
      <c r="J16" s="50"/>
      <c r="K16" s="50"/>
      <c r="L16" s="55">
        <v>17380</v>
      </c>
      <c r="M16" s="50"/>
      <c r="N16" s="50"/>
      <c r="O16" s="50"/>
      <c r="P16" s="50"/>
      <c r="Q16" s="50">
        <v>17380</v>
      </c>
      <c r="R16" s="50"/>
      <c r="S16" s="55"/>
      <c r="T16" s="50"/>
      <c r="U16" s="50"/>
      <c r="V16" s="50"/>
    </row>
    <row r="17" s="34" customFormat="1" ht="30.2" customHeight="1" spans="1:22">
      <c r="A17" s="43" t="s">
        <v>181</v>
      </c>
      <c r="B17" s="43" t="s">
        <v>195</v>
      </c>
      <c r="C17" s="43" t="s">
        <v>170</v>
      </c>
      <c r="D17" s="44" t="s">
        <v>227</v>
      </c>
      <c r="E17" s="45" t="s">
        <v>172</v>
      </c>
      <c r="F17" s="55">
        <f t="shared" si="6"/>
        <v>255400</v>
      </c>
      <c r="G17" s="50">
        <f>SUM(H17:K17)</f>
        <v>255400</v>
      </c>
      <c r="H17" s="50">
        <v>100200</v>
      </c>
      <c r="I17" s="50">
        <v>76500</v>
      </c>
      <c r="J17" s="50">
        <v>78700</v>
      </c>
      <c r="K17" s="50"/>
      <c r="L17" s="55"/>
      <c r="M17" s="50"/>
      <c r="N17" s="50"/>
      <c r="O17" s="50"/>
      <c r="P17" s="50"/>
      <c r="Q17" s="50"/>
      <c r="R17" s="50"/>
      <c r="S17" s="55"/>
      <c r="T17" s="50"/>
      <c r="U17" s="50"/>
      <c r="V17" s="50"/>
    </row>
    <row r="18" s="34" customFormat="1" ht="30.2" customHeight="1" spans="1:22">
      <c r="A18" s="43" t="s">
        <v>197</v>
      </c>
      <c r="B18" s="43" t="s">
        <v>185</v>
      </c>
      <c r="C18" s="43" t="s">
        <v>170</v>
      </c>
      <c r="D18" s="44" t="s">
        <v>227</v>
      </c>
      <c r="E18" s="45" t="s">
        <v>199</v>
      </c>
      <c r="F18" s="55">
        <f t="shared" si="6"/>
        <v>314482</v>
      </c>
      <c r="G18" s="50"/>
      <c r="H18" s="50"/>
      <c r="I18" s="50"/>
      <c r="J18" s="50"/>
      <c r="K18" s="50"/>
      <c r="L18" s="55">
        <v>314482</v>
      </c>
      <c r="M18" s="50"/>
      <c r="N18" s="50"/>
      <c r="O18" s="50">
        <v>314482</v>
      </c>
      <c r="P18" s="50"/>
      <c r="Q18" s="50"/>
      <c r="R18" s="50"/>
      <c r="S18" s="55"/>
      <c r="T18" s="50"/>
      <c r="U18" s="50"/>
      <c r="V18" s="50"/>
    </row>
    <row r="19" s="34" customFormat="1" ht="30.2" customHeight="1" spans="1:22">
      <c r="A19" s="43" t="s">
        <v>197</v>
      </c>
      <c r="B19" s="43" t="s">
        <v>185</v>
      </c>
      <c r="C19" s="43" t="s">
        <v>173</v>
      </c>
      <c r="D19" s="44" t="s">
        <v>227</v>
      </c>
      <c r="E19" s="45" t="s">
        <v>201</v>
      </c>
      <c r="F19" s="55">
        <f t="shared" si="6"/>
        <v>108465</v>
      </c>
      <c r="G19" s="50"/>
      <c r="H19" s="50"/>
      <c r="I19" s="50"/>
      <c r="J19" s="50"/>
      <c r="K19" s="50"/>
      <c r="L19" s="55">
        <v>108465</v>
      </c>
      <c r="M19" s="50"/>
      <c r="N19" s="50"/>
      <c r="O19" s="50"/>
      <c r="P19" s="50">
        <v>108465</v>
      </c>
      <c r="Q19" s="50"/>
      <c r="R19" s="50"/>
      <c r="S19" s="55"/>
      <c r="T19" s="50"/>
      <c r="U19" s="50"/>
      <c r="V19" s="50"/>
    </row>
    <row r="20" s="34" customFormat="1" ht="30.2" customHeight="1" spans="1:22">
      <c r="A20" s="43" t="s">
        <v>197</v>
      </c>
      <c r="B20" s="43" t="s">
        <v>185</v>
      </c>
      <c r="C20" s="43" t="s">
        <v>186</v>
      </c>
      <c r="D20" s="44" t="s">
        <v>227</v>
      </c>
      <c r="E20" s="45" t="s">
        <v>203</v>
      </c>
      <c r="F20" s="55">
        <f t="shared" si="6"/>
        <v>5360</v>
      </c>
      <c r="G20" s="50"/>
      <c r="H20" s="50"/>
      <c r="I20" s="50"/>
      <c r="J20" s="50"/>
      <c r="K20" s="50"/>
      <c r="L20" s="55">
        <v>5360</v>
      </c>
      <c r="M20" s="50"/>
      <c r="N20" s="50"/>
      <c r="O20" s="50"/>
      <c r="P20" s="50"/>
      <c r="Q20" s="50">
        <v>5360</v>
      </c>
      <c r="R20" s="50"/>
      <c r="S20" s="55"/>
      <c r="T20" s="50"/>
      <c r="U20" s="50"/>
      <c r="V20" s="50"/>
    </row>
    <row r="21" s="34" customFormat="1" ht="30.2" customHeight="1" spans="1:22">
      <c r="A21" s="43" t="s">
        <v>204</v>
      </c>
      <c r="B21" s="43" t="s">
        <v>170</v>
      </c>
      <c r="C21" s="43" t="s">
        <v>170</v>
      </c>
      <c r="D21" s="44" t="s">
        <v>227</v>
      </c>
      <c r="E21" s="45" t="s">
        <v>172</v>
      </c>
      <c r="F21" s="55">
        <f t="shared" si="6"/>
        <v>1334800</v>
      </c>
      <c r="G21" s="50">
        <f>SUM(H21:K21)</f>
        <v>1334800</v>
      </c>
      <c r="H21" s="50">
        <v>555000</v>
      </c>
      <c r="I21" s="50">
        <v>388000</v>
      </c>
      <c r="J21" s="50">
        <v>391800</v>
      </c>
      <c r="K21" s="50"/>
      <c r="L21" s="55"/>
      <c r="M21" s="50"/>
      <c r="N21" s="50"/>
      <c r="O21" s="50"/>
      <c r="P21" s="50"/>
      <c r="Q21" s="50"/>
      <c r="R21" s="50"/>
      <c r="S21" s="55"/>
      <c r="T21" s="50"/>
      <c r="U21" s="50"/>
      <c r="V21" s="50"/>
    </row>
    <row r="22" s="34" customFormat="1" ht="30.2" customHeight="1" spans="1:22">
      <c r="A22" s="43" t="s">
        <v>206</v>
      </c>
      <c r="B22" s="43" t="s">
        <v>192</v>
      </c>
      <c r="C22" s="43" t="s">
        <v>170</v>
      </c>
      <c r="D22" s="44" t="s">
        <v>227</v>
      </c>
      <c r="E22" s="45" t="s">
        <v>208</v>
      </c>
      <c r="F22" s="55">
        <f t="shared" si="6"/>
        <v>655637</v>
      </c>
      <c r="G22" s="50"/>
      <c r="H22" s="50"/>
      <c r="I22" s="50"/>
      <c r="J22" s="50"/>
      <c r="K22" s="50"/>
      <c r="L22" s="55"/>
      <c r="M22" s="50"/>
      <c r="N22" s="50"/>
      <c r="O22" s="50"/>
      <c r="P22" s="50"/>
      <c r="Q22" s="50"/>
      <c r="R22" s="50">
        <v>655637</v>
      </c>
      <c r="S22" s="55"/>
      <c r="T22" s="50"/>
      <c r="U22" s="50"/>
      <c r="V22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629166666666667" bottom="0.0777777777777778" header="0" footer="0"/>
  <pageSetup paperSize="9" scale="76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20" sqref="F2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"/>
      <c r="K1" s="36" t="s">
        <v>294</v>
      </c>
    </row>
    <row r="2" ht="46.55" customHeight="1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5" t="s">
        <v>31</v>
      </c>
      <c r="K3" s="25"/>
    </row>
    <row r="4" ht="23.25" customHeight="1" spans="1:11">
      <c r="A4" s="16" t="s">
        <v>158</v>
      </c>
      <c r="B4" s="16"/>
      <c r="C4" s="16"/>
      <c r="D4" s="16" t="s">
        <v>210</v>
      </c>
      <c r="E4" s="16" t="s">
        <v>211</v>
      </c>
      <c r="F4" s="16" t="s">
        <v>295</v>
      </c>
      <c r="G4" s="16" t="s">
        <v>296</v>
      </c>
      <c r="H4" s="16" t="s">
        <v>297</v>
      </c>
      <c r="I4" s="16" t="s">
        <v>298</v>
      </c>
      <c r="J4" s="16" t="s">
        <v>299</v>
      </c>
      <c r="K4" s="16" t="s">
        <v>300</v>
      </c>
    </row>
    <row r="5" ht="23.25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</row>
    <row r="6" s="34" customFormat="1" ht="27.6" customHeight="1" spans="1:11">
      <c r="A6" s="40"/>
      <c r="B6" s="40"/>
      <c r="C6" s="40"/>
      <c r="D6" s="40"/>
      <c r="E6" s="40" t="s">
        <v>135</v>
      </c>
      <c r="F6" s="52">
        <v>160758</v>
      </c>
      <c r="G6" s="52">
        <v>147558</v>
      </c>
      <c r="H6" s="52"/>
      <c r="I6" s="52"/>
      <c r="J6" s="52"/>
      <c r="K6" s="52">
        <v>13200</v>
      </c>
    </row>
    <row r="7" s="34" customFormat="1" ht="26.1" customHeight="1" spans="1:11">
      <c r="A7" s="40"/>
      <c r="B7" s="40"/>
      <c r="C7" s="40"/>
      <c r="D7" s="41" t="s">
        <v>153</v>
      </c>
      <c r="E7" s="41" t="s">
        <v>154</v>
      </c>
      <c r="F7" s="52">
        <v>160758</v>
      </c>
      <c r="G7" s="52">
        <v>147558</v>
      </c>
      <c r="H7" s="52"/>
      <c r="I7" s="52"/>
      <c r="J7" s="52"/>
      <c r="K7" s="52">
        <v>13200</v>
      </c>
    </row>
    <row r="8" s="34" customFormat="1" ht="26.1" customHeight="1" spans="1:11">
      <c r="A8" s="40"/>
      <c r="B8" s="40"/>
      <c r="C8" s="40"/>
      <c r="D8" s="42" t="s">
        <v>155</v>
      </c>
      <c r="E8" s="42" t="s">
        <v>156</v>
      </c>
      <c r="F8" s="52">
        <v>160758</v>
      </c>
      <c r="G8" s="52">
        <v>147558</v>
      </c>
      <c r="H8" s="52"/>
      <c r="I8" s="52"/>
      <c r="J8" s="52"/>
      <c r="K8" s="52">
        <v>13200</v>
      </c>
    </row>
    <row r="9" s="34" customFormat="1" ht="30.2" customHeight="1" spans="1:11">
      <c r="A9" s="43" t="s">
        <v>169</v>
      </c>
      <c r="B9" s="43" t="s">
        <v>173</v>
      </c>
      <c r="C9" s="43" t="s">
        <v>170</v>
      </c>
      <c r="D9" s="44" t="s">
        <v>227</v>
      </c>
      <c r="E9" s="45" t="s">
        <v>172</v>
      </c>
      <c r="F9" s="53">
        <v>131216</v>
      </c>
      <c r="G9" s="46">
        <v>118016</v>
      </c>
      <c r="H9" s="46"/>
      <c r="I9" s="46"/>
      <c r="J9" s="46"/>
      <c r="K9" s="46">
        <v>13200</v>
      </c>
    </row>
    <row r="10" s="34" customFormat="1" ht="30.2" customHeight="1" spans="1:11">
      <c r="A10" s="43" t="s">
        <v>181</v>
      </c>
      <c r="B10" s="43" t="s">
        <v>185</v>
      </c>
      <c r="C10" s="43" t="s">
        <v>186</v>
      </c>
      <c r="D10" s="44" t="s">
        <v>227</v>
      </c>
      <c r="E10" s="45" t="s">
        <v>188</v>
      </c>
      <c r="F10" s="53">
        <v>27942</v>
      </c>
      <c r="G10" s="46">
        <v>27942</v>
      </c>
      <c r="H10" s="46"/>
      <c r="I10" s="46"/>
      <c r="J10" s="46"/>
      <c r="K10" s="46"/>
    </row>
    <row r="11" s="34" customFormat="1" ht="30.2" customHeight="1" spans="1:11">
      <c r="A11" s="43" t="s">
        <v>197</v>
      </c>
      <c r="B11" s="43" t="s">
        <v>185</v>
      </c>
      <c r="C11" s="43" t="s">
        <v>186</v>
      </c>
      <c r="D11" s="44" t="s">
        <v>227</v>
      </c>
      <c r="E11" s="45" t="s">
        <v>203</v>
      </c>
      <c r="F11" s="53">
        <v>1600</v>
      </c>
      <c r="G11" s="46">
        <v>1600</v>
      </c>
      <c r="H11" s="46"/>
      <c r="I11" s="46"/>
      <c r="J11" s="46"/>
      <c r="K11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826388888888889" bottom="0.0777777777777778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O14" sqref="O14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4.375" customWidth="1"/>
    <col min="6" max="6" width="10.625" customWidth="1"/>
    <col min="7" max="10" width="7.25" customWidth="1"/>
    <col min="11" max="11" width="9.875" customWidth="1"/>
    <col min="12" max="17" width="7.25" customWidth="1"/>
    <col min="18" max="18" width="9.25" customWidth="1"/>
    <col min="19" max="20" width="9.76666666666667" customWidth="1"/>
  </cols>
  <sheetData>
    <row r="1" ht="16.35" customHeight="1" spans="1:18">
      <c r="A1" s="1"/>
      <c r="Q1" s="36" t="s">
        <v>301</v>
      </c>
      <c r="R1" s="36"/>
    </row>
    <row r="2" ht="40.5" customHeight="1" spans="1:18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5" t="s">
        <v>31</v>
      </c>
      <c r="R3" s="25"/>
    </row>
    <row r="4" ht="24.15" customHeight="1" spans="1:18">
      <c r="A4" s="16" t="s">
        <v>158</v>
      </c>
      <c r="B4" s="16"/>
      <c r="C4" s="16"/>
      <c r="D4" s="16" t="s">
        <v>210</v>
      </c>
      <c r="E4" s="16" t="s">
        <v>211</v>
      </c>
      <c r="F4" s="16" t="s">
        <v>295</v>
      </c>
      <c r="G4" s="16" t="s">
        <v>302</v>
      </c>
      <c r="H4" s="16" t="s">
        <v>303</v>
      </c>
      <c r="I4" s="16" t="s">
        <v>304</v>
      </c>
      <c r="J4" s="16" t="s">
        <v>305</v>
      </c>
      <c r="K4" s="16" t="s">
        <v>306</v>
      </c>
      <c r="L4" s="16" t="s">
        <v>307</v>
      </c>
      <c r="M4" s="16" t="s">
        <v>308</v>
      </c>
      <c r="N4" s="16" t="s">
        <v>297</v>
      </c>
      <c r="O4" s="16" t="s">
        <v>309</v>
      </c>
      <c r="P4" s="16" t="s">
        <v>310</v>
      </c>
      <c r="Q4" s="16" t="s">
        <v>298</v>
      </c>
      <c r="R4" s="16" t="s">
        <v>300</v>
      </c>
    </row>
    <row r="5" ht="21.55" customHeight="1" spans="1:18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="34" customFormat="1" ht="27.6" customHeight="1" spans="1:18">
      <c r="A6" s="40"/>
      <c r="B6" s="40"/>
      <c r="C6" s="40"/>
      <c r="D6" s="40"/>
      <c r="E6" s="40" t="s">
        <v>135</v>
      </c>
      <c r="F6" s="49">
        <v>160758</v>
      </c>
      <c r="G6" s="49"/>
      <c r="H6" s="49"/>
      <c r="I6" s="49"/>
      <c r="J6" s="49"/>
      <c r="K6" s="49">
        <v>145958</v>
      </c>
      <c r="L6" s="49"/>
      <c r="M6" s="49">
        <v>1600</v>
      </c>
      <c r="N6" s="49"/>
      <c r="O6" s="49"/>
      <c r="P6" s="49"/>
      <c r="Q6" s="49"/>
      <c r="R6" s="49">
        <v>13200</v>
      </c>
    </row>
    <row r="7" s="34" customFormat="1" ht="26.1" customHeight="1" spans="1:18">
      <c r="A7" s="40"/>
      <c r="B7" s="40"/>
      <c r="C7" s="40"/>
      <c r="D7" s="41" t="s">
        <v>153</v>
      </c>
      <c r="E7" s="41" t="s">
        <v>154</v>
      </c>
      <c r="F7" s="49">
        <v>160758</v>
      </c>
      <c r="G7" s="49"/>
      <c r="H7" s="49"/>
      <c r="I7" s="49"/>
      <c r="J7" s="49"/>
      <c r="K7" s="49">
        <v>145958</v>
      </c>
      <c r="L7" s="49"/>
      <c r="M7" s="49">
        <v>1600</v>
      </c>
      <c r="N7" s="49"/>
      <c r="O7" s="49"/>
      <c r="P7" s="49"/>
      <c r="Q7" s="49"/>
      <c r="R7" s="49">
        <v>13200</v>
      </c>
    </row>
    <row r="8" s="34" customFormat="1" ht="26.1" customHeight="1" spans="1:18">
      <c r="A8" s="40"/>
      <c r="B8" s="40"/>
      <c r="C8" s="40"/>
      <c r="D8" s="42" t="s">
        <v>155</v>
      </c>
      <c r="E8" s="42" t="s">
        <v>156</v>
      </c>
      <c r="F8" s="49">
        <v>160758</v>
      </c>
      <c r="G8" s="49"/>
      <c r="H8" s="49"/>
      <c r="I8" s="49"/>
      <c r="J8" s="49"/>
      <c r="K8" s="49">
        <v>145958</v>
      </c>
      <c r="L8" s="49"/>
      <c r="M8" s="49">
        <v>1600</v>
      </c>
      <c r="N8" s="49"/>
      <c r="O8" s="49"/>
      <c r="P8" s="49"/>
      <c r="Q8" s="49"/>
      <c r="R8" s="49">
        <v>13200</v>
      </c>
    </row>
    <row r="9" s="34" customFormat="1" ht="30.2" customHeight="1" spans="1:18">
      <c r="A9" s="43" t="s">
        <v>169</v>
      </c>
      <c r="B9" s="43" t="s">
        <v>173</v>
      </c>
      <c r="C9" s="43" t="s">
        <v>170</v>
      </c>
      <c r="D9" s="44" t="s">
        <v>227</v>
      </c>
      <c r="E9" s="45" t="s">
        <v>172</v>
      </c>
      <c r="F9" s="50">
        <v>131216</v>
      </c>
      <c r="G9" s="50"/>
      <c r="H9" s="50"/>
      <c r="I9" s="50"/>
      <c r="J9" s="50"/>
      <c r="K9" s="50">
        <v>118016</v>
      </c>
      <c r="L9" s="50"/>
      <c r="M9" s="50"/>
      <c r="N9" s="50"/>
      <c r="O9" s="50"/>
      <c r="P9" s="50"/>
      <c r="Q9" s="50"/>
      <c r="R9" s="50">
        <v>13200</v>
      </c>
    </row>
    <row r="10" s="34" customFormat="1" ht="30.2" customHeight="1" spans="1:18">
      <c r="A10" s="43" t="s">
        <v>181</v>
      </c>
      <c r="B10" s="43" t="s">
        <v>185</v>
      </c>
      <c r="C10" s="43" t="s">
        <v>186</v>
      </c>
      <c r="D10" s="44" t="s">
        <v>227</v>
      </c>
      <c r="E10" s="45" t="s">
        <v>188</v>
      </c>
      <c r="F10" s="50">
        <v>27942</v>
      </c>
      <c r="G10" s="50"/>
      <c r="H10" s="50"/>
      <c r="I10" s="50"/>
      <c r="J10" s="50"/>
      <c r="K10" s="50">
        <v>27942</v>
      </c>
      <c r="L10" s="50"/>
      <c r="M10" s="50"/>
      <c r="N10" s="50"/>
      <c r="O10" s="50"/>
      <c r="P10" s="50"/>
      <c r="Q10" s="50"/>
      <c r="R10" s="50"/>
    </row>
    <row r="11" s="34" customFormat="1" ht="30.2" customHeight="1" spans="1:18">
      <c r="A11" s="43" t="s">
        <v>197</v>
      </c>
      <c r="B11" s="43" t="s">
        <v>185</v>
      </c>
      <c r="C11" s="43" t="s">
        <v>186</v>
      </c>
      <c r="D11" s="44" t="s">
        <v>227</v>
      </c>
      <c r="E11" s="45" t="s">
        <v>203</v>
      </c>
      <c r="F11" s="50">
        <v>1600</v>
      </c>
      <c r="G11" s="50"/>
      <c r="H11" s="50"/>
      <c r="I11" s="50"/>
      <c r="J11" s="50"/>
      <c r="K11" s="50"/>
      <c r="L11" s="50"/>
      <c r="M11" s="50">
        <v>1600</v>
      </c>
      <c r="N11" s="50"/>
      <c r="O11" s="50"/>
      <c r="P11" s="50"/>
      <c r="Q11" s="50"/>
      <c r="R11" s="50"/>
    </row>
    <row r="12" spans="6:18"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865277777777778" bottom="0.0777777777777778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L1" sqref="L$1:L$104857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7" width="11" customWidth="1"/>
    <col min="8" max="8" width="10" customWidth="1"/>
    <col min="9" max="9" width="8.25" customWidth="1"/>
    <col min="10" max="10" width="9.25" customWidth="1"/>
    <col min="11" max="11" width="6.375" customWidth="1"/>
    <col min="12" max="12" width="8.625" customWidth="1"/>
    <col min="13" max="13" width="9.5" customWidth="1"/>
    <col min="14" max="14" width="6.375" customWidth="1"/>
    <col min="15" max="17" width="9.625" customWidth="1"/>
    <col min="18" max="20" width="6.375" customWidth="1"/>
    <col min="21" max="22" width="9.76666666666667" customWidth="1"/>
  </cols>
  <sheetData>
    <row r="1" ht="16.35" customHeight="1" spans="1:20">
      <c r="A1" s="1"/>
      <c r="S1" s="36" t="s">
        <v>311</v>
      </c>
      <c r="T1" s="36"/>
    </row>
    <row r="2" ht="36.2" customHeight="1" spans="1:20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5" t="s">
        <v>31</v>
      </c>
      <c r="T3" s="25"/>
    </row>
    <row r="4" ht="28.45" customHeight="1" spans="1:20">
      <c r="A4" s="16" t="s">
        <v>158</v>
      </c>
      <c r="B4" s="16"/>
      <c r="C4" s="16"/>
      <c r="D4" s="16" t="s">
        <v>210</v>
      </c>
      <c r="E4" s="16" t="s">
        <v>211</v>
      </c>
      <c r="F4" s="16" t="s">
        <v>295</v>
      </c>
      <c r="G4" s="16" t="s">
        <v>214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217</v>
      </c>
      <c r="S4" s="16"/>
      <c r="T4" s="16"/>
    </row>
    <row r="5" ht="67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135</v>
      </c>
      <c r="H5" s="16" t="s">
        <v>312</v>
      </c>
      <c r="I5" s="16" t="s">
        <v>313</v>
      </c>
      <c r="J5" s="16" t="s">
        <v>314</v>
      </c>
      <c r="K5" s="16" t="s">
        <v>315</v>
      </c>
      <c r="L5" s="16" t="s">
        <v>316</v>
      </c>
      <c r="M5" s="16" t="s">
        <v>317</v>
      </c>
      <c r="N5" s="16" t="s">
        <v>318</v>
      </c>
      <c r="O5" s="16" t="s">
        <v>319</v>
      </c>
      <c r="P5" s="16" t="s">
        <v>320</v>
      </c>
      <c r="Q5" s="16" t="s">
        <v>321</v>
      </c>
      <c r="R5" s="16" t="s">
        <v>135</v>
      </c>
      <c r="S5" s="16" t="s">
        <v>257</v>
      </c>
      <c r="T5" s="16" t="s">
        <v>278</v>
      </c>
    </row>
    <row r="6" s="34" customFormat="1" ht="27.6" customHeight="1" spans="1:20">
      <c r="A6" s="40"/>
      <c r="B6" s="40"/>
      <c r="C6" s="40"/>
      <c r="D6" s="40"/>
      <c r="E6" s="40" t="s">
        <v>135</v>
      </c>
      <c r="F6" s="49">
        <f t="shared" ref="F6:F8" si="0">+G6</f>
        <v>1235246</v>
      </c>
      <c r="G6" s="49">
        <f t="shared" ref="G6:G8" si="1">SUM(H6:Q6)</f>
        <v>1235246</v>
      </c>
      <c r="H6" s="49">
        <f t="shared" ref="H6:J6" si="2">+H7</f>
        <v>837246</v>
      </c>
      <c r="I6" s="49">
        <f t="shared" si="2"/>
        <v>24000</v>
      </c>
      <c r="J6" s="49">
        <f t="shared" si="2"/>
        <v>50000</v>
      </c>
      <c r="K6" s="49"/>
      <c r="L6" s="49">
        <f t="shared" ref="L6:Q6" si="3">+L7</f>
        <v>50000</v>
      </c>
      <c r="M6" s="49">
        <f t="shared" si="3"/>
        <v>64000</v>
      </c>
      <c r="N6" s="49"/>
      <c r="O6" s="49">
        <f t="shared" si="3"/>
        <v>80000</v>
      </c>
      <c r="P6" s="49">
        <f t="shared" si="3"/>
        <v>50000</v>
      </c>
      <c r="Q6" s="49">
        <f t="shared" si="3"/>
        <v>80000</v>
      </c>
      <c r="R6" s="49"/>
      <c r="S6" s="49"/>
      <c r="T6" s="49"/>
    </row>
    <row r="7" s="34" customFormat="1" ht="26.1" customHeight="1" spans="1:20">
      <c r="A7" s="40"/>
      <c r="B7" s="40"/>
      <c r="C7" s="40"/>
      <c r="D7" s="41" t="s">
        <v>153</v>
      </c>
      <c r="E7" s="41" t="s">
        <v>154</v>
      </c>
      <c r="F7" s="49">
        <f t="shared" si="0"/>
        <v>1235246</v>
      </c>
      <c r="G7" s="49">
        <f t="shared" si="1"/>
        <v>1235246</v>
      </c>
      <c r="H7" s="49">
        <f t="shared" ref="H7:J7" si="4">+H8</f>
        <v>837246</v>
      </c>
      <c r="I7" s="49">
        <f t="shared" si="4"/>
        <v>24000</v>
      </c>
      <c r="J7" s="49">
        <f t="shared" si="4"/>
        <v>50000</v>
      </c>
      <c r="K7" s="49"/>
      <c r="L7" s="49">
        <f t="shared" ref="L7:Q7" si="5">+L8</f>
        <v>50000</v>
      </c>
      <c r="M7" s="49">
        <f t="shared" si="5"/>
        <v>64000</v>
      </c>
      <c r="N7" s="49"/>
      <c r="O7" s="49">
        <f t="shared" si="5"/>
        <v>80000</v>
      </c>
      <c r="P7" s="49">
        <f t="shared" si="5"/>
        <v>50000</v>
      </c>
      <c r="Q7" s="49">
        <f t="shared" si="5"/>
        <v>80000</v>
      </c>
      <c r="R7" s="49"/>
      <c r="S7" s="49"/>
      <c r="T7" s="49"/>
    </row>
    <row r="8" s="34" customFormat="1" ht="26.1" customHeight="1" spans="1:20">
      <c r="A8" s="40"/>
      <c r="B8" s="40"/>
      <c r="C8" s="40"/>
      <c r="D8" s="42" t="s">
        <v>155</v>
      </c>
      <c r="E8" s="42" t="s">
        <v>156</v>
      </c>
      <c r="F8" s="49">
        <f t="shared" si="0"/>
        <v>1235246</v>
      </c>
      <c r="G8" s="49">
        <f t="shared" si="1"/>
        <v>1235246</v>
      </c>
      <c r="H8" s="49">
        <f t="shared" ref="H8:J8" si="6">SUM(H9:H15)</f>
        <v>837246</v>
      </c>
      <c r="I8" s="49">
        <f t="shared" si="6"/>
        <v>24000</v>
      </c>
      <c r="J8" s="49">
        <f t="shared" si="6"/>
        <v>50000</v>
      </c>
      <c r="K8" s="49"/>
      <c r="L8" s="49">
        <f t="shared" ref="L8:Q8" si="7">SUM(L9:L15)</f>
        <v>50000</v>
      </c>
      <c r="M8" s="49">
        <f t="shared" si="7"/>
        <v>64000</v>
      </c>
      <c r="N8" s="49"/>
      <c r="O8" s="49">
        <f t="shared" si="7"/>
        <v>80000</v>
      </c>
      <c r="P8" s="49">
        <f t="shared" si="7"/>
        <v>50000</v>
      </c>
      <c r="Q8" s="49">
        <f t="shared" si="7"/>
        <v>80000</v>
      </c>
      <c r="R8" s="49"/>
      <c r="S8" s="49"/>
      <c r="T8" s="49"/>
    </row>
    <row r="9" s="34" customFormat="1" ht="30.2" customHeight="1" spans="1:20">
      <c r="A9" s="43" t="s">
        <v>169</v>
      </c>
      <c r="B9" s="43" t="s">
        <v>170</v>
      </c>
      <c r="C9" s="43" t="s">
        <v>170</v>
      </c>
      <c r="D9" s="44" t="s">
        <v>227</v>
      </c>
      <c r="E9" s="45" t="s">
        <v>172</v>
      </c>
      <c r="F9" s="50">
        <v>7800</v>
      </c>
      <c r="G9" s="50">
        <v>7800</v>
      </c>
      <c r="H9" s="50">
        <v>7800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="34" customFormat="1" ht="30.2" customHeight="1" spans="1:20">
      <c r="A10" s="47" t="s">
        <v>169</v>
      </c>
      <c r="B10" s="47" t="s">
        <v>173</v>
      </c>
      <c r="C10" s="47" t="s">
        <v>170</v>
      </c>
      <c r="D10" s="48" t="s">
        <v>227</v>
      </c>
      <c r="E10" s="45" t="s">
        <v>172</v>
      </c>
      <c r="F10" s="50">
        <f>+G10+R10</f>
        <v>1015406</v>
      </c>
      <c r="G10" s="50">
        <f>SUM(H10:Q10)</f>
        <v>1015406</v>
      </c>
      <c r="H10" s="50">
        <v>617406</v>
      </c>
      <c r="I10" s="50">
        <v>24000</v>
      </c>
      <c r="J10" s="50">
        <v>50000</v>
      </c>
      <c r="K10" s="50"/>
      <c r="L10" s="50">
        <v>50000</v>
      </c>
      <c r="M10" s="50">
        <v>64000</v>
      </c>
      <c r="N10" s="50"/>
      <c r="O10" s="50">
        <v>80000</v>
      </c>
      <c r="P10" s="50">
        <v>50000</v>
      </c>
      <c r="Q10" s="50">
        <v>80000</v>
      </c>
      <c r="R10" s="50"/>
      <c r="S10" s="50"/>
      <c r="T10" s="50"/>
    </row>
    <row r="11" s="34" customFormat="1" ht="30.2" customHeight="1" spans="1:20">
      <c r="A11" s="43" t="s">
        <v>169</v>
      </c>
      <c r="B11" s="43" t="s">
        <v>175</v>
      </c>
      <c r="C11" s="43" t="s">
        <v>170</v>
      </c>
      <c r="D11" s="44" t="s">
        <v>227</v>
      </c>
      <c r="E11" s="45" t="s">
        <v>172</v>
      </c>
      <c r="F11" s="50">
        <v>34680</v>
      </c>
      <c r="G11" s="50">
        <v>34680</v>
      </c>
      <c r="H11" s="50">
        <v>34680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="34" customFormat="1" ht="30.2" customHeight="1" spans="1:20">
      <c r="A12" s="43" t="s">
        <v>169</v>
      </c>
      <c r="B12" s="43" t="s">
        <v>177</v>
      </c>
      <c r="C12" s="43" t="s">
        <v>170</v>
      </c>
      <c r="D12" s="44" t="s">
        <v>227</v>
      </c>
      <c r="E12" s="45" t="s">
        <v>172</v>
      </c>
      <c r="F12" s="50">
        <v>53400</v>
      </c>
      <c r="G12" s="50">
        <v>53400</v>
      </c>
      <c r="H12" s="50">
        <v>53400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="34" customFormat="1" ht="30.2" customHeight="1" spans="1:20">
      <c r="A13" s="43" t="s">
        <v>179</v>
      </c>
      <c r="B13" s="43" t="s">
        <v>170</v>
      </c>
      <c r="C13" s="43" t="s">
        <v>170</v>
      </c>
      <c r="D13" s="44" t="s">
        <v>227</v>
      </c>
      <c r="E13" s="45" t="s">
        <v>172</v>
      </c>
      <c r="F13" s="50">
        <v>13200</v>
      </c>
      <c r="G13" s="50">
        <v>13200</v>
      </c>
      <c r="H13" s="50">
        <v>13200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="34" customFormat="1" ht="30.2" customHeight="1" spans="1:20">
      <c r="A14" s="43" t="s">
        <v>181</v>
      </c>
      <c r="B14" s="43" t="s">
        <v>195</v>
      </c>
      <c r="C14" s="43" t="s">
        <v>170</v>
      </c>
      <c r="D14" s="44" t="s">
        <v>227</v>
      </c>
      <c r="E14" s="45" t="s">
        <v>172</v>
      </c>
      <c r="F14" s="50">
        <v>19320</v>
      </c>
      <c r="G14" s="50">
        <v>19320</v>
      </c>
      <c r="H14" s="50">
        <v>19320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="34" customFormat="1" ht="30.2" customHeight="1" spans="1:20">
      <c r="A15" s="43" t="s">
        <v>204</v>
      </c>
      <c r="B15" s="43" t="s">
        <v>170</v>
      </c>
      <c r="C15" s="43" t="s">
        <v>170</v>
      </c>
      <c r="D15" s="44" t="s">
        <v>227</v>
      </c>
      <c r="E15" s="45" t="s">
        <v>172</v>
      </c>
      <c r="F15" s="50">
        <v>91440</v>
      </c>
      <c r="G15" s="50">
        <v>91440</v>
      </c>
      <c r="H15" s="50">
        <v>91440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786805555555556" bottom="0.0777777777777778" header="0" footer="0"/>
  <pageSetup paperSize="9" scale="91" fitToHeight="0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5"/>
  <sheetViews>
    <sheetView topLeftCell="F1" workbookViewId="0">
      <selection activeCell="W18" sqref="W18"/>
    </sheetView>
  </sheetViews>
  <sheetFormatPr defaultColWidth="10" defaultRowHeight="13.5"/>
  <cols>
    <col min="1" max="3" width="3.75" customWidth="1"/>
    <col min="4" max="4" width="8" customWidth="1"/>
    <col min="5" max="5" width="11.875" customWidth="1"/>
    <col min="6" max="8" width="12.625" customWidth="1"/>
    <col min="9" max="11" width="4.875" customWidth="1"/>
    <col min="12" max="12" width="11.875" customWidth="1"/>
    <col min="13" max="15" width="4.875" customWidth="1"/>
    <col min="16" max="16" width="10.25" customWidth="1"/>
    <col min="17" max="17" width="4.875" customWidth="1"/>
    <col min="18" max="18" width="9.875" customWidth="1"/>
    <col min="19" max="19" width="4.875" customWidth="1"/>
    <col min="20" max="22" width="9.125" customWidth="1"/>
    <col min="23" max="25" width="4.875" customWidth="1"/>
    <col min="26" max="26" width="9.625" customWidth="1"/>
    <col min="27" max="27" width="4.875" customWidth="1"/>
    <col min="28" max="28" width="9.25" customWidth="1"/>
    <col min="29" max="29" width="4.875" customWidth="1"/>
    <col min="30" max="31" width="10.125" customWidth="1"/>
    <col min="32" max="32" width="6" customWidth="1"/>
    <col min="33" max="33" width="10.5" customWidth="1"/>
    <col min="34" max="35" width="9.76666666666667" customWidth="1"/>
  </cols>
  <sheetData>
    <row r="1" ht="16.35" customHeight="1" spans="1:33">
      <c r="A1" s="1"/>
      <c r="AF1" s="36" t="s">
        <v>322</v>
      </c>
      <c r="AG1" s="36"/>
    </row>
    <row r="2" ht="43.95" customHeight="1" spans="1:3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5" t="s">
        <v>31</v>
      </c>
      <c r="AG3" s="25"/>
    </row>
    <row r="4" ht="25" customHeight="1" spans="1:33">
      <c r="A4" s="16" t="s">
        <v>158</v>
      </c>
      <c r="B4" s="16"/>
      <c r="C4" s="16"/>
      <c r="D4" s="16" t="s">
        <v>210</v>
      </c>
      <c r="E4" s="16" t="s">
        <v>211</v>
      </c>
      <c r="F4" s="16" t="s">
        <v>323</v>
      </c>
      <c r="G4" s="16" t="s">
        <v>324</v>
      </c>
      <c r="H4" s="16" t="s">
        <v>325</v>
      </c>
      <c r="I4" s="16" t="s">
        <v>326</v>
      </c>
      <c r="J4" s="16" t="s">
        <v>327</v>
      </c>
      <c r="K4" s="16" t="s">
        <v>328</v>
      </c>
      <c r="L4" s="16" t="s">
        <v>329</v>
      </c>
      <c r="M4" s="16" t="s">
        <v>330</v>
      </c>
      <c r="N4" s="16" t="s">
        <v>331</v>
      </c>
      <c r="O4" s="16" t="s">
        <v>332</v>
      </c>
      <c r="P4" s="16" t="s">
        <v>333</v>
      </c>
      <c r="Q4" s="16" t="s">
        <v>318</v>
      </c>
      <c r="R4" s="16" t="s">
        <v>320</v>
      </c>
      <c r="S4" s="16" t="s">
        <v>334</v>
      </c>
      <c r="T4" s="16" t="s">
        <v>313</v>
      </c>
      <c r="U4" s="16" t="s">
        <v>314</v>
      </c>
      <c r="V4" s="16" t="s">
        <v>317</v>
      </c>
      <c r="W4" s="16" t="s">
        <v>335</v>
      </c>
      <c r="X4" s="16" t="s">
        <v>336</v>
      </c>
      <c r="Y4" s="16" t="s">
        <v>337</v>
      </c>
      <c r="Z4" s="16" t="s">
        <v>338</v>
      </c>
      <c r="AA4" s="16" t="s">
        <v>316</v>
      </c>
      <c r="AB4" s="16" t="s">
        <v>339</v>
      </c>
      <c r="AC4" s="16" t="s">
        <v>340</v>
      </c>
      <c r="AD4" s="16" t="s">
        <v>319</v>
      </c>
      <c r="AE4" s="16" t="s">
        <v>341</v>
      </c>
      <c r="AF4" s="16" t="s">
        <v>342</v>
      </c>
      <c r="AG4" s="16" t="s">
        <v>321</v>
      </c>
    </row>
    <row r="5" ht="66" customHeight="1" spans="1:33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="34" customFormat="1" ht="27.6" customHeight="1" spans="1:33">
      <c r="A6" s="37" t="s">
        <v>343</v>
      </c>
      <c r="B6" s="37"/>
      <c r="C6" s="37"/>
      <c r="D6" s="37"/>
      <c r="E6" s="37"/>
      <c r="F6" s="39">
        <f t="shared" ref="F6:F8" si="0">SUM(G6:AG6)</f>
        <v>1235246</v>
      </c>
      <c r="G6" s="39">
        <f t="shared" ref="G6:L6" si="1">+G7</f>
        <v>120000</v>
      </c>
      <c r="H6" s="39">
        <f t="shared" si="1"/>
        <v>39000</v>
      </c>
      <c r="I6" s="39"/>
      <c r="J6" s="39"/>
      <c r="K6" s="39"/>
      <c r="L6" s="39">
        <f t="shared" si="1"/>
        <v>100000</v>
      </c>
      <c r="M6" s="39"/>
      <c r="N6" s="39"/>
      <c r="O6" s="39"/>
      <c r="P6" s="39">
        <f t="shared" ref="P6:V6" si="2">+P7</f>
        <v>60000</v>
      </c>
      <c r="Q6" s="39"/>
      <c r="R6" s="39">
        <f t="shared" si="2"/>
        <v>50000</v>
      </c>
      <c r="S6" s="39"/>
      <c r="T6" s="39">
        <f t="shared" si="2"/>
        <v>24000</v>
      </c>
      <c r="U6" s="39">
        <f t="shared" si="2"/>
        <v>50000</v>
      </c>
      <c r="V6" s="39">
        <f t="shared" si="2"/>
        <v>64000</v>
      </c>
      <c r="W6" s="39"/>
      <c r="X6" s="39"/>
      <c r="Y6" s="39"/>
      <c r="Z6" s="39">
        <f t="shared" ref="Z6:AE6" si="3">+Z7</f>
        <v>50000</v>
      </c>
      <c r="AA6" s="39"/>
      <c r="AB6" s="39">
        <f t="shared" si="3"/>
        <v>65486</v>
      </c>
      <c r="AC6" s="39"/>
      <c r="AD6" s="39">
        <f t="shared" si="3"/>
        <v>80000</v>
      </c>
      <c r="AE6" s="39">
        <f t="shared" si="3"/>
        <v>452760</v>
      </c>
      <c r="AF6" s="39"/>
      <c r="AG6" s="39">
        <f>+AG7</f>
        <v>80000</v>
      </c>
    </row>
    <row r="7" s="34" customFormat="1" ht="27.6" customHeight="1" spans="1:33">
      <c r="A7" s="40"/>
      <c r="B7" s="40"/>
      <c r="C7" s="40"/>
      <c r="D7" s="41" t="s">
        <v>153</v>
      </c>
      <c r="E7" s="41" t="s">
        <v>154</v>
      </c>
      <c r="F7" s="39">
        <f t="shared" si="0"/>
        <v>1235246</v>
      </c>
      <c r="G7" s="39">
        <f t="shared" ref="G7:L7" si="4">+G8</f>
        <v>120000</v>
      </c>
      <c r="H7" s="39">
        <f t="shared" si="4"/>
        <v>39000</v>
      </c>
      <c r="I7" s="39"/>
      <c r="J7" s="39"/>
      <c r="K7" s="39"/>
      <c r="L7" s="39">
        <f t="shared" si="4"/>
        <v>100000</v>
      </c>
      <c r="M7" s="39"/>
      <c r="N7" s="39"/>
      <c r="O7" s="39"/>
      <c r="P7" s="39">
        <f t="shared" ref="P7:V7" si="5">+P8</f>
        <v>60000</v>
      </c>
      <c r="Q7" s="39"/>
      <c r="R7" s="39">
        <f t="shared" si="5"/>
        <v>50000</v>
      </c>
      <c r="S7" s="39"/>
      <c r="T7" s="39">
        <f t="shared" si="5"/>
        <v>24000</v>
      </c>
      <c r="U7" s="39">
        <f t="shared" si="5"/>
        <v>50000</v>
      </c>
      <c r="V7" s="39">
        <f t="shared" si="5"/>
        <v>64000</v>
      </c>
      <c r="W7" s="39"/>
      <c r="X7" s="39"/>
      <c r="Y7" s="39"/>
      <c r="Z7" s="39">
        <f t="shared" ref="Z7:AE7" si="6">+Z8</f>
        <v>50000</v>
      </c>
      <c r="AA7" s="39"/>
      <c r="AB7" s="39">
        <f t="shared" si="6"/>
        <v>65486</v>
      </c>
      <c r="AC7" s="39"/>
      <c r="AD7" s="39">
        <f t="shared" si="6"/>
        <v>80000</v>
      </c>
      <c r="AE7" s="39">
        <f t="shared" si="6"/>
        <v>452760</v>
      </c>
      <c r="AF7" s="39"/>
      <c r="AG7" s="39">
        <f>+AG8</f>
        <v>80000</v>
      </c>
    </row>
    <row r="8" s="34" customFormat="1" ht="26.1" customHeight="1" spans="1:33">
      <c r="A8" s="40"/>
      <c r="B8" s="40"/>
      <c r="C8" s="40"/>
      <c r="D8" s="42" t="s">
        <v>155</v>
      </c>
      <c r="E8" s="42" t="s">
        <v>156</v>
      </c>
      <c r="F8" s="39">
        <f t="shared" si="0"/>
        <v>1235246</v>
      </c>
      <c r="G8" s="39">
        <f t="shared" ref="G8:L8" si="7">SUM(G9:G15)</f>
        <v>120000</v>
      </c>
      <c r="H8" s="39">
        <f t="shared" si="7"/>
        <v>39000</v>
      </c>
      <c r="I8" s="39"/>
      <c r="J8" s="39"/>
      <c r="K8" s="39"/>
      <c r="L8" s="39">
        <f t="shared" si="7"/>
        <v>100000</v>
      </c>
      <c r="M8" s="39"/>
      <c r="N8" s="39"/>
      <c r="O8" s="39"/>
      <c r="P8" s="39">
        <f t="shared" ref="P8:V8" si="8">SUM(P9:P15)</f>
        <v>60000</v>
      </c>
      <c r="Q8" s="39"/>
      <c r="R8" s="39">
        <f t="shared" si="8"/>
        <v>50000</v>
      </c>
      <c r="S8" s="39"/>
      <c r="T8" s="39">
        <f t="shared" si="8"/>
        <v>24000</v>
      </c>
      <c r="U8" s="39">
        <f t="shared" si="8"/>
        <v>50000</v>
      </c>
      <c r="V8" s="39">
        <f t="shared" si="8"/>
        <v>64000</v>
      </c>
      <c r="W8" s="39"/>
      <c r="X8" s="39"/>
      <c r="Y8" s="39"/>
      <c r="Z8" s="39">
        <f t="shared" ref="Z8:AE8" si="9">SUM(Z9:Z15)</f>
        <v>50000</v>
      </c>
      <c r="AA8" s="39"/>
      <c r="AB8" s="39">
        <f t="shared" si="9"/>
        <v>65486</v>
      </c>
      <c r="AC8" s="39"/>
      <c r="AD8" s="39">
        <f t="shared" si="9"/>
        <v>80000</v>
      </c>
      <c r="AE8" s="39">
        <f t="shared" si="9"/>
        <v>452760</v>
      </c>
      <c r="AF8" s="39"/>
      <c r="AG8" s="39">
        <f>SUM(AG9:AG15)</f>
        <v>80000</v>
      </c>
    </row>
    <row r="9" s="34" customFormat="1" ht="30.2" customHeight="1" spans="1:33">
      <c r="A9" s="43" t="s">
        <v>169</v>
      </c>
      <c r="B9" s="43" t="s">
        <v>170</v>
      </c>
      <c r="C9" s="43" t="s">
        <v>170</v>
      </c>
      <c r="D9" s="44" t="s">
        <v>227</v>
      </c>
      <c r="E9" s="45" t="s">
        <v>172</v>
      </c>
      <c r="F9" s="39">
        <v>7800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>
        <v>7800</v>
      </c>
      <c r="AF9" s="46"/>
      <c r="AG9" s="46"/>
    </row>
    <row r="10" s="34" customFormat="1" ht="30.2" customHeight="1" spans="1:33">
      <c r="A10" s="47" t="s">
        <v>169</v>
      </c>
      <c r="B10" s="47" t="s">
        <v>173</v>
      </c>
      <c r="C10" s="47" t="s">
        <v>170</v>
      </c>
      <c r="D10" s="48" t="s">
        <v>227</v>
      </c>
      <c r="E10" s="45" t="s">
        <v>172</v>
      </c>
      <c r="F10" s="39">
        <f>SUM(G10:AG10)</f>
        <v>1015406</v>
      </c>
      <c r="G10" s="46">
        <v>120000</v>
      </c>
      <c r="H10" s="46">
        <v>39000</v>
      </c>
      <c r="I10" s="46"/>
      <c r="J10" s="46"/>
      <c r="K10" s="46"/>
      <c r="L10" s="46">
        <v>100000</v>
      </c>
      <c r="M10" s="46"/>
      <c r="N10" s="46"/>
      <c r="O10" s="46"/>
      <c r="P10" s="46">
        <v>60000</v>
      </c>
      <c r="Q10" s="46"/>
      <c r="R10" s="46">
        <v>50000</v>
      </c>
      <c r="S10" s="46"/>
      <c r="T10" s="46">
        <v>24000</v>
      </c>
      <c r="U10" s="46">
        <v>50000</v>
      </c>
      <c r="V10" s="46">
        <v>64000</v>
      </c>
      <c r="W10" s="46"/>
      <c r="X10" s="46"/>
      <c r="Y10" s="46"/>
      <c r="Z10" s="46">
        <v>50000</v>
      </c>
      <c r="AA10" s="46"/>
      <c r="AB10" s="46">
        <v>65486</v>
      </c>
      <c r="AC10" s="46"/>
      <c r="AD10" s="46">
        <v>80000</v>
      </c>
      <c r="AE10" s="46">
        <v>232920</v>
      </c>
      <c r="AF10" s="46"/>
      <c r="AG10" s="46">
        <v>80000</v>
      </c>
    </row>
    <row r="11" s="34" customFormat="1" ht="30.2" customHeight="1" spans="1:33">
      <c r="A11" s="43" t="s">
        <v>169</v>
      </c>
      <c r="B11" s="43" t="s">
        <v>175</v>
      </c>
      <c r="C11" s="43" t="s">
        <v>170</v>
      </c>
      <c r="D11" s="44" t="s">
        <v>227</v>
      </c>
      <c r="E11" s="45" t="s">
        <v>172</v>
      </c>
      <c r="F11" s="39">
        <v>34680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>
        <v>34680</v>
      </c>
      <c r="AF11" s="46"/>
      <c r="AG11" s="46"/>
    </row>
    <row r="12" s="34" customFormat="1" ht="30.2" customHeight="1" spans="1:33">
      <c r="A12" s="43" t="s">
        <v>169</v>
      </c>
      <c r="B12" s="43" t="s">
        <v>177</v>
      </c>
      <c r="C12" s="43" t="s">
        <v>170</v>
      </c>
      <c r="D12" s="44" t="s">
        <v>227</v>
      </c>
      <c r="E12" s="45" t="s">
        <v>172</v>
      </c>
      <c r="F12" s="39">
        <v>53400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>
        <v>53400</v>
      </c>
      <c r="AF12" s="46"/>
      <c r="AG12" s="46"/>
    </row>
    <row r="13" s="34" customFormat="1" ht="30.2" customHeight="1" spans="1:33">
      <c r="A13" s="43" t="s">
        <v>179</v>
      </c>
      <c r="B13" s="43" t="s">
        <v>170</v>
      </c>
      <c r="C13" s="43" t="s">
        <v>170</v>
      </c>
      <c r="D13" s="44" t="s">
        <v>227</v>
      </c>
      <c r="E13" s="45" t="s">
        <v>172</v>
      </c>
      <c r="F13" s="39">
        <v>13200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>
        <v>13200</v>
      </c>
      <c r="AF13" s="46"/>
      <c r="AG13" s="46"/>
    </row>
    <row r="14" s="34" customFormat="1" ht="30.2" customHeight="1" spans="1:33">
      <c r="A14" s="43" t="s">
        <v>181</v>
      </c>
      <c r="B14" s="43" t="s">
        <v>195</v>
      </c>
      <c r="C14" s="43" t="s">
        <v>170</v>
      </c>
      <c r="D14" s="44" t="s">
        <v>227</v>
      </c>
      <c r="E14" s="45" t="s">
        <v>172</v>
      </c>
      <c r="F14" s="39">
        <v>19320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>
        <v>19320</v>
      </c>
      <c r="AF14" s="46"/>
      <c r="AG14" s="46"/>
    </row>
    <row r="15" s="34" customFormat="1" ht="30.2" customHeight="1" spans="1:33">
      <c r="A15" s="43" t="s">
        <v>204</v>
      </c>
      <c r="B15" s="43" t="s">
        <v>170</v>
      </c>
      <c r="C15" s="43" t="s">
        <v>170</v>
      </c>
      <c r="D15" s="44" t="s">
        <v>227</v>
      </c>
      <c r="E15" s="45" t="s">
        <v>172</v>
      </c>
      <c r="F15" s="39">
        <v>91440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>
        <v>91440</v>
      </c>
      <c r="AF15" s="46"/>
      <c r="AG15" s="46"/>
    </row>
  </sheetData>
  <mergeCells count="36">
    <mergeCell ref="AF1:AG1"/>
    <mergeCell ref="A2:AG2"/>
    <mergeCell ref="A3:AE3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904166666666667" bottom="0.0777777777777778" header="0" footer="0"/>
  <pageSetup paperSize="9" scale="60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23" sqref="E2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8">
      <c r="A1" s="1"/>
      <c r="G1" s="36" t="s">
        <v>344</v>
      </c>
      <c r="H1" s="36"/>
    </row>
    <row r="2" ht="33.6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25" t="s">
        <v>31</v>
      </c>
      <c r="H3" s="25"/>
    </row>
    <row r="4" ht="23.25" customHeight="1" spans="1:8">
      <c r="A4" s="16" t="s">
        <v>345</v>
      </c>
      <c r="B4" s="16" t="s">
        <v>346</v>
      </c>
      <c r="C4" s="16" t="s">
        <v>347</v>
      </c>
      <c r="D4" s="16" t="s">
        <v>348</v>
      </c>
      <c r="E4" s="16" t="s">
        <v>349</v>
      </c>
      <c r="F4" s="16"/>
      <c r="G4" s="16"/>
      <c r="H4" s="16" t="s">
        <v>350</v>
      </c>
    </row>
    <row r="5" ht="25.85" customHeight="1" spans="1:8">
      <c r="A5" s="16"/>
      <c r="B5" s="16"/>
      <c r="C5" s="16"/>
      <c r="D5" s="16"/>
      <c r="E5" s="16" t="s">
        <v>137</v>
      </c>
      <c r="F5" s="16" t="s">
        <v>351</v>
      </c>
      <c r="G5" s="16" t="s">
        <v>352</v>
      </c>
      <c r="H5" s="16"/>
    </row>
    <row r="6" s="34" customFormat="1" ht="31.9" customHeight="1" spans="1:8">
      <c r="A6" s="37" t="s">
        <v>353</v>
      </c>
      <c r="B6" s="37"/>
      <c r="C6" s="38">
        <f>+D6+E6+H6</f>
        <v>144000</v>
      </c>
      <c r="D6" s="38"/>
      <c r="E6" s="38">
        <f>+F6+G6</f>
        <v>80000</v>
      </c>
      <c r="F6" s="38"/>
      <c r="G6" s="38">
        <v>80000</v>
      </c>
      <c r="H6" s="38">
        <v>64000</v>
      </c>
    </row>
    <row r="7" ht="22.8" customHeight="1" spans="1:8">
      <c r="A7" s="17"/>
      <c r="B7" s="17"/>
      <c r="C7" s="18"/>
      <c r="D7" s="18"/>
      <c r="E7" s="18"/>
      <c r="F7" s="18"/>
      <c r="G7" s="18"/>
      <c r="H7" s="18"/>
    </row>
    <row r="8" ht="22.8" customHeight="1" spans="1:8">
      <c r="A8" s="28"/>
      <c r="B8" s="28"/>
      <c r="C8" s="30"/>
      <c r="D8" s="30"/>
      <c r="E8" s="21"/>
      <c r="F8" s="30"/>
      <c r="G8" s="30"/>
      <c r="H8" s="30"/>
    </row>
  </sheetData>
  <mergeCells count="11">
    <mergeCell ref="G1:H1"/>
    <mergeCell ref="A2:H2"/>
    <mergeCell ref="A3:F3"/>
    <mergeCell ref="G3:H3"/>
    <mergeCell ref="E4:G4"/>
    <mergeCell ref="A6:B6"/>
    <mergeCell ref="A4:A5"/>
    <mergeCell ref="B4:B5"/>
    <mergeCell ref="C4:C5"/>
    <mergeCell ref="D4:D5"/>
    <mergeCell ref="H4:H5"/>
  </mergeCells>
  <printOptions horizontalCentered="1"/>
  <pageMargins left="0.0777777777777778" right="0.0777777777777778" top="1.10138888888889" bottom="0.0777777777777778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6" sqref="F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8">
      <c r="A1" s="1"/>
      <c r="G1" s="24" t="s">
        <v>354</v>
      </c>
      <c r="H1" s="24"/>
    </row>
    <row r="2" ht="38.8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25" t="s">
        <v>31</v>
      </c>
      <c r="H3" s="25"/>
    </row>
    <row r="4" ht="23.25" customHeight="1" spans="1:8">
      <c r="A4" s="16" t="s">
        <v>159</v>
      </c>
      <c r="B4" s="16" t="s">
        <v>160</v>
      </c>
      <c r="C4" s="16" t="s">
        <v>135</v>
      </c>
      <c r="D4" s="16" t="s">
        <v>355</v>
      </c>
      <c r="E4" s="16"/>
      <c r="F4" s="16"/>
      <c r="G4" s="16"/>
      <c r="H4" s="16" t="s">
        <v>162</v>
      </c>
    </row>
    <row r="5" ht="19.8" customHeight="1" spans="1:8">
      <c r="A5" s="16"/>
      <c r="B5" s="16"/>
      <c r="C5" s="16"/>
      <c r="D5" s="16" t="s">
        <v>137</v>
      </c>
      <c r="E5" s="16" t="s">
        <v>255</v>
      </c>
      <c r="F5" s="16"/>
      <c r="G5" s="16" t="s">
        <v>256</v>
      </c>
      <c r="H5" s="16"/>
    </row>
    <row r="6" ht="27.6" customHeight="1" spans="1:8">
      <c r="A6" s="16"/>
      <c r="B6" s="16"/>
      <c r="C6" s="16"/>
      <c r="D6" s="16"/>
      <c r="E6" s="16" t="s">
        <v>230</v>
      </c>
      <c r="F6" s="16" t="s">
        <v>221</v>
      </c>
      <c r="G6" s="16"/>
      <c r="H6" s="16"/>
    </row>
    <row r="7" ht="22.8" customHeight="1" spans="1:8">
      <c r="A7" s="19"/>
      <c r="B7" s="27" t="s">
        <v>135</v>
      </c>
      <c r="C7" s="18"/>
      <c r="D7" s="18"/>
      <c r="E7" s="18"/>
      <c r="F7" s="18"/>
      <c r="G7" s="18"/>
      <c r="H7" s="18"/>
    </row>
    <row r="8" ht="22.8" customHeight="1" spans="1:8">
      <c r="A8" s="17"/>
      <c r="B8" s="17" t="s">
        <v>356</v>
      </c>
      <c r="C8" s="18"/>
      <c r="D8" s="18"/>
      <c r="E8" s="18"/>
      <c r="F8" s="18"/>
      <c r="G8" s="18"/>
      <c r="H8" s="18"/>
    </row>
    <row r="9" ht="22.8" customHeight="1" spans="1:8">
      <c r="A9" s="29"/>
      <c r="B9" s="29"/>
      <c r="C9" s="18"/>
      <c r="D9" s="18"/>
      <c r="E9" s="18"/>
      <c r="F9" s="18"/>
      <c r="G9" s="18"/>
      <c r="H9" s="18"/>
    </row>
    <row r="10" ht="22.8" customHeight="1" spans="1:8">
      <c r="A10" s="29"/>
      <c r="B10" s="29"/>
      <c r="C10" s="18"/>
      <c r="D10" s="18"/>
      <c r="E10" s="18"/>
      <c r="F10" s="18"/>
      <c r="G10" s="18"/>
      <c r="H10" s="18"/>
    </row>
    <row r="11" ht="22.8" customHeight="1" spans="1:8">
      <c r="A11" s="29"/>
      <c r="B11" s="29"/>
      <c r="C11" s="18"/>
      <c r="D11" s="18"/>
      <c r="E11" s="18"/>
      <c r="F11" s="18"/>
      <c r="G11" s="18"/>
      <c r="H11" s="18"/>
    </row>
    <row r="12" ht="22.8" customHeight="1" spans="1:8">
      <c r="A12" s="28"/>
      <c r="B12" s="28"/>
      <c r="C12" s="21"/>
      <c r="D12" s="21"/>
      <c r="E12" s="30"/>
      <c r="F12" s="30"/>
      <c r="G12" s="30"/>
      <c r="H12" s="30"/>
    </row>
    <row r="13" spans="1:1">
      <c r="A13" s="34"/>
    </row>
  </sheetData>
  <mergeCells count="12">
    <mergeCell ref="G1:H1"/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826388888888889" bottom="0.0777777777777778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24" t="s">
        <v>357</v>
      </c>
      <c r="T1" s="24"/>
    </row>
    <row r="2" ht="47.4" customHeight="1" spans="1:17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5" t="s">
        <v>31</v>
      </c>
      <c r="T3" s="25"/>
    </row>
    <row r="4" ht="27.6" customHeight="1" spans="1:20">
      <c r="A4" s="16" t="s">
        <v>158</v>
      </c>
      <c r="B4" s="16"/>
      <c r="C4" s="16"/>
      <c r="D4" s="16" t="s">
        <v>210</v>
      </c>
      <c r="E4" s="16" t="s">
        <v>211</v>
      </c>
      <c r="F4" s="16" t="s">
        <v>212</v>
      </c>
      <c r="G4" s="16" t="s">
        <v>213</v>
      </c>
      <c r="H4" s="16" t="s">
        <v>214</v>
      </c>
      <c r="I4" s="16" t="s">
        <v>215</v>
      </c>
      <c r="J4" s="16" t="s">
        <v>216</v>
      </c>
      <c r="K4" s="16" t="s">
        <v>217</v>
      </c>
      <c r="L4" s="16" t="s">
        <v>218</v>
      </c>
      <c r="M4" s="16" t="s">
        <v>219</v>
      </c>
      <c r="N4" s="16" t="s">
        <v>220</v>
      </c>
      <c r="O4" s="16" t="s">
        <v>221</v>
      </c>
      <c r="P4" s="16" t="s">
        <v>222</v>
      </c>
      <c r="Q4" s="16" t="s">
        <v>223</v>
      </c>
      <c r="R4" s="16" t="s">
        <v>224</v>
      </c>
      <c r="S4" s="16" t="s">
        <v>225</v>
      </c>
      <c r="T4" s="16" t="s">
        <v>226</v>
      </c>
    </row>
    <row r="5" ht="19.8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9"/>
      <c r="B6" s="19"/>
      <c r="C6" s="19"/>
      <c r="D6" s="19"/>
      <c r="E6" s="19" t="s">
        <v>135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8" customHeight="1" spans="1:20">
      <c r="A7" s="19"/>
      <c r="B7" s="19"/>
      <c r="C7" s="19"/>
      <c r="D7" s="17"/>
      <c r="E7" s="17" t="s">
        <v>358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31"/>
      <c r="B8" s="31"/>
      <c r="C8" s="31"/>
      <c r="D8" s="29"/>
      <c r="E8" s="29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32"/>
      <c r="B9" s="32"/>
      <c r="C9" s="32"/>
      <c r="D9" s="28"/>
      <c r="E9" s="33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1">
      <c r="A10" s="3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786805555555556" bottom="0.0777777777777778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8" sqref="H18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24" t="s">
        <v>359</v>
      </c>
      <c r="T1" s="24"/>
    </row>
    <row r="2" ht="47.4" customHeight="1" spans="1:20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5" t="s">
        <v>31</v>
      </c>
      <c r="Q3" s="25"/>
      <c r="R3" s="25"/>
      <c r="S3" s="25"/>
      <c r="T3" s="25"/>
    </row>
    <row r="4" ht="29.3" customHeight="1" spans="1:20">
      <c r="A4" s="16" t="s">
        <v>158</v>
      </c>
      <c r="B4" s="16"/>
      <c r="C4" s="16"/>
      <c r="D4" s="16" t="s">
        <v>210</v>
      </c>
      <c r="E4" s="16" t="s">
        <v>211</v>
      </c>
      <c r="F4" s="16" t="s">
        <v>229</v>
      </c>
      <c r="G4" s="16" t="s">
        <v>161</v>
      </c>
      <c r="H4" s="16"/>
      <c r="I4" s="16"/>
      <c r="J4" s="16"/>
      <c r="K4" s="16" t="s">
        <v>162</v>
      </c>
      <c r="L4" s="16"/>
      <c r="M4" s="16"/>
      <c r="N4" s="16"/>
      <c r="O4" s="16"/>
      <c r="P4" s="16"/>
      <c r="Q4" s="16"/>
      <c r="R4" s="16"/>
      <c r="S4" s="16"/>
      <c r="T4" s="16"/>
    </row>
    <row r="5" ht="50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135</v>
      </c>
      <c r="H5" s="16" t="s">
        <v>230</v>
      </c>
      <c r="I5" s="16" t="s">
        <v>231</v>
      </c>
      <c r="J5" s="16" t="s">
        <v>221</v>
      </c>
      <c r="K5" s="16" t="s">
        <v>135</v>
      </c>
      <c r="L5" s="16" t="s">
        <v>233</v>
      </c>
      <c r="M5" s="16" t="s">
        <v>234</v>
      </c>
      <c r="N5" s="16" t="s">
        <v>223</v>
      </c>
      <c r="O5" s="16" t="s">
        <v>235</v>
      </c>
      <c r="P5" s="16" t="s">
        <v>236</v>
      </c>
      <c r="Q5" s="16" t="s">
        <v>237</v>
      </c>
      <c r="R5" s="16" t="s">
        <v>219</v>
      </c>
      <c r="S5" s="16" t="s">
        <v>222</v>
      </c>
      <c r="T5" s="16" t="s">
        <v>226</v>
      </c>
    </row>
    <row r="6" ht="22.8" customHeight="1" spans="1:20">
      <c r="A6" s="19"/>
      <c r="B6" s="19"/>
      <c r="C6" s="19"/>
      <c r="D6" s="19"/>
      <c r="E6" s="19" t="s">
        <v>135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8" customHeight="1" spans="1:20">
      <c r="A7" s="19"/>
      <c r="B7" s="19"/>
      <c r="C7" s="19"/>
      <c r="D7" s="17"/>
      <c r="E7" s="17" t="s">
        <v>358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31"/>
      <c r="B8" s="31"/>
      <c r="C8" s="31"/>
      <c r="D8" s="29"/>
      <c r="E8" s="29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32"/>
      <c r="B9" s="32"/>
      <c r="C9" s="32"/>
      <c r="D9" s="28"/>
      <c r="E9" s="33"/>
      <c r="F9" s="3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1">
      <c r="A10" s="34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826388888888889" bottom="0.0777777777777778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4"/>
  <sheetViews>
    <sheetView workbookViewId="0">
      <selection activeCell="C10" sqref="C10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customFormat="1" ht="51" customHeight="1" spans="2:3">
      <c r="B1" s="107" t="s">
        <v>5</v>
      </c>
      <c r="C1" s="107"/>
    </row>
    <row r="2" customFormat="1" ht="32.55" customHeight="1" spans="2:3">
      <c r="B2" s="108" t="s">
        <v>6</v>
      </c>
      <c r="C2" s="109"/>
    </row>
    <row r="3" customFormat="1" ht="32.55" customHeight="1" spans="2:3">
      <c r="B3" s="108">
        <v>1</v>
      </c>
      <c r="C3" s="110" t="s">
        <v>7</v>
      </c>
    </row>
    <row r="4" customFormat="1" ht="32.55" customHeight="1" spans="2:3">
      <c r="B4" s="108">
        <v>2</v>
      </c>
      <c r="C4" s="109" t="s">
        <v>8</v>
      </c>
    </row>
    <row r="5" customFormat="1" ht="32.55" customHeight="1" spans="2:3">
      <c r="B5" s="108">
        <v>3</v>
      </c>
      <c r="C5" s="109" t="s">
        <v>9</v>
      </c>
    </row>
    <row r="6" customFormat="1" ht="32.55" customHeight="1" spans="2:3">
      <c r="B6" s="108">
        <v>4</v>
      </c>
      <c r="C6" s="109" t="s">
        <v>10</v>
      </c>
    </row>
    <row r="7" customFormat="1" ht="32.55" customHeight="1" spans="2:3">
      <c r="B7" s="108">
        <v>5</v>
      </c>
      <c r="C7" s="109" t="s">
        <v>11</v>
      </c>
    </row>
    <row r="8" customFormat="1" ht="32.55" customHeight="1" spans="2:3">
      <c r="B8" s="108">
        <v>6</v>
      </c>
      <c r="C8" s="109" t="s">
        <v>12</v>
      </c>
    </row>
    <row r="9" customFormat="1" ht="32.55" customHeight="1" spans="2:3">
      <c r="B9" s="108">
        <v>7</v>
      </c>
      <c r="C9" s="109" t="s">
        <v>13</v>
      </c>
    </row>
    <row r="10" customFormat="1" ht="32.55" customHeight="1" spans="2:3">
      <c r="B10" s="108">
        <v>8</v>
      </c>
      <c r="C10" s="109" t="s">
        <v>14</v>
      </c>
    </row>
    <row r="11" customFormat="1" ht="32.55" customHeight="1" spans="2:3">
      <c r="B11" s="108">
        <v>9</v>
      </c>
      <c r="C11" s="109" t="s">
        <v>15</v>
      </c>
    </row>
    <row r="12" customFormat="1" ht="32.55" customHeight="1" spans="2:3">
      <c r="B12" s="108">
        <v>10</v>
      </c>
      <c r="C12" s="109" t="s">
        <v>16</v>
      </c>
    </row>
    <row r="13" customFormat="1" ht="32.55" customHeight="1" spans="2:3">
      <c r="B13" s="108">
        <v>11</v>
      </c>
      <c r="C13" s="109" t="s">
        <v>17</v>
      </c>
    </row>
    <row r="14" customFormat="1" ht="32.55" customHeight="1" spans="2:3">
      <c r="B14" s="108">
        <v>12</v>
      </c>
      <c r="C14" s="109" t="s">
        <v>18</v>
      </c>
    </row>
    <row r="15" customFormat="1" ht="32.55" customHeight="1" spans="2:3">
      <c r="B15" s="108">
        <v>13</v>
      </c>
      <c r="C15" s="109" t="s">
        <v>19</v>
      </c>
    </row>
    <row r="16" customFormat="1" ht="32.55" customHeight="1" spans="2:3">
      <c r="B16" s="108">
        <v>14</v>
      </c>
      <c r="C16" s="109" t="s">
        <v>20</v>
      </c>
    </row>
    <row r="17" customFormat="1" ht="32.55" customHeight="1" spans="2:3">
      <c r="B17" s="108">
        <v>15</v>
      </c>
      <c r="C17" s="109" t="s">
        <v>21</v>
      </c>
    </row>
    <row r="18" customFormat="1" ht="32.55" customHeight="1" spans="2:3">
      <c r="B18" s="108">
        <v>16</v>
      </c>
      <c r="C18" s="109" t="s">
        <v>22</v>
      </c>
    </row>
    <row r="19" customFormat="1" ht="32.55" customHeight="1" spans="2:3">
      <c r="B19" s="108">
        <v>17</v>
      </c>
      <c r="C19" s="109" t="s">
        <v>23</v>
      </c>
    </row>
    <row r="20" customFormat="1" ht="32.55" customHeight="1" spans="2:3">
      <c r="B20" s="108">
        <v>18</v>
      </c>
      <c r="C20" s="109" t="s">
        <v>24</v>
      </c>
    </row>
    <row r="21" customFormat="1" ht="32.55" customHeight="1" spans="2:3">
      <c r="B21" s="108">
        <v>19</v>
      </c>
      <c r="C21" s="109" t="s">
        <v>25</v>
      </c>
    </row>
    <row r="22" customFormat="1" ht="32.55" customHeight="1" spans="2:3">
      <c r="B22" s="111">
        <v>20</v>
      </c>
      <c r="C22" s="112" t="s">
        <v>26</v>
      </c>
    </row>
    <row r="23" customFormat="1" ht="32.55" customHeight="1" spans="2:3">
      <c r="B23" s="113">
        <v>21</v>
      </c>
      <c r="C23" s="114" t="s">
        <v>27</v>
      </c>
    </row>
    <row r="24" customFormat="1" ht="32.55" customHeight="1" spans="2:3">
      <c r="B24" s="113">
        <v>22</v>
      </c>
      <c r="C24" s="114" t="s">
        <v>28</v>
      </c>
    </row>
  </sheetData>
  <mergeCells count="1">
    <mergeCell ref="B1:C1"/>
  </mergeCells>
  <printOptions horizontalCentered="1"/>
  <pageMargins left="0.0777777777777778" right="0.0777777777777778" top="0.0777777777777778" bottom="0.0777777777777778" header="0" footer="0"/>
  <pageSetup paperSize="9" orientation="portrait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"/>
      <c r="H1" s="24" t="s">
        <v>360</v>
      </c>
    </row>
    <row r="2" ht="38.8" customHeight="1" spans="1:8">
      <c r="A2" s="2" t="s">
        <v>361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25" t="s">
        <v>31</v>
      </c>
    </row>
    <row r="4" ht="19.8" customHeight="1" spans="1:8">
      <c r="A4" s="16" t="s">
        <v>159</v>
      </c>
      <c r="B4" s="16" t="s">
        <v>160</v>
      </c>
      <c r="C4" s="16" t="s">
        <v>135</v>
      </c>
      <c r="D4" s="16" t="s">
        <v>362</v>
      </c>
      <c r="E4" s="16"/>
      <c r="F4" s="16"/>
      <c r="G4" s="16"/>
      <c r="H4" s="16" t="s">
        <v>162</v>
      </c>
    </row>
    <row r="5" ht="23.25" customHeight="1" spans="1:8">
      <c r="A5" s="16"/>
      <c r="B5" s="16"/>
      <c r="C5" s="16"/>
      <c r="D5" s="16" t="s">
        <v>137</v>
      </c>
      <c r="E5" s="16" t="s">
        <v>255</v>
      </c>
      <c r="F5" s="16"/>
      <c r="G5" s="16" t="s">
        <v>256</v>
      </c>
      <c r="H5" s="16"/>
    </row>
    <row r="6" ht="23.25" customHeight="1" spans="1:8">
      <c r="A6" s="16"/>
      <c r="B6" s="16"/>
      <c r="C6" s="16"/>
      <c r="D6" s="16"/>
      <c r="E6" s="16" t="s">
        <v>230</v>
      </c>
      <c r="F6" s="16" t="s">
        <v>221</v>
      </c>
      <c r="G6" s="16"/>
      <c r="H6" s="16"/>
    </row>
    <row r="7" ht="22.8" customHeight="1" spans="1:8">
      <c r="A7" s="19"/>
      <c r="B7" s="27" t="s">
        <v>135</v>
      </c>
      <c r="C7" s="18"/>
      <c r="D7" s="18"/>
      <c r="E7" s="18"/>
      <c r="F7" s="18"/>
      <c r="G7" s="18"/>
      <c r="H7" s="18"/>
    </row>
    <row r="8" ht="22.8" customHeight="1" spans="1:8">
      <c r="A8" s="17"/>
      <c r="B8" s="17" t="s">
        <v>363</v>
      </c>
      <c r="C8" s="18"/>
      <c r="D8" s="18"/>
      <c r="E8" s="18"/>
      <c r="F8" s="18"/>
      <c r="G8" s="18"/>
      <c r="H8" s="18"/>
    </row>
    <row r="9" ht="22.8" customHeight="1" spans="1:8">
      <c r="A9" s="29"/>
      <c r="B9" s="29"/>
      <c r="C9" s="18"/>
      <c r="D9" s="18"/>
      <c r="E9" s="18"/>
      <c r="F9" s="18"/>
      <c r="G9" s="18"/>
      <c r="H9" s="18"/>
    </row>
    <row r="10" ht="22.8" customHeight="1" spans="1:8">
      <c r="A10" s="29"/>
      <c r="B10" s="29"/>
      <c r="C10" s="18"/>
      <c r="D10" s="18"/>
      <c r="E10" s="18"/>
      <c r="F10" s="18"/>
      <c r="G10" s="18"/>
      <c r="H10" s="18"/>
    </row>
    <row r="11" ht="22.8" customHeight="1" spans="1:8">
      <c r="A11" s="29"/>
      <c r="B11" s="29"/>
      <c r="C11" s="18"/>
      <c r="D11" s="18"/>
      <c r="E11" s="18"/>
      <c r="F11" s="18"/>
      <c r="G11" s="18"/>
      <c r="H11" s="18"/>
    </row>
    <row r="12" ht="22.8" customHeight="1" spans="1:8">
      <c r="A12" s="28"/>
      <c r="B12" s="28"/>
      <c r="C12" s="21"/>
      <c r="D12" s="21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904166666666667" bottom="0.0777777777777778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4" sqref="E1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"/>
      <c r="H1" s="24" t="s">
        <v>364</v>
      </c>
    </row>
    <row r="2" ht="38.8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25" t="s">
        <v>31</v>
      </c>
    </row>
    <row r="4" ht="25" customHeight="1" spans="1:8">
      <c r="A4" s="16" t="s">
        <v>159</v>
      </c>
      <c r="B4" s="16" t="s">
        <v>160</v>
      </c>
      <c r="C4" s="16" t="s">
        <v>135</v>
      </c>
      <c r="D4" s="16" t="s">
        <v>365</v>
      </c>
      <c r="E4" s="16"/>
      <c r="F4" s="16"/>
      <c r="G4" s="16"/>
      <c r="H4" s="16" t="s">
        <v>162</v>
      </c>
    </row>
    <row r="5" ht="25.85" customHeight="1" spans="1:8">
      <c r="A5" s="16"/>
      <c r="B5" s="16"/>
      <c r="C5" s="16"/>
      <c r="D5" s="16" t="s">
        <v>137</v>
      </c>
      <c r="E5" s="16" t="s">
        <v>255</v>
      </c>
      <c r="F5" s="16"/>
      <c r="G5" s="16" t="s">
        <v>256</v>
      </c>
      <c r="H5" s="16"/>
    </row>
    <row r="6" ht="35.35" customHeight="1" spans="1:8">
      <c r="A6" s="16"/>
      <c r="B6" s="16"/>
      <c r="C6" s="16"/>
      <c r="D6" s="16"/>
      <c r="E6" s="16" t="s">
        <v>230</v>
      </c>
      <c r="F6" s="16" t="s">
        <v>221</v>
      </c>
      <c r="G6" s="16"/>
      <c r="H6" s="16"/>
    </row>
    <row r="7" ht="22.8" customHeight="1" spans="1:8">
      <c r="A7" s="19"/>
      <c r="B7" s="27" t="s">
        <v>135</v>
      </c>
      <c r="C7" s="18"/>
      <c r="D7" s="18"/>
      <c r="E7" s="18"/>
      <c r="F7" s="18"/>
      <c r="G7" s="18"/>
      <c r="H7" s="18"/>
    </row>
    <row r="8" ht="22.8" customHeight="1" spans="1:8">
      <c r="A8" s="17"/>
      <c r="B8" s="17" t="s">
        <v>366</v>
      </c>
      <c r="C8" s="18"/>
      <c r="D8" s="18"/>
      <c r="E8" s="18"/>
      <c r="F8" s="18"/>
      <c r="G8" s="18"/>
      <c r="H8" s="18"/>
    </row>
    <row r="9" ht="22.8" customHeight="1" spans="1:8">
      <c r="A9" s="29"/>
      <c r="B9" s="29"/>
      <c r="C9" s="18"/>
      <c r="D9" s="18"/>
      <c r="E9" s="18"/>
      <c r="F9" s="18"/>
      <c r="G9" s="18"/>
      <c r="H9" s="18"/>
    </row>
    <row r="10" ht="22.8" customHeight="1" spans="1:8">
      <c r="A10" s="29"/>
      <c r="B10" s="29"/>
      <c r="C10" s="18"/>
      <c r="D10" s="18"/>
      <c r="E10" s="18"/>
      <c r="F10" s="18"/>
      <c r="G10" s="18"/>
      <c r="H10" s="18"/>
    </row>
    <row r="11" ht="22.8" customHeight="1" spans="1:8">
      <c r="A11" s="29"/>
      <c r="B11" s="29"/>
      <c r="C11" s="18"/>
      <c r="D11" s="18"/>
      <c r="E11" s="18"/>
      <c r="F11" s="18"/>
      <c r="G11" s="18"/>
      <c r="H11" s="18"/>
    </row>
    <row r="12" ht="22.8" customHeight="1" spans="1:8">
      <c r="A12" s="28"/>
      <c r="B12" s="28"/>
      <c r="C12" s="21"/>
      <c r="D12" s="21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904166666666667" bottom="0.0777777777777778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29" sqref="F29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5" width="8.59166666666667" customWidth="1"/>
    <col min="6" max="14" width="7.69166666666667" customWidth="1"/>
    <col min="15" max="17" width="9.76666666666667" customWidth="1"/>
  </cols>
  <sheetData>
    <row r="1" ht="16.35" customHeight="1" spans="1:14">
      <c r="A1" s="1"/>
      <c r="M1" s="24" t="s">
        <v>367</v>
      </c>
      <c r="N1" s="24"/>
    </row>
    <row r="2" ht="45.7" customHeight="1" spans="1:14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5" t="s">
        <v>31</v>
      </c>
      <c r="N3" s="25"/>
    </row>
    <row r="4" ht="26.05" customHeight="1" spans="1:14">
      <c r="A4" s="16" t="s">
        <v>210</v>
      </c>
      <c r="B4" s="16" t="s">
        <v>368</v>
      </c>
      <c r="C4" s="16" t="s">
        <v>369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370</v>
      </c>
      <c r="N4" s="16"/>
    </row>
    <row r="5" ht="31.9" customHeight="1" spans="1:14">
      <c r="A5" s="16"/>
      <c r="B5" s="16"/>
      <c r="C5" s="16" t="s">
        <v>371</v>
      </c>
      <c r="D5" s="16" t="s">
        <v>138</v>
      </c>
      <c r="E5" s="16"/>
      <c r="F5" s="16"/>
      <c r="G5" s="16"/>
      <c r="H5" s="16"/>
      <c r="I5" s="16"/>
      <c r="J5" s="16" t="s">
        <v>372</v>
      </c>
      <c r="K5" s="16" t="s">
        <v>140</v>
      </c>
      <c r="L5" s="16" t="s">
        <v>141</v>
      </c>
      <c r="M5" s="16" t="s">
        <v>373</v>
      </c>
      <c r="N5" s="16" t="s">
        <v>374</v>
      </c>
    </row>
    <row r="6" ht="44.85" customHeight="1" spans="1:14">
      <c r="A6" s="16"/>
      <c r="B6" s="16"/>
      <c r="C6" s="16"/>
      <c r="D6" s="16" t="s">
        <v>375</v>
      </c>
      <c r="E6" s="16" t="s">
        <v>376</v>
      </c>
      <c r="F6" s="16" t="s">
        <v>377</v>
      </c>
      <c r="G6" s="16" t="s">
        <v>378</v>
      </c>
      <c r="H6" s="16" t="s">
        <v>379</v>
      </c>
      <c r="I6" s="16" t="s">
        <v>380</v>
      </c>
      <c r="J6" s="16"/>
      <c r="K6" s="16"/>
      <c r="L6" s="16"/>
      <c r="M6" s="16"/>
      <c r="N6" s="16"/>
    </row>
    <row r="7" ht="22.8" customHeight="1" spans="1:14">
      <c r="A7" s="19"/>
      <c r="B7" s="27" t="s">
        <v>135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ht="22.8" customHeight="1" spans="1:14">
      <c r="A8" s="17"/>
      <c r="B8" s="17" t="s">
        <v>381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ht="22.8" customHeight="1" spans="1:14">
      <c r="A9" s="28"/>
      <c r="B9" s="2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1.02291666666667" bottom="0.0777777777777778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zoomScale="115" zoomScaleNormal="115" workbookViewId="0">
      <selection activeCell="K8" sqref="K8"/>
    </sheetView>
  </sheetViews>
  <sheetFormatPr defaultColWidth="10" defaultRowHeight="13.5" outlineLevelRow="7"/>
  <cols>
    <col min="1" max="1" width="6.78333333333333" customWidth="1"/>
    <col min="2" max="4" width="8.375" customWidth="1"/>
    <col min="5" max="5" width="8.41666666666667" customWidth="1"/>
    <col min="6" max="6" width="8.55" customWidth="1"/>
    <col min="7" max="7" width="19.375" customWidth="1"/>
    <col min="8" max="8" width="7.375" customWidth="1"/>
    <col min="9" max="9" width="14.35" customWidth="1"/>
    <col min="10" max="10" width="11.5333333333333" customWidth="1"/>
    <col min="11" max="11" width="19.3416666666667" customWidth="1"/>
    <col min="12" max="12" width="9.76666666666667" customWidth="1"/>
    <col min="13" max="13" width="11.75" customWidth="1"/>
    <col min="14" max="18" width="9.76666666666667" customWidth="1"/>
  </cols>
  <sheetData>
    <row r="1" ht="16.35" customHeight="1" spans="1:13">
      <c r="A1" s="1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4" t="s">
        <v>382</v>
      </c>
    </row>
    <row r="2" ht="37.95" customHeight="1" spans="1:13">
      <c r="A2" s="14"/>
      <c r="B2" s="14"/>
      <c r="C2" s="15" t="s">
        <v>383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4.15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25" t="s">
        <v>31</v>
      </c>
      <c r="M3" s="25"/>
    </row>
    <row r="4" ht="33.6" customHeight="1" spans="1:13">
      <c r="A4" s="16" t="s">
        <v>210</v>
      </c>
      <c r="B4" s="16" t="s">
        <v>384</v>
      </c>
      <c r="C4" s="16" t="s">
        <v>385</v>
      </c>
      <c r="D4" s="16" t="s">
        <v>386</v>
      </c>
      <c r="E4" s="16" t="s">
        <v>387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388</v>
      </c>
      <c r="F5" s="16" t="s">
        <v>389</v>
      </c>
      <c r="G5" s="16" t="s">
        <v>390</v>
      </c>
      <c r="H5" s="16" t="s">
        <v>391</v>
      </c>
      <c r="I5" s="16" t="s">
        <v>392</v>
      </c>
      <c r="J5" s="16" t="s">
        <v>393</v>
      </c>
      <c r="K5" s="16" t="s">
        <v>394</v>
      </c>
      <c r="L5" s="16" t="s">
        <v>395</v>
      </c>
      <c r="M5" s="16" t="s">
        <v>396</v>
      </c>
    </row>
    <row r="6" ht="28.45" customHeight="1" spans="1:13">
      <c r="A6" s="17"/>
      <c r="B6" s="17" t="s">
        <v>397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24" customHeight="1" spans="1:13">
      <c r="A7" s="20"/>
      <c r="B7" s="20"/>
      <c r="C7" s="21"/>
      <c r="D7" s="22"/>
      <c r="E7" s="23"/>
      <c r="F7" s="23"/>
      <c r="G7" s="22"/>
      <c r="H7" s="22"/>
      <c r="I7" s="22"/>
      <c r="J7" s="22"/>
      <c r="K7" s="22"/>
      <c r="L7" s="22"/>
      <c r="M7" s="20"/>
    </row>
    <row r="8" ht="24" customHeight="1" spans="1:13">
      <c r="A8" s="20"/>
      <c r="B8" s="20"/>
      <c r="C8" s="21"/>
      <c r="D8" s="22"/>
      <c r="E8" s="23"/>
      <c r="F8" s="23"/>
      <c r="G8" s="22"/>
      <c r="H8" s="22"/>
      <c r="I8" s="22"/>
      <c r="J8" s="22"/>
      <c r="K8" s="22"/>
      <c r="L8" s="22"/>
      <c r="M8" s="20"/>
    </row>
  </sheetData>
  <mergeCells count="13">
    <mergeCell ref="C2:M2"/>
    <mergeCell ref="A3:K3"/>
    <mergeCell ref="L3:M3"/>
    <mergeCell ref="E4:M4"/>
    <mergeCell ref="A4:A5"/>
    <mergeCell ref="A7:A8"/>
    <mergeCell ref="B4:B5"/>
    <mergeCell ref="B7:B8"/>
    <mergeCell ref="C4:C5"/>
    <mergeCell ref="C7:C8"/>
    <mergeCell ref="D4:D5"/>
    <mergeCell ref="D7:D8"/>
    <mergeCell ref="E7:E8"/>
  </mergeCells>
  <printOptions horizontalCentered="1"/>
  <pageMargins left="0.0777777777777778" right="0.0777777777777778" top="0.629166666666667" bottom="0.0777777777777778" header="0" footer="0"/>
  <pageSetup paperSize="9" fitToHeight="0" orientation="landscape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workbookViewId="0">
      <selection activeCell="M10" sqref="M10"/>
    </sheetView>
  </sheetViews>
  <sheetFormatPr defaultColWidth="10" defaultRowHeight="13.5"/>
  <cols>
    <col min="1" max="1" width="6.24166666666667" customWidth="1"/>
    <col min="2" max="2" width="5.5" customWidth="1"/>
    <col min="3" max="3" width="8.125" customWidth="1"/>
    <col min="4" max="4" width="10.375" customWidth="1"/>
    <col min="5" max="7" width="5.5" customWidth="1"/>
    <col min="8" max="8" width="11.75" customWidth="1"/>
    <col min="9" max="9" width="5.5" customWidth="1"/>
    <col min="10" max="10" width="24.8916666666667" customWidth="1"/>
    <col min="11" max="11" width="7.05833333333333" customWidth="1"/>
    <col min="12" max="12" width="12.6" customWidth="1"/>
    <col min="13" max="17" width="10.25" customWidth="1"/>
    <col min="18" max="18" width="13.8083333333333" customWidth="1"/>
    <col min="19" max="19" width="9.76666666666667" customWidth="1"/>
  </cols>
  <sheetData>
    <row r="1" ht="18.75" spans="1:19">
      <c r="A1" s="1"/>
      <c r="R1" s="12" t="s">
        <v>398</v>
      </c>
      <c r="S1" s="12"/>
    </row>
    <row r="2" ht="42.25" customHeight="1" spans="1:18">
      <c r="A2" s="2" t="s">
        <v>399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" t="s">
        <v>31</v>
      </c>
      <c r="R3" s="13"/>
      <c r="S3" s="13"/>
    </row>
    <row r="4" ht="21.55" customHeight="1" spans="1:19">
      <c r="A4" s="4" t="s">
        <v>345</v>
      </c>
      <c r="B4" s="4" t="s">
        <v>346</v>
      </c>
      <c r="C4" s="4" t="s">
        <v>400</v>
      </c>
      <c r="D4" s="4"/>
      <c r="E4" s="4"/>
      <c r="F4" s="4"/>
      <c r="G4" s="4"/>
      <c r="H4" s="4"/>
      <c r="I4" s="4"/>
      <c r="J4" s="4" t="s">
        <v>401</v>
      </c>
      <c r="K4" s="4" t="s">
        <v>402</v>
      </c>
      <c r="L4" s="4"/>
      <c r="M4" s="4"/>
      <c r="N4" s="4"/>
      <c r="O4" s="4"/>
      <c r="P4" s="4"/>
      <c r="Q4" s="4"/>
      <c r="R4" s="4"/>
      <c r="S4" s="4"/>
    </row>
    <row r="5" ht="23.25" customHeight="1" spans="1:19">
      <c r="A5" s="4"/>
      <c r="B5" s="4"/>
      <c r="C5" s="4" t="s">
        <v>385</v>
      </c>
      <c r="D5" s="4" t="s">
        <v>403</v>
      </c>
      <c r="E5" s="4"/>
      <c r="F5" s="4"/>
      <c r="G5" s="4"/>
      <c r="H5" s="4" t="s">
        <v>404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ht="56" customHeight="1" spans="1:19">
      <c r="A6" s="4"/>
      <c r="B6" s="4"/>
      <c r="C6" s="4"/>
      <c r="D6" s="4" t="s">
        <v>138</v>
      </c>
      <c r="E6" s="4" t="s">
        <v>405</v>
      </c>
      <c r="F6" s="4" t="s">
        <v>142</v>
      </c>
      <c r="G6" s="4" t="s">
        <v>406</v>
      </c>
      <c r="H6" s="4" t="s">
        <v>161</v>
      </c>
      <c r="I6" s="4" t="s">
        <v>162</v>
      </c>
      <c r="J6" s="4"/>
      <c r="K6" s="8" t="s">
        <v>388</v>
      </c>
      <c r="L6" s="8" t="s">
        <v>389</v>
      </c>
      <c r="M6" s="8" t="s">
        <v>390</v>
      </c>
      <c r="N6" s="8" t="s">
        <v>395</v>
      </c>
      <c r="O6" s="8" t="s">
        <v>391</v>
      </c>
      <c r="P6" s="8" t="s">
        <v>407</v>
      </c>
      <c r="Q6" s="8" t="s">
        <v>408</v>
      </c>
      <c r="R6" s="8" t="s">
        <v>409</v>
      </c>
      <c r="S6" s="8" t="s">
        <v>396</v>
      </c>
    </row>
    <row r="7" ht="19.8" customHeight="1" spans="1:19">
      <c r="A7" s="122" t="s">
        <v>2</v>
      </c>
      <c r="B7" s="5" t="s">
        <v>4</v>
      </c>
      <c r="C7" s="6">
        <v>9093324</v>
      </c>
      <c r="D7" s="7">
        <v>9093324</v>
      </c>
      <c r="E7" s="7"/>
      <c r="F7" s="7"/>
      <c r="G7" s="7"/>
      <c r="H7" s="7">
        <v>9093324</v>
      </c>
      <c r="I7" s="7"/>
      <c r="J7" s="9" t="s">
        <v>410</v>
      </c>
      <c r="K7" s="10" t="s">
        <v>411</v>
      </c>
      <c r="L7" s="10" t="s">
        <v>412</v>
      </c>
      <c r="M7" s="11" t="s">
        <v>413</v>
      </c>
      <c r="N7" s="11" t="s">
        <v>414</v>
      </c>
      <c r="O7" s="11" t="s">
        <v>415</v>
      </c>
      <c r="P7" s="11" t="s">
        <v>416</v>
      </c>
      <c r="Q7" s="11" t="s">
        <v>413</v>
      </c>
      <c r="R7" s="11" t="s">
        <v>417</v>
      </c>
      <c r="S7" s="5"/>
    </row>
    <row r="8" ht="22.4" customHeight="1" spans="1:19">
      <c r="A8" s="5"/>
      <c r="B8" s="5"/>
      <c r="C8" s="6"/>
      <c r="D8" s="7"/>
      <c r="E8" s="7"/>
      <c r="F8" s="7"/>
      <c r="G8" s="7"/>
      <c r="H8" s="7"/>
      <c r="I8" s="7"/>
      <c r="J8" s="9"/>
      <c r="K8" s="10"/>
      <c r="L8" s="10" t="s">
        <v>418</v>
      </c>
      <c r="M8" s="11" t="s">
        <v>419</v>
      </c>
      <c r="N8" s="11" t="s">
        <v>414</v>
      </c>
      <c r="O8" s="11" t="s">
        <v>420</v>
      </c>
      <c r="P8" s="11" t="s">
        <v>421</v>
      </c>
      <c r="Q8" s="11" t="s">
        <v>419</v>
      </c>
      <c r="R8" s="11" t="s">
        <v>417</v>
      </c>
      <c r="S8" s="5"/>
    </row>
    <row r="9" ht="18.95" customHeight="1" spans="1:19">
      <c r="A9" s="5"/>
      <c r="B9" s="5"/>
      <c r="C9" s="6"/>
      <c r="D9" s="7"/>
      <c r="E9" s="7"/>
      <c r="F9" s="7"/>
      <c r="G9" s="7"/>
      <c r="H9" s="7"/>
      <c r="I9" s="7"/>
      <c r="J9" s="9"/>
      <c r="K9" s="10"/>
      <c r="L9" s="10" t="s">
        <v>422</v>
      </c>
      <c r="M9" s="11" t="s">
        <v>423</v>
      </c>
      <c r="N9" s="11" t="s">
        <v>414</v>
      </c>
      <c r="O9" s="11" t="s">
        <v>424</v>
      </c>
      <c r="P9" s="11" t="s">
        <v>421</v>
      </c>
      <c r="Q9" s="11" t="s">
        <v>425</v>
      </c>
      <c r="R9" s="11" t="s">
        <v>426</v>
      </c>
      <c r="S9" s="5"/>
    </row>
    <row r="10" ht="21.55" customHeight="1" spans="1:19">
      <c r="A10" s="5"/>
      <c r="B10" s="5"/>
      <c r="C10" s="6"/>
      <c r="D10" s="7"/>
      <c r="E10" s="7"/>
      <c r="F10" s="7"/>
      <c r="G10" s="7"/>
      <c r="H10" s="7"/>
      <c r="I10" s="7"/>
      <c r="J10" s="9"/>
      <c r="K10" s="10"/>
      <c r="L10" s="10" t="s">
        <v>427</v>
      </c>
      <c r="M10" s="11" t="s">
        <v>428</v>
      </c>
      <c r="N10" s="11" t="s">
        <v>414</v>
      </c>
      <c r="O10" s="11" t="s">
        <v>420</v>
      </c>
      <c r="P10" s="11" t="s">
        <v>421</v>
      </c>
      <c r="Q10" s="11" t="s">
        <v>429</v>
      </c>
      <c r="R10" s="11" t="s">
        <v>426</v>
      </c>
      <c r="S10" s="5"/>
    </row>
    <row r="11" ht="29.25" spans="1:19">
      <c r="A11" s="5"/>
      <c r="B11" s="5"/>
      <c r="C11" s="6"/>
      <c r="D11" s="7"/>
      <c r="E11" s="7"/>
      <c r="F11" s="7"/>
      <c r="G11" s="7"/>
      <c r="H11" s="7"/>
      <c r="I11" s="7"/>
      <c r="J11" s="9"/>
      <c r="K11" s="10" t="s">
        <v>430</v>
      </c>
      <c r="L11" s="10" t="s">
        <v>431</v>
      </c>
      <c r="M11" s="11" t="s">
        <v>432</v>
      </c>
      <c r="N11" s="11" t="s">
        <v>414</v>
      </c>
      <c r="O11" s="11" t="s">
        <v>420</v>
      </c>
      <c r="P11" s="11" t="s">
        <v>421</v>
      </c>
      <c r="Q11" s="11" t="s">
        <v>433</v>
      </c>
      <c r="R11" s="11" t="s">
        <v>434</v>
      </c>
      <c r="S11" s="5"/>
    </row>
    <row r="12" ht="29.25" spans="1:19">
      <c r="A12" s="5"/>
      <c r="B12" s="5"/>
      <c r="C12" s="6"/>
      <c r="D12" s="7"/>
      <c r="E12" s="7"/>
      <c r="F12" s="7"/>
      <c r="G12" s="7"/>
      <c r="H12" s="7"/>
      <c r="I12" s="7"/>
      <c r="J12" s="9"/>
      <c r="K12" s="10"/>
      <c r="L12" s="10" t="s">
        <v>435</v>
      </c>
      <c r="M12" s="11" t="s">
        <v>436</v>
      </c>
      <c r="N12" s="11" t="s">
        <v>414</v>
      </c>
      <c r="O12" s="11" t="s">
        <v>437</v>
      </c>
      <c r="P12" s="11" t="s">
        <v>421</v>
      </c>
      <c r="Q12" s="11" t="s">
        <v>438</v>
      </c>
      <c r="R12" s="11" t="s">
        <v>434</v>
      </c>
      <c r="S12" s="5"/>
    </row>
    <row r="13" ht="29.25" spans="1:19">
      <c r="A13" s="5"/>
      <c r="B13" s="5"/>
      <c r="C13" s="6"/>
      <c r="D13" s="7"/>
      <c r="E13" s="7"/>
      <c r="F13" s="7"/>
      <c r="G13" s="7"/>
      <c r="H13" s="7"/>
      <c r="I13" s="7"/>
      <c r="J13" s="9"/>
      <c r="K13" s="10"/>
      <c r="L13" s="10" t="s">
        <v>439</v>
      </c>
      <c r="M13" s="11" t="s">
        <v>440</v>
      </c>
      <c r="N13" s="11" t="s">
        <v>414</v>
      </c>
      <c r="O13" s="11" t="s">
        <v>441</v>
      </c>
      <c r="P13" s="11" t="s">
        <v>421</v>
      </c>
      <c r="Q13" s="11" t="s">
        <v>440</v>
      </c>
      <c r="R13" s="11" t="s">
        <v>434</v>
      </c>
      <c r="S13" s="5"/>
    </row>
    <row r="14" ht="19.5" spans="1:19">
      <c r="A14" s="5"/>
      <c r="B14" s="5"/>
      <c r="C14" s="6"/>
      <c r="D14" s="7"/>
      <c r="E14" s="7"/>
      <c r="F14" s="7"/>
      <c r="G14" s="7"/>
      <c r="H14" s="7"/>
      <c r="I14" s="7"/>
      <c r="J14" s="9"/>
      <c r="K14" s="10"/>
      <c r="L14" s="10" t="s">
        <v>442</v>
      </c>
      <c r="M14" s="11" t="s">
        <v>443</v>
      </c>
      <c r="N14" s="11" t="s">
        <v>414</v>
      </c>
      <c r="O14" s="11" t="s">
        <v>441</v>
      </c>
      <c r="P14" s="11" t="s">
        <v>421</v>
      </c>
      <c r="Q14" s="11" t="s">
        <v>443</v>
      </c>
      <c r="R14" s="11" t="s">
        <v>434</v>
      </c>
      <c r="S14" s="5"/>
    </row>
    <row r="15" spans="1:19">
      <c r="A15" s="5"/>
      <c r="B15" s="5"/>
      <c r="C15" s="6"/>
      <c r="D15" s="7"/>
      <c r="E15" s="7"/>
      <c r="F15" s="7"/>
      <c r="G15" s="7"/>
      <c r="H15" s="7"/>
      <c r="I15" s="7"/>
      <c r="J15" s="9"/>
      <c r="K15" s="10" t="s">
        <v>444</v>
      </c>
      <c r="L15" s="10" t="s">
        <v>445</v>
      </c>
      <c r="M15" s="11" t="s">
        <v>446</v>
      </c>
      <c r="N15" s="11" t="s">
        <v>414</v>
      </c>
      <c r="O15" s="11" t="s">
        <v>447</v>
      </c>
      <c r="P15" s="11" t="s">
        <v>421</v>
      </c>
      <c r="Q15" s="11" t="s">
        <v>437</v>
      </c>
      <c r="R15" s="11" t="s">
        <v>417</v>
      </c>
      <c r="S15" s="5"/>
    </row>
  </sheetData>
  <mergeCells count="24">
    <mergeCell ref="R1:S1"/>
    <mergeCell ref="A2:R2"/>
    <mergeCell ref="A3:P3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rintOptions horizontalCentered="1"/>
  <pageMargins left="0.0784722222222222" right="0.0784722222222222" top="0.865972222222222" bottom="0.0784722222222222" header="0" footer="0"/>
  <pageSetup paperSize="9" scale="80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5" workbookViewId="0">
      <selection activeCell="E25" sqref="E25"/>
    </sheetView>
  </sheetViews>
  <sheetFormatPr defaultColWidth="10" defaultRowHeight="13.5" outlineLevelCol="7"/>
  <cols>
    <col min="1" max="1" width="32" customWidth="1"/>
    <col min="2" max="2" width="11.0333333333333" style="100" customWidth="1"/>
    <col min="3" max="3" width="32" customWidth="1"/>
    <col min="4" max="4" width="11.0333333333333" style="100" customWidth="1"/>
    <col min="5" max="5" width="32" customWidth="1"/>
    <col min="6" max="6" width="11.0333333333333" style="100" customWidth="1"/>
    <col min="7" max="7" width="32" customWidth="1"/>
    <col min="8" max="8" width="11.0333333333333" style="100" customWidth="1"/>
    <col min="9" max="9" width="9.76666666666667" customWidth="1"/>
  </cols>
  <sheetData>
    <row r="1" ht="18" customHeight="1" spans="1:8">
      <c r="A1" s="1"/>
      <c r="H1" s="36" t="s">
        <v>29</v>
      </c>
    </row>
    <row r="2" ht="24.15" customHeight="1" spans="1:8">
      <c r="A2" s="101" t="s">
        <v>7</v>
      </c>
      <c r="B2" s="102"/>
      <c r="C2" s="101"/>
      <c r="D2" s="102"/>
      <c r="E2" s="101"/>
      <c r="F2" s="102"/>
      <c r="G2" s="101"/>
      <c r="H2" s="102"/>
    </row>
    <row r="3" ht="17.25" customHeight="1" spans="1:8">
      <c r="A3" s="3" t="s">
        <v>30</v>
      </c>
      <c r="B3" s="103"/>
      <c r="C3" s="3"/>
      <c r="D3" s="103"/>
      <c r="E3" s="3"/>
      <c r="F3" s="103"/>
      <c r="G3" s="25" t="s">
        <v>31</v>
      </c>
      <c r="H3" s="103"/>
    </row>
    <row r="4" ht="17.9" customHeight="1" spans="1:8">
      <c r="A4" s="16" t="s">
        <v>32</v>
      </c>
      <c r="B4" s="104"/>
      <c r="C4" s="16" t="s">
        <v>33</v>
      </c>
      <c r="D4" s="104"/>
      <c r="E4" s="16"/>
      <c r="F4" s="104"/>
      <c r="G4" s="16"/>
      <c r="H4" s="104"/>
    </row>
    <row r="5" s="99" customFormat="1" ht="22.4" customHeight="1" spans="1:8">
      <c r="A5" s="16" t="s">
        <v>34</v>
      </c>
      <c r="B5" s="105" t="s">
        <v>35</v>
      </c>
      <c r="C5" s="16" t="s">
        <v>36</v>
      </c>
      <c r="D5" s="105" t="s">
        <v>35</v>
      </c>
      <c r="E5" s="16" t="s">
        <v>37</v>
      </c>
      <c r="F5" s="105" t="s">
        <v>35</v>
      </c>
      <c r="G5" s="16" t="s">
        <v>38</v>
      </c>
      <c r="H5" s="105" t="s">
        <v>35</v>
      </c>
    </row>
    <row r="6" ht="16.25" customHeight="1" spans="1:8">
      <c r="A6" s="19" t="s">
        <v>39</v>
      </c>
      <c r="B6" s="106">
        <v>9093324</v>
      </c>
      <c r="C6" s="20" t="s">
        <v>40</v>
      </c>
      <c r="D6" s="50">
        <v>5267371</v>
      </c>
      <c r="E6" s="19" t="s">
        <v>41</v>
      </c>
      <c r="F6" s="104">
        <v>9093324</v>
      </c>
      <c r="G6" s="20" t="s">
        <v>42</v>
      </c>
      <c r="H6" s="106">
        <v>7697320</v>
      </c>
    </row>
    <row r="7" ht="16.25" customHeight="1" spans="1:8">
      <c r="A7" s="20" t="s">
        <v>43</v>
      </c>
      <c r="B7" s="106">
        <v>9013324</v>
      </c>
      <c r="C7" s="20" t="s">
        <v>44</v>
      </c>
      <c r="D7" s="50"/>
      <c r="E7" s="20" t="s">
        <v>45</v>
      </c>
      <c r="F7" s="106">
        <v>7697320</v>
      </c>
      <c r="G7" s="20" t="s">
        <v>46</v>
      </c>
      <c r="H7" s="106">
        <v>1235246</v>
      </c>
    </row>
    <row r="8" ht="16.25" customHeight="1" spans="1:8">
      <c r="A8" s="19" t="s">
        <v>47</v>
      </c>
      <c r="B8" s="106">
        <v>80000</v>
      </c>
      <c r="C8" s="20" t="s">
        <v>48</v>
      </c>
      <c r="D8" s="50"/>
      <c r="E8" s="20" t="s">
        <v>49</v>
      </c>
      <c r="F8" s="106">
        <v>1235246</v>
      </c>
      <c r="G8" s="20" t="s">
        <v>50</v>
      </c>
      <c r="H8" s="106"/>
    </row>
    <row r="9" ht="16.25" customHeight="1" spans="1:8">
      <c r="A9" s="20" t="s">
        <v>51</v>
      </c>
      <c r="B9" s="106"/>
      <c r="C9" s="20" t="s">
        <v>52</v>
      </c>
      <c r="D9" s="50"/>
      <c r="E9" s="20" t="s">
        <v>53</v>
      </c>
      <c r="F9" s="106">
        <v>160758</v>
      </c>
      <c r="G9" s="20" t="s">
        <v>54</v>
      </c>
      <c r="H9" s="106"/>
    </row>
    <row r="10" ht="16.25" customHeight="1" spans="1:8">
      <c r="A10" s="20" t="s">
        <v>55</v>
      </c>
      <c r="B10" s="106"/>
      <c r="C10" s="20" t="s">
        <v>56</v>
      </c>
      <c r="D10" s="50"/>
      <c r="E10" s="19" t="s">
        <v>57</v>
      </c>
      <c r="F10" s="104"/>
      <c r="G10" s="20" t="s">
        <v>58</v>
      </c>
      <c r="H10" s="106"/>
    </row>
    <row r="11" ht="16.25" customHeight="1" spans="1:8">
      <c r="A11" s="20" t="s">
        <v>59</v>
      </c>
      <c r="B11" s="106"/>
      <c r="C11" s="20" t="s">
        <v>60</v>
      </c>
      <c r="D11" s="50"/>
      <c r="E11" s="20" t="s">
        <v>61</v>
      </c>
      <c r="F11" s="106"/>
      <c r="G11" s="20" t="s">
        <v>62</v>
      </c>
      <c r="H11" s="106"/>
    </row>
    <row r="12" ht="16.25" customHeight="1" spans="1:8">
      <c r="A12" s="20" t="s">
        <v>63</v>
      </c>
      <c r="B12" s="106">
        <v>80000</v>
      </c>
      <c r="C12" s="20" t="s">
        <v>64</v>
      </c>
      <c r="D12" s="50">
        <v>207300</v>
      </c>
      <c r="E12" s="20" t="s">
        <v>65</v>
      </c>
      <c r="F12" s="106"/>
      <c r="G12" s="20" t="s">
        <v>66</v>
      </c>
      <c r="H12" s="106"/>
    </row>
    <row r="13" ht="16.25" customHeight="1" spans="1:8">
      <c r="A13" s="20" t="s">
        <v>67</v>
      </c>
      <c r="B13" s="106"/>
      <c r="C13" s="20" t="s">
        <v>68</v>
      </c>
      <c r="D13" s="50">
        <v>1106869</v>
      </c>
      <c r="E13" s="20" t="s">
        <v>69</v>
      </c>
      <c r="F13" s="106"/>
      <c r="G13" s="20" t="s">
        <v>70</v>
      </c>
      <c r="H13" s="106"/>
    </row>
    <row r="14" ht="16.25" customHeight="1" spans="1:8">
      <c r="A14" s="20" t="s">
        <v>71</v>
      </c>
      <c r="B14" s="106"/>
      <c r="C14" s="20" t="s">
        <v>72</v>
      </c>
      <c r="D14" s="50"/>
      <c r="E14" s="20" t="s">
        <v>73</v>
      </c>
      <c r="F14" s="106"/>
      <c r="G14" s="20" t="s">
        <v>74</v>
      </c>
      <c r="H14" s="106">
        <v>160758</v>
      </c>
    </row>
    <row r="15" ht="16.25" customHeight="1" spans="1:8">
      <c r="A15" s="20" t="s">
        <v>75</v>
      </c>
      <c r="B15" s="106"/>
      <c r="C15" s="20" t="s">
        <v>76</v>
      </c>
      <c r="D15" s="50">
        <v>429907</v>
      </c>
      <c r="E15" s="20" t="s">
        <v>77</v>
      </c>
      <c r="F15" s="106"/>
      <c r="G15" s="20" t="s">
        <v>78</v>
      </c>
      <c r="H15" s="106"/>
    </row>
    <row r="16" ht="16.25" customHeight="1" spans="1:8">
      <c r="A16" s="20" t="s">
        <v>79</v>
      </c>
      <c r="B16" s="106"/>
      <c r="C16" s="20" t="s">
        <v>80</v>
      </c>
      <c r="D16" s="50"/>
      <c r="E16" s="20" t="s">
        <v>81</v>
      </c>
      <c r="F16" s="106"/>
      <c r="G16" s="20" t="s">
        <v>82</v>
      </c>
      <c r="H16" s="106"/>
    </row>
    <row r="17" ht="16.25" customHeight="1" spans="1:8">
      <c r="A17" s="20" t="s">
        <v>83</v>
      </c>
      <c r="B17" s="106"/>
      <c r="C17" s="20" t="s">
        <v>84</v>
      </c>
      <c r="D17" s="50"/>
      <c r="E17" s="20" t="s">
        <v>85</v>
      </c>
      <c r="F17" s="106"/>
      <c r="G17" s="20" t="s">
        <v>86</v>
      </c>
      <c r="H17" s="106"/>
    </row>
    <row r="18" ht="16.25" customHeight="1" spans="1:8">
      <c r="A18" s="20" t="s">
        <v>87</v>
      </c>
      <c r="B18" s="106"/>
      <c r="C18" s="20" t="s">
        <v>88</v>
      </c>
      <c r="D18" s="50">
        <v>1426240</v>
      </c>
      <c r="E18" s="20" t="s">
        <v>89</v>
      </c>
      <c r="F18" s="106"/>
      <c r="G18" s="20" t="s">
        <v>90</v>
      </c>
      <c r="H18" s="106"/>
    </row>
    <row r="19" ht="16.25" customHeight="1" spans="1:8">
      <c r="A19" s="20" t="s">
        <v>91</v>
      </c>
      <c r="B19" s="106"/>
      <c r="C19" s="20" t="s">
        <v>92</v>
      </c>
      <c r="D19" s="50"/>
      <c r="E19" s="20" t="s">
        <v>93</v>
      </c>
      <c r="F19" s="106"/>
      <c r="G19" s="20" t="s">
        <v>94</v>
      </c>
      <c r="H19" s="106"/>
    </row>
    <row r="20" ht="16.25" customHeight="1" spans="1:8">
      <c r="A20" s="19" t="s">
        <v>95</v>
      </c>
      <c r="B20" s="104"/>
      <c r="C20" s="20" t="s">
        <v>96</v>
      </c>
      <c r="D20" s="49"/>
      <c r="E20" s="20" t="s">
        <v>97</v>
      </c>
      <c r="F20" s="106"/>
      <c r="G20" s="20"/>
      <c r="H20" s="106"/>
    </row>
    <row r="21" ht="16.25" customHeight="1" spans="1:8">
      <c r="A21" s="19" t="s">
        <v>98</v>
      </c>
      <c r="B21" s="104"/>
      <c r="C21" s="20" t="s">
        <v>99</v>
      </c>
      <c r="D21" s="49"/>
      <c r="E21" s="19" t="s">
        <v>100</v>
      </c>
      <c r="F21" s="104"/>
      <c r="G21" s="20"/>
      <c r="H21" s="106"/>
    </row>
    <row r="22" ht="16.25" customHeight="1" spans="1:8">
      <c r="A22" s="19" t="s">
        <v>101</v>
      </c>
      <c r="B22" s="104"/>
      <c r="C22" s="20" t="s">
        <v>102</v>
      </c>
      <c r="D22" s="49"/>
      <c r="E22" s="20"/>
      <c r="F22" s="106"/>
      <c r="G22" s="20"/>
      <c r="H22" s="106"/>
    </row>
    <row r="23" ht="16.25" customHeight="1" spans="1:8">
      <c r="A23" s="19" t="s">
        <v>103</v>
      </c>
      <c r="B23" s="104"/>
      <c r="C23" s="20" t="s">
        <v>104</v>
      </c>
      <c r="D23" s="49"/>
      <c r="E23" s="20"/>
      <c r="F23" s="106"/>
      <c r="G23" s="20"/>
      <c r="H23" s="106"/>
    </row>
    <row r="24" ht="16.25" customHeight="1" spans="1:8">
      <c r="A24" s="19" t="s">
        <v>105</v>
      </c>
      <c r="B24" s="104"/>
      <c r="C24" s="20" t="s">
        <v>106</v>
      </c>
      <c r="D24" s="49"/>
      <c r="E24" s="20"/>
      <c r="F24" s="106"/>
      <c r="G24" s="20"/>
      <c r="H24" s="106"/>
    </row>
    <row r="25" ht="16.25" customHeight="1" spans="1:8">
      <c r="A25" s="20" t="s">
        <v>107</v>
      </c>
      <c r="B25" s="106"/>
      <c r="C25" s="20" t="s">
        <v>108</v>
      </c>
      <c r="D25" s="50">
        <v>655637</v>
      </c>
      <c r="E25" s="20"/>
      <c r="F25" s="106"/>
      <c r="G25" s="20"/>
      <c r="H25" s="106"/>
    </row>
    <row r="26" ht="16.25" customHeight="1" spans="1:8">
      <c r="A26" s="20" t="s">
        <v>109</v>
      </c>
      <c r="B26" s="106"/>
      <c r="C26" s="20" t="s">
        <v>110</v>
      </c>
      <c r="D26" s="50"/>
      <c r="E26" s="20"/>
      <c r="F26" s="106"/>
      <c r="G26" s="20"/>
      <c r="H26" s="106"/>
    </row>
    <row r="27" ht="16.25" customHeight="1" spans="1:8">
      <c r="A27" s="20" t="s">
        <v>111</v>
      </c>
      <c r="B27" s="106"/>
      <c r="C27" s="20" t="s">
        <v>112</v>
      </c>
      <c r="D27" s="50"/>
      <c r="E27" s="20"/>
      <c r="F27" s="106"/>
      <c r="G27" s="20"/>
      <c r="H27" s="106"/>
    </row>
    <row r="28" ht="16.25" customHeight="1" spans="1:8">
      <c r="A28" s="19" t="s">
        <v>113</v>
      </c>
      <c r="B28" s="104"/>
      <c r="C28" s="20" t="s">
        <v>114</v>
      </c>
      <c r="D28" s="49"/>
      <c r="E28" s="20"/>
      <c r="F28" s="106"/>
      <c r="G28" s="20"/>
      <c r="H28" s="106"/>
    </row>
    <row r="29" ht="16.25" customHeight="1" spans="1:8">
      <c r="A29" s="19" t="s">
        <v>115</v>
      </c>
      <c r="B29" s="104"/>
      <c r="C29" s="20" t="s">
        <v>116</v>
      </c>
      <c r="D29" s="49"/>
      <c r="E29" s="20"/>
      <c r="F29" s="106"/>
      <c r="G29" s="20"/>
      <c r="H29" s="106"/>
    </row>
    <row r="30" ht="16.25" customHeight="1" spans="1:8">
      <c r="A30" s="19" t="s">
        <v>117</v>
      </c>
      <c r="B30" s="104"/>
      <c r="C30" s="20" t="s">
        <v>118</v>
      </c>
      <c r="D30" s="49"/>
      <c r="E30" s="20"/>
      <c r="F30" s="106"/>
      <c r="G30" s="20"/>
      <c r="H30" s="106"/>
    </row>
    <row r="31" ht="16.25" customHeight="1" spans="1:8">
      <c r="A31" s="19" t="s">
        <v>119</v>
      </c>
      <c r="B31" s="104"/>
      <c r="C31" s="20" t="s">
        <v>120</v>
      </c>
      <c r="D31" s="49"/>
      <c r="E31" s="20"/>
      <c r="F31" s="106"/>
      <c r="G31" s="20"/>
      <c r="H31" s="106"/>
    </row>
    <row r="32" ht="16.25" customHeight="1" spans="1:8">
      <c r="A32" s="19" t="s">
        <v>121</v>
      </c>
      <c r="B32" s="104"/>
      <c r="C32" s="20" t="s">
        <v>122</v>
      </c>
      <c r="D32" s="49"/>
      <c r="E32" s="20"/>
      <c r="F32" s="106"/>
      <c r="G32" s="20"/>
      <c r="H32" s="106"/>
    </row>
    <row r="33" ht="16.25" customHeight="1" spans="1:8">
      <c r="A33" s="20"/>
      <c r="B33" s="106"/>
      <c r="C33" s="20" t="s">
        <v>123</v>
      </c>
      <c r="D33" s="50"/>
      <c r="E33" s="20"/>
      <c r="F33" s="106"/>
      <c r="G33" s="20"/>
      <c r="H33" s="106"/>
    </row>
    <row r="34" ht="16.25" customHeight="1" spans="1:8">
      <c r="A34" s="20"/>
      <c r="B34" s="106"/>
      <c r="C34" s="20" t="s">
        <v>124</v>
      </c>
      <c r="D34" s="50"/>
      <c r="E34" s="20"/>
      <c r="F34" s="106"/>
      <c r="G34" s="20"/>
      <c r="H34" s="106"/>
    </row>
    <row r="35" ht="16.25" customHeight="1" spans="1:8">
      <c r="A35" s="20"/>
      <c r="B35" s="106"/>
      <c r="C35" s="20" t="s">
        <v>125</v>
      </c>
      <c r="D35" s="50"/>
      <c r="E35" s="20"/>
      <c r="F35" s="106"/>
      <c r="G35" s="20"/>
      <c r="H35" s="106"/>
    </row>
    <row r="36" ht="16.25" customHeight="1" spans="1:8">
      <c r="A36" s="20"/>
      <c r="B36" s="106"/>
      <c r="C36" s="20"/>
      <c r="D36" s="50"/>
      <c r="E36" s="20"/>
      <c r="F36" s="106"/>
      <c r="G36" s="20"/>
      <c r="H36" s="106"/>
    </row>
    <row r="37" ht="16.25" customHeight="1" spans="1:8">
      <c r="A37" s="19" t="s">
        <v>126</v>
      </c>
      <c r="B37" s="104">
        <v>9093324</v>
      </c>
      <c r="C37" s="19" t="s">
        <v>127</v>
      </c>
      <c r="D37" s="49">
        <f>SUM(D6:D36)</f>
        <v>9093324</v>
      </c>
      <c r="E37" s="19" t="s">
        <v>127</v>
      </c>
      <c r="F37" s="104">
        <v>9093324</v>
      </c>
      <c r="G37" s="19" t="s">
        <v>127</v>
      </c>
      <c r="H37" s="104">
        <v>9093324</v>
      </c>
    </row>
    <row r="38" ht="16.25" customHeight="1" spans="1:8">
      <c r="A38" s="19" t="s">
        <v>128</v>
      </c>
      <c r="B38" s="104"/>
      <c r="C38" s="19" t="s">
        <v>129</v>
      </c>
      <c r="D38" s="49"/>
      <c r="E38" s="19" t="s">
        <v>129</v>
      </c>
      <c r="F38" s="104"/>
      <c r="G38" s="19" t="s">
        <v>129</v>
      </c>
      <c r="H38" s="104"/>
    </row>
    <row r="39" ht="16.25" customHeight="1" spans="1:8">
      <c r="A39" s="20"/>
      <c r="B39" s="106"/>
      <c r="C39" s="20"/>
      <c r="D39" s="50"/>
      <c r="E39" s="19"/>
      <c r="F39" s="104"/>
      <c r="G39" s="19"/>
      <c r="H39" s="104"/>
    </row>
    <row r="40" ht="16.25" customHeight="1" spans="1:8">
      <c r="A40" s="19" t="s">
        <v>130</v>
      </c>
      <c r="B40" s="104">
        <v>9093324</v>
      </c>
      <c r="C40" s="19" t="s">
        <v>131</v>
      </c>
      <c r="D40" s="49">
        <v>9093324</v>
      </c>
      <c r="E40" s="19" t="s">
        <v>131</v>
      </c>
      <c r="F40" s="104">
        <v>9093324</v>
      </c>
      <c r="G40" s="19" t="s">
        <v>131</v>
      </c>
      <c r="H40" s="104">
        <v>9093324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M19" sqref="M19"/>
    </sheetView>
  </sheetViews>
  <sheetFormatPr defaultColWidth="10" defaultRowHeight="13.5"/>
  <cols>
    <col min="1" max="1" width="5.83333333333333" customWidth="1"/>
    <col min="2" max="2" width="12.875" customWidth="1"/>
    <col min="3" max="3" width="11.75" customWidth="1"/>
    <col min="4" max="4" width="12.125" customWidth="1"/>
    <col min="5" max="5" width="12" customWidth="1"/>
    <col min="6" max="25" width="5.5" customWidth="1"/>
    <col min="26" max="26" width="9.76666666666667" customWidth="1"/>
  </cols>
  <sheetData>
    <row r="1" ht="16.35" customHeight="1" spans="1:25">
      <c r="A1" s="1"/>
      <c r="X1" s="24" t="s">
        <v>132</v>
      </c>
      <c r="Y1" s="24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5" t="s">
        <v>31</v>
      </c>
      <c r="Y3" s="25"/>
    </row>
    <row r="4" ht="22.4" customHeight="1" spans="1:25">
      <c r="A4" s="27" t="s">
        <v>133</v>
      </c>
      <c r="B4" s="27" t="s">
        <v>134</v>
      </c>
      <c r="C4" s="27" t="s">
        <v>135</v>
      </c>
      <c r="D4" s="27" t="s">
        <v>136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128</v>
      </c>
      <c r="T4" s="27"/>
      <c r="U4" s="27"/>
      <c r="V4" s="27"/>
      <c r="W4" s="27"/>
      <c r="X4" s="27"/>
      <c r="Y4" s="27"/>
    </row>
    <row r="5" ht="22.4" customHeight="1" spans="1:25">
      <c r="A5" s="27"/>
      <c r="B5" s="27"/>
      <c r="C5" s="27"/>
      <c r="D5" s="27" t="s">
        <v>137</v>
      </c>
      <c r="E5" s="27" t="s">
        <v>138</v>
      </c>
      <c r="F5" s="27" t="s">
        <v>139</v>
      </c>
      <c r="G5" s="27" t="s">
        <v>140</v>
      </c>
      <c r="H5" s="27" t="s">
        <v>141</v>
      </c>
      <c r="I5" s="27" t="s">
        <v>142</v>
      </c>
      <c r="J5" s="27" t="s">
        <v>143</v>
      </c>
      <c r="K5" s="27"/>
      <c r="L5" s="27"/>
      <c r="M5" s="27"/>
      <c r="N5" s="27" t="s">
        <v>144</v>
      </c>
      <c r="O5" s="27" t="s">
        <v>145</v>
      </c>
      <c r="P5" s="27" t="s">
        <v>146</v>
      </c>
      <c r="Q5" s="27" t="s">
        <v>147</v>
      </c>
      <c r="R5" s="27" t="s">
        <v>148</v>
      </c>
      <c r="S5" s="27" t="s">
        <v>137</v>
      </c>
      <c r="T5" s="27" t="s">
        <v>138</v>
      </c>
      <c r="U5" s="27" t="s">
        <v>139</v>
      </c>
      <c r="V5" s="27" t="s">
        <v>140</v>
      </c>
      <c r="W5" s="27" t="s">
        <v>141</v>
      </c>
      <c r="X5" s="27" t="s">
        <v>142</v>
      </c>
      <c r="Y5" s="27" t="s">
        <v>149</v>
      </c>
    </row>
    <row r="6" ht="47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150</v>
      </c>
      <c r="K6" s="27" t="s">
        <v>151</v>
      </c>
      <c r="L6" s="27" t="s">
        <v>152</v>
      </c>
      <c r="M6" s="27" t="s">
        <v>141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="34" customFormat="1" ht="27.6" customHeight="1" spans="1:25">
      <c r="A7" s="96"/>
      <c r="B7" s="96" t="s">
        <v>135</v>
      </c>
      <c r="C7" s="52">
        <v>9093324</v>
      </c>
      <c r="D7" s="52">
        <v>9093324</v>
      </c>
      <c r="E7" s="52">
        <f t="shared" ref="E7:E9" si="0">8845324+168000+80000</f>
        <v>9093324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38"/>
      <c r="R7" s="97"/>
      <c r="S7" s="97"/>
      <c r="T7" s="97"/>
      <c r="U7" s="97"/>
      <c r="V7" s="97"/>
      <c r="W7" s="97"/>
      <c r="X7" s="97"/>
      <c r="Y7" s="97"/>
    </row>
    <row r="8" s="34" customFormat="1" ht="26.1" customHeight="1" spans="1:25">
      <c r="A8" s="98" t="s">
        <v>153</v>
      </c>
      <c r="B8" s="98" t="s">
        <v>154</v>
      </c>
      <c r="C8" s="53">
        <v>9093324</v>
      </c>
      <c r="D8" s="53">
        <v>9093324</v>
      </c>
      <c r="E8" s="53">
        <f t="shared" si="0"/>
        <v>9093324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38"/>
      <c r="R8" s="97"/>
      <c r="S8" s="97"/>
      <c r="T8" s="97"/>
      <c r="U8" s="97"/>
      <c r="V8" s="97"/>
      <c r="W8" s="97"/>
      <c r="X8" s="97"/>
      <c r="Y8" s="97"/>
    </row>
    <row r="9" s="34" customFormat="1" ht="26.1" customHeight="1" spans="1:25">
      <c r="A9" s="98" t="s">
        <v>155</v>
      </c>
      <c r="B9" s="98" t="s">
        <v>156</v>
      </c>
      <c r="C9" s="53">
        <v>9093324</v>
      </c>
      <c r="D9" s="53">
        <v>9093324</v>
      </c>
      <c r="E9" s="53">
        <f t="shared" si="0"/>
        <v>9093324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38"/>
      <c r="R9" s="69"/>
      <c r="S9" s="69"/>
      <c r="T9" s="69"/>
      <c r="U9" s="69"/>
      <c r="V9" s="69"/>
      <c r="W9" s="69"/>
      <c r="X9" s="69"/>
      <c r="Y9" s="69"/>
    </row>
    <row r="10" ht="16.35" customHeight="1"/>
    <row r="11" ht="16.3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747916666666667" bottom="0.0777777777777778" header="0" footer="0"/>
  <pageSetup paperSize="9" scale="91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G7" sqref="G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1"/>
      <c r="D1" s="82"/>
      <c r="K1" s="36" t="s">
        <v>157</v>
      </c>
    </row>
    <row r="2" ht="31.9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25" t="s">
        <v>31</v>
      </c>
    </row>
    <row r="4" ht="27.6" customHeight="1" spans="1:11">
      <c r="A4" s="16" t="s">
        <v>158</v>
      </c>
      <c r="B4" s="16"/>
      <c r="C4" s="16"/>
      <c r="D4" s="16" t="s">
        <v>159</v>
      </c>
      <c r="E4" s="16" t="s">
        <v>160</v>
      </c>
      <c r="F4" s="16" t="s">
        <v>135</v>
      </c>
      <c r="G4" s="16" t="s">
        <v>161</v>
      </c>
      <c r="H4" s="16" t="s">
        <v>162</v>
      </c>
      <c r="I4" s="16" t="s">
        <v>163</v>
      </c>
      <c r="J4" s="16" t="s">
        <v>164</v>
      </c>
      <c r="K4" s="16" t="s">
        <v>165</v>
      </c>
    </row>
    <row r="5" ht="25.85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</row>
    <row r="6" s="70" customFormat="1" ht="22.8" customHeight="1" spans="1:11">
      <c r="A6" s="83"/>
      <c r="B6" s="83"/>
      <c r="C6" s="83"/>
      <c r="D6" s="84" t="s">
        <v>135</v>
      </c>
      <c r="E6" s="84"/>
      <c r="F6" s="39">
        <v>9093324</v>
      </c>
      <c r="G6" s="39">
        <v>9093324</v>
      </c>
      <c r="H6" s="85"/>
      <c r="I6" s="85"/>
      <c r="J6" s="84"/>
      <c r="K6" s="84"/>
    </row>
    <row r="7" s="70" customFormat="1" ht="22.8" customHeight="1" spans="1:11">
      <c r="A7" s="86"/>
      <c r="B7" s="86"/>
      <c r="C7" s="86"/>
      <c r="D7" s="87" t="s">
        <v>153</v>
      </c>
      <c r="E7" s="87" t="s">
        <v>154</v>
      </c>
      <c r="F7" s="88">
        <v>9093324</v>
      </c>
      <c r="G7" s="88">
        <v>9093324</v>
      </c>
      <c r="H7" s="89"/>
      <c r="I7" s="89"/>
      <c r="J7" s="95"/>
      <c r="K7" s="95"/>
    </row>
    <row r="8" s="70" customFormat="1" ht="22.8" customHeight="1" spans="1:11">
      <c r="A8" s="86"/>
      <c r="B8" s="86"/>
      <c r="C8" s="86"/>
      <c r="D8" s="87" t="s">
        <v>155</v>
      </c>
      <c r="E8" s="87" t="s">
        <v>156</v>
      </c>
      <c r="F8" s="88">
        <v>9093324</v>
      </c>
      <c r="G8" s="88">
        <v>9093324</v>
      </c>
      <c r="H8" s="89"/>
      <c r="I8" s="89"/>
      <c r="J8" s="95"/>
      <c r="K8" s="95"/>
    </row>
    <row r="9" s="70" customFormat="1" ht="22.8" customHeight="1" spans="1:11">
      <c r="A9" s="90" t="s">
        <v>169</v>
      </c>
      <c r="B9" s="90" t="s">
        <v>170</v>
      </c>
      <c r="C9" s="90" t="s">
        <v>170</v>
      </c>
      <c r="D9" s="91" t="s">
        <v>171</v>
      </c>
      <c r="E9" s="92" t="s">
        <v>172</v>
      </c>
      <c r="F9" s="93">
        <v>119400</v>
      </c>
      <c r="G9" s="93">
        <v>119400</v>
      </c>
      <c r="H9" s="94"/>
      <c r="I9" s="94"/>
      <c r="J9" s="92"/>
      <c r="K9" s="92"/>
    </row>
    <row r="10" s="70" customFormat="1" ht="22.8" customHeight="1" spans="1:11">
      <c r="A10" s="90" t="s">
        <v>169</v>
      </c>
      <c r="B10" s="90" t="s">
        <v>173</v>
      </c>
      <c r="C10" s="90" t="s">
        <v>170</v>
      </c>
      <c r="D10" s="91" t="s">
        <v>174</v>
      </c>
      <c r="E10" s="92" t="s">
        <v>172</v>
      </c>
      <c r="F10" s="46">
        <f>3698991+168000+80000</f>
        <v>3946991</v>
      </c>
      <c r="G10" s="46">
        <f>3698991+168000+80000</f>
        <v>3946991</v>
      </c>
      <c r="H10" s="94"/>
      <c r="I10" s="94"/>
      <c r="J10" s="92"/>
      <c r="K10" s="92"/>
    </row>
    <row r="11" s="70" customFormat="1" ht="22.8" customHeight="1" spans="1:11">
      <c r="A11" s="90" t="s">
        <v>169</v>
      </c>
      <c r="B11" s="90" t="s">
        <v>175</v>
      </c>
      <c r="C11" s="90" t="s">
        <v>170</v>
      </c>
      <c r="D11" s="91" t="s">
        <v>176</v>
      </c>
      <c r="E11" s="92" t="s">
        <v>172</v>
      </c>
      <c r="F11" s="93">
        <v>467680</v>
      </c>
      <c r="G11" s="93">
        <v>467680</v>
      </c>
      <c r="H11" s="94"/>
      <c r="I11" s="94"/>
      <c r="J11" s="92"/>
      <c r="K11" s="92"/>
    </row>
    <row r="12" s="70" customFormat="1" ht="22.8" customHeight="1" spans="1:11">
      <c r="A12" s="90" t="s">
        <v>169</v>
      </c>
      <c r="B12" s="90" t="s">
        <v>177</v>
      </c>
      <c r="C12" s="90" t="s">
        <v>170</v>
      </c>
      <c r="D12" s="91" t="s">
        <v>178</v>
      </c>
      <c r="E12" s="92" t="s">
        <v>172</v>
      </c>
      <c r="F12" s="93">
        <v>733300</v>
      </c>
      <c r="G12" s="93">
        <v>733300</v>
      </c>
      <c r="H12" s="94"/>
      <c r="I12" s="94"/>
      <c r="J12" s="92"/>
      <c r="K12" s="92"/>
    </row>
    <row r="13" s="70" customFormat="1" ht="22.8" customHeight="1" spans="1:11">
      <c r="A13" s="90" t="s">
        <v>179</v>
      </c>
      <c r="B13" s="90" t="s">
        <v>170</v>
      </c>
      <c r="C13" s="90" t="s">
        <v>170</v>
      </c>
      <c r="D13" s="91" t="s">
        <v>180</v>
      </c>
      <c r="E13" s="92" t="s">
        <v>172</v>
      </c>
      <c r="F13" s="93">
        <v>207300</v>
      </c>
      <c r="G13" s="93">
        <v>207300</v>
      </c>
      <c r="H13" s="94"/>
      <c r="I13" s="94"/>
      <c r="J13" s="92"/>
      <c r="K13" s="92"/>
    </row>
    <row r="14" s="70" customFormat="1" ht="22.8" customHeight="1" spans="1:11">
      <c r="A14" s="90" t="s">
        <v>181</v>
      </c>
      <c r="B14" s="90" t="s">
        <v>182</v>
      </c>
      <c r="C14" s="90" t="s">
        <v>182</v>
      </c>
      <c r="D14" s="91" t="s">
        <v>183</v>
      </c>
      <c r="E14" s="92" t="s">
        <v>184</v>
      </c>
      <c r="F14" s="93">
        <v>774899</v>
      </c>
      <c r="G14" s="93">
        <v>774899</v>
      </c>
      <c r="H14" s="94"/>
      <c r="I14" s="94"/>
      <c r="J14" s="92"/>
      <c r="K14" s="92"/>
    </row>
    <row r="15" s="70" customFormat="1" ht="22.8" customHeight="1" spans="1:11">
      <c r="A15" s="90" t="s">
        <v>181</v>
      </c>
      <c r="B15" s="90" t="s">
        <v>185</v>
      </c>
      <c r="C15" s="90" t="s">
        <v>186</v>
      </c>
      <c r="D15" s="91" t="s">
        <v>187</v>
      </c>
      <c r="E15" s="92" t="s">
        <v>188</v>
      </c>
      <c r="F15" s="93">
        <v>27942</v>
      </c>
      <c r="G15" s="93">
        <v>27942</v>
      </c>
      <c r="H15" s="94"/>
      <c r="I15" s="94"/>
      <c r="J15" s="92"/>
      <c r="K15" s="92"/>
    </row>
    <row r="16" s="70" customFormat="1" ht="22.8" customHeight="1" spans="1:11">
      <c r="A16" s="90" t="s">
        <v>181</v>
      </c>
      <c r="B16" s="90" t="s">
        <v>189</v>
      </c>
      <c r="C16" s="90" t="s">
        <v>170</v>
      </c>
      <c r="D16" s="91" t="s">
        <v>190</v>
      </c>
      <c r="E16" s="92" t="s">
        <v>191</v>
      </c>
      <c r="F16" s="93">
        <v>11928</v>
      </c>
      <c r="G16" s="93">
        <v>11928</v>
      </c>
      <c r="H16" s="94"/>
      <c r="I16" s="94"/>
      <c r="J16" s="92"/>
      <c r="K16" s="92"/>
    </row>
    <row r="17" s="70" customFormat="1" ht="22.8" customHeight="1" spans="1:11">
      <c r="A17" s="90" t="s">
        <v>181</v>
      </c>
      <c r="B17" s="90" t="s">
        <v>189</v>
      </c>
      <c r="C17" s="90" t="s">
        <v>192</v>
      </c>
      <c r="D17" s="91" t="s">
        <v>193</v>
      </c>
      <c r="E17" s="92" t="s">
        <v>194</v>
      </c>
      <c r="F17" s="93">
        <v>17380</v>
      </c>
      <c r="G17" s="93">
        <v>17380</v>
      </c>
      <c r="H17" s="94"/>
      <c r="I17" s="94"/>
      <c r="J17" s="92"/>
      <c r="K17" s="92"/>
    </row>
    <row r="18" s="70" customFormat="1" ht="22.8" customHeight="1" spans="1:11">
      <c r="A18" s="90" t="s">
        <v>181</v>
      </c>
      <c r="B18" s="90" t="s">
        <v>195</v>
      </c>
      <c r="C18" s="90" t="s">
        <v>170</v>
      </c>
      <c r="D18" s="91" t="s">
        <v>196</v>
      </c>
      <c r="E18" s="92" t="s">
        <v>172</v>
      </c>
      <c r="F18" s="93">
        <v>274720</v>
      </c>
      <c r="G18" s="93">
        <v>274720</v>
      </c>
      <c r="H18" s="94"/>
      <c r="I18" s="94"/>
      <c r="J18" s="92"/>
      <c r="K18" s="92"/>
    </row>
    <row r="19" s="70" customFormat="1" ht="22.8" customHeight="1" spans="1:11">
      <c r="A19" s="90" t="s">
        <v>197</v>
      </c>
      <c r="B19" s="90" t="s">
        <v>185</v>
      </c>
      <c r="C19" s="90" t="s">
        <v>170</v>
      </c>
      <c r="D19" s="91" t="s">
        <v>198</v>
      </c>
      <c r="E19" s="92" t="s">
        <v>199</v>
      </c>
      <c r="F19" s="93">
        <v>314482</v>
      </c>
      <c r="G19" s="93">
        <v>314482</v>
      </c>
      <c r="H19" s="94"/>
      <c r="I19" s="94"/>
      <c r="J19" s="92"/>
      <c r="K19" s="92"/>
    </row>
    <row r="20" s="70" customFormat="1" ht="22.8" customHeight="1" spans="1:11">
      <c r="A20" s="90" t="s">
        <v>197</v>
      </c>
      <c r="B20" s="90" t="s">
        <v>185</v>
      </c>
      <c r="C20" s="90" t="s">
        <v>173</v>
      </c>
      <c r="D20" s="91" t="s">
        <v>200</v>
      </c>
      <c r="E20" s="92" t="s">
        <v>201</v>
      </c>
      <c r="F20" s="93">
        <v>108465</v>
      </c>
      <c r="G20" s="93">
        <v>108465</v>
      </c>
      <c r="H20" s="94"/>
      <c r="I20" s="94"/>
      <c r="J20" s="92"/>
      <c r="K20" s="92"/>
    </row>
    <row r="21" s="70" customFormat="1" ht="22.8" customHeight="1" spans="1:11">
      <c r="A21" s="90" t="s">
        <v>197</v>
      </c>
      <c r="B21" s="90" t="s">
        <v>185</v>
      </c>
      <c r="C21" s="90" t="s">
        <v>186</v>
      </c>
      <c r="D21" s="91" t="s">
        <v>202</v>
      </c>
      <c r="E21" s="92" t="s">
        <v>203</v>
      </c>
      <c r="F21" s="93">
        <v>6960</v>
      </c>
      <c r="G21" s="93">
        <v>6960</v>
      </c>
      <c r="H21" s="94"/>
      <c r="I21" s="94"/>
      <c r="J21" s="92"/>
      <c r="K21" s="92"/>
    </row>
    <row r="22" s="70" customFormat="1" ht="22.8" customHeight="1" spans="1:11">
      <c r="A22" s="90" t="s">
        <v>204</v>
      </c>
      <c r="B22" s="90" t="s">
        <v>170</v>
      </c>
      <c r="C22" s="90" t="s">
        <v>170</v>
      </c>
      <c r="D22" s="91" t="s">
        <v>205</v>
      </c>
      <c r="E22" s="92" t="s">
        <v>172</v>
      </c>
      <c r="F22" s="93">
        <v>1426240</v>
      </c>
      <c r="G22" s="93">
        <v>1426240</v>
      </c>
      <c r="H22" s="94"/>
      <c r="I22" s="94"/>
      <c r="J22" s="92"/>
      <c r="K22" s="92"/>
    </row>
    <row r="23" s="70" customFormat="1" ht="22.8" customHeight="1" spans="1:11">
      <c r="A23" s="90" t="s">
        <v>206</v>
      </c>
      <c r="B23" s="90" t="s">
        <v>192</v>
      </c>
      <c r="C23" s="90" t="s">
        <v>170</v>
      </c>
      <c r="D23" s="91" t="s">
        <v>207</v>
      </c>
      <c r="E23" s="92" t="s">
        <v>208</v>
      </c>
      <c r="F23" s="93">
        <v>655637</v>
      </c>
      <c r="G23" s="93">
        <v>655637</v>
      </c>
      <c r="H23" s="94"/>
      <c r="I23" s="94"/>
      <c r="J23" s="92"/>
      <c r="K23" s="9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15694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U10" sqref="U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10" customWidth="1"/>
    <col min="8" max="8" width="11.625" customWidth="1"/>
    <col min="9" max="14" width="5.125" customWidth="1"/>
    <col min="15" max="15" width="11.875" customWidth="1"/>
    <col min="16" max="19" width="5.125" customWidth="1"/>
    <col min="20" max="20" width="7.625" customWidth="1"/>
    <col min="21" max="22" width="9.76666666666667" customWidth="1"/>
  </cols>
  <sheetData>
    <row r="1" ht="16.35" customHeight="1" spans="1:20">
      <c r="A1" s="1"/>
      <c r="S1" s="36" t="s">
        <v>209</v>
      </c>
      <c r="T1" s="36"/>
    </row>
    <row r="2" ht="42.25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5" t="s">
        <v>31</v>
      </c>
      <c r="T3" s="25"/>
    </row>
    <row r="4" ht="19.8" customHeight="1" spans="1:20">
      <c r="A4" s="27" t="s">
        <v>158</v>
      </c>
      <c r="B4" s="27"/>
      <c r="C4" s="27"/>
      <c r="D4" s="27" t="s">
        <v>210</v>
      </c>
      <c r="E4" s="27" t="s">
        <v>211</v>
      </c>
      <c r="F4" s="27" t="s">
        <v>212</v>
      </c>
      <c r="G4" s="27" t="s">
        <v>213</v>
      </c>
      <c r="H4" s="27" t="s">
        <v>214</v>
      </c>
      <c r="I4" s="27" t="s">
        <v>215</v>
      </c>
      <c r="J4" s="27" t="s">
        <v>216</v>
      </c>
      <c r="K4" s="27" t="s">
        <v>217</v>
      </c>
      <c r="L4" s="27" t="s">
        <v>218</v>
      </c>
      <c r="M4" s="27" t="s">
        <v>219</v>
      </c>
      <c r="N4" s="27" t="s">
        <v>220</v>
      </c>
      <c r="O4" s="27" t="s">
        <v>221</v>
      </c>
      <c r="P4" s="27" t="s">
        <v>222</v>
      </c>
      <c r="Q4" s="27" t="s">
        <v>223</v>
      </c>
      <c r="R4" s="27" t="s">
        <v>224</v>
      </c>
      <c r="S4" s="27" t="s">
        <v>225</v>
      </c>
      <c r="T4" s="27" t="s">
        <v>226</v>
      </c>
    </row>
    <row r="5" ht="48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="70" customFormat="1" ht="22.8" customHeight="1" spans="1:20">
      <c r="A6" s="71"/>
      <c r="B6" s="71"/>
      <c r="C6" s="71"/>
      <c r="D6" s="71"/>
      <c r="E6" s="71" t="s">
        <v>135</v>
      </c>
      <c r="F6" s="54">
        <v>9093324</v>
      </c>
      <c r="G6" s="54">
        <f t="shared" ref="G6:G8" si="0">7697320</f>
        <v>7697320</v>
      </c>
      <c r="H6" s="54">
        <f t="shared" ref="H6:H8" si="1">987246+168000+80000</f>
        <v>1235246</v>
      </c>
      <c r="I6" s="75"/>
      <c r="J6" s="75"/>
      <c r="K6" s="75"/>
      <c r="L6" s="75"/>
      <c r="M6" s="75"/>
      <c r="N6" s="75"/>
      <c r="O6" s="75">
        <v>160758</v>
      </c>
      <c r="P6" s="75"/>
      <c r="Q6" s="77"/>
      <c r="R6" s="78"/>
      <c r="S6" s="78"/>
      <c r="T6" s="78"/>
    </row>
    <row r="7" s="70" customFormat="1" ht="22.8" customHeight="1" spans="1:20">
      <c r="A7" s="71"/>
      <c r="B7" s="71"/>
      <c r="C7" s="71"/>
      <c r="D7" s="72" t="s">
        <v>153</v>
      </c>
      <c r="E7" s="72" t="s">
        <v>154</v>
      </c>
      <c r="F7" s="54">
        <v>9093324</v>
      </c>
      <c r="G7" s="54">
        <f t="shared" si="0"/>
        <v>7697320</v>
      </c>
      <c r="H7" s="54">
        <f t="shared" si="1"/>
        <v>1235246</v>
      </c>
      <c r="I7" s="75"/>
      <c r="J7" s="75"/>
      <c r="K7" s="75"/>
      <c r="L7" s="75"/>
      <c r="M7" s="75"/>
      <c r="N7" s="75"/>
      <c r="O7" s="75">
        <v>160758</v>
      </c>
      <c r="P7" s="75"/>
      <c r="Q7" s="77"/>
      <c r="R7" s="78"/>
      <c r="S7" s="78"/>
      <c r="T7" s="78"/>
    </row>
    <row r="8" s="70" customFormat="1" ht="22.8" customHeight="1" spans="1:20">
      <c r="A8" s="31"/>
      <c r="B8" s="31"/>
      <c r="C8" s="31"/>
      <c r="D8" s="29" t="s">
        <v>155</v>
      </c>
      <c r="E8" s="29" t="s">
        <v>156</v>
      </c>
      <c r="F8" s="54">
        <v>9093324</v>
      </c>
      <c r="G8" s="54">
        <f t="shared" si="0"/>
        <v>7697320</v>
      </c>
      <c r="H8" s="54">
        <f t="shared" si="1"/>
        <v>1235246</v>
      </c>
      <c r="I8" s="76"/>
      <c r="J8" s="76"/>
      <c r="K8" s="76"/>
      <c r="L8" s="76"/>
      <c r="M8" s="76"/>
      <c r="N8" s="76"/>
      <c r="O8" s="76">
        <v>160758</v>
      </c>
      <c r="P8" s="76"/>
      <c r="Q8" s="79"/>
      <c r="R8" s="80"/>
      <c r="S8" s="80"/>
      <c r="T8" s="80"/>
    </row>
    <row r="9" s="70" customFormat="1" ht="22.8" customHeight="1" spans="1:20">
      <c r="A9" s="32" t="s">
        <v>169</v>
      </c>
      <c r="B9" s="32" t="s">
        <v>173</v>
      </c>
      <c r="C9" s="32" t="s">
        <v>170</v>
      </c>
      <c r="D9" s="28" t="s">
        <v>227</v>
      </c>
      <c r="E9" s="33" t="s">
        <v>172</v>
      </c>
      <c r="F9" s="73">
        <f>G9+H9+O9</f>
        <v>3946991</v>
      </c>
      <c r="G9" s="73">
        <f>2800369</f>
        <v>2800369</v>
      </c>
      <c r="H9" s="73">
        <f>767406+168000+80000</f>
        <v>1015406</v>
      </c>
      <c r="I9" s="74"/>
      <c r="J9" s="74"/>
      <c r="K9" s="74"/>
      <c r="L9" s="74"/>
      <c r="M9" s="74"/>
      <c r="N9" s="74"/>
      <c r="O9" s="74">
        <v>131216</v>
      </c>
      <c r="P9" s="74"/>
      <c r="Q9" s="81"/>
      <c r="R9" s="35"/>
      <c r="S9" s="35"/>
      <c r="T9" s="35"/>
    </row>
    <row r="10" s="70" customFormat="1" ht="22.8" customHeight="1" spans="1:20">
      <c r="A10" s="32" t="s">
        <v>181</v>
      </c>
      <c r="B10" s="32" t="s">
        <v>185</v>
      </c>
      <c r="C10" s="32" t="s">
        <v>186</v>
      </c>
      <c r="D10" s="28" t="s">
        <v>227</v>
      </c>
      <c r="E10" s="33" t="s">
        <v>188</v>
      </c>
      <c r="F10" s="74">
        <v>27942</v>
      </c>
      <c r="G10" s="74"/>
      <c r="H10" s="74"/>
      <c r="I10" s="74"/>
      <c r="J10" s="74"/>
      <c r="K10" s="74"/>
      <c r="L10" s="74"/>
      <c r="M10" s="74"/>
      <c r="N10" s="74"/>
      <c r="O10" s="74">
        <v>27942</v>
      </c>
      <c r="P10" s="74"/>
      <c r="Q10" s="81"/>
      <c r="R10" s="35"/>
      <c r="S10" s="35"/>
      <c r="T10" s="35"/>
    </row>
    <row r="11" s="70" customFormat="1" ht="22.8" customHeight="1" spans="1:20">
      <c r="A11" s="32" t="s">
        <v>197</v>
      </c>
      <c r="B11" s="32" t="s">
        <v>185</v>
      </c>
      <c r="C11" s="32" t="s">
        <v>186</v>
      </c>
      <c r="D11" s="28" t="s">
        <v>227</v>
      </c>
      <c r="E11" s="33" t="s">
        <v>203</v>
      </c>
      <c r="F11" s="74">
        <v>6960</v>
      </c>
      <c r="G11" s="74">
        <v>5360</v>
      </c>
      <c r="H11" s="74"/>
      <c r="I11" s="74"/>
      <c r="J11" s="74"/>
      <c r="K11" s="74"/>
      <c r="L11" s="74"/>
      <c r="M11" s="74"/>
      <c r="N11" s="74"/>
      <c r="O11" s="74">
        <v>1600</v>
      </c>
      <c r="P11" s="74"/>
      <c r="Q11" s="81"/>
      <c r="R11" s="35"/>
      <c r="S11" s="35"/>
      <c r="T11" s="35"/>
    </row>
    <row r="12" s="70" customFormat="1" ht="22.8" customHeight="1" spans="1:20">
      <c r="A12" s="32" t="s">
        <v>169</v>
      </c>
      <c r="B12" s="32" t="s">
        <v>170</v>
      </c>
      <c r="C12" s="32" t="s">
        <v>170</v>
      </c>
      <c r="D12" s="28" t="s">
        <v>227</v>
      </c>
      <c r="E12" s="33" t="s">
        <v>172</v>
      </c>
      <c r="F12" s="74">
        <v>119400</v>
      </c>
      <c r="G12" s="74">
        <v>111600</v>
      </c>
      <c r="H12" s="74">
        <v>7800</v>
      </c>
      <c r="I12" s="74"/>
      <c r="J12" s="74"/>
      <c r="K12" s="74"/>
      <c r="L12" s="74"/>
      <c r="M12" s="74"/>
      <c r="N12" s="74"/>
      <c r="O12" s="74"/>
      <c r="P12" s="74"/>
      <c r="Q12" s="81"/>
      <c r="R12" s="35"/>
      <c r="S12" s="35"/>
      <c r="T12" s="35"/>
    </row>
    <row r="13" s="70" customFormat="1" ht="22.8" customHeight="1" spans="1:20">
      <c r="A13" s="32" t="s">
        <v>169</v>
      </c>
      <c r="B13" s="32" t="s">
        <v>175</v>
      </c>
      <c r="C13" s="32" t="s">
        <v>170</v>
      </c>
      <c r="D13" s="28" t="s">
        <v>227</v>
      </c>
      <c r="E13" s="33" t="s">
        <v>172</v>
      </c>
      <c r="F13" s="74">
        <v>467680</v>
      </c>
      <c r="G13" s="74">
        <v>433000</v>
      </c>
      <c r="H13" s="74">
        <v>34680</v>
      </c>
      <c r="I13" s="74"/>
      <c r="J13" s="74"/>
      <c r="K13" s="74"/>
      <c r="L13" s="74"/>
      <c r="M13" s="74"/>
      <c r="N13" s="74"/>
      <c r="O13" s="74"/>
      <c r="P13" s="74"/>
      <c r="Q13" s="81"/>
      <c r="R13" s="35"/>
      <c r="S13" s="35"/>
      <c r="T13" s="35"/>
    </row>
    <row r="14" s="70" customFormat="1" ht="22.8" customHeight="1" spans="1:20">
      <c r="A14" s="32" t="s">
        <v>169</v>
      </c>
      <c r="B14" s="32" t="s">
        <v>177</v>
      </c>
      <c r="C14" s="32" t="s">
        <v>170</v>
      </c>
      <c r="D14" s="28" t="s">
        <v>227</v>
      </c>
      <c r="E14" s="33" t="s">
        <v>172</v>
      </c>
      <c r="F14" s="74">
        <v>733300</v>
      </c>
      <c r="G14" s="74">
        <v>679900</v>
      </c>
      <c r="H14" s="74">
        <v>53400</v>
      </c>
      <c r="I14" s="74"/>
      <c r="J14" s="74"/>
      <c r="K14" s="74"/>
      <c r="L14" s="74"/>
      <c r="M14" s="74"/>
      <c r="N14" s="74"/>
      <c r="O14" s="74"/>
      <c r="P14" s="74"/>
      <c r="Q14" s="81"/>
      <c r="R14" s="35"/>
      <c r="S14" s="35"/>
      <c r="T14" s="35"/>
    </row>
    <row r="15" s="70" customFormat="1" ht="22.8" customHeight="1" spans="1:20">
      <c r="A15" s="32" t="s">
        <v>179</v>
      </c>
      <c r="B15" s="32" t="s">
        <v>170</v>
      </c>
      <c r="C15" s="32" t="s">
        <v>170</v>
      </c>
      <c r="D15" s="28" t="s">
        <v>227</v>
      </c>
      <c r="E15" s="33" t="s">
        <v>172</v>
      </c>
      <c r="F15" s="74">
        <v>207300</v>
      </c>
      <c r="G15" s="74">
        <v>194100</v>
      </c>
      <c r="H15" s="74">
        <v>13200</v>
      </c>
      <c r="I15" s="74"/>
      <c r="J15" s="74"/>
      <c r="K15" s="74"/>
      <c r="L15" s="74"/>
      <c r="M15" s="74"/>
      <c r="N15" s="74"/>
      <c r="O15" s="74"/>
      <c r="P15" s="74"/>
      <c r="Q15" s="81"/>
      <c r="R15" s="35"/>
      <c r="S15" s="35"/>
      <c r="T15" s="35"/>
    </row>
    <row r="16" s="70" customFormat="1" ht="22.8" customHeight="1" spans="1:20">
      <c r="A16" s="32" t="s">
        <v>181</v>
      </c>
      <c r="B16" s="32" t="s">
        <v>195</v>
      </c>
      <c r="C16" s="32" t="s">
        <v>170</v>
      </c>
      <c r="D16" s="28" t="s">
        <v>227</v>
      </c>
      <c r="E16" s="33" t="s">
        <v>172</v>
      </c>
      <c r="F16" s="74">
        <v>274720</v>
      </c>
      <c r="G16" s="74">
        <v>255400</v>
      </c>
      <c r="H16" s="74">
        <v>19320</v>
      </c>
      <c r="I16" s="74"/>
      <c r="J16" s="74"/>
      <c r="K16" s="74"/>
      <c r="L16" s="74"/>
      <c r="M16" s="74"/>
      <c r="N16" s="74"/>
      <c r="O16" s="74"/>
      <c r="P16" s="74"/>
      <c r="Q16" s="81"/>
      <c r="R16" s="35"/>
      <c r="S16" s="35"/>
      <c r="T16" s="35"/>
    </row>
    <row r="17" s="70" customFormat="1" ht="22.8" customHeight="1" spans="1:20">
      <c r="A17" s="32" t="s">
        <v>204</v>
      </c>
      <c r="B17" s="32" t="s">
        <v>170</v>
      </c>
      <c r="C17" s="32" t="s">
        <v>170</v>
      </c>
      <c r="D17" s="28" t="s">
        <v>227</v>
      </c>
      <c r="E17" s="33" t="s">
        <v>172</v>
      </c>
      <c r="F17" s="74">
        <v>1426240</v>
      </c>
      <c r="G17" s="74">
        <v>1334800</v>
      </c>
      <c r="H17" s="74">
        <v>91440</v>
      </c>
      <c r="I17" s="74"/>
      <c r="J17" s="74"/>
      <c r="K17" s="74"/>
      <c r="L17" s="74"/>
      <c r="M17" s="74"/>
      <c r="N17" s="74"/>
      <c r="O17" s="74"/>
      <c r="P17" s="74"/>
      <c r="Q17" s="81"/>
      <c r="R17" s="35"/>
      <c r="S17" s="35"/>
      <c r="T17" s="35"/>
    </row>
    <row r="18" s="70" customFormat="1" ht="22.8" customHeight="1" spans="1:20">
      <c r="A18" s="32" t="s">
        <v>181</v>
      </c>
      <c r="B18" s="32" t="s">
        <v>182</v>
      </c>
      <c r="C18" s="32" t="s">
        <v>182</v>
      </c>
      <c r="D18" s="28" t="s">
        <v>227</v>
      </c>
      <c r="E18" s="33" t="s">
        <v>184</v>
      </c>
      <c r="F18" s="74">
        <v>774899</v>
      </c>
      <c r="G18" s="74">
        <v>774899</v>
      </c>
      <c r="H18" s="74"/>
      <c r="I18" s="74"/>
      <c r="J18" s="74"/>
      <c r="K18" s="74"/>
      <c r="L18" s="74"/>
      <c r="M18" s="74"/>
      <c r="N18" s="74"/>
      <c r="O18" s="74"/>
      <c r="P18" s="74"/>
      <c r="Q18" s="81"/>
      <c r="R18" s="35"/>
      <c r="S18" s="35"/>
      <c r="T18" s="35"/>
    </row>
    <row r="19" s="70" customFormat="1" ht="22.8" customHeight="1" spans="1:20">
      <c r="A19" s="32" t="s">
        <v>181</v>
      </c>
      <c r="B19" s="32" t="s">
        <v>189</v>
      </c>
      <c r="C19" s="32" t="s">
        <v>170</v>
      </c>
      <c r="D19" s="28" t="s">
        <v>227</v>
      </c>
      <c r="E19" s="33" t="s">
        <v>191</v>
      </c>
      <c r="F19" s="74">
        <v>11928</v>
      </c>
      <c r="G19" s="74">
        <v>11928</v>
      </c>
      <c r="H19" s="74"/>
      <c r="I19" s="74"/>
      <c r="J19" s="74"/>
      <c r="K19" s="74"/>
      <c r="L19" s="74"/>
      <c r="M19" s="74"/>
      <c r="N19" s="74"/>
      <c r="O19" s="74"/>
      <c r="P19" s="74"/>
      <c r="Q19" s="81"/>
      <c r="R19" s="35"/>
      <c r="S19" s="35"/>
      <c r="T19" s="35"/>
    </row>
    <row r="20" s="70" customFormat="1" ht="22.8" customHeight="1" spans="1:20">
      <c r="A20" s="32" t="s">
        <v>181</v>
      </c>
      <c r="B20" s="32" t="s">
        <v>189</v>
      </c>
      <c r="C20" s="32" t="s">
        <v>192</v>
      </c>
      <c r="D20" s="28" t="s">
        <v>227</v>
      </c>
      <c r="E20" s="33" t="s">
        <v>194</v>
      </c>
      <c r="F20" s="74">
        <v>17380</v>
      </c>
      <c r="G20" s="74">
        <v>17380</v>
      </c>
      <c r="H20" s="74"/>
      <c r="I20" s="74"/>
      <c r="J20" s="74"/>
      <c r="K20" s="74"/>
      <c r="L20" s="74"/>
      <c r="M20" s="74"/>
      <c r="N20" s="74"/>
      <c r="O20" s="74"/>
      <c r="P20" s="74"/>
      <c r="Q20" s="81"/>
      <c r="R20" s="35"/>
      <c r="S20" s="35"/>
      <c r="T20" s="35"/>
    </row>
    <row r="21" s="70" customFormat="1" ht="22.8" customHeight="1" spans="1:20">
      <c r="A21" s="32" t="s">
        <v>197</v>
      </c>
      <c r="B21" s="32" t="s">
        <v>185</v>
      </c>
      <c r="C21" s="32" t="s">
        <v>170</v>
      </c>
      <c r="D21" s="28" t="s">
        <v>227</v>
      </c>
      <c r="E21" s="33" t="s">
        <v>199</v>
      </c>
      <c r="F21" s="74">
        <v>314482</v>
      </c>
      <c r="G21" s="74">
        <v>314482</v>
      </c>
      <c r="H21" s="74"/>
      <c r="I21" s="74"/>
      <c r="J21" s="74"/>
      <c r="K21" s="74"/>
      <c r="L21" s="74"/>
      <c r="M21" s="74"/>
      <c r="N21" s="74"/>
      <c r="O21" s="74"/>
      <c r="P21" s="74"/>
      <c r="Q21" s="81"/>
      <c r="R21" s="35"/>
      <c r="S21" s="35"/>
      <c r="T21" s="35"/>
    </row>
    <row r="22" s="70" customFormat="1" ht="22.8" customHeight="1" spans="1:20">
      <c r="A22" s="32" t="s">
        <v>197</v>
      </c>
      <c r="B22" s="32" t="s">
        <v>185</v>
      </c>
      <c r="C22" s="32" t="s">
        <v>173</v>
      </c>
      <c r="D22" s="28" t="s">
        <v>227</v>
      </c>
      <c r="E22" s="33" t="s">
        <v>201</v>
      </c>
      <c r="F22" s="74">
        <v>108465</v>
      </c>
      <c r="G22" s="74">
        <v>108465</v>
      </c>
      <c r="H22" s="74"/>
      <c r="I22" s="74"/>
      <c r="J22" s="74"/>
      <c r="K22" s="74"/>
      <c r="L22" s="74"/>
      <c r="M22" s="74"/>
      <c r="N22" s="74"/>
      <c r="O22" s="74"/>
      <c r="P22" s="74"/>
      <c r="Q22" s="81"/>
      <c r="R22" s="35"/>
      <c r="S22" s="35"/>
      <c r="T22" s="35"/>
    </row>
    <row r="23" s="70" customFormat="1" ht="22.8" customHeight="1" spans="1:20">
      <c r="A23" s="32" t="s">
        <v>206</v>
      </c>
      <c r="B23" s="32" t="s">
        <v>192</v>
      </c>
      <c r="C23" s="32" t="s">
        <v>170</v>
      </c>
      <c r="D23" s="28" t="s">
        <v>227</v>
      </c>
      <c r="E23" s="33" t="s">
        <v>208</v>
      </c>
      <c r="F23" s="74">
        <v>655637</v>
      </c>
      <c r="G23" s="74">
        <v>655637</v>
      </c>
      <c r="H23" s="74"/>
      <c r="I23" s="74"/>
      <c r="J23" s="74"/>
      <c r="K23" s="74"/>
      <c r="L23" s="74"/>
      <c r="M23" s="74"/>
      <c r="N23" s="74"/>
      <c r="O23" s="74"/>
      <c r="P23" s="74"/>
      <c r="Q23" s="81"/>
      <c r="R23" s="35"/>
      <c r="S23" s="35"/>
      <c r="T23" s="3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11805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3"/>
  <sheetViews>
    <sheetView topLeftCell="A2" workbookViewId="0">
      <selection activeCell="J12" sqref="J1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20.875" style="62" customWidth="1"/>
    <col min="6" max="7" width="11.75" customWidth="1"/>
    <col min="8" max="10" width="12.75" customWidth="1"/>
    <col min="11" max="21" width="5.75" customWidth="1"/>
    <col min="22" max="23" width="9.76666666666667" customWidth="1"/>
  </cols>
  <sheetData>
    <row r="1" ht="16.35" customHeight="1" spans="1:21">
      <c r="A1" s="1"/>
      <c r="T1" s="36" t="s">
        <v>228</v>
      </c>
      <c r="U1" s="36"/>
    </row>
    <row r="2" ht="37.05" customHeight="1" spans="1:21">
      <c r="A2" s="2" t="s">
        <v>11</v>
      </c>
      <c r="B2" s="2"/>
      <c r="C2" s="2"/>
      <c r="D2" s="2"/>
      <c r="E2" s="6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30</v>
      </c>
      <c r="B3" s="3"/>
      <c r="C3" s="3"/>
      <c r="D3" s="3"/>
      <c r="E3" s="6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5" t="s">
        <v>31</v>
      </c>
      <c r="U3" s="25"/>
    </row>
    <row r="4" ht="22.4" customHeight="1" spans="1:21">
      <c r="A4" s="27" t="s">
        <v>158</v>
      </c>
      <c r="B4" s="27"/>
      <c r="C4" s="27"/>
      <c r="D4" s="27" t="s">
        <v>210</v>
      </c>
      <c r="E4" s="27" t="s">
        <v>211</v>
      </c>
      <c r="F4" s="27" t="s">
        <v>229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56" customHeight="1" spans="1:2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135</v>
      </c>
      <c r="H5" s="27" t="s">
        <v>230</v>
      </c>
      <c r="I5" s="27" t="s">
        <v>231</v>
      </c>
      <c r="J5" s="27" t="s">
        <v>221</v>
      </c>
      <c r="K5" s="27" t="s">
        <v>135</v>
      </c>
      <c r="L5" s="27" t="s">
        <v>232</v>
      </c>
      <c r="M5" s="27" t="s">
        <v>233</v>
      </c>
      <c r="N5" s="27" t="s">
        <v>234</v>
      </c>
      <c r="O5" s="27" t="s">
        <v>223</v>
      </c>
      <c r="P5" s="27" t="s">
        <v>235</v>
      </c>
      <c r="Q5" s="27" t="s">
        <v>236</v>
      </c>
      <c r="R5" s="27" t="s">
        <v>237</v>
      </c>
      <c r="S5" s="27" t="s">
        <v>219</v>
      </c>
      <c r="T5" s="27" t="s">
        <v>222</v>
      </c>
      <c r="U5" s="27" t="s">
        <v>226</v>
      </c>
    </row>
    <row r="6" s="34" customFormat="1" ht="28.5" customHeight="1" spans="1:21">
      <c r="A6" s="40"/>
      <c r="B6" s="40"/>
      <c r="C6" s="40"/>
      <c r="D6" s="40"/>
      <c r="E6" s="41" t="s">
        <v>135</v>
      </c>
      <c r="F6" s="39">
        <f t="shared" ref="F6:F9" si="0">+G6</f>
        <v>9093324</v>
      </c>
      <c r="G6" s="39">
        <f t="shared" ref="G6:G9" si="1">+H6+I6+J6</f>
        <v>9093324</v>
      </c>
      <c r="H6" s="39">
        <f t="shared" ref="H6:J6" si="2">+H7</f>
        <v>7697320</v>
      </c>
      <c r="I6" s="39">
        <f t="shared" si="2"/>
        <v>1235246</v>
      </c>
      <c r="J6" s="39">
        <f t="shared" si="2"/>
        <v>160758</v>
      </c>
      <c r="K6" s="67"/>
      <c r="L6" s="67"/>
      <c r="M6" s="38"/>
      <c r="N6" s="38"/>
      <c r="O6" s="38"/>
      <c r="P6" s="38"/>
      <c r="Q6" s="38"/>
      <c r="R6" s="38"/>
      <c r="S6" s="38"/>
      <c r="T6" s="38"/>
      <c r="U6" s="38"/>
    </row>
    <row r="7" s="34" customFormat="1" ht="26.1" customHeight="1" spans="1:21">
      <c r="A7" s="40"/>
      <c r="B7" s="40"/>
      <c r="C7" s="40"/>
      <c r="D7" s="41" t="s">
        <v>153</v>
      </c>
      <c r="E7" s="40" t="s">
        <v>154</v>
      </c>
      <c r="F7" s="39">
        <f t="shared" si="0"/>
        <v>9093324</v>
      </c>
      <c r="G7" s="39">
        <f t="shared" si="1"/>
        <v>9093324</v>
      </c>
      <c r="H7" s="39">
        <f t="shared" ref="H7:J7" si="3">+H8</f>
        <v>7697320</v>
      </c>
      <c r="I7" s="39">
        <f t="shared" si="3"/>
        <v>1235246</v>
      </c>
      <c r="J7" s="39">
        <f t="shared" si="3"/>
        <v>160758</v>
      </c>
      <c r="K7" s="67"/>
      <c r="L7" s="67"/>
      <c r="M7" s="38"/>
      <c r="N7" s="38"/>
      <c r="O7" s="38"/>
      <c r="P7" s="38"/>
      <c r="Q7" s="38"/>
      <c r="R7" s="38"/>
      <c r="S7" s="38"/>
      <c r="T7" s="38"/>
      <c r="U7" s="38"/>
    </row>
    <row r="8" s="34" customFormat="1" ht="26.1" customHeight="1" spans="1:21">
      <c r="A8" s="65"/>
      <c r="B8" s="65"/>
      <c r="C8" s="65"/>
      <c r="D8" s="42" t="s">
        <v>155</v>
      </c>
      <c r="E8" s="65" t="s">
        <v>156</v>
      </c>
      <c r="F8" s="39">
        <f t="shared" si="0"/>
        <v>9093324</v>
      </c>
      <c r="G8" s="39">
        <f t="shared" si="1"/>
        <v>9093324</v>
      </c>
      <c r="H8" s="39">
        <f t="shared" ref="H8:J8" si="4">SUM(H9:H23)</f>
        <v>7697320</v>
      </c>
      <c r="I8" s="39">
        <f t="shared" si="4"/>
        <v>1235246</v>
      </c>
      <c r="J8" s="39">
        <f t="shared" si="4"/>
        <v>160758</v>
      </c>
      <c r="K8" s="67"/>
      <c r="L8" s="67"/>
      <c r="M8" s="38"/>
      <c r="N8" s="38"/>
      <c r="O8" s="38"/>
      <c r="P8" s="38"/>
      <c r="Q8" s="38"/>
      <c r="R8" s="38"/>
      <c r="S8" s="38"/>
      <c r="T8" s="38"/>
      <c r="U8" s="38"/>
    </row>
    <row r="9" s="34" customFormat="1" ht="26.1" customHeight="1" spans="1:21">
      <c r="A9" s="47" t="s">
        <v>169</v>
      </c>
      <c r="B9" s="47" t="s">
        <v>173</v>
      </c>
      <c r="C9" s="47" t="s">
        <v>170</v>
      </c>
      <c r="D9" s="48" t="s">
        <v>227</v>
      </c>
      <c r="E9" s="45" t="s">
        <v>172</v>
      </c>
      <c r="F9" s="46">
        <f t="shared" si="0"/>
        <v>3946991</v>
      </c>
      <c r="G9" s="46">
        <f t="shared" si="1"/>
        <v>3946991</v>
      </c>
      <c r="H9" s="46">
        <f>2800369</f>
        <v>2800369</v>
      </c>
      <c r="I9" s="46">
        <f>767406+168000+80000</f>
        <v>1015406</v>
      </c>
      <c r="J9" s="46">
        <v>131216</v>
      </c>
      <c r="K9" s="68"/>
      <c r="L9" s="68"/>
      <c r="M9" s="69"/>
      <c r="N9" s="69"/>
      <c r="O9" s="69"/>
      <c r="P9" s="69"/>
      <c r="Q9" s="69"/>
      <c r="R9" s="69"/>
      <c r="S9" s="69"/>
      <c r="T9" s="69"/>
      <c r="U9" s="69"/>
    </row>
    <row r="10" s="34" customFormat="1" ht="26.1" customHeight="1" spans="1:21">
      <c r="A10" s="43" t="s">
        <v>181</v>
      </c>
      <c r="B10" s="43" t="s">
        <v>185</v>
      </c>
      <c r="C10" s="43" t="s">
        <v>186</v>
      </c>
      <c r="D10" s="44" t="s">
        <v>227</v>
      </c>
      <c r="E10" s="66" t="s">
        <v>238</v>
      </c>
      <c r="F10" s="46">
        <v>27942</v>
      </c>
      <c r="G10" s="46">
        <v>27942</v>
      </c>
      <c r="H10" s="46"/>
      <c r="I10" s="46"/>
      <c r="J10" s="46">
        <v>27942</v>
      </c>
      <c r="K10" s="68"/>
      <c r="L10" s="68"/>
      <c r="M10" s="69"/>
      <c r="N10" s="69"/>
      <c r="O10" s="69"/>
      <c r="P10" s="69"/>
      <c r="Q10" s="69"/>
      <c r="R10" s="69"/>
      <c r="S10" s="69"/>
      <c r="T10" s="69"/>
      <c r="U10" s="69"/>
    </row>
    <row r="11" s="34" customFormat="1" ht="26.1" customHeight="1" spans="1:21">
      <c r="A11" s="43" t="s">
        <v>197</v>
      </c>
      <c r="B11" s="43" t="s">
        <v>185</v>
      </c>
      <c r="C11" s="43" t="s">
        <v>186</v>
      </c>
      <c r="D11" s="44" t="s">
        <v>227</v>
      </c>
      <c r="E11" s="66" t="s">
        <v>239</v>
      </c>
      <c r="F11" s="46">
        <v>6960</v>
      </c>
      <c r="G11" s="46">
        <v>6960</v>
      </c>
      <c r="H11" s="46">
        <v>5360</v>
      </c>
      <c r="I11" s="46"/>
      <c r="J11" s="46">
        <v>1600</v>
      </c>
      <c r="K11" s="68"/>
      <c r="L11" s="68"/>
      <c r="M11" s="69"/>
      <c r="N11" s="69"/>
      <c r="O11" s="69"/>
      <c r="P11" s="69"/>
      <c r="Q11" s="69"/>
      <c r="R11" s="69"/>
      <c r="S11" s="69"/>
      <c r="T11" s="69"/>
      <c r="U11" s="69"/>
    </row>
    <row r="12" s="34" customFormat="1" ht="26.1" customHeight="1" spans="1:21">
      <c r="A12" s="43" t="s">
        <v>169</v>
      </c>
      <c r="B12" s="43" t="s">
        <v>170</v>
      </c>
      <c r="C12" s="43" t="s">
        <v>170</v>
      </c>
      <c r="D12" s="44" t="s">
        <v>227</v>
      </c>
      <c r="E12" s="66" t="s">
        <v>172</v>
      </c>
      <c r="F12" s="46">
        <v>119400</v>
      </c>
      <c r="G12" s="46">
        <v>119400</v>
      </c>
      <c r="H12" s="46">
        <v>111600</v>
      </c>
      <c r="I12" s="46">
        <v>7800</v>
      </c>
      <c r="J12" s="46"/>
      <c r="K12" s="68"/>
      <c r="L12" s="68"/>
      <c r="M12" s="69"/>
      <c r="N12" s="69"/>
      <c r="O12" s="69"/>
      <c r="P12" s="69"/>
      <c r="Q12" s="69"/>
      <c r="R12" s="69"/>
      <c r="S12" s="69"/>
      <c r="T12" s="69"/>
      <c r="U12" s="69"/>
    </row>
    <row r="13" s="34" customFormat="1" ht="26.1" customHeight="1" spans="1:21">
      <c r="A13" s="43" t="s">
        <v>169</v>
      </c>
      <c r="B13" s="43" t="s">
        <v>175</v>
      </c>
      <c r="C13" s="43" t="s">
        <v>170</v>
      </c>
      <c r="D13" s="44" t="s">
        <v>227</v>
      </c>
      <c r="E13" s="66" t="s">
        <v>172</v>
      </c>
      <c r="F13" s="46">
        <v>467680</v>
      </c>
      <c r="G13" s="46">
        <v>467680</v>
      </c>
      <c r="H13" s="46">
        <v>433000</v>
      </c>
      <c r="I13" s="46">
        <v>34680</v>
      </c>
      <c r="J13" s="46"/>
      <c r="K13" s="68"/>
      <c r="L13" s="68"/>
      <c r="M13" s="69"/>
      <c r="N13" s="69"/>
      <c r="O13" s="69"/>
      <c r="P13" s="69"/>
      <c r="Q13" s="69"/>
      <c r="R13" s="69"/>
      <c r="S13" s="69"/>
      <c r="T13" s="69"/>
      <c r="U13" s="69"/>
    </row>
    <row r="14" s="34" customFormat="1" ht="26.1" customHeight="1" spans="1:21">
      <c r="A14" s="43" t="s">
        <v>169</v>
      </c>
      <c r="B14" s="43" t="s">
        <v>177</v>
      </c>
      <c r="C14" s="43" t="s">
        <v>170</v>
      </c>
      <c r="D14" s="44" t="s">
        <v>227</v>
      </c>
      <c r="E14" s="66" t="s">
        <v>172</v>
      </c>
      <c r="F14" s="46">
        <v>733300</v>
      </c>
      <c r="G14" s="46">
        <v>733300</v>
      </c>
      <c r="H14" s="46">
        <v>679900</v>
      </c>
      <c r="I14" s="46">
        <v>53400</v>
      </c>
      <c r="J14" s="46"/>
      <c r="K14" s="68"/>
      <c r="L14" s="68"/>
      <c r="M14" s="69"/>
      <c r="N14" s="69"/>
      <c r="O14" s="69"/>
      <c r="P14" s="69"/>
      <c r="Q14" s="69"/>
      <c r="R14" s="69"/>
      <c r="S14" s="69"/>
      <c r="T14" s="69"/>
      <c r="U14" s="69"/>
    </row>
    <row r="15" s="34" customFormat="1" ht="26.1" customHeight="1" spans="1:21">
      <c r="A15" s="43" t="s">
        <v>179</v>
      </c>
      <c r="B15" s="43" t="s">
        <v>170</v>
      </c>
      <c r="C15" s="43" t="s">
        <v>170</v>
      </c>
      <c r="D15" s="44" t="s">
        <v>227</v>
      </c>
      <c r="E15" s="66" t="s">
        <v>172</v>
      </c>
      <c r="F15" s="46">
        <v>207300</v>
      </c>
      <c r="G15" s="46">
        <v>207300</v>
      </c>
      <c r="H15" s="46">
        <v>194100</v>
      </c>
      <c r="I15" s="46">
        <v>13200</v>
      </c>
      <c r="J15" s="46"/>
      <c r="K15" s="68"/>
      <c r="L15" s="68"/>
      <c r="M15" s="69"/>
      <c r="N15" s="69"/>
      <c r="O15" s="69"/>
      <c r="P15" s="69"/>
      <c r="Q15" s="69"/>
      <c r="R15" s="69"/>
      <c r="S15" s="69"/>
      <c r="T15" s="69"/>
      <c r="U15" s="69"/>
    </row>
    <row r="16" s="34" customFormat="1" ht="26.1" customHeight="1" spans="1:21">
      <c r="A16" s="43" t="s">
        <v>181</v>
      </c>
      <c r="B16" s="43" t="s">
        <v>195</v>
      </c>
      <c r="C16" s="43" t="s">
        <v>170</v>
      </c>
      <c r="D16" s="44" t="s">
        <v>227</v>
      </c>
      <c r="E16" s="66" t="s">
        <v>172</v>
      </c>
      <c r="F16" s="46">
        <v>274720</v>
      </c>
      <c r="G16" s="46">
        <v>274720</v>
      </c>
      <c r="H16" s="46">
        <v>255400</v>
      </c>
      <c r="I16" s="46">
        <v>19320</v>
      </c>
      <c r="J16" s="46"/>
      <c r="K16" s="68"/>
      <c r="L16" s="68"/>
      <c r="M16" s="69"/>
      <c r="N16" s="69"/>
      <c r="O16" s="69"/>
      <c r="P16" s="69"/>
      <c r="Q16" s="69"/>
      <c r="R16" s="69"/>
      <c r="S16" s="69"/>
      <c r="T16" s="69"/>
      <c r="U16" s="69"/>
    </row>
    <row r="17" s="34" customFormat="1" ht="26.1" customHeight="1" spans="1:21">
      <c r="A17" s="43" t="s">
        <v>204</v>
      </c>
      <c r="B17" s="43" t="s">
        <v>170</v>
      </c>
      <c r="C17" s="43" t="s">
        <v>170</v>
      </c>
      <c r="D17" s="44" t="s">
        <v>227</v>
      </c>
      <c r="E17" s="66" t="s">
        <v>172</v>
      </c>
      <c r="F17" s="46">
        <v>1426240</v>
      </c>
      <c r="G17" s="46">
        <v>1426240</v>
      </c>
      <c r="H17" s="46">
        <v>1334800</v>
      </c>
      <c r="I17" s="46">
        <v>91440</v>
      </c>
      <c r="J17" s="46"/>
      <c r="K17" s="68"/>
      <c r="L17" s="68"/>
      <c r="M17" s="69"/>
      <c r="N17" s="69"/>
      <c r="O17" s="69"/>
      <c r="P17" s="69"/>
      <c r="Q17" s="69"/>
      <c r="R17" s="69"/>
      <c r="S17" s="69"/>
      <c r="T17" s="69"/>
      <c r="U17" s="69"/>
    </row>
    <row r="18" s="34" customFormat="1" ht="26.1" customHeight="1" spans="1:21">
      <c r="A18" s="43" t="s">
        <v>181</v>
      </c>
      <c r="B18" s="43" t="s">
        <v>182</v>
      </c>
      <c r="C18" s="43" t="s">
        <v>182</v>
      </c>
      <c r="D18" s="44" t="s">
        <v>227</v>
      </c>
      <c r="E18" s="66" t="s">
        <v>240</v>
      </c>
      <c r="F18" s="46">
        <v>774899</v>
      </c>
      <c r="G18" s="46">
        <v>774899</v>
      </c>
      <c r="H18" s="46">
        <v>774899</v>
      </c>
      <c r="I18" s="46"/>
      <c r="J18" s="46"/>
      <c r="K18" s="68"/>
      <c r="L18" s="68"/>
      <c r="M18" s="69"/>
      <c r="N18" s="69"/>
      <c r="O18" s="69"/>
      <c r="P18" s="69"/>
      <c r="Q18" s="69"/>
      <c r="R18" s="69"/>
      <c r="S18" s="69"/>
      <c r="T18" s="69"/>
      <c r="U18" s="69"/>
    </row>
    <row r="19" s="34" customFormat="1" ht="26.1" customHeight="1" spans="1:21">
      <c r="A19" s="43" t="s">
        <v>181</v>
      </c>
      <c r="B19" s="43" t="s">
        <v>189</v>
      </c>
      <c r="C19" s="43" t="s">
        <v>170</v>
      </c>
      <c r="D19" s="44" t="s">
        <v>227</v>
      </c>
      <c r="E19" s="66" t="s">
        <v>241</v>
      </c>
      <c r="F19" s="46">
        <v>11928</v>
      </c>
      <c r="G19" s="46">
        <v>11928</v>
      </c>
      <c r="H19" s="46">
        <v>11928</v>
      </c>
      <c r="I19" s="46"/>
      <c r="J19" s="46"/>
      <c r="K19" s="68"/>
      <c r="L19" s="68"/>
      <c r="M19" s="69"/>
      <c r="N19" s="69"/>
      <c r="O19" s="69"/>
      <c r="P19" s="69"/>
      <c r="Q19" s="69"/>
      <c r="R19" s="69"/>
      <c r="S19" s="69"/>
      <c r="T19" s="69"/>
      <c r="U19" s="69"/>
    </row>
    <row r="20" s="34" customFormat="1" ht="26.1" customHeight="1" spans="1:21">
      <c r="A20" s="43" t="s">
        <v>181</v>
      </c>
      <c r="B20" s="43" t="s">
        <v>189</v>
      </c>
      <c r="C20" s="43" t="s">
        <v>192</v>
      </c>
      <c r="D20" s="44" t="s">
        <v>227</v>
      </c>
      <c r="E20" s="66" t="s">
        <v>242</v>
      </c>
      <c r="F20" s="46">
        <v>17380</v>
      </c>
      <c r="G20" s="46">
        <v>17380</v>
      </c>
      <c r="H20" s="46">
        <v>17380</v>
      </c>
      <c r="I20" s="46"/>
      <c r="J20" s="46"/>
      <c r="K20" s="68"/>
      <c r="L20" s="68"/>
      <c r="M20" s="69"/>
      <c r="N20" s="69"/>
      <c r="O20" s="69"/>
      <c r="P20" s="69"/>
      <c r="Q20" s="69"/>
      <c r="R20" s="69"/>
      <c r="S20" s="69"/>
      <c r="T20" s="69"/>
      <c r="U20" s="69"/>
    </row>
    <row r="21" s="34" customFormat="1" ht="26.1" customHeight="1" spans="1:21">
      <c r="A21" s="43" t="s">
        <v>197</v>
      </c>
      <c r="B21" s="43" t="s">
        <v>185</v>
      </c>
      <c r="C21" s="43" t="s">
        <v>170</v>
      </c>
      <c r="D21" s="44" t="s">
        <v>227</v>
      </c>
      <c r="E21" s="66" t="s">
        <v>199</v>
      </c>
      <c r="F21" s="46">
        <v>314482</v>
      </c>
      <c r="G21" s="46">
        <v>314482</v>
      </c>
      <c r="H21" s="46">
        <v>314482</v>
      </c>
      <c r="I21" s="46"/>
      <c r="J21" s="46"/>
      <c r="K21" s="68"/>
      <c r="L21" s="68"/>
      <c r="M21" s="69"/>
      <c r="N21" s="69"/>
      <c r="O21" s="69"/>
      <c r="P21" s="69"/>
      <c r="Q21" s="69"/>
      <c r="R21" s="69"/>
      <c r="S21" s="69"/>
      <c r="T21" s="69"/>
      <c r="U21" s="69"/>
    </row>
    <row r="22" s="34" customFormat="1" ht="26.1" customHeight="1" spans="1:21">
      <c r="A22" s="43" t="s">
        <v>197</v>
      </c>
      <c r="B22" s="43" t="s">
        <v>185</v>
      </c>
      <c r="C22" s="43" t="s">
        <v>173</v>
      </c>
      <c r="D22" s="44" t="s">
        <v>227</v>
      </c>
      <c r="E22" s="66" t="s">
        <v>201</v>
      </c>
      <c r="F22" s="46">
        <v>108465</v>
      </c>
      <c r="G22" s="46">
        <v>108465</v>
      </c>
      <c r="H22" s="46">
        <v>108465</v>
      </c>
      <c r="I22" s="46"/>
      <c r="J22" s="46"/>
      <c r="K22" s="68"/>
      <c r="L22" s="68"/>
      <c r="M22" s="69"/>
      <c r="N22" s="69"/>
      <c r="O22" s="69"/>
      <c r="P22" s="69"/>
      <c r="Q22" s="69"/>
      <c r="R22" s="69"/>
      <c r="S22" s="69"/>
      <c r="T22" s="69"/>
      <c r="U22" s="69"/>
    </row>
    <row r="23" s="34" customFormat="1" ht="26.1" customHeight="1" spans="1:21">
      <c r="A23" s="43" t="s">
        <v>206</v>
      </c>
      <c r="B23" s="43" t="s">
        <v>192</v>
      </c>
      <c r="C23" s="43" t="s">
        <v>170</v>
      </c>
      <c r="D23" s="44" t="s">
        <v>227</v>
      </c>
      <c r="E23" s="66" t="s">
        <v>208</v>
      </c>
      <c r="F23" s="46">
        <v>655637</v>
      </c>
      <c r="G23" s="46">
        <v>655637</v>
      </c>
      <c r="H23" s="46">
        <v>655637</v>
      </c>
      <c r="I23" s="46"/>
      <c r="J23" s="46"/>
      <c r="K23" s="68"/>
      <c r="L23" s="68"/>
      <c r="M23" s="69"/>
      <c r="N23" s="69"/>
      <c r="O23" s="69"/>
      <c r="P23" s="69"/>
      <c r="Q23" s="69"/>
      <c r="R23" s="69"/>
      <c r="S23" s="69"/>
      <c r="T23" s="69"/>
      <c r="U23" s="6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118055555555556" bottom="0.0784722222222222" header="0" footer="0"/>
  <pageSetup paperSize="9" scale="91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D16" sqref="D16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"/>
      <c r="D1" s="36" t="s">
        <v>243</v>
      </c>
    </row>
    <row r="2" ht="21.75" spans="1:4">
      <c r="A2" s="2" t="s">
        <v>12</v>
      </c>
      <c r="B2" s="2"/>
      <c r="C2" s="2"/>
      <c r="D2" s="2"/>
    </row>
    <row r="3" ht="18.95" customHeight="1" spans="1:5">
      <c r="A3" s="3" t="s">
        <v>30</v>
      </c>
      <c r="B3" s="3"/>
      <c r="C3" s="3"/>
      <c r="D3" s="25" t="s">
        <v>31</v>
      </c>
      <c r="E3" s="14"/>
    </row>
    <row r="4" ht="20.2" customHeight="1" spans="1:5">
      <c r="A4" s="16" t="s">
        <v>32</v>
      </c>
      <c r="B4" s="16"/>
      <c r="C4" s="16" t="s">
        <v>33</v>
      </c>
      <c r="D4" s="16"/>
      <c r="E4" s="58"/>
    </row>
    <row r="5" ht="20.2" customHeight="1" spans="1:5">
      <c r="A5" s="59" t="s">
        <v>34</v>
      </c>
      <c r="B5" s="59" t="s">
        <v>35</v>
      </c>
      <c r="C5" s="59" t="s">
        <v>34</v>
      </c>
      <c r="D5" s="59" t="s">
        <v>35</v>
      </c>
      <c r="E5" s="58"/>
    </row>
    <row r="6" s="34" customFormat="1" ht="22.9" customHeight="1" spans="1:4">
      <c r="A6" s="40" t="s">
        <v>244</v>
      </c>
      <c r="B6" s="39">
        <f>+B7</f>
        <v>9093324</v>
      </c>
      <c r="C6" s="60" t="s">
        <v>245</v>
      </c>
      <c r="D6" s="39">
        <f>SUM(D7:D39)</f>
        <v>9093324</v>
      </c>
    </row>
    <row r="7" s="34" customFormat="1" ht="22.9" customHeight="1" spans="1:4">
      <c r="A7" s="45" t="s">
        <v>246</v>
      </c>
      <c r="B7" s="46">
        <f>8845324+168000+80000</f>
        <v>9093324</v>
      </c>
      <c r="C7" s="61" t="s">
        <v>40</v>
      </c>
      <c r="D7" s="46">
        <f>5019371+168000+80000</f>
        <v>5267371</v>
      </c>
    </row>
    <row r="8" s="34" customFormat="1" ht="22.9" customHeight="1" spans="1:4">
      <c r="A8" s="45" t="s">
        <v>247</v>
      </c>
      <c r="B8" s="46"/>
      <c r="C8" s="61" t="s">
        <v>44</v>
      </c>
      <c r="D8" s="46"/>
    </row>
    <row r="9" s="34" customFormat="1" ht="22.9" customHeight="1" spans="1:4">
      <c r="A9" s="45" t="s">
        <v>248</v>
      </c>
      <c r="B9" s="46"/>
      <c r="C9" s="61" t="s">
        <v>48</v>
      </c>
      <c r="D9" s="46"/>
    </row>
    <row r="10" s="34" customFormat="1" ht="22.9" customHeight="1" spans="1:4">
      <c r="A10" s="45" t="s">
        <v>249</v>
      </c>
      <c r="B10" s="46"/>
      <c r="C10" s="61" t="s">
        <v>52</v>
      </c>
      <c r="D10" s="46"/>
    </row>
    <row r="11" s="34" customFormat="1" ht="22.9" customHeight="1" spans="1:4">
      <c r="A11" s="40" t="s">
        <v>250</v>
      </c>
      <c r="B11" s="39"/>
      <c r="C11" s="61" t="s">
        <v>56</v>
      </c>
      <c r="D11" s="39"/>
    </row>
    <row r="12" s="34" customFormat="1" ht="22.9" customHeight="1" spans="1:4">
      <c r="A12" s="45" t="s">
        <v>246</v>
      </c>
      <c r="B12" s="46"/>
      <c r="C12" s="61" t="s">
        <v>60</v>
      </c>
      <c r="D12" s="46"/>
    </row>
    <row r="13" s="34" customFormat="1" ht="22.9" customHeight="1" spans="1:4">
      <c r="A13" s="45" t="s">
        <v>247</v>
      </c>
      <c r="B13" s="46"/>
      <c r="C13" s="61" t="s">
        <v>64</v>
      </c>
      <c r="D13" s="46">
        <v>207300</v>
      </c>
    </row>
    <row r="14" s="34" customFormat="1" ht="22.9" customHeight="1" spans="1:4">
      <c r="A14" s="45" t="s">
        <v>248</v>
      </c>
      <c r="B14" s="46"/>
      <c r="C14" s="61" t="s">
        <v>68</v>
      </c>
      <c r="D14" s="46">
        <v>1106869</v>
      </c>
    </row>
    <row r="15" s="34" customFormat="1" ht="22.9" customHeight="1" spans="1:4">
      <c r="A15" s="45" t="s">
        <v>249</v>
      </c>
      <c r="B15" s="46"/>
      <c r="C15" s="61" t="s">
        <v>72</v>
      </c>
      <c r="D15" s="46"/>
    </row>
    <row r="16" s="34" customFormat="1" ht="22.9" customHeight="1" spans="1:4">
      <c r="A16" s="45"/>
      <c r="B16" s="46"/>
      <c r="C16" s="61" t="s">
        <v>76</v>
      </c>
      <c r="D16" s="46">
        <v>429907</v>
      </c>
    </row>
    <row r="17" s="34" customFormat="1" ht="22.9" customHeight="1" spans="1:4">
      <c r="A17" s="45"/>
      <c r="B17" s="46"/>
      <c r="C17" s="61" t="s">
        <v>80</v>
      </c>
      <c r="D17" s="46"/>
    </row>
    <row r="18" s="34" customFormat="1" ht="22.9" customHeight="1" spans="1:4">
      <c r="A18" s="45"/>
      <c r="B18" s="46"/>
      <c r="C18" s="61" t="s">
        <v>84</v>
      </c>
      <c r="D18" s="46"/>
    </row>
    <row r="19" s="34" customFormat="1" ht="22.9" customHeight="1" spans="1:4">
      <c r="A19" s="45"/>
      <c r="B19" s="46"/>
      <c r="C19" s="61" t="s">
        <v>88</v>
      </c>
      <c r="D19" s="46">
        <v>1426240</v>
      </c>
    </row>
    <row r="20" s="34" customFormat="1" ht="22.9" customHeight="1" spans="1:4">
      <c r="A20" s="45"/>
      <c r="B20" s="46"/>
      <c r="C20" s="61" t="s">
        <v>92</v>
      </c>
      <c r="D20" s="46"/>
    </row>
    <row r="21" s="34" customFormat="1" ht="22.9" customHeight="1" spans="1:4">
      <c r="A21" s="45"/>
      <c r="B21" s="46"/>
      <c r="C21" s="61" t="s">
        <v>96</v>
      </c>
      <c r="D21" s="46"/>
    </row>
    <row r="22" s="34" customFormat="1" ht="22.9" customHeight="1" spans="1:4">
      <c r="A22" s="45"/>
      <c r="B22" s="46"/>
      <c r="C22" s="61" t="s">
        <v>99</v>
      </c>
      <c r="D22" s="46"/>
    </row>
    <row r="23" s="34" customFormat="1" ht="22.9" customHeight="1" spans="1:4">
      <c r="A23" s="45"/>
      <c r="B23" s="46"/>
      <c r="C23" s="61" t="s">
        <v>102</v>
      </c>
      <c r="D23" s="46"/>
    </row>
    <row r="24" s="34" customFormat="1" ht="22.9" customHeight="1" spans="1:4">
      <c r="A24" s="45"/>
      <c r="B24" s="46"/>
      <c r="C24" s="61" t="s">
        <v>104</v>
      </c>
      <c r="D24" s="46"/>
    </row>
    <row r="25" s="34" customFormat="1" ht="22.9" customHeight="1" spans="1:4">
      <c r="A25" s="45"/>
      <c r="B25" s="46"/>
      <c r="C25" s="61" t="s">
        <v>106</v>
      </c>
      <c r="D25" s="46"/>
    </row>
    <row r="26" s="34" customFormat="1" ht="22.9" customHeight="1" spans="1:4">
      <c r="A26" s="45"/>
      <c r="B26" s="46"/>
      <c r="C26" s="61" t="s">
        <v>108</v>
      </c>
      <c r="D26" s="46">
        <v>655637</v>
      </c>
    </row>
    <row r="27" s="34" customFormat="1" ht="22.9" customHeight="1" spans="1:4">
      <c r="A27" s="45"/>
      <c r="B27" s="46"/>
      <c r="C27" s="61" t="s">
        <v>110</v>
      </c>
      <c r="D27" s="46"/>
    </row>
    <row r="28" s="34" customFormat="1" ht="22.9" customHeight="1" spans="1:4">
      <c r="A28" s="45"/>
      <c r="B28" s="46"/>
      <c r="C28" s="61" t="s">
        <v>112</v>
      </c>
      <c r="D28" s="46"/>
    </row>
    <row r="29" s="34" customFormat="1" ht="22.9" customHeight="1" spans="1:4">
      <c r="A29" s="45"/>
      <c r="B29" s="46"/>
      <c r="C29" s="61" t="s">
        <v>114</v>
      </c>
      <c r="D29" s="46"/>
    </row>
    <row r="30" s="34" customFormat="1" ht="22.9" customHeight="1" spans="1:4">
      <c r="A30" s="45"/>
      <c r="B30" s="46"/>
      <c r="C30" s="61" t="s">
        <v>116</v>
      </c>
      <c r="D30" s="46"/>
    </row>
    <row r="31" s="34" customFormat="1" ht="22.9" customHeight="1" spans="1:4">
      <c r="A31" s="45"/>
      <c r="B31" s="46"/>
      <c r="C31" s="61" t="s">
        <v>118</v>
      </c>
      <c r="D31" s="46"/>
    </row>
    <row r="32" s="34" customFormat="1" ht="22.9" customHeight="1" spans="1:4">
      <c r="A32" s="45"/>
      <c r="B32" s="46"/>
      <c r="C32" s="61" t="s">
        <v>120</v>
      </c>
      <c r="D32" s="46"/>
    </row>
    <row r="33" s="34" customFormat="1" ht="22.9" customHeight="1" spans="1:4">
      <c r="A33" s="45"/>
      <c r="B33" s="46"/>
      <c r="C33" s="61" t="s">
        <v>122</v>
      </c>
      <c r="D33" s="46"/>
    </row>
    <row r="34" s="34" customFormat="1" ht="22.9" customHeight="1" spans="1:4">
      <c r="A34" s="45"/>
      <c r="B34" s="46"/>
      <c r="C34" s="61" t="s">
        <v>123</v>
      </c>
      <c r="D34" s="46"/>
    </row>
    <row r="35" s="34" customFormat="1" ht="22.9" customHeight="1" spans="1:4">
      <c r="A35" s="45"/>
      <c r="B35" s="46"/>
      <c r="C35" s="61" t="s">
        <v>124</v>
      </c>
      <c r="D35" s="46"/>
    </row>
    <row r="36" s="34" customFormat="1" ht="22.9" customHeight="1" spans="1:4">
      <c r="A36" s="45"/>
      <c r="B36" s="46"/>
      <c r="C36" s="61" t="s">
        <v>125</v>
      </c>
      <c r="D36" s="46"/>
    </row>
    <row r="37" s="34" customFormat="1" ht="22.9" customHeight="1" spans="1:4">
      <c r="A37" s="45"/>
      <c r="B37" s="46"/>
      <c r="C37" s="61"/>
      <c r="D37" s="46"/>
    </row>
    <row r="38" s="34" customFormat="1" ht="22.9" customHeight="1" spans="1:4">
      <c r="A38" s="40"/>
      <c r="B38" s="39"/>
      <c r="C38" s="60" t="s">
        <v>251</v>
      </c>
      <c r="D38" s="39"/>
    </row>
    <row r="39" s="34" customFormat="1" ht="22.9" customHeight="1" spans="1:4">
      <c r="A39" s="40"/>
      <c r="B39" s="39"/>
      <c r="C39" s="60"/>
      <c r="D39" s="39"/>
    </row>
    <row r="40" s="34" customFormat="1" ht="22.9" customHeight="1" spans="1:4">
      <c r="A40" s="37" t="s">
        <v>252</v>
      </c>
      <c r="B40" s="39">
        <f>B6</f>
        <v>9093324</v>
      </c>
      <c r="C40" s="60" t="s">
        <v>253</v>
      </c>
      <c r="D40" s="39">
        <f>+D6</f>
        <v>9093324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511805555555556" bottom="0.668055555555556" header="0" footer="0.275"/>
  <pageSetup paperSize="9" scale="80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J19" sqref="J1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3.625" customWidth="1"/>
    <col min="8" max="8" width="12.4833333333333" customWidth="1"/>
    <col min="9" max="9" width="10.8583333333333" customWidth="1"/>
    <col min="10" max="10" width="14.6583333333333" customWidth="1"/>
    <col min="11" max="11" width="14.125" customWidth="1"/>
    <col min="12" max="12" width="19" customWidth="1"/>
    <col min="13" max="13" width="9.76666666666667" customWidth="1"/>
  </cols>
  <sheetData>
    <row r="1" ht="16.35" customHeight="1" spans="1:14">
      <c r="A1" s="1"/>
      <c r="K1" s="36" t="s">
        <v>254</v>
      </c>
      <c r="L1" s="36"/>
      <c r="M1" s="36"/>
      <c r="N1" s="36"/>
    </row>
    <row r="2" ht="43.1" customHeight="1" spans="1:12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.15" customHeight="1" spans="1:1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25" t="s">
        <v>31</v>
      </c>
      <c r="L3" s="25"/>
    </row>
    <row r="4" ht="24" customHeight="1" spans="1:12">
      <c r="A4" s="16" t="s">
        <v>158</v>
      </c>
      <c r="B4" s="16"/>
      <c r="C4" s="16"/>
      <c r="D4" s="16" t="s">
        <v>159</v>
      </c>
      <c r="E4" s="16" t="s">
        <v>160</v>
      </c>
      <c r="F4" s="16" t="s">
        <v>135</v>
      </c>
      <c r="G4" s="16" t="s">
        <v>161</v>
      </c>
      <c r="H4" s="16"/>
      <c r="I4" s="16"/>
      <c r="J4" s="16"/>
      <c r="K4" s="16"/>
      <c r="L4" s="16" t="s">
        <v>162</v>
      </c>
    </row>
    <row r="5" ht="24" customHeight="1" spans="1:12">
      <c r="A5" s="16"/>
      <c r="B5" s="16"/>
      <c r="C5" s="16"/>
      <c r="D5" s="16"/>
      <c r="E5" s="16"/>
      <c r="F5" s="16"/>
      <c r="G5" s="16" t="s">
        <v>137</v>
      </c>
      <c r="H5" s="16" t="s">
        <v>255</v>
      </c>
      <c r="I5" s="16"/>
      <c r="J5" s="16"/>
      <c r="K5" s="16" t="s">
        <v>256</v>
      </c>
      <c r="L5" s="16"/>
    </row>
    <row r="6" ht="24" customHeight="1" spans="1:12">
      <c r="A6" s="16" t="s">
        <v>166</v>
      </c>
      <c r="B6" s="16" t="s">
        <v>167</v>
      </c>
      <c r="C6" s="16" t="s">
        <v>168</v>
      </c>
      <c r="D6" s="16"/>
      <c r="E6" s="16"/>
      <c r="F6" s="16"/>
      <c r="G6" s="16"/>
      <c r="H6" s="16" t="s">
        <v>230</v>
      </c>
      <c r="I6" s="16" t="s">
        <v>257</v>
      </c>
      <c r="J6" s="16" t="s">
        <v>221</v>
      </c>
      <c r="K6" s="16"/>
      <c r="L6" s="16"/>
    </row>
    <row r="7" s="34" customFormat="1" ht="24" customHeight="1" spans="1:12">
      <c r="A7" s="45"/>
      <c r="B7" s="45"/>
      <c r="C7" s="45"/>
      <c r="D7" s="40"/>
      <c r="E7" s="40" t="s">
        <v>135</v>
      </c>
      <c r="F7" s="52">
        <f t="shared" ref="F7:F24" si="0">+G7</f>
        <v>9093324</v>
      </c>
      <c r="G7" s="52">
        <f t="shared" ref="G7:I7" si="1">+G8</f>
        <v>9093324</v>
      </c>
      <c r="H7" s="52">
        <f t="shared" si="1"/>
        <v>7697320</v>
      </c>
      <c r="I7" s="52"/>
      <c r="J7" s="52">
        <v>160758</v>
      </c>
      <c r="K7" s="52">
        <f>+K8</f>
        <v>1235246</v>
      </c>
      <c r="L7" s="56"/>
    </row>
    <row r="8" s="34" customFormat="1" ht="24" customHeight="1" spans="1:12">
      <c r="A8" s="45"/>
      <c r="B8" s="45"/>
      <c r="C8" s="45"/>
      <c r="D8" s="41" t="s">
        <v>153</v>
      </c>
      <c r="E8" s="41" t="s">
        <v>154</v>
      </c>
      <c r="F8" s="52">
        <f t="shared" si="0"/>
        <v>9093324</v>
      </c>
      <c r="G8" s="52">
        <f>+H8+I8+K8+J8</f>
        <v>9093324</v>
      </c>
      <c r="H8" s="52">
        <f t="shared" ref="H8:K8" si="2">+H9</f>
        <v>7697320</v>
      </c>
      <c r="I8" s="52"/>
      <c r="J8" s="52">
        <v>160758</v>
      </c>
      <c r="K8" s="52">
        <f t="shared" si="2"/>
        <v>1235246</v>
      </c>
      <c r="L8" s="56"/>
    </row>
    <row r="9" s="34" customFormat="1" ht="24" customHeight="1" spans="1:12">
      <c r="A9" s="45"/>
      <c r="B9" s="45"/>
      <c r="C9" s="45"/>
      <c r="D9" s="42" t="s">
        <v>155</v>
      </c>
      <c r="E9" s="42" t="s">
        <v>156</v>
      </c>
      <c r="F9" s="52">
        <f t="shared" si="0"/>
        <v>9093324</v>
      </c>
      <c r="G9" s="52">
        <f>+H9+I9+J9+K9</f>
        <v>9093324</v>
      </c>
      <c r="H9" s="52">
        <f t="shared" ref="H9:K9" si="3">SUM(H10:H24)</f>
        <v>7697320</v>
      </c>
      <c r="I9" s="52"/>
      <c r="J9" s="52">
        <f t="shared" si="3"/>
        <v>160758</v>
      </c>
      <c r="K9" s="52">
        <f t="shared" si="3"/>
        <v>1235246</v>
      </c>
      <c r="L9" s="56"/>
    </row>
    <row r="10" s="34" customFormat="1" ht="24" customHeight="1" spans="1:12">
      <c r="A10" s="43" t="s">
        <v>169</v>
      </c>
      <c r="B10" s="43" t="s">
        <v>170</v>
      </c>
      <c r="C10" s="43" t="s">
        <v>170</v>
      </c>
      <c r="D10" s="44" t="s">
        <v>258</v>
      </c>
      <c r="E10" s="45" t="s">
        <v>172</v>
      </c>
      <c r="F10" s="53">
        <f t="shared" si="0"/>
        <v>119400</v>
      </c>
      <c r="G10" s="53">
        <v>119400</v>
      </c>
      <c r="H10" s="46">
        <v>111600</v>
      </c>
      <c r="I10" s="46"/>
      <c r="J10" s="46"/>
      <c r="K10" s="46">
        <v>7800</v>
      </c>
      <c r="L10" s="57"/>
    </row>
    <row r="11" s="34" customFormat="1" ht="24" customHeight="1" spans="1:12">
      <c r="A11" s="47" t="s">
        <v>169</v>
      </c>
      <c r="B11" s="47" t="s">
        <v>173</v>
      </c>
      <c r="C11" s="47" t="s">
        <v>170</v>
      </c>
      <c r="D11" s="48" t="s">
        <v>259</v>
      </c>
      <c r="E11" s="45" t="s">
        <v>172</v>
      </c>
      <c r="F11" s="53">
        <f t="shared" si="0"/>
        <v>3946991</v>
      </c>
      <c r="G11" s="53">
        <f>+H11+I11+J11+K11</f>
        <v>3946991</v>
      </c>
      <c r="H11" s="46">
        <f>2800369</f>
        <v>2800369</v>
      </c>
      <c r="I11" s="46"/>
      <c r="J11" s="46">
        <v>131216</v>
      </c>
      <c r="K11" s="46">
        <f>767406+168000+80000</f>
        <v>1015406</v>
      </c>
      <c r="L11" s="57"/>
    </row>
    <row r="12" s="34" customFormat="1" ht="24" customHeight="1" spans="1:12">
      <c r="A12" s="43" t="s">
        <v>169</v>
      </c>
      <c r="B12" s="43" t="s">
        <v>175</v>
      </c>
      <c r="C12" s="43" t="s">
        <v>170</v>
      </c>
      <c r="D12" s="44" t="s">
        <v>260</v>
      </c>
      <c r="E12" s="45" t="s">
        <v>172</v>
      </c>
      <c r="F12" s="53">
        <f t="shared" si="0"/>
        <v>467680</v>
      </c>
      <c r="G12" s="53">
        <v>467680</v>
      </c>
      <c r="H12" s="46">
        <v>433000</v>
      </c>
      <c r="I12" s="46"/>
      <c r="J12" s="46"/>
      <c r="K12" s="46">
        <v>34680</v>
      </c>
      <c r="L12" s="57"/>
    </row>
    <row r="13" s="34" customFormat="1" ht="24" customHeight="1" spans="1:12">
      <c r="A13" s="43" t="s">
        <v>169</v>
      </c>
      <c r="B13" s="43" t="s">
        <v>177</v>
      </c>
      <c r="C13" s="43" t="s">
        <v>170</v>
      </c>
      <c r="D13" s="44" t="s">
        <v>261</v>
      </c>
      <c r="E13" s="45" t="s">
        <v>172</v>
      </c>
      <c r="F13" s="53">
        <f t="shared" si="0"/>
        <v>733300</v>
      </c>
      <c r="G13" s="53">
        <v>733300</v>
      </c>
      <c r="H13" s="46">
        <v>679900</v>
      </c>
      <c r="I13" s="46"/>
      <c r="J13" s="46"/>
      <c r="K13" s="46">
        <v>53400</v>
      </c>
      <c r="L13" s="57"/>
    </row>
    <row r="14" s="34" customFormat="1" ht="24" customHeight="1" spans="1:12">
      <c r="A14" s="43" t="s">
        <v>179</v>
      </c>
      <c r="B14" s="43" t="s">
        <v>170</v>
      </c>
      <c r="C14" s="43" t="s">
        <v>170</v>
      </c>
      <c r="D14" s="44" t="s">
        <v>262</v>
      </c>
      <c r="E14" s="45" t="s">
        <v>172</v>
      </c>
      <c r="F14" s="53">
        <f t="shared" si="0"/>
        <v>207300</v>
      </c>
      <c r="G14" s="53">
        <v>207300</v>
      </c>
      <c r="H14" s="46">
        <v>194100</v>
      </c>
      <c r="I14" s="46"/>
      <c r="J14" s="46"/>
      <c r="K14" s="46">
        <v>13200</v>
      </c>
      <c r="L14" s="57"/>
    </row>
    <row r="15" s="34" customFormat="1" ht="24" customHeight="1" spans="1:12">
      <c r="A15" s="43" t="s">
        <v>181</v>
      </c>
      <c r="B15" s="43" t="s">
        <v>182</v>
      </c>
      <c r="C15" s="43" t="s">
        <v>182</v>
      </c>
      <c r="D15" s="44" t="s">
        <v>263</v>
      </c>
      <c r="E15" s="45" t="s">
        <v>184</v>
      </c>
      <c r="F15" s="53">
        <f t="shared" si="0"/>
        <v>774899</v>
      </c>
      <c r="G15" s="53">
        <v>774899</v>
      </c>
      <c r="H15" s="46">
        <v>774899</v>
      </c>
      <c r="I15" s="46"/>
      <c r="J15" s="46"/>
      <c r="K15" s="46"/>
      <c r="L15" s="57"/>
    </row>
    <row r="16" s="34" customFormat="1" ht="24" customHeight="1" spans="1:12">
      <c r="A16" s="43" t="s">
        <v>181</v>
      </c>
      <c r="B16" s="43" t="s">
        <v>185</v>
      </c>
      <c r="C16" s="43" t="s">
        <v>186</v>
      </c>
      <c r="D16" s="44" t="s">
        <v>264</v>
      </c>
      <c r="E16" s="45" t="s">
        <v>188</v>
      </c>
      <c r="F16" s="53">
        <f t="shared" si="0"/>
        <v>27942</v>
      </c>
      <c r="G16" s="53">
        <v>27942</v>
      </c>
      <c r="H16" s="46"/>
      <c r="I16" s="46"/>
      <c r="J16" s="46">
        <v>27942</v>
      </c>
      <c r="K16" s="46"/>
      <c r="L16" s="57"/>
    </row>
    <row r="17" s="34" customFormat="1" ht="24" customHeight="1" spans="1:12">
      <c r="A17" s="43" t="s">
        <v>181</v>
      </c>
      <c r="B17" s="43" t="s">
        <v>189</v>
      </c>
      <c r="C17" s="43" t="s">
        <v>170</v>
      </c>
      <c r="D17" s="44" t="s">
        <v>265</v>
      </c>
      <c r="E17" s="45" t="s">
        <v>191</v>
      </c>
      <c r="F17" s="53">
        <f t="shared" si="0"/>
        <v>11928</v>
      </c>
      <c r="G17" s="53">
        <v>11928</v>
      </c>
      <c r="H17" s="46">
        <v>11928</v>
      </c>
      <c r="I17" s="46"/>
      <c r="J17" s="46"/>
      <c r="K17" s="46"/>
      <c r="L17" s="57"/>
    </row>
    <row r="18" s="34" customFormat="1" ht="24" customHeight="1" spans="1:12">
      <c r="A18" s="43" t="s">
        <v>181</v>
      </c>
      <c r="B18" s="43" t="s">
        <v>189</v>
      </c>
      <c r="C18" s="43" t="s">
        <v>192</v>
      </c>
      <c r="D18" s="44" t="s">
        <v>266</v>
      </c>
      <c r="E18" s="45" t="s">
        <v>194</v>
      </c>
      <c r="F18" s="53">
        <f t="shared" si="0"/>
        <v>17380</v>
      </c>
      <c r="G18" s="53">
        <v>17380</v>
      </c>
      <c r="H18" s="46">
        <v>17380</v>
      </c>
      <c r="I18" s="46"/>
      <c r="J18" s="46"/>
      <c r="K18" s="46"/>
      <c r="L18" s="57"/>
    </row>
    <row r="19" s="34" customFormat="1" ht="24" customHeight="1" spans="1:12">
      <c r="A19" s="43" t="s">
        <v>181</v>
      </c>
      <c r="B19" s="43" t="s">
        <v>195</v>
      </c>
      <c r="C19" s="43" t="s">
        <v>170</v>
      </c>
      <c r="D19" s="44" t="s">
        <v>267</v>
      </c>
      <c r="E19" s="45" t="s">
        <v>172</v>
      </c>
      <c r="F19" s="53">
        <f t="shared" si="0"/>
        <v>274720</v>
      </c>
      <c r="G19" s="53">
        <v>274720</v>
      </c>
      <c r="H19" s="46">
        <v>255400</v>
      </c>
      <c r="I19" s="46"/>
      <c r="J19" s="46"/>
      <c r="K19" s="46">
        <v>19320</v>
      </c>
      <c r="L19" s="57"/>
    </row>
    <row r="20" s="34" customFormat="1" ht="24" customHeight="1" spans="1:12">
      <c r="A20" s="43" t="s">
        <v>197</v>
      </c>
      <c r="B20" s="43" t="s">
        <v>185</v>
      </c>
      <c r="C20" s="43" t="s">
        <v>170</v>
      </c>
      <c r="D20" s="44" t="s">
        <v>268</v>
      </c>
      <c r="E20" s="45" t="s">
        <v>199</v>
      </c>
      <c r="F20" s="53">
        <f t="shared" si="0"/>
        <v>314482</v>
      </c>
      <c r="G20" s="53">
        <v>314482</v>
      </c>
      <c r="H20" s="46">
        <v>314482</v>
      </c>
      <c r="I20" s="46"/>
      <c r="J20" s="46"/>
      <c r="K20" s="46"/>
      <c r="L20" s="57"/>
    </row>
    <row r="21" s="34" customFormat="1" ht="24" customHeight="1" spans="1:12">
      <c r="A21" s="43" t="s">
        <v>197</v>
      </c>
      <c r="B21" s="43" t="s">
        <v>185</v>
      </c>
      <c r="C21" s="43" t="s">
        <v>173</v>
      </c>
      <c r="D21" s="44" t="s">
        <v>269</v>
      </c>
      <c r="E21" s="45" t="s">
        <v>201</v>
      </c>
      <c r="F21" s="53">
        <f t="shared" si="0"/>
        <v>108465</v>
      </c>
      <c r="G21" s="53">
        <v>108465</v>
      </c>
      <c r="H21" s="46">
        <v>108465</v>
      </c>
      <c r="I21" s="46"/>
      <c r="J21" s="46"/>
      <c r="K21" s="46"/>
      <c r="L21" s="57"/>
    </row>
    <row r="22" s="34" customFormat="1" ht="24" customHeight="1" spans="1:12">
      <c r="A22" s="43" t="s">
        <v>197</v>
      </c>
      <c r="B22" s="43" t="s">
        <v>185</v>
      </c>
      <c r="C22" s="43" t="s">
        <v>186</v>
      </c>
      <c r="D22" s="44" t="s">
        <v>270</v>
      </c>
      <c r="E22" s="45" t="s">
        <v>203</v>
      </c>
      <c r="F22" s="53">
        <f t="shared" si="0"/>
        <v>6960</v>
      </c>
      <c r="G22" s="53">
        <v>6960</v>
      </c>
      <c r="H22" s="46">
        <v>5360</v>
      </c>
      <c r="I22" s="46"/>
      <c r="J22" s="46">
        <v>1600</v>
      </c>
      <c r="K22" s="46"/>
      <c r="L22" s="57"/>
    </row>
    <row r="23" s="34" customFormat="1" ht="24" customHeight="1" spans="1:12">
      <c r="A23" s="43" t="s">
        <v>204</v>
      </c>
      <c r="B23" s="43" t="s">
        <v>170</v>
      </c>
      <c r="C23" s="43" t="s">
        <v>170</v>
      </c>
      <c r="D23" s="44" t="s">
        <v>271</v>
      </c>
      <c r="E23" s="45" t="s">
        <v>172</v>
      </c>
      <c r="F23" s="53">
        <f t="shared" si="0"/>
        <v>1426240</v>
      </c>
      <c r="G23" s="53">
        <v>1426240</v>
      </c>
      <c r="H23" s="46">
        <v>1334800</v>
      </c>
      <c r="I23" s="46"/>
      <c r="J23" s="46"/>
      <c r="K23" s="46">
        <v>91440</v>
      </c>
      <c r="L23" s="57"/>
    </row>
    <row r="24" s="34" customFormat="1" ht="24" customHeight="1" spans="1:12">
      <c r="A24" s="43" t="s">
        <v>206</v>
      </c>
      <c r="B24" s="43" t="s">
        <v>192</v>
      </c>
      <c r="C24" s="43" t="s">
        <v>170</v>
      </c>
      <c r="D24" s="44" t="s">
        <v>272</v>
      </c>
      <c r="E24" s="45" t="s">
        <v>208</v>
      </c>
      <c r="F24" s="53">
        <f t="shared" si="0"/>
        <v>655637</v>
      </c>
      <c r="G24" s="53">
        <v>655637</v>
      </c>
      <c r="H24" s="46">
        <v>655637</v>
      </c>
      <c r="I24" s="46"/>
      <c r="J24" s="46"/>
      <c r="K24" s="46"/>
      <c r="L24" s="57"/>
    </row>
  </sheetData>
  <mergeCells count="14">
    <mergeCell ref="K1:L1"/>
    <mergeCell ref="M1:N1"/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472222222222222" right="0.472222222222222" top="0.118055555555556" bottom="0.0784722222222222" header="0" footer="0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2022-03-14T01:17:00Z</dcterms:created>
  <dcterms:modified xsi:type="dcterms:W3CDTF">2023-03-08T06:31:32Z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