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5" r:id="rId1"/>
    <sheet name="s_9fe3a0ca26673bae" sheetId="4" state="hidden" r:id="rId2"/>
    <sheet name="70366f32692c3a56" sheetId="3" state="hidden" r:id="rId3"/>
    <sheet name="e5a40c1c6c9bab46_a_col5" sheetId="2" state="hidden" r:id="rId4"/>
  </sheets>
  <definedNames>
    <definedName name="_xlnm._FilterDatabase" localSheetId="0" hidden="1">sheet1!$A$5:$R$114</definedName>
    <definedName name="TemplateOptions.KeepLineSize">TRUE</definedName>
    <definedName name="省级惠民惠农一卡通系统发放项目名称">'70366f32692c3a56'!$A$1:$DE$1</definedName>
    <definedName name="省级惠农惠民一卡通系统发放项目名称">s_9fe3a0ca26673bae!$A$1:$DE$1</definedName>
    <definedName name="_xlnm.Print_Titles" localSheetId="0">sheet1!$4:$5</definedName>
  </definedNames>
  <calcPr calcId="144525"/>
</workbook>
</file>

<file path=xl/sharedStrings.xml><?xml version="1.0" encoding="utf-8"?>
<sst xmlns="http://schemas.openxmlformats.org/spreadsheetml/2006/main" count="1831" uniqueCount="679">
  <si>
    <t>附件1</t>
  </si>
  <si>
    <r>
      <rPr>
        <b/>
        <sz val="20"/>
        <color theme="1"/>
        <rFont val="Times New Roman"/>
        <charset val="134"/>
      </rPr>
      <t>2022</t>
    </r>
    <r>
      <rPr>
        <b/>
        <sz val="20"/>
        <color theme="1"/>
        <rFont val="宋体"/>
        <charset val="134"/>
      </rPr>
      <t>年湖南省惠民惠农财政补贴资金</t>
    </r>
    <r>
      <rPr>
        <b/>
        <sz val="20"/>
        <color theme="1"/>
        <rFont val="Times New Roman"/>
        <charset val="134"/>
      </rPr>
      <t>“</t>
    </r>
    <r>
      <rPr>
        <b/>
        <sz val="20"/>
        <color theme="1"/>
        <rFont val="宋体"/>
        <charset val="134"/>
      </rPr>
      <t>一卡通</t>
    </r>
    <r>
      <rPr>
        <b/>
        <sz val="20"/>
        <color theme="1"/>
        <rFont val="Times New Roman"/>
        <charset val="134"/>
      </rPr>
      <t>”</t>
    </r>
    <r>
      <rPr>
        <b/>
        <sz val="20"/>
        <color theme="1"/>
        <rFont val="宋体"/>
        <charset val="134"/>
      </rPr>
      <t>省级以上补贴政策清单（包括公开和非公开项目）</t>
    </r>
  </si>
  <si>
    <t xml:space="preserve">说明：2022年度省级以上补贴政策96项，补贴项目109个，其中公开项目85个，不宜公开项目24个。        </t>
  </si>
  <si>
    <t>序号</t>
  </si>
  <si>
    <t>县（市、区）</t>
  </si>
  <si>
    <t>主管部门</t>
  </si>
  <si>
    <t>补贴政策名称</t>
  </si>
  <si>
    <t>“一卡通”系统发放项目名称</t>
  </si>
  <si>
    <t>补贴项目简称（四字摘要）</t>
  </si>
  <si>
    <t>政策依据</t>
  </si>
  <si>
    <t>资金用途</t>
  </si>
  <si>
    <t>补贴对象</t>
  </si>
  <si>
    <t>补贴标准</t>
  </si>
  <si>
    <t>补贴发放周期</t>
  </si>
  <si>
    <t>是否要求通过扶贫卡折发放</t>
  </si>
  <si>
    <t>是否公开公示</t>
  </si>
  <si>
    <t>政策解答电话</t>
  </si>
  <si>
    <t>备注</t>
  </si>
  <si>
    <t>是</t>
  </si>
  <si>
    <t>否</t>
  </si>
  <si>
    <t>不予公开的理由</t>
  </si>
  <si>
    <t>醴陵市</t>
  </si>
  <si>
    <t>残疾优抚对象抚恤金</t>
  </si>
  <si>
    <t>残疾军人、伤残人民警察、伤残预备役人员和民兵民工、其他因公伤残人员。</t>
  </si>
  <si>
    <t>10850元-116270元/年。</t>
  </si>
  <si>
    <t>残疾军人护理费</t>
  </si>
  <si>
    <t>一级至四级残疾军人（含伤残民兵民工）和因患精神病被评定为五级至六级且分散安置的残疾军人(初级士官和义务兵)。</t>
  </si>
  <si>
    <t>当地职工月平均工资的25%、30%、40%、50%。</t>
  </si>
  <si>
    <t>“三属”定期抚恤</t>
  </si>
  <si>
    <t>病故军人遗属、因公牺牲军人遗属、烈士遗属。</t>
  </si>
  <si>
    <t>29280元、31410元、36910元/年。</t>
  </si>
  <si>
    <t>“两红”人员生活补助</t>
  </si>
  <si>
    <t>红军失散人员、在乡退伍红军老战士。</t>
  </si>
  <si>
    <t>36370元、80620元/年。</t>
  </si>
  <si>
    <t>在乡复员军人生活补助</t>
  </si>
  <si>
    <t>在乡复员军人。</t>
  </si>
  <si>
    <t>1970元、2000元、2070元/月。</t>
  </si>
  <si>
    <t>带病回乡退伍军人生活补助</t>
  </si>
  <si>
    <t>带病回乡退伍军人。</t>
  </si>
  <si>
    <t>750元/月。</t>
  </si>
  <si>
    <t>既属带病回乡又属参战退役人员生活补助</t>
  </si>
  <si>
    <t>既属带病回乡又属参战退役人员。</t>
  </si>
  <si>
    <t>820元/月。</t>
  </si>
  <si>
    <t>参战参试退役人员生活补助</t>
  </si>
  <si>
    <t>在农村的和城镇无工作单位且家庭生活困难的参战退役军人、不符合评残和享受带病回乡退役军人生活补助条件，但患病或生活困难的农村和城镇无工作单位的原8023部队退役军人，以及其他参加核试验军队退役人员（含参与铀矿开采军队退役人员）。</t>
  </si>
  <si>
    <t>800元/月。</t>
  </si>
  <si>
    <t>老年烈士子女定期生活补助</t>
  </si>
  <si>
    <r>
      <t>居住在农村和城镇无工作单位，</t>
    </r>
    <r>
      <rPr>
        <sz val="11"/>
        <color theme="1"/>
        <rFont val="Calibri"/>
        <charset val="134"/>
      </rPr>
      <t>18</t>
    </r>
    <r>
      <rPr>
        <sz val="11"/>
        <color theme="1"/>
        <rFont val="宋体"/>
        <charset val="134"/>
      </rPr>
      <t>周岁之前没有享受过定期抚恤金待遇且年满</t>
    </r>
    <r>
      <rPr>
        <sz val="11"/>
        <color theme="1"/>
        <rFont val="Calibri"/>
        <charset val="134"/>
      </rPr>
      <t>60</t>
    </r>
    <r>
      <rPr>
        <sz val="11"/>
        <color theme="1"/>
        <rFont val="宋体"/>
        <charset val="134"/>
      </rPr>
      <t>周岁的烈士子女（含新中国成立前错杀后被平反人员子女）。</t>
    </r>
  </si>
  <si>
    <t>645元/月。</t>
  </si>
  <si>
    <t>60周岁以上农村籍退役士兵生活补助</t>
  </si>
  <si>
    <t>1954年11月1日试行义务兵役制后至《退役士兵安置条例》施行前入伍、年龄在60周岁以上（含60周岁）、未享受到国家定期抚恤补助的农村籍退役士兵。</t>
  </si>
  <si>
    <t>54元×服役年限/月。</t>
  </si>
  <si>
    <t>重点优抚对象丧葬费补助</t>
  </si>
  <si>
    <t>享受定期抚恤补助的部分优抚对象。</t>
  </si>
  <si>
    <t>生前抚恤金标准的6个月或12个月。</t>
  </si>
  <si>
    <t>义务兵家庭优待金补贴</t>
  </si>
  <si>
    <t>义务兵家属。</t>
  </si>
  <si>
    <t>不低于12000元/年。</t>
  </si>
  <si>
    <t>优抚对象价格临时补贴</t>
  </si>
  <si>
    <t>享受定期抚恤补助的优抚对象。</t>
  </si>
  <si>
    <t>最低保准20/人/月，当地城市低保保准*SCPI同比涨幅。</t>
  </si>
  <si>
    <t>残疾军人因伤口复发住院期间伙食补助</t>
  </si>
  <si>
    <t>因战因公负伤致残并因伤口复发住院治疗的在乡残疾军人。</t>
  </si>
  <si>
    <t>15元/天。</t>
  </si>
  <si>
    <t>退役士兵技能培训生活费</t>
  </si>
  <si>
    <t>自主就业退役士兵。</t>
  </si>
  <si>
    <t>按实际在校学习时间，给予每人每天10元。</t>
  </si>
  <si>
    <t>符合政府安置条件退役士兵待安置期间生活费</t>
  </si>
  <si>
    <t>年度符合政府安排工作的退役士兵。</t>
  </si>
  <si>
    <t>安置的按照上年度最低工资标准。</t>
  </si>
  <si>
    <t>自主就业退役士兵一次性经济补助</t>
  </si>
  <si>
    <t>年度以自主就业方式退出现役的退役士兵。</t>
  </si>
  <si>
    <t>每服役一年4500元/人。</t>
  </si>
  <si>
    <t>无军籍职工津补贴</t>
  </si>
  <si>
    <t>无军籍职工。</t>
  </si>
  <si>
    <t>各地人力和社会保障部门提供补贴标准。</t>
  </si>
  <si>
    <t>退役军人和其他优抚对象特殊困难援助</t>
  </si>
  <si>
    <t>因重大疾病、意外伤害、重大自然灾害等导致家庭生活特别困难的退役军人和其他优抚对象。</t>
  </si>
  <si>
    <t>1000元-30000元。</t>
  </si>
  <si>
    <t>两癌妇女救助资金</t>
  </si>
  <si>
    <t>患两癌妇女。</t>
  </si>
  <si>
    <t>10000元-12000元/人。</t>
  </si>
  <si>
    <t>义务教育家庭经济困难学生生活补助</t>
  </si>
  <si>
    <t>全省城乡义务教育学校在校就读的家庭经济困难寄宿生和非寄宿生中的特殊困难学生。</t>
  </si>
  <si>
    <t>小学寄宿生补助标准为每生每年1000元，初中寄宿生补助标准为每生每年1250元，非寄宿生补助标准为同学段寄宿生补助标准的50%。</t>
  </si>
  <si>
    <t>家庭经济困难幼儿入园补助金</t>
  </si>
  <si>
    <t>家庭经济困难的在园幼儿。</t>
  </si>
  <si>
    <t>平均每生每年1000元。</t>
  </si>
  <si>
    <t>残疾人创业贷款贴息</t>
  </si>
  <si>
    <t>1.符合以下条件的残疾人家庭（含残疾人及共同生活的配偶、父母）：具有我省户籍;持有第二代中华人民共和国残疾人证;申报时在省内银行业金融机构有贷款。
2.符合以下条件的带动残疾人就业或发展生产的残疾人就业（扶贫）基地（合作社）：经省内工商部门登记；申报时在省内银行业金融机构有贷款;帮扶残疾人持有第二代中华人民共和国残疾人证；基地须经县级以上（含县级）残联发文认定。
3.上述对象已享受人社部门小额担保贷款贴息的，不重复享受本项目扶持。</t>
  </si>
  <si>
    <t>1.残疾人家庭享受贴息的小额贷款限额为10万元，以单个残疾人家庭户合计人员贷款数为单位。2.残疾人就业（扶贫）基地（合作社）享受贴息的小额贷款限额为200万元，按照扶持残疾人人数和人均5万元可贴息贷款的标准计算贴息额度。3.贴息率为7%，实际利率低于贴息率的，按照实际利率补贴。4.贷款期不满1年的，按贷款合同约定期限给予贴息。贷款期1年以上的，按照1年期限给予贴息。同一对象不得连续两年享受贴息。</t>
  </si>
  <si>
    <t>残疾人机动轮椅车燃油补贴</t>
  </si>
  <si>
    <t>城乡残疾人机动轮椅车车主。车主须为持有《中华人民共和国残疾人证》和购买机动轮椅车的下肢残疾人。残疾人机动轮椅车须符合机动车国家标准（GB12995-2006）的相关规定。</t>
  </si>
  <si>
    <t>260元/年。</t>
  </si>
  <si>
    <t>残疾儿童康复救助</t>
  </si>
  <si>
    <t>具有湖南省户籍或有效居住证，有康复需求和适应指征的0－6岁符合救助条件的视力、听力、言语、肢体、智力等残疾儿童和孤独症儿童。包括城乡最低生活保障家庭、建档立卡贫困户家庭的残疾儿童和儿童福利机构收留抚养的残疾儿童；残疾孤儿、纳入特困人员供养范围的残疾儿童；其他经济困难家庭的残疾儿童。
根据当地的经济社会发展状况，扩大到符合当地救助政策规定的残疾儿童。（各地提供标准）</t>
  </si>
  <si>
    <t>（一）机构康复训练
1．视力残疾儿童康复：为视力残疾儿童提供功能评估、视觉基本技能训练1次，时间不少于1个月，救助标准为每人1000元。2.听力、言语、智力、肢体残疾儿童和孤独症儿童康复：康复训练救助时间每年不超过10个月，救助标准为每人每月1500元。3.多重残疾儿童同一年度只能选择其中一种残疾类别接受机构康复训练救助。
（二）辅助器具适配
1．视力残疾儿童：助视器救助标准为平均每人每次1000元。2.听力残疾儿童：救助标准为每人每次6000元，其中80%用于助听器（2台全数字助听器）产品费补助、20%用于助听器验配服务。3.肢体残疾儿童：假肢平均每人每次救助1万元；矫形器平均每人每次救助5000元；轮椅、坐姿椅、站立架、助行器等辅助器具平均每人每次救助1500元。
（三）手术
1.为有手术适应指征的听力残疾儿童植入人工耳蜗。每人一次性救助7.5万元。2.为肢体残疾儿童实施矫治手术、辅助器具适配及康复训练等服务。平均每人每次救助1.8万元。</t>
  </si>
  <si>
    <t>残疾人创业扶持</t>
  </si>
  <si>
    <t>具有湖南省户籍、在法定就业年龄内（男16-59岁，女16-54岁）、持有第二代残疾人证、正在创业的城乡残疾人，且具备以下基本条件：
（一）创业项目有固定的生产经营场所，在相关部门办理了合法手续。
（二）产品具有市场前景、生产具有一定规模。
（三）生产经营具有实际困难需要扶持。</t>
  </si>
  <si>
    <t>场租补贴最高不超过8000元，设备补贴最高不超过8000元，种苗及农资补贴最高不超过5000元，以上补贴可以叠加，但每户最多不超过20000元。</t>
  </si>
  <si>
    <t>残疾人教育资助</t>
  </si>
  <si>
    <t>高中阶段残疾学生和高中阶段贫困残疾人家庭子女、残疾人大学生及贫困残疾人家庭大学生子女。</t>
  </si>
  <si>
    <t>1.高中残疾学生每人每学年资助1400元，高中阶段贫困残疾人家庭子女每人每学年资助1000元，有条件的市州和县市区可提高补助标准和补助次数。
2.残疾人大学生按下述标准给予一次性资助：专科学生4000元/人，本科学生5000元/人，硕士及以上层次学生6000元/人；贫困残疾人家庭大学生子女均按3000元/人给予一次性资助，有条件的市州、县市区可提高补助标准和资助次数。</t>
  </si>
  <si>
    <t>残疾人评定补贴</t>
  </si>
  <si>
    <t>1、纳入低保或特困救助供养范围的智力、精神和重度残疾人；
2、纳入防止返贫动态监测和帮扶机制的智力、精神和重度残疾人；
3、经认定，家庭人均收入低于当地低保标准1.5倍左右的低收入智力、精神和重度残疾人；
4、一户多残、以老养残等特殊困难家庭中的智力、精神和重度残疾人。</t>
  </si>
  <si>
    <t>150元/人。</t>
  </si>
  <si>
    <t>自然灾害生活救助资金</t>
  </si>
  <si>
    <t>遭受自然灾害的受灾群众。</t>
  </si>
  <si>
    <t>按照《自然灾害救助条例》《湖南省实施〈自然灾害救助条例〉办法》《湖南省自然灾害救灾资金管理实施细则》（湘财企〔2020〕52号）及中央和省其他有关规定执行。</t>
  </si>
  <si>
    <t>计划生育特殊家庭重病大病住院护理补贴</t>
  </si>
  <si>
    <t>纳入国家计划生育特殊家庭扶助制度范围的城乡独生子女伤残死亡家庭夫妻和计划生育手术并发症人员。</t>
  </si>
  <si>
    <t>住院期间，每人每天补助100元，年度内原则上最高补助50天，个别特殊情况，经过审批可适当增加补助的天数。</t>
  </si>
  <si>
    <t>独生子女保健费</t>
  </si>
  <si>
    <t>发放对象必须同时符合以下基本条件：
1、夫妻双方或一方为我省（区）户籍居民。
夫妻双方均为我省（区）户籍居民，或一方为我省（区）户籍居民、另一方为非我省（区）户籍居民。离婚、丧偶现无配偶或未婚的，只需本人为我省（区）户籍居民。
2、夫妻双方均无工作单位。
夫妻双方为农村居民或无工作单位的城镇居民，离婚、丧偶现无配偶或未婚的，本人须为居民或无工作单位的城镇居民。
3、现有一个子女且未年满十四周岁。
子女包括亲生子女和收养子女。年龄计算，截至上年度12月31日止。
4、持有有效的独生子女父母光荣证。</t>
  </si>
  <si>
    <t>从领证之日起到子女十四周岁止，5-20元/户/月。</t>
  </si>
  <si>
    <t>农村部分计划生育家庭奖励扶助</t>
  </si>
  <si>
    <t>农村部分计划生育家庭奖励扶助（以下简称“农村奖扶”）对象，是国家“提倡一对夫妻生育一个子女”期间（1973年1月1日至2015年12月31日），曾经生育（收养）了子女且同时符合以下基本条件的合法夫妻：
（一）本人为农村居民。
（二）未违反计划生育法律法规和政策规定的生育数量多生育子女。
（三）未违反计划生育法律法规、政策和相关法律法规规定收养子女。
（四）现存一个子女或现存两个女孩或子女死亡现无子女。
（五）本人1933年1月1日后（含1933年1月1日）出生，年满60周岁。</t>
  </si>
  <si>
    <t>每人每月不低于80元。</t>
  </si>
  <si>
    <t>城镇独生子女父母奖励资金</t>
  </si>
  <si>
    <t>文件规定的其他奖励对象。</t>
  </si>
  <si>
    <t>每人每月80元。</t>
  </si>
  <si>
    <t>计划生育家庭特别扶助</t>
  </si>
  <si>
    <t>计划生育家庭特别扶助对象，是国家“提倡一对夫妻生育一个子女”期间（1973年1月1日至2015年12月31日），我省曾经生育（收养）了子女且同时符合以下条件的合法夫妻：
（一）1933年1月1日后（含1933年1月1日）出生、女方年满49周岁。
（二）未违反计划生育法律法规和政策规定的生育数量多生育子女。
（三）未违反计划生育法律法规、政策和相关法律法规规定收养子女。
（四）子女死亡现无子女或独生子女被依法鉴定为残疾（伤病残达到三级以上）。</t>
  </si>
  <si>
    <t>独生子女伤残家庭：510元/人/月；独生子女死亡家庭640元/人/月（2022年7月1日标准）。</t>
  </si>
  <si>
    <t>计生手术并发症治疗及特困家庭救助</t>
  </si>
  <si>
    <t>计划生育手术并发症对象。</t>
  </si>
  <si>
    <t>计划生育手术并发症人员一、二、三级分别590元、460元、330元/人/月（2022年7月1日标准）。</t>
  </si>
  <si>
    <t>城市低保金</t>
  </si>
  <si>
    <t>城市低保对象。</t>
  </si>
  <si>
    <t>每年经省政府同意后，由省财政厅、省民政厅公布最低指导标准，具体低保标准由各市州在不低于省级最低指导标准前提下自行确定。对于实行补差救助的县市区，低保金=低保标准-收入；对于实行分档救助的县市区，低保金根据当地县级人民政府救助档次规定及对象收入情况确定。</t>
  </si>
  <si>
    <t>农村低保金</t>
  </si>
  <si>
    <t>农村低保对象。</t>
  </si>
  <si>
    <t>城市低保调标补发资金</t>
  </si>
  <si>
    <t>在收入不变的情况下，对于实行补差救助的县市区，根据新标准与旧标准的差额补发低保金；对于实行分档救助的县市区，根据各档救助金额标准调整前后的差额补发低保金。</t>
  </si>
  <si>
    <t>农村低保调标补发资金</t>
  </si>
  <si>
    <t>城市低保价格临时补贴</t>
  </si>
  <si>
    <t>最低标准为20元/月，具体标准由各市州自行按月测算。测算方法为：当地城乡低保标准×当月城镇低收入居民基本生活费用价格指数（SCPI）同比涨幅。</t>
  </si>
  <si>
    <t>农村低保价格临时补贴</t>
  </si>
  <si>
    <t>城市低保边缘家庭价格临时补贴</t>
  </si>
  <si>
    <t>城市低保边缘人口。</t>
  </si>
  <si>
    <t>农村低保边缘家庭价格临时补贴</t>
  </si>
  <si>
    <t>农村低保边缘人口。</t>
  </si>
  <si>
    <t>城市特困价格临时补贴</t>
  </si>
  <si>
    <t>城市特困人员。</t>
  </si>
  <si>
    <t>农村特困价格临时补贴</t>
  </si>
  <si>
    <t>农村特困人员。</t>
  </si>
  <si>
    <t>孤儿价格临时补贴</t>
  </si>
  <si>
    <t>孤儿。</t>
  </si>
  <si>
    <t>事实无人抚养儿童价格临时补贴</t>
  </si>
  <si>
    <t>事实无人抚养儿童。</t>
  </si>
  <si>
    <t>城市特困基本生活费</t>
  </si>
  <si>
    <t>特困人员基本生活标准应当不低于当地当年最低生活保障标准的 1.3 倍。</t>
  </si>
  <si>
    <t>农村特困基本生活费</t>
  </si>
  <si>
    <t>城市特困照料护理费</t>
  </si>
  <si>
    <t>城市特困人员的照料护理员。</t>
  </si>
  <si>
    <t>由市州人民政府自行确定，原则上全自理、半护理、全护理特困人员照料护理费用不得低于当地上年度最低工资标准的十分之一、六分之一、三分之一。</t>
  </si>
  <si>
    <t>农村特困照料护理费</t>
  </si>
  <si>
    <t>农村特困人员的照料护理员。</t>
  </si>
  <si>
    <t>城市特困丧葬费</t>
  </si>
  <si>
    <t>办理特困人员丧葬事宜的个人。</t>
  </si>
  <si>
    <t>特困人员丧葬费标准应当不高于当地当年特困人员一年的基本生活标准。</t>
  </si>
  <si>
    <t>农村特困丧葬费</t>
  </si>
  <si>
    <t>临时救助金</t>
  </si>
  <si>
    <t>分为急难型救助对象和支出型救助对象。急难型救助对象：1、因意外事件（火灾、交通事故等突发意外事件）导致基本生活暂时出现严重困难、需要立即采取救助措施的家庭和个人；2、因家庭成员突发重大疾病（包括《关于落实国办发〔2015〕30号文件进一步做好全省医疗救助工作的通知》（湘民发〔2015〕25号）中认定的儿童先天性心脏病、儿童白血病、乳腺癌、宫颈癌、肝移植、肾移植、恶性肿瘤、重性精神病（精神分裂、分裂性感情障碍、偏执性精神障碍、双相情感障碍、癫痫所致的精神障碍、严重精神发育迟滞）、艾滋病机会性感染等9种医疗救助重特大疾病）导致基本生活暂时出现严重困难、需要立即采取救助措施的家庭和个人；3、因遭遇当地县级人民政府民政部门认定的其他突发性特殊困难，导致基本生活暂时出现严重困难、需要立即采取救助措施的家庭和个人。支出型救助对象：因教育、医疗等生活必需开支突然增加超出家庭承受能力，导致基本生活一定时期内出现严重困难的以下人群：1、城乡低保对象；2、特困人员；3、建档立卡贫困户；4、困难残疾人；5、低保边缘群体；6、监测对象；7、孤儿。</t>
  </si>
  <si>
    <t>按不超过当地当月低保标准的1-6倍对困难对象予以一次性基本生活临时救助。临时救助具体金额视家庭困难程度测算确定，一年内申请对象同一原因临时救助次数不得超过2次。对已给予最高临时救助金额（当地当月低保标准6倍）后生活仍存在困难且符合医疗、教育、住房、交通意外等专项救助条件的救助对象，当地政府可通过当地“救急难”联席会议采取一事一议方式，整合相关救助部门资金，根据救助对象实际情况确定救助金额。各地应根据当地实际设定“救急难”最高救助标准。</t>
  </si>
  <si>
    <t>精简退职人员补贴</t>
  </si>
  <si>
    <t>1961年1月1日至1965年6月9日期间精简退职的全民所有制单位的固定职工，退职后没有重新参加工作，无经济来源的。</t>
  </si>
  <si>
    <t>目前每人每月生活补助不低于50元。</t>
  </si>
  <si>
    <t>孤儿生活补助</t>
  </si>
  <si>
    <t>失去父母、查找不到生父母的未成年人（孤儿）。</t>
  </si>
  <si>
    <t>社会散居孤儿每人每月不低于950元，集中供养孤儿每人每月不低于1350元。</t>
  </si>
  <si>
    <t>“福彩圆梦、孤儿助学工程”</t>
  </si>
  <si>
    <t>年满18周岁后在普通全日制本科、专科、高等职业学校等高等院校及中等职业学校就读的中专、大专、本科学生和硕士研究生的孤儿。</t>
  </si>
  <si>
    <t>就读期间每人每学年10000元。</t>
  </si>
  <si>
    <t>事实无人抚养儿童基本生活补贴</t>
  </si>
  <si>
    <t>各地参照孤儿基本生活费发放标准执行，具体如下：对建档立卡贫困户家庭、城乡最低生活保障家庭和纳入特困人员救助供养范围中的事实无人抚养儿童按当地当年孤儿基本生活标准（不低于950元/月.人）发放基本生活补贴，其他事实无人抚养儿童按不低于当地当年孤儿基本生活标准的50%（不低于475/月.人）发放基本生活补贴。</t>
  </si>
  <si>
    <t>村级儿童主任岗位补贴</t>
  </si>
  <si>
    <t>儿童主任。</t>
  </si>
  <si>
    <t>对儿童主任给予岗位补贴，补贴标准每人每月200元，有条件的地方可适当增加，由县市区按工作绩效分等次发放。</t>
  </si>
  <si>
    <t>重度残疾人护理补贴</t>
  </si>
  <si>
    <t>具有湖南省户籍、持有第二代残疾人证且残疾等级为一、二级的残疾人，有条件的市州和县市区可扩大到非重度智力、精神残疾人或其他残疾人。</t>
  </si>
  <si>
    <t>75元/人·月。</t>
  </si>
  <si>
    <t>困难残疾人生活补贴</t>
  </si>
  <si>
    <t>具有湖南省户籍、持有第二代《中华人民共和国残疾人证》（以下简称残疾人证），家庭或者本人为最低生活保障对象的残疾人。有条件的市州和县市区可扩大到低收入残疾人及其他困难残疾人。低收入残疾人及其他困难残疾人的认定标准由县级以上人民政府参照相关规定、结合实际情况确定：	低保人员、	低收入或其它困难人员。</t>
  </si>
  <si>
    <t>基本养老服务补贴</t>
  </si>
  <si>
    <t>农村五保老人和低保家庭中65周岁及以上的完全失能或部分失能老年人（同时符合重度残疾人护理补贴、基本养老服务补贴条件的老年人，按照就高不就低的原则享受其中一种补贴）。鼓励和提倡有条件的地方，扩大补贴对象范围。</t>
  </si>
  <si>
    <t>各地根据经济社会发展和补贴对象的身体状况等，确定基本养老服务补贴对象补贴的等次和标准。</t>
  </si>
  <si>
    <t>高龄津贴</t>
  </si>
  <si>
    <t>鼓励对八十周岁以上的老年人给予高龄生活津贴。</t>
  </si>
  <si>
    <t>补贴范围和标准由各地自行确定。</t>
  </si>
  <si>
    <t>百岁老人长寿保健补贴</t>
  </si>
  <si>
    <t>年满百岁且健在的老人。</t>
  </si>
  <si>
    <t>向百岁老人每人每月发放不低于200元的长寿保健补助费，具体标准由各市州、县市区确定。</t>
  </si>
  <si>
    <t>困难群众一次性生活补助</t>
  </si>
  <si>
    <t>低保对象、特困人员。</t>
  </si>
  <si>
    <t>标准不固定（2022年城市低保对象、城市特困人员每人300元，农村低保对象、农村特困人员每人200元标准）。</t>
  </si>
  <si>
    <t>村干部基本报酬</t>
  </si>
  <si>
    <t>现任的村干部。</t>
  </si>
  <si>
    <t>由县一级决定。</t>
  </si>
  <si>
    <t>正常离任村干部生活补贴</t>
  </si>
  <si>
    <t>正常离任村干部。</t>
  </si>
  <si>
    <t>村主干养老保险补贴</t>
  </si>
  <si>
    <t>村主干。</t>
  </si>
  <si>
    <t>每人每年2000元，有条件的地方可适当提高补贴标准，但最高不超过每人每年3000元。</t>
  </si>
  <si>
    <t>公共服务岗位补助</t>
  </si>
  <si>
    <t>集中安置区搬迁群众。</t>
  </si>
  <si>
    <t>暂未明确。</t>
  </si>
  <si>
    <t>就业一次性交通补助</t>
  </si>
  <si>
    <t>跨省就业的、省内跨县就业的脱贫人口（全国防返贫监测系统的用户对象）。</t>
  </si>
  <si>
    <t>补贴标准可由各县区自行定义补贴标准（省外400元/人，省内200元/人）。</t>
  </si>
  <si>
    <t>就学补助</t>
  </si>
  <si>
    <t>符合条件的脱贫家庭（含防止返贫监测对象家庭）。</t>
  </si>
  <si>
    <t>每生每年3000元。</t>
  </si>
  <si>
    <t>公益性岗位补贴</t>
  </si>
  <si>
    <t>从事乡村公益性岗位的脱贫人口（含监测帮扶对象）。</t>
  </si>
  <si>
    <t>原则上不低于当地最低工资标准的50%，不高于当地最低工资标准，具体补贴标准按照县市区实际情况自行订立。</t>
  </si>
  <si>
    <t>城市交通发展奖励资金（出租车油价补贴部分）</t>
  </si>
  <si>
    <t>出租车司机。</t>
  </si>
  <si>
    <t>农村道路客运补贴（个体经营部分）</t>
  </si>
  <si>
    <t>农村道路客运经营者。</t>
  </si>
  <si>
    <t>农村水路客运补贴（个体经营部分）</t>
  </si>
  <si>
    <t>农村水路客运经营者。</t>
  </si>
  <si>
    <t>耕地地力保护补贴单季（内）</t>
  </si>
  <si>
    <t>拥有耕地承包权的种地农民。</t>
  </si>
  <si>
    <t>计税面积内种植一季稻的耕地地力保护补贴为每亩每年105元。</t>
  </si>
  <si>
    <t>耕地地力保护补贴双季（内）</t>
  </si>
  <si>
    <t>计税面积内种植双季稻的耕地地力保护补贴标准为每亩每年175元。</t>
  </si>
  <si>
    <t>耕地地力保护补贴双季（外）</t>
  </si>
  <si>
    <t>计税面积外种植双季稻的耕地地力保护补贴标准为每亩每年70元。</t>
  </si>
  <si>
    <t>种粮农民一次性补贴资金</t>
  </si>
  <si>
    <t>实际种粮农民，包括利用自有承包地种粮的农民，以及流转土地种粮的大户、家庭农场、农民合作社、农业企业等新型农业经营主体。对于开展粮食耕种收全程社会化服务的个人和组织，可根据服务双方合同约定，由地方结合实际确定补贴发放对象，原则上应补给承担农资价格上涨成本的生产者。对于流转土地种粮的个人和组织，根据签订的流转合同确定补贴对象。</t>
  </si>
  <si>
    <t>补贴依据为水稻和玉米粮食作物播种面积，各市县区结合资金额度、粮食播种面积等情况确定补贴标准，原则上补贴标准县域内应统一。</t>
  </si>
  <si>
    <t>农机具购置补贴</t>
  </si>
  <si>
    <t>从事农业生产的个人和农业生产经营组织。</t>
  </si>
  <si>
    <t>定额补贴，一般产品原则上为上年度市场销售均价的30%。</t>
  </si>
  <si>
    <t>棉花目标价格改革补贴</t>
  </si>
  <si>
    <t>植棉规模一万亩以上的植棉农民和棉花生产保护区新型农业经营主体。</t>
  </si>
  <si>
    <t>每年标准不一，依据资金总额和全省植棉面积测算。</t>
  </si>
  <si>
    <t>稻谷目标价格补贴</t>
  </si>
  <si>
    <t>水稻种植户。</t>
  </si>
  <si>
    <t>根据年度水稻种植面积（省统计局提供）、 优质水稻种植面积（省农业农村厅提供） 和资金调节系数测算得出。</t>
  </si>
  <si>
    <t>生猪调出大县奖励资金</t>
  </si>
  <si>
    <t>生猪产业链生产经营或服务主体中的农户。</t>
  </si>
  <si>
    <t>由县级具体制定。</t>
  </si>
  <si>
    <t>重大动物疫病扑杀补贴</t>
  </si>
  <si>
    <t>在预防、控制和扑灭动物疾病过程中被强制扑杀动物的养殖户。</t>
  </si>
  <si>
    <t>猪800元/头、羊500元/只、禽15元/羽、肉牛3000元/头、奶牛6000元/头、马12000元/匹,猪（非洲猪瘟）1200元/头。其他畜禽补助测算标准参照执行。县市区畜牧兽医部门联合财政部门可根据畜禽大小、品种和市场价格等因素细化补助标准，由县级人民政府批准后执行。</t>
  </si>
  <si>
    <t>规模养殖场强制免疫“先打后补”补贴</t>
  </si>
  <si>
    <t>符合疫苗资金直补条件的养殖户。</t>
  </si>
  <si>
    <t>2022年以肥猪1.2 元/头、肉禽0.1 元/只、肉牛3元/头、肉羊1.5元/只标准执行,以后补助标准将根据实际情况进行动态调整。</t>
  </si>
  <si>
    <t>养殖环节病死生猪无害化处理补贴</t>
  </si>
  <si>
    <t>病死猪收集和无害化处理工作的实施者。</t>
  </si>
  <si>
    <t xml:space="preserve">指导标准：无害化处理中心集中处理的病死猪，体长50厘米以下，每头补助70元；体长50厘米以上，每头补助80元。无害化收集处理系统不能覆盖，经批准进行分散处理的病死猪，体长50厘米以下，每头补助30元；体长50厘米以上，每头补助40元。 </t>
  </si>
  <si>
    <t>村级动物防疫员劳务补助</t>
  </si>
  <si>
    <t>村级动物防疫员。</t>
  </si>
  <si>
    <t>各地根据村级动物防疫工作的任务量和工作强度测算。</t>
  </si>
  <si>
    <t>耕地轮作补贴</t>
  </si>
  <si>
    <t>项目参与农户。</t>
  </si>
  <si>
    <t>各地根据项目开展效果与需求设置差异化补助。</t>
  </si>
  <si>
    <t>大豆玉米带状复合种植补贴</t>
  </si>
  <si>
    <t>森林生态效益补偿补助</t>
  </si>
  <si>
    <t>林权权利人。</t>
  </si>
  <si>
    <t>根据实际情况按国家下达资金量及任务量确定具体补偿标准。</t>
  </si>
  <si>
    <t>造林补助</t>
  </si>
  <si>
    <t>经验收合格的造林农户。</t>
  </si>
  <si>
    <t>根据实际情况按国家下达资金量及任务量确定具体补助标准。</t>
  </si>
  <si>
    <t>森林抚育补助</t>
  </si>
  <si>
    <t>经验收合格的森林抚育农户。</t>
  </si>
  <si>
    <t>新一轮退耕还林补助</t>
  </si>
  <si>
    <t>退耕还林农户。</t>
  </si>
  <si>
    <t>1200元/亩，五年内分三次补助，第一次500元/亩，第二次300元/亩，第三次400元/亩。</t>
  </si>
  <si>
    <t>天然商品林停伐管护补助</t>
  </si>
  <si>
    <t>根据实际情况按国家下达资金量及任务量确定标准。</t>
  </si>
  <si>
    <t>生态护林员补助</t>
  </si>
  <si>
    <t>脱贫人口生态护林员。</t>
  </si>
  <si>
    <t>10000元/人/年。</t>
  </si>
  <si>
    <t>移民口粮补贴</t>
  </si>
  <si>
    <t>小水库移民、原享受了口粮补贴而不能享受每人每年600元后扶政策人员和其他连带影响人口。</t>
  </si>
  <si>
    <t>各地按实际情况制定具体标准。</t>
  </si>
  <si>
    <t>移民直补资金</t>
  </si>
  <si>
    <t>大中型水库移民。</t>
  </si>
  <si>
    <t>每人每年600元。</t>
  </si>
  <si>
    <t>移民职业教育补助</t>
  </si>
  <si>
    <t>开展职业学校教育的大中型水库移民。</t>
  </si>
  <si>
    <t>每人每学年补助4000元，建档立卡贫困户补助可在规定的基础上上浮50%。</t>
  </si>
  <si>
    <t>移民自主培训获证补助</t>
  </si>
  <si>
    <t>自费完成相关技能培训，获得国家相关部门颁发的职业资格（专业技术）证书的水库移民。</t>
  </si>
  <si>
    <t>三年内仅限一次：1.全国（省）统一鉴定的职业（工种）和日常鉴定的通用工种职业资格证书1－5级分别补贴6500元、5000元、4000元、3500元、3000元。2.特种作业操作证2000元。3.道路运输从业资格证（含客运、货运）3000元。4.专业技术人员（从业、执业）资格证书3000元。建档立卡贫困户补助可在规定的基础上上浮50%。</t>
  </si>
  <si>
    <t>移民个人补偿补助费</t>
  </si>
  <si>
    <t>新建大中型水库移民。</t>
  </si>
  <si>
    <t>移民避险解困建（购）房补助费</t>
  </si>
  <si>
    <t>生产生活存在特殊困难大中型水库移民。</t>
  </si>
  <si>
    <t>进县城安置的为每人补助2万元；进乡集镇或跨乡镇中心村寨安置的每人补助1.5万元；搬迁到中心村寨安置的每人补助1.2万元；搬迁至当地养老院、敬老院等进行安置的每人补助2万元。独生子女户和两女户家庭分别按增加1人和增加半人的标准发放建房补助费。</t>
  </si>
  <si>
    <t>移民产业奖补</t>
  </si>
  <si>
    <t>进行产业开发的大中型水库移民。</t>
  </si>
  <si>
    <t>移民高中助学</t>
  </si>
  <si>
    <t>考上全日制普通高中的移民独生子女户困难家庭和计划生育两女户困难家庭的子女。</t>
  </si>
  <si>
    <t>视困难程度在高中三年的学习阶段予以适当扶助，扶助标准为每人每年不超过1000元。</t>
  </si>
  <si>
    <t>考上全日制大学的移民计生困难家庭助学</t>
  </si>
  <si>
    <t>考上全日制大学的移民独生子女和计划生育两女户困难家庭。</t>
  </si>
  <si>
    <t>每人2000-3000元。</t>
  </si>
  <si>
    <t>关爱移民计生特困家庭</t>
  </si>
  <si>
    <t>大中型水库移民群体中的独生子女伤残死亡家庭和计划生育手术并发症人员的移民家庭。</t>
  </si>
  <si>
    <t>每户扶助1000元。</t>
  </si>
  <si>
    <t>移民计生家庭大病救助</t>
  </si>
  <si>
    <t>大病特殊贫困移民中的独生子女户和计划生育两女户家庭。</t>
  </si>
  <si>
    <t>每户不超过4000元。</t>
  </si>
  <si>
    <t>危房改造补助</t>
  </si>
  <si>
    <t>用于农村易返贫致贫户、农村低保户、农村分散供养特困人员，以及因病因灾因意外事故等刚性支出较大或收入大幅缩减导致基本生活出现严重困难家庭等农村低收入群体的基本住房安全保障支出；对农村低保边缘家庭和未享受过农村住房保障政策支持且依靠自身力量无法解决住房安全问题的其他贫困户给予支持。用于抗震设防烈度7度及以上地区农户农房抗震改造。</t>
  </si>
  <si>
    <t>各市州、县市区根据当地经济发展水平和财力，依据农村危房改造方式、建设标准、成本需求和补助对象自筹资金能力等不同情况，合理确定不同类型、不同档次的补助标准。</t>
  </si>
  <si>
    <t>公共租赁住房租赁补贴</t>
  </si>
  <si>
    <t>本地城镇低保、低收入、中等偏下收入住房困难家庭，新就业无房职工和在城镇稳定就业的外来务工人员等符合本地公共租赁住房准入条件的家庭或人员。</t>
  </si>
  <si>
    <t>各市州、县市区根据当地经济发展水平、财政承受能力、房地产市场状况、保障对象自身条件和需求等，合理确定补助对象和补助标准。</t>
  </si>
  <si>
    <t>老放映员生活困难补助</t>
  </si>
  <si>
    <t>老放映员。</t>
  </si>
  <si>
    <t>对符合认定条件年满60周岁的乡镇（公社）老放映员，按放映年限提高每人每月生活困难补助发放标准。其中，放映年限为5-8年（含5年）的，由90元提高到120元;放映年限为8-12年（含8年）的，由120元提高到150元;放映年限12年（含12年）以上的，由150元提高到180元。</t>
  </si>
  <si>
    <t>湖南省退役军人事务厅</t>
  </si>
  <si>
    <t>残疾优抚</t>
  </si>
  <si>
    <t>1.《军人抚恤优待条例》
2.《湖南省退役军人事务厅 湖南省财政厅关于调整部分优抚对象等人员抚恤和生活补助标准的通知》（湘退役军人发〔2022〕67号）</t>
  </si>
  <si>
    <t>发放优抚对象抚恤补助。</t>
  </si>
  <si>
    <t>月</t>
  </si>
  <si>
    <t>√</t>
  </si>
  <si>
    <t>0731-85936659</t>
  </si>
  <si>
    <t>政策可以公开，发放明细只对补贴对象公开</t>
  </si>
  <si>
    <t>军残护理</t>
  </si>
  <si>
    <t>三属优抚</t>
  </si>
  <si>
    <t>两红补助</t>
  </si>
  <si>
    <t>在乡复员</t>
  </si>
  <si>
    <t>带病回乡</t>
  </si>
  <si>
    <t>带病参战</t>
  </si>
  <si>
    <t>涉及敏感信息</t>
  </si>
  <si>
    <t>变更为不公开项</t>
  </si>
  <si>
    <t>两参退役</t>
  </si>
  <si>
    <t>参战退役人员生活补助、原8023部队及其他参加核试验军队退役人员生活补助2项整合为1项。
变更为不公开项</t>
  </si>
  <si>
    <t>老烈子补</t>
  </si>
  <si>
    <t>农退士兵</t>
  </si>
  <si>
    <t>优抚丧葬</t>
  </si>
  <si>
    <t>不定期</t>
  </si>
  <si>
    <t>兵属家补</t>
  </si>
  <si>
    <t>1.《军人抚恤优待条例》
2.《湖南省民政厅 湖南省财政厅 湖南省人民政府征兵办公室关于调整义务兵家庭优待金政策的通知》（湘民发〔2018〕8号）</t>
  </si>
  <si>
    <t>发放义务兵家庭优待金。</t>
  </si>
  <si>
    <t>年</t>
  </si>
  <si>
    <t>优抚价补</t>
  </si>
  <si>
    <t>1.《国家发展改革委 民政部 财政部 人力资源和社会保障部 退役军人事务部 国家统计局关于进一步做好阶段性价格临时补贴工作的通知》（发改电〔2020〕876号）
2.《湖南省发展和改革委员会 湖南省民政厅 湖南省财政厅 湖南省人力资源和社会保障厅 湖南省退役军人事务厅 湖南省教育厅 国家统计局湖南调查总队关于印发〈湖南省社会救助和保障标准与物价上涨挂钩联动机制实施细则〉的通知》（湘发改价调规〔2022〕107号）</t>
  </si>
  <si>
    <t>变更为不公开项。</t>
  </si>
  <si>
    <t>军残食补</t>
  </si>
  <si>
    <t>《湖南省民政厅关于提高残疾军人因伤口复发住院期间伙食补助标准的通知》（湘民办函〔2011〕143号）</t>
  </si>
  <si>
    <t>对因战因公负伤致残的在乡残疾军人伤口复发住院治疗期间发放伙食补助。</t>
  </si>
  <si>
    <t>退役培训</t>
  </si>
  <si>
    <t>《湖南省财政厅 湖南省退役军人事务厅关于印发〔湖南省自主就业退役士兵职业教育和技能培训资金使用管理办法〕的通知》（湘财社〔2021〕25号）</t>
  </si>
  <si>
    <t>参加职业教育和技能培训所需生活补助。</t>
  </si>
  <si>
    <t>不定期（一次性项目）</t>
  </si>
  <si>
    <t>0731-85936649</t>
  </si>
  <si>
    <t>退役生补</t>
  </si>
  <si>
    <t>《关于进一步加强由政府安排工作退役士兵就业安置工作的意见》（退役军人部发〔2018〕27号）</t>
  </si>
  <si>
    <t>发放退役士兵待安排工作期间的生活补助。</t>
  </si>
  <si>
    <t>0731-85936645</t>
  </si>
  <si>
    <t>自主就业</t>
  </si>
  <si>
    <t>《关于服义务兵役高校在校生优待和自主就业退役士兵一次性经济补助等有关问题的通知》（湘政发〔2013〕16号）</t>
  </si>
  <si>
    <t>发放以自主就业方式退出现役的退役士兵一次性经济补助。</t>
  </si>
  <si>
    <t>不定期（退出现役6个月内发放）</t>
  </si>
  <si>
    <t>军休人员工资补助</t>
  </si>
  <si>
    <t>军退津补</t>
  </si>
  <si>
    <t>《湖南省人民政府关于推进军队无军籍职工移交安置工作意见的通知》（湘政办发〔2011〕80号）</t>
  </si>
  <si>
    <t>无军籍职工地方性津补贴。</t>
  </si>
  <si>
    <t>0731-85936652</t>
  </si>
  <si>
    <t>退役军人和其他优抚对象特殊困难援助资金</t>
  </si>
  <si>
    <t>特困援补</t>
  </si>
  <si>
    <t>《湖南省退役军人事务厅 湖南省财政厅关于印发〈湖南省退役军人和其他优抚对象特殊困难援助资金暂行管理办法〉的通知》（湘退役军人发〔2019〕35号）</t>
  </si>
  <si>
    <t>退役军人和其他优抚对象特殊困难适当援助。</t>
  </si>
  <si>
    <t>涉及个人隐私</t>
  </si>
  <si>
    <t>0731-85936631</t>
  </si>
  <si>
    <t>湖南省妇女联合会</t>
  </si>
  <si>
    <t>两癌救助</t>
  </si>
  <si>
    <t>《中共湖南省委办公厅 湖南省人民政府办公厅关于印发〈2022年全省重点民生实事项目实施意见〉的通知》（湘办发电〔2022〕7号）</t>
  </si>
  <si>
    <t>救助两癌妇女。</t>
  </si>
  <si>
    <t>0731-82217900</t>
  </si>
  <si>
    <t>湖南省教育厅</t>
  </si>
  <si>
    <t>贫困生补</t>
  </si>
  <si>
    <t>《湖南省人民政府办公厅关于印发〈湖南省进一步完善城乡义务教育经费保障机制实施方案〉的通知》（湘政办发〔2016〕39号）</t>
  </si>
  <si>
    <t>资助学生。</t>
  </si>
  <si>
    <t>按学期发放</t>
  </si>
  <si>
    <t>涉及未成年人隐私</t>
  </si>
  <si>
    <t>0731-89823679</t>
  </si>
  <si>
    <t>家困幼园</t>
  </si>
  <si>
    <t>《湖南省财政厅 湖南省教育厅关于建立学前教育资助制度的通知》（湘财教〔2012〕75号）</t>
  </si>
  <si>
    <t>湖南省残疾人联合会</t>
  </si>
  <si>
    <t>贷款贴息</t>
  </si>
  <si>
    <t>《湖南省残疾人联合会 湖南省财政厅关于印发〈湖南省残疾人创业小额贷款贴息项目方案〉的通知》（湘残联字〔2015〕48号）</t>
  </si>
  <si>
    <t>扶持残疾人家庭、残疾人就业扶贫基地创业，发展生产。</t>
  </si>
  <si>
    <t>0731-84619503</t>
  </si>
  <si>
    <t>燃油补贴</t>
  </si>
  <si>
    <t>1.《财政部 中国残联关于残疾人机动轮椅车燃油补贴的通知》 （财社〔2010〕256号）
2.《财政部关于下达2011年残疾人事业补助资金的通知》（财社〔2011〕111号）</t>
  </si>
  <si>
    <t>残疾人机动轮椅车燃油补贴。</t>
  </si>
  <si>
    <t>0731-84619521</t>
  </si>
  <si>
    <t>康复救助</t>
  </si>
  <si>
    <t>1.《湖南省人民政府关于建立残疾儿童康复救助制度的实施意见》（湘政发〔2018〕23号）
2.《湖南省残疾人联合会 湖南省发展和改革委 湖南省教育厅 湖南省民政厅 湖南省财政厅 湖南省人力资源和社会保障厅 湖南省卫生和健康委员会 湖南省应急管理厅 湖南省医疗保障局 湖南省扶贫开发办公室关于印发〈湖南省残疾儿童康复救助制度操作办法〉的通知》（湘残联字〔2018〕32号）</t>
  </si>
  <si>
    <t>残疾儿童康复救助。</t>
  </si>
  <si>
    <t>0731-84619534</t>
  </si>
  <si>
    <t>创业扶持</t>
  </si>
  <si>
    <t>《湖南省残疾人联合会 湖南省财政厅关于印发〈残疾人创业扶持项目实施方案〉的通知》（湘残联字〔2015〕9号）</t>
  </si>
  <si>
    <t>扶持残疾人自主创业者。</t>
  </si>
  <si>
    <t>扶残助学</t>
  </si>
  <si>
    <t>1.《湖南省残疾人联合会 湖南省财政厅关于印发〈湖南省残疾人大学生及贫困残疾人家庭大学生子女资助管理办法〉的通知》（湘残联字〔2012〕57号）
2.《湖南省残疾人联合会 湖南省财政厅关于调整残疾人大学生及贫困残疾人家庭大学生子女资助办法的通知》（湘残联字〔2015〕24号）
3.《湖南省残疾人联合会 湖南省财政厅 湖南省教育厅关于印发〈湖南省高中阶段残疾学生和高中阶段贫困残疾人家庭子女资助管理办法〉的通知》（湘残联字〔2015〕17号）</t>
  </si>
  <si>
    <t>对高中及大学阶段残疾学生、贫困家庭残疾人子女进行资助。</t>
  </si>
  <si>
    <t>评定补贴</t>
  </si>
  <si>
    <t>《中国残联办公厅关于印发〈“十四五”中央专项彩票公益金困难智力、精神和重度残疾人残疾评定补贴项目实施方案〉的通知》（残联厅函〔2021〕304号）</t>
  </si>
  <si>
    <t>对符合条件的对象给予残疾评定补贴。</t>
  </si>
  <si>
    <t>0731-84619517</t>
  </si>
  <si>
    <t>湖南省应急管理厅</t>
  </si>
  <si>
    <t>自然灾害
生活救助</t>
  </si>
  <si>
    <t>救灾资金</t>
  </si>
  <si>
    <t>1.《财政部 应急部关于印发〈中央自然灾害救灾资金管理暂行办法〉的通知》（财建〔2020〕245号）
2.《湖南省财政厅 湖南省应急管理厅关于印发〈湖南省自然灾害救灾资金管理实施细则〉的通知》（湘财企〔2020〕52号）</t>
  </si>
  <si>
    <t>自然灾害生活救助（包括应急救助、过渡期生活救助、旱灾救助、抚慰遇难人员家属、恢复重建倒损住房、解决受灾群众冬令春荒期间生活困难等）。</t>
  </si>
  <si>
    <t>0731-89751127</t>
  </si>
  <si>
    <t>湖南省实施《自然灾害救助条例》办法（省政府令第291号）：第二十五条 采取现金救助形式的，除应急救助补助、遇难人员亲属抚慰金外，应当通过金融机构实行社会化发放。</t>
  </si>
  <si>
    <t>湖南省计划生育协会</t>
  </si>
  <si>
    <t>计生住院</t>
  </si>
  <si>
    <t>《湖南省卫生和计划生育委员会 湖南省计划生育协会关于印发〈湖南省计划生育特殊家庭重病大病住院护理补贴实施方案〉的通知》（湘卫办发〔2018〕1号）</t>
  </si>
  <si>
    <t>重病大病住院护理补贴。</t>
  </si>
  <si>
    <t>0731-84822012
0731-84828624</t>
  </si>
  <si>
    <t>湖南省卫生健康委员会</t>
  </si>
  <si>
    <t>独生子女保健费（财政筹资对象）</t>
  </si>
  <si>
    <t>独生保健</t>
  </si>
  <si>
    <t>1.《湖南省人口与计划生育条例（2021）》
2.《湖南省人口计生委 湖南省财政厅关于独生子女保健费发放有关问题的通知》（湘人口发〔2011〕6号）
3.《湖南省人口计生委关于印发&lt;湖南省独生子女保健费发放对象确认办法&gt;的通知》（湘人口发〔2011〕7号）</t>
  </si>
  <si>
    <t>独生子女父母保健费。</t>
  </si>
  <si>
    <t>按年发放，每年发放一次</t>
  </si>
  <si>
    <t>0731-84822044</t>
  </si>
  <si>
    <t>农村部分计划生育家庭奖励扶助资金</t>
  </si>
  <si>
    <t>农村奖扶</t>
  </si>
  <si>
    <t>1.《国家人口计生委 财政部关于印发〈农村部分计划生育家庭奖励扶助制度试点方案（试行）〉的通知》（国人口发〔2004〕36号）
2.《财政部 人口计生委关于调整全国农村部分计划生育家庭奖励扶助和计划生育家庭特别扶助标准的通知》（财教〔2011〕623号）</t>
  </si>
  <si>
    <t>农村部分计划生育家庭奖励扶助。</t>
  </si>
  <si>
    <t>城独奖励</t>
  </si>
  <si>
    <t>《湖南省人民政府关于印发〈湖南省完善城镇独生子女父母奖励办法若干规定〉的通知》（湘政发〔2014〕27号）</t>
  </si>
  <si>
    <t>城镇独生子女父母奖励。</t>
  </si>
  <si>
    <t>计划生育家庭特别扶助资金</t>
  </si>
  <si>
    <t>计生特扶</t>
  </si>
  <si>
    <t>1.《国家人口计生委 财政部关于印发〈全国独生子女伤残死亡家庭扶助制度试点方案〉的通知》（国人口发〔2007〕78号）
2.《国家人口计生委 财政部关于将三级以上计划生育手术并发症人员纳入计划生育家庭特别扶助制度的通知》（人口政法〔2011〕62号）
3.湖南省财政厅 湖南省卫生健康委员会关于提高计划生育家庭特别扶助制度扶助标准的通知（湘财社〔2022〕12号）</t>
  </si>
  <si>
    <t>计划生育家庭特别扶助。</t>
  </si>
  <si>
    <t>涉及对象隐私</t>
  </si>
  <si>
    <t>计生并发</t>
  </si>
  <si>
    <t>1.《国家人口计生委 财政部关于将三级以上计划生育手术并发症人员纳入计划生育家庭特别扶助制度的通知》（人口政法〔2011〕62号）
2.《湖南省财政厅 湖南省卫生健康委员会关于调整计划生育家庭特别扶助制度扶助标准的通知》（湘财社〔2018〕31号）
3.湖南省财政厅 湖南省卫生健康委员会关于提高计划生育家庭特别扶助制度扶助标准的通知（湘财社〔2022〕12号）</t>
  </si>
  <si>
    <t>计生手术并发症治疗及特困家庭救助。</t>
  </si>
  <si>
    <t>湖南省民政厅</t>
  </si>
  <si>
    <t>低保金</t>
  </si>
  <si>
    <t>城市低保</t>
  </si>
  <si>
    <t>1.《社会救助暂行办法》（国务院第649号令）
2.《湖南省民政厅关于印发&lt;湖南省最低生活保障审核确认办法&gt;》(湘民发〔2021〕34号）
3.《湖南省人民政府关于贯彻落实〈社会救助暂行办法〉的实施意见》（湘政发〔2015〕31号）</t>
  </si>
  <si>
    <t>国家对共同生活的家庭成员人均收入低于当地最低生活保障标准，且符合当地最低生活保障家庭财产状况规定的家庭，给予最低生活保障。</t>
  </si>
  <si>
    <t>按月</t>
  </si>
  <si>
    <t>0731-84502327</t>
  </si>
  <si>
    <t>2021年民政部下发通知明确对象身份证号码、详细住址、银行卡号等涉及隐私的信息不可进行公示；未成年人信息不可公示。</t>
  </si>
  <si>
    <t>农村低保</t>
  </si>
  <si>
    <t>低保调标补发资金</t>
  </si>
  <si>
    <t>城低提标</t>
  </si>
  <si>
    <t>1.《社会救助暂行办法》（国务院第649号令）
2.《湖南省人民政府关于进一步加强和改进最低生活保障工作的实施意见》（湘政发〔2013〕35号）
3.《湖南省人民政府关于贯彻落实〈社会救助暂行办法〉的实施意见》（湘政发〔2015〕31号）</t>
  </si>
  <si>
    <t>根据标准调整情况，为低保对象补发保障金。</t>
  </si>
  <si>
    <t>农低提标</t>
  </si>
  <si>
    <t>价格临时补贴</t>
  </si>
  <si>
    <t>城低临补</t>
  </si>
  <si>
    <t>《湖南省发展和改革委员会 湖南省民政厅 湖南省财政厅 湖南省人力资源和社会保障厅 湖南省退役军人事务厅 湖南省教育厅 国家统计局湖南调查总队关于印发〈湖南省社会救助和保障标准与物价上涨挂钩联动机制实施细则〉的通知》（湘发改价调规〔2020〕610号）</t>
  </si>
  <si>
    <t>应对物价上涨对困难群众基本生活的影响。</t>
  </si>
  <si>
    <t>农低临补</t>
  </si>
  <si>
    <t>城边临补</t>
  </si>
  <si>
    <t>1.《国家发改委等部门关于阶段性调整价格补贴联动机制加大对困难群众物价补贴力度的通知》（发改价格〔2022〕1340号
2.《湖南省发展和改革委员会 湖南省民政厅 湖南省财政厅 湖南省人力资源和社会保障厅 湖南省退役军人事务厅 湖南省教育厅 国家统计局湖南调查总队关于印发&lt;湖南省社会救助和保障标准与物价上涨挂钩联动机制实施细则&gt;的通知》（湘发改价调规〔2020〕610号）</t>
  </si>
  <si>
    <t>为城市低保边缘家庭发放价格临时补贴。</t>
  </si>
  <si>
    <t>0731-84502062</t>
  </si>
  <si>
    <t>农边临补</t>
  </si>
  <si>
    <t>为农村低保边缘家庭发放价格临时补贴。</t>
  </si>
  <si>
    <t>城困临补</t>
  </si>
  <si>
    <t>农困临补</t>
  </si>
  <si>
    <t>孤儿临补</t>
  </si>
  <si>
    <t>0731-84502255</t>
  </si>
  <si>
    <t>事儿临补</t>
  </si>
  <si>
    <t>特困人员基本生活费</t>
  </si>
  <si>
    <t>城特生活</t>
  </si>
  <si>
    <t>1.《社会救助暂行办法》（国务院第649号令）
2.《湖南省民政厅关于印发〈湖南省特困人员认定办法〉的通知》（湘民发〔2021〕35号）</t>
  </si>
  <si>
    <t>保障特困人员基本生活。</t>
  </si>
  <si>
    <t>农特生活</t>
  </si>
  <si>
    <t>特困人员照料护理费</t>
  </si>
  <si>
    <t>城特照护</t>
  </si>
  <si>
    <t>确保特困人员获得相应的照料护理。</t>
  </si>
  <si>
    <t>农特照护</t>
  </si>
  <si>
    <t>特困人员丧葬费</t>
  </si>
  <si>
    <t>城特葬补</t>
  </si>
  <si>
    <t>用于特困人员丧葬事宜。</t>
  </si>
  <si>
    <t>农特葬补</t>
  </si>
  <si>
    <t>临时救助</t>
  </si>
  <si>
    <t>1.《社会救助暂行办法》（国务院第649号令）
2.《湖南省民政厅 湖南省财政厅关于进一步加强和改进临时救助工作的实施意见》（湘民发〔2018〕28号）</t>
  </si>
  <si>
    <t>解决困难群众的临时性、突发性生活困难问题。</t>
  </si>
  <si>
    <t>精简退职</t>
  </si>
  <si>
    <t>1.《关于提高六十年代精简退职老职工生活救济补助标准的通知》（湘民救发〔2006〕17号）
2.《关于进一步做好六十年代精减退职老职工生活救济工作的通知》（湘民救发〔2007〕1号）</t>
  </si>
  <si>
    <t>对六十年代精简退职老职工进行生活救济。</t>
  </si>
  <si>
    <t>孤儿基本生活费</t>
  </si>
  <si>
    <t>孤儿生活</t>
  </si>
  <si>
    <t xml:space="preserve">1.《国务院办公厅关于加强孤儿保障工作的意见》（国办发〔2010〕54号）
2. 《湖南省民政厅 湖南省财政厅关于提高全省孤儿基本生活费最低生活保障标准的通知》（湘民发〔2019〕26号）
</t>
  </si>
  <si>
    <t>为满足孤儿基本生活需要，建立孤儿基本生活保障制度，为孤儿发放基本生活费。</t>
  </si>
  <si>
    <t>福彩圆梦孤儿助学补贴</t>
  </si>
  <si>
    <t>福孤助学</t>
  </si>
  <si>
    <t>《民政部办公厅关于印发〈“福彩圆梦·孤儿助学工程”项目实施暂行办法〉的通知》（民办发〔2019〕24号）</t>
  </si>
  <si>
    <t>发放助学补贴。</t>
  </si>
  <si>
    <t>月/季</t>
  </si>
  <si>
    <t>事儿生活</t>
  </si>
  <si>
    <t>1.《民政部最高人民法院 最高人民检察院 发展改革委 教育部 公安部 司法部 财政部 国家医保局 共青团中央 全国妇联 中国残联关于进一步加强事实无人抚养儿童保障工作的意见》（民发〔2019〕62号）
2.《湖南省民政厅 湖南省公安厅 湖南省财政厅关于切实做好事实无人抚养儿童保障有关工作的通知》（湘民发〔2021〕12号）</t>
  </si>
  <si>
    <t>为满足事实无人抚养儿童基本生活需要，建立事实无人抚养儿童基本生活保障制度，发放基本生活补贴。</t>
  </si>
  <si>
    <t>儿童主任岗位补贴</t>
  </si>
  <si>
    <t>儿岗补贴</t>
  </si>
  <si>
    <t>《湖南省民政厅 中共湖南省委组织部 湖南省财政厅 湖南省教育厅 湖南省妇女联合会关于进一步加强农村儿童之家建设和管理工作的通知》（湘民发〔2019〕11号）</t>
  </si>
  <si>
    <t>发放儿童主任岗位补贴。</t>
  </si>
  <si>
    <t>残疾护补</t>
  </si>
  <si>
    <t>1.《国务院关于全面建立困难残疾人生活补贴和重度残疾人护理补贴制度的意见》（国发〔2015〕52号）
2.《湖南省人民政府关于全面建立困难残疾人生活补贴和重度残疾人护理补贴制度的实施意见》（湘政发〔2015〕54号）</t>
  </si>
  <si>
    <t>解决残疾人长期照护困难。</t>
  </si>
  <si>
    <t>一月一次</t>
  </si>
  <si>
    <t>0731-84502267</t>
  </si>
  <si>
    <t>困残生活</t>
  </si>
  <si>
    <t>解决残疾人生活困难。</t>
  </si>
  <si>
    <t>养老服补</t>
  </si>
  <si>
    <t>1.《湖南省财政厅 湖南省民政厅 湖南省老龄工作委员会办公室关于建立健全基本养老服务补贴制度的通知》（湘财社〔2015〕28号）
2.《湖南省人民政府办公厅关于推进养老服务高质量发展的实施意见》（湘政办发〔2020〕59号）</t>
  </si>
  <si>
    <t>为经济困难老年人发放基本养老服务补贴。</t>
  </si>
  <si>
    <t>0731-84502232</t>
  </si>
  <si>
    <t>《中共湖南省委办公厅 湖南省人民政府办公厅关于进一步加强老年人优待工作的意见》（湘办〔2009〕67号）</t>
  </si>
  <si>
    <t>向高龄老人发放高龄生活补贴。</t>
  </si>
  <si>
    <t>百岁老人</t>
  </si>
  <si>
    <t>向年满百岁老人发放生活补贴。</t>
  </si>
  <si>
    <t>困群一补</t>
  </si>
  <si>
    <t>1.《民政部 财政部关于切实保障好困难群众基本生活的通知》（民发〔2022〕32号）
2.《湖南省民政厅 湖南省财政厅关于进一步加强困难群众基本生活保障的通知》（湘民发〔2022〕35号）</t>
  </si>
  <si>
    <t>向低保对象、特困人员发放一次性生活补贴。</t>
  </si>
  <si>
    <t>中共湖南省委组织部</t>
  </si>
  <si>
    <t>村干工资</t>
  </si>
  <si>
    <t>1.《中共湖南省委组织部 湖南省财政厅关于进一步完善村级组织运转经费保障机制有关问题的通知》（湘组发〔2017〕5号）
2.《湖南省财政厅 中共湖南省委组织部关于建立正常增长机制、进一步加强村级组织运转经费保障工作的通知》（湘财市县〔2020〕4号）</t>
  </si>
  <si>
    <t>对村干部发放的报酬。</t>
  </si>
  <si>
    <t>按月发放</t>
  </si>
  <si>
    <t>0731-82218310</t>
  </si>
  <si>
    <t>由于受财力影响，各地发放标准不一，为避免引起攀比，建议仅公开政策文件，不公开具体发放明细。</t>
  </si>
  <si>
    <t>离村补贴</t>
  </si>
  <si>
    <t>《中共湖南省委组织部 湖南省财政厅关于进一步完善村级组织运转经费保障机制有关问题的通知》（湘组发〔2017〕5号）</t>
  </si>
  <si>
    <t>对正常离任村干部进行生活补贴。</t>
  </si>
  <si>
    <t>由县一级根据实际情况确定</t>
  </si>
  <si>
    <t>村干养老</t>
  </si>
  <si>
    <t>《中共湖南省委组织部 湖南省财政厅 湖南省人力资源和社会保障厅关于全面开展村党组织书记、村民委员会主任参加基本养老保险补贴工作的通知》（湘组〔2019〕55号）</t>
  </si>
  <si>
    <t>对现任的村主干购买养老保险进行补贴。</t>
  </si>
  <si>
    <t>按年发放</t>
  </si>
  <si>
    <t>湖南省乡村振兴局</t>
  </si>
  <si>
    <t>服岗补助</t>
  </si>
  <si>
    <t>《财政部 国家乡村振兴局 国家发展改革委 国家民委 农业农村部 国家林业和草原局 关于印发〈中央财政衔接推进乡村振兴补助资金管理办法〉的通知》（财农〔2021〕19号）</t>
  </si>
  <si>
    <t>服岗补助。</t>
  </si>
  <si>
    <t>0731-82212129</t>
  </si>
  <si>
    <t>交通补助</t>
  </si>
  <si>
    <t>交通补助。</t>
  </si>
  <si>
    <t>0731-82212579</t>
  </si>
  <si>
    <t>雨露计划</t>
  </si>
  <si>
    <t>1.《湖南省扶贫开发办公室 湖南省教育厅 湖南省人力资源和社会保障厅 湖南省财政厅关于切实加强雨露计划职业教育扶贫补助实施工作的通知》（湘扶办联﹝2018﹞3号） 
2.《财政部 国家乡村振兴局 国家发展改革委 国家民委 农业农村部 国家林业和草原局 关于印发〈中央财政衔接推进乡村振兴补助资金管理办法〉的通知》（财农〔2021〕19号）</t>
  </si>
  <si>
    <t>就学补助。</t>
  </si>
  <si>
    <t>0731-82210030</t>
  </si>
  <si>
    <t>公益岗位补助</t>
  </si>
  <si>
    <t>公岗补贴</t>
  </si>
  <si>
    <t>1.《财政部 国家乡村振兴局 国家发展改革委 国家民委 农业农村部 国家林业和草原局 关于印发〈中央财政衔接推进乡村振兴补助资金管理办法〉的通知》（财农〔2021〕19号）
2.《湖南省人力资源和社会保障厅 湖南省财政厅关于印发&lt;湖南省公益性岗位开发管理办法（试行）&gt;的通知》（湘人社规〔2020〕7号）</t>
  </si>
  <si>
    <t>公岗补贴。</t>
  </si>
  <si>
    <t>湖南省交通运输厅</t>
  </si>
  <si>
    <t>城市交通发展奖励资金</t>
  </si>
  <si>
    <t>出租油补</t>
  </si>
  <si>
    <t>《财政部 交通运输部关于调整农村客运、出租车油价补贴政策的通知》（财建〔2022〕1号）</t>
  </si>
  <si>
    <t>油价补贴。</t>
  </si>
  <si>
    <t>1年</t>
  </si>
  <si>
    <t>0731-82582253</t>
  </si>
  <si>
    <t>农村客运补贴资金</t>
  </si>
  <si>
    <t>道路油补</t>
  </si>
  <si>
    <t>水路油补</t>
  </si>
  <si>
    <t>0731-84883853</t>
  </si>
  <si>
    <t>湖南省农业农村厅</t>
  </si>
  <si>
    <t>耕地保单</t>
  </si>
  <si>
    <t>《湖南省人民政府办公厅关于印发〈湖南省农业“三项补贴”改革试点方案〉的通知》（湘政办发〔2015〕72号）</t>
  </si>
  <si>
    <t>用于耕地地力保护，保持粮食生产稳定。</t>
  </si>
  <si>
    <t>0731-84452440</t>
  </si>
  <si>
    <t>耕地保双</t>
  </si>
  <si>
    <t>耕地外双</t>
  </si>
  <si>
    <t>种粮成本</t>
  </si>
  <si>
    <t>《湖南省财政厅关于下达2022年实际种粮农民一次性补贴资金的通知》（湘财预〔2022〕36号）</t>
  </si>
  <si>
    <t>应对农资价格上涨对实际种粮农民增支影响，支持粮食生产，保障农民种粮收益，稳定种粮农民收入。</t>
  </si>
  <si>
    <t>农机购置</t>
  </si>
  <si>
    <t xml:space="preserve">1.《农业农村部办公厅 财政部办公厅关于印发〈2021-2023年农机购置补贴实施指导意见〉的通知》（农办计财〔2021〕8号）
2.《湖南省农业农村厅 湖南省财政厅关于印发〈湖南省2021-2023年农业机械购置补贴实施方案〉的通知》（湘农联〔2021〕54号）
</t>
  </si>
  <si>
    <t>对购买纳入农机购置补贴机具种类范围的主体进行补贴，提升我省农机化水平。</t>
  </si>
  <si>
    <t>0731-85521950</t>
  </si>
  <si>
    <t>棉花补贴</t>
  </si>
  <si>
    <t>《关于棉花目标价格改革中央财政补贴其他棉花主产区有关事项的通知》（财建函〔2014〕114号）</t>
  </si>
  <si>
    <t>稳定内地棉花种植规模，保护农民植棉利益，保障内地棉花产能，推动棉花产业高质量发展。</t>
  </si>
  <si>
    <t>0731-84430256</t>
  </si>
  <si>
    <t>稻谷补贴</t>
  </si>
  <si>
    <t>《湖南省财政厅关于预拨2020年稻谷目标价格补贴资金的通知》（湘财预〔2020〕87号）</t>
  </si>
  <si>
    <t>稳定粮食种植规模，保护农民植粮利益，保障粮食产能，推动粮食产业高质量发展。</t>
  </si>
  <si>
    <t>生猪调出</t>
  </si>
  <si>
    <t>《财政部关于印发〈生猪（牛羊）调出大县奖励资金管理办法〉的通知》（财建〔2015〕778号）</t>
  </si>
  <si>
    <t>生猪调出大县奖励资金和牛羊调出大县奖励资金由县级人民政府统筹安排用于支持本县生猪（牛羊）生产流通和产业发展，支持范围包括：生猪（牛羊）生产环节的圈舍改造、良种引进、污粪处理、防疫、保险、牛羊饲草料基地建设，以及流通加工环节的冷链物流、仓储、加工设施设备等方面的支出。</t>
  </si>
  <si>
    <t>0731-85046117</t>
  </si>
  <si>
    <t>扑杀补贴</t>
  </si>
  <si>
    <t>1.《农业部  财政部关于调整完善动物疫病防控支持政策的通知》（农医发〔2016〕35号）
2.《湖南省畜牧水产局 湖南省财政厅关于调整完善动物疫病防控支持政策的实施意见》（湘牧渔联〔2017〕6号）
3.《财政部 农业农村部关于做好非洲猪瘟强制扑杀补助工作的通知》（财农〔2018〕98号）</t>
  </si>
  <si>
    <t>对在预防、控制和扑灭动物疾病过程中被强制扑杀的动物给予补偿。</t>
  </si>
  <si>
    <t>半年</t>
  </si>
  <si>
    <t>0731-85046112</t>
  </si>
  <si>
    <t>先打后补</t>
  </si>
  <si>
    <t>《湖南省农业农村厅关于印发&lt;湖南省规模养殖场户强制免疫“先打后补”工作方案（2022-2025年）&gt;的通知》(湘农发〔2022〕85号)</t>
  </si>
  <si>
    <t>直接补贴自主采购疫苗的规模养殖场户，提高规模养殖场户防疫主体责任意识和强制免疫保护水平。</t>
  </si>
  <si>
    <t>生猪无害</t>
  </si>
  <si>
    <t>《湖南省农业农村厅 湖南省财政厅关于进一步加强病死畜禽无害化处理工作的通知》（湘农联〔2021〕27号）</t>
  </si>
  <si>
    <t>用于养殖环节病死猪无害化处理。</t>
  </si>
  <si>
    <t>劳务补助</t>
  </si>
  <si>
    <t>《农业部关于加强村级动物防疫员队伍建设的意见》（农医发〔2008〕16号）</t>
  </si>
  <si>
    <t>用于村级动物防疫员的劳务补贴。</t>
  </si>
  <si>
    <t>耕地轮作</t>
  </si>
  <si>
    <t>《农业农村部办公厅关于做好2022年轮作休耕工作的通知》（农办农〔2022〕9号）</t>
  </si>
  <si>
    <t>用于参与耕地轮作农户的现金补助。</t>
  </si>
  <si>
    <t>复合种植</t>
  </si>
  <si>
    <t>用于参与大豆玉米带状复合种植农户的现金补助。</t>
  </si>
  <si>
    <t>湖南省林业局</t>
  </si>
  <si>
    <t>森生效益</t>
  </si>
  <si>
    <t>1.《财政部 国家林业和草原局关于修订〈林业改革发展资金管理办法〉的通知》（财资环〔2021〕39号）
2.《湖南省财政厅 湖南省林业局关于印发〈湖南省林业生态保护修复及发展资金管理办法〉的通知》（湘财资环〔2020〕33号）
3.《湖南省林业局关于全面签订公益林和天然林管护责任协议书的通知》（湘林场函〔2022〕9号）</t>
  </si>
  <si>
    <t>用于公益林权利人的经济补偿。</t>
  </si>
  <si>
    <t>0731-85550771</t>
  </si>
  <si>
    <t>1.《财政部 国家林业和草原局关于修订&lt;林业改革发展资金管理办法&gt;的通知》（财资环〔2021〕39号）
2.《湖南省林业局关于做好2022年提前批中央财政造林补助和森林抚育补助工作的通知》（湘林造〔2022〕1号）</t>
  </si>
  <si>
    <t>用于中央财政造林任务的补助。</t>
  </si>
  <si>
    <t>森林抚育</t>
  </si>
  <si>
    <t>用于中央财政森林抚育任务的补助。</t>
  </si>
  <si>
    <t>新退耕林</t>
  </si>
  <si>
    <t>1.《退耕还林条例》
2.《财政部 国家林业和草原局关于修订〈林业草原生态保护恢复资金管理办法〉的通知》（财资环〔2021〕76号）</t>
  </si>
  <si>
    <t>用于对实施新一轮退耕还林农户的补助。</t>
  </si>
  <si>
    <t>天林管护</t>
  </si>
  <si>
    <t>1.《财政部 国家林业和草原局关于修订〈林业改革发展资金管理办法〉的通知》（财资环〔2021〕39号）
2.《湖南省林业局关于全面签订公益林和天然林管护责任协议书的通知》（湘林场函〔2022〕9号）</t>
  </si>
  <si>
    <t>用于停伐后的天然林权利人落实管护责任后的经济补偿。</t>
  </si>
  <si>
    <t>护林管护</t>
  </si>
  <si>
    <t>1.《财政部 国家林业和草原局关于修订〈林业草原生态保护恢复资金管理办法〉的通知》（财资环〔2021〕76号）
2.《国家林业和草原局办公室、财政部办公厅、国家乡村振兴局综合司关于印发的&lt;生态护林员管理办法&gt;》的通知（办规字〔2021〕115号）</t>
  </si>
  <si>
    <t>用于原贫困地区建档立卡贫困人口受聘开展森林、草原、湿地、荒漠、野生动植物等资源管护人员的劳务报酬支出。</t>
  </si>
  <si>
    <t>湖南省水利厅</t>
  </si>
  <si>
    <t>口粮补贴</t>
  </si>
  <si>
    <t>2007年省政府常务会议109次（之二）</t>
  </si>
  <si>
    <t>解决小水库移民、原享受了口粮补贴而不能享受每人每年600元后扶政策人员和其他连带影响人口的困难问题。</t>
  </si>
  <si>
    <t>0731-85483623</t>
  </si>
  <si>
    <t>移民直补</t>
  </si>
  <si>
    <t>《湖南省财政厅 湖南省水库移民开发管理局关于印发〈湖南省水库移民资金管理办法〉的通知》（湘财综〔2017〕27号）</t>
  </si>
  <si>
    <t>用于大中型水库移民生产生活补助。</t>
  </si>
  <si>
    <t>移民职补</t>
  </si>
  <si>
    <t>《湖南省水库移民开发管理局关于印发〈湖南省大中型水库移民培训管理办法〉的通知》（湘移发〔2018〕5号）</t>
  </si>
  <si>
    <t>大中型水库移民中长期职业教育补助。</t>
  </si>
  <si>
    <t>移民培训</t>
  </si>
  <si>
    <t>大中型水库移民自主培训获证补助。</t>
  </si>
  <si>
    <t>移民个人补偿补助</t>
  </si>
  <si>
    <t>移民个补</t>
  </si>
  <si>
    <t>《湖南省水库移民开发管理局关于印发〈湖南省大中型水库建设征地补偿和移民安置资金管理办法〉的通知》（湘移发〔2015〕18号）</t>
  </si>
  <si>
    <t>新建大中型水库移民房屋及附属设施补偿、搬迁补助、林木及零星树木补偿、分散安置移民基础设施建设补偿补助。</t>
  </si>
  <si>
    <t>避险解困</t>
  </si>
  <si>
    <t>1.《湖南省水库移民开发管理局关于切实做好全省第三批大中型水库移民避险解困试点工作的通知》（湘移发〔2017〕7号）
2.《湖南省库区移民事务中心关于认真做好全省第四批大中型水库移民避险解困试点工作的通知》（湘移发〔2020〕2号）</t>
  </si>
  <si>
    <t>对大中型水库困难移民避险搬迁建（购）房进行扶助。</t>
  </si>
  <si>
    <t>移民产补</t>
  </si>
  <si>
    <t>《湖南省水利厅关于加强移民产业扶持的指导意见》（湘水发〔2021〕15号）</t>
  </si>
  <si>
    <t>移民产业开发补助。</t>
  </si>
  <si>
    <t>移高助学</t>
  </si>
  <si>
    <t>《湖南省水库移民开发管理局关于认真做好2018年度大中型水库农村移民独生子女户和计划生育两女户奖励及扶助工作的通知》（湘移后扶〔2018〕6号）</t>
  </si>
  <si>
    <t>移民高中助学。</t>
  </si>
  <si>
    <t>移大助学</t>
  </si>
  <si>
    <t>移民大学助学。</t>
  </si>
  <si>
    <t>一次性</t>
  </si>
  <si>
    <t>计生特困</t>
  </si>
  <si>
    <t>关爱移民计生特困家庭。</t>
  </si>
  <si>
    <t>大病救助</t>
  </si>
  <si>
    <t>移民计生家庭大病救助。</t>
  </si>
  <si>
    <t>湖南省住房和城乡建设厅</t>
  </si>
  <si>
    <t>农村危房改造补助资金</t>
  </si>
  <si>
    <t>危房改造</t>
  </si>
  <si>
    <t>1.《财政部 住房城乡建设部关于印发〈中央财政农村危房改造补助资金管理办法〉的通知》（财社〔2016〕216号）
2.《住房和城乡建设部 财政部 民政部 国家乡村振兴局关于做好农村低收入群体等重点对象住房安全保障工作的实施意见》（建村〔2021〕35号）
3.《湖南省住房和城乡建设厅等4部门关于做好农村低收入群体等重点对象住房安全保障工作的通知》（湘建村〔2021〕113号）</t>
  </si>
  <si>
    <t>住房保障支出。</t>
  </si>
  <si>
    <t>0731-889500421</t>
  </si>
  <si>
    <t>公共租赁住房补贴</t>
  </si>
  <si>
    <t>租赁补贴</t>
  </si>
  <si>
    <t>1.《国务院关于解决城市低收入家庭住房困难的若干意见》（国发〔2007〕24号）
2.《公共租赁住房管理办法》（住房和城乡建设部令第11号）
3.《住房城乡建设部 财政部关于做好城镇住房保障家庭租赁补贴工作的指导意见》（建保〔2016〕281号）</t>
  </si>
  <si>
    <t>按月或按季</t>
  </si>
  <si>
    <t>0731-88950069</t>
  </si>
  <si>
    <t>中共湖南省委宣传部</t>
  </si>
  <si>
    <t>老放映员</t>
  </si>
  <si>
    <t>1.《国家广播电影电视总局 人力资源和社会保障部 财政部关于妥善解决乡镇（公社）老放映员历史遗留问题的指导意见》 （广发〔2012〕 47号）
2.《湖南省人民政府办公厅关于做好乡镇（公社）老放映员生活困难补助发放工作的通知》（湘政办发〔2015〕78号）
3.《湖南省财政厅 中共湖南省委宣传部 湖南省教育厅 湖南省卫生健康委员会关于进一步提高原中小学民办教师代课教师老年乡村医生和乡镇（公社）老放映员生活困难补助标准的通知》（湘财社〔2020〕33号）</t>
  </si>
  <si>
    <t>老放映员生活困难补助。</t>
  </si>
  <si>
    <t>0731-82688065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</si>
</sst>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sz val="10"/>
      <color theme="1"/>
      <name val="Calibri"/>
      <charset val="134"/>
    </font>
    <font>
      <sz val="13"/>
      <color theme="1"/>
      <name val="Times New Roman"/>
      <charset val="134"/>
    </font>
    <font>
      <sz val="11"/>
      <color theme="1"/>
      <name val="Times New Roman"/>
      <charset val="134"/>
    </font>
    <font>
      <b/>
      <sz val="20"/>
      <color theme="1"/>
      <name val="Times New Roman"/>
      <charset val="134"/>
    </font>
    <font>
      <sz val="13"/>
      <color theme="1"/>
      <name val="仿宋_GB2312"/>
      <charset val="134"/>
    </font>
    <font>
      <b/>
      <sz val="10"/>
      <color theme="1"/>
      <name val="宋体"/>
      <charset val="134"/>
    </font>
    <font>
      <b/>
      <sz val="10"/>
      <color rgb="FFFF0000"/>
      <name val="宋体"/>
      <charset val="134"/>
    </font>
    <font>
      <sz val="11"/>
      <color theme="1"/>
      <name val="Calibri"/>
      <charset val="134"/>
    </font>
    <font>
      <sz val="11"/>
      <color theme="1"/>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b/>
      <sz val="20"/>
      <color theme="1"/>
      <name val="宋体"/>
      <charset val="134"/>
    </font>
  </fonts>
  <fills count="35">
    <fill>
      <patternFill patternType="none"/>
    </fill>
    <fill>
      <patternFill patternType="gray125"/>
    </fill>
    <fill>
      <patternFill patternType="solid">
        <fgColor rgb="FFD8D8D8"/>
        <bgColor rgb="FFD8D8D8"/>
      </patternFill>
    </fill>
    <fill>
      <patternFill patternType="solid">
        <fgColor rgb="FFFFFF00"/>
        <bgColor rgb="FFFFFF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0" borderId="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9" borderId="3"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11" borderId="0" applyNumberFormat="0" applyBorder="0" applyAlignment="0" applyProtection="0">
      <alignment vertical="center"/>
    </xf>
    <xf numFmtId="0" fontId="16" fillId="0" borderId="5" applyNumberFormat="0" applyFill="0" applyAlignment="0" applyProtection="0">
      <alignment vertical="center"/>
    </xf>
    <xf numFmtId="0" fontId="13" fillId="12" borderId="0" applyNumberFormat="0" applyBorder="0" applyAlignment="0" applyProtection="0">
      <alignment vertical="center"/>
    </xf>
    <xf numFmtId="0" fontId="22" fillId="13" borderId="6" applyNumberFormat="0" applyAlignment="0" applyProtection="0">
      <alignment vertical="center"/>
    </xf>
    <xf numFmtId="0" fontId="23" fillId="13" borderId="2" applyNumberFormat="0" applyAlignment="0" applyProtection="0">
      <alignment vertical="center"/>
    </xf>
    <xf numFmtId="0" fontId="24" fillId="14" borderId="7"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cellStyleXfs>
  <cellXfs count="23">
    <xf numFmtId="0" fontId="0" fillId="0" borderId="0" xfId="0"/>
    <xf numFmtId="0" fontId="1" fillId="0" borderId="0" xfId="6" applyNumberFormat="1" applyFont="1" applyFill="1" applyBorder="1" applyAlignment="1" applyProtection="1">
      <alignment vertical="top" wrapText="1"/>
    </xf>
    <xf numFmtId="0" fontId="2" fillId="0" borderId="0" xfId="6" applyNumberFormat="1" applyFont="1" applyFill="1" applyBorder="1" applyAlignment="1" applyProtection="1">
      <alignment horizontal="left" vertical="center"/>
    </xf>
    <xf numFmtId="0" fontId="2" fillId="0" borderId="0" xfId="6" applyNumberFormat="1" applyFont="1" applyFill="1" applyBorder="1" applyAlignment="1" applyProtection="1">
      <alignment horizontal="left" vertical="center"/>
      <protection locked="0"/>
    </xf>
    <xf numFmtId="0" fontId="3" fillId="0" borderId="0" xfId="6" applyNumberFormat="1" applyFont="1" applyFill="1" applyBorder="1" applyAlignment="1" applyProtection="1">
      <alignment horizontal="center"/>
      <protection locked="0"/>
    </xf>
    <xf numFmtId="0" fontId="3" fillId="0" borderId="0" xfId="6" applyNumberFormat="1" applyFont="1" applyFill="1" applyBorder="1" applyAlignment="1" applyProtection="1">
      <alignment horizontal="left"/>
      <protection locked="0"/>
    </xf>
    <xf numFmtId="0" fontId="4" fillId="0" borderId="0" xfId="6" applyNumberFormat="1" applyFont="1" applyFill="1" applyBorder="1" applyAlignment="1" applyProtection="1">
      <alignment horizontal="center" vertical="center"/>
    </xf>
    <xf numFmtId="0" fontId="4" fillId="0" borderId="0" xfId="6" applyNumberFormat="1" applyFont="1" applyFill="1" applyBorder="1" applyAlignment="1" applyProtection="1">
      <alignment horizontal="center" vertical="center"/>
      <protection locked="0"/>
    </xf>
    <xf numFmtId="0" fontId="5" fillId="0" borderId="0" xfId="6" applyNumberFormat="1" applyFont="1" applyFill="1" applyBorder="1" applyAlignment="1" applyProtection="1">
      <alignment horizontal="left" vertical="center"/>
    </xf>
    <xf numFmtId="0" fontId="5" fillId="0" borderId="0" xfId="6" applyNumberFormat="1" applyFont="1" applyFill="1" applyBorder="1" applyAlignment="1" applyProtection="1">
      <alignment horizontal="left" vertical="center"/>
      <protection locked="0"/>
    </xf>
    <xf numFmtId="0" fontId="6" fillId="2" borderId="1" xfId="6" applyNumberFormat="1" applyFont="1" applyFill="1" applyBorder="1" applyAlignment="1" applyProtection="1">
      <alignment horizontal="center" vertical="center" wrapText="1"/>
    </xf>
    <xf numFmtId="0" fontId="7" fillId="3" borderId="1" xfId="6" applyNumberFormat="1" applyFont="1" applyFill="1" applyBorder="1" applyAlignment="1" applyProtection="1">
      <alignment horizontal="center" vertical="center" wrapText="1"/>
    </xf>
    <xf numFmtId="0" fontId="6" fillId="2" borderId="1" xfId="6" applyNumberFormat="1" applyFont="1" applyFill="1" applyBorder="1" applyAlignment="1" applyProtection="1">
      <alignment horizontal="center" vertical="center" wrapText="1"/>
      <protection locked="0"/>
    </xf>
    <xf numFmtId="0" fontId="7" fillId="3" borderId="1" xfId="6" applyNumberFormat="1" applyFont="1" applyFill="1" applyBorder="1" applyAlignment="1" applyProtection="1">
      <alignment horizontal="center" vertical="center" wrapText="1"/>
      <protection locked="0"/>
    </xf>
    <xf numFmtId="0" fontId="8" fillId="0" borderId="1" xfId="6" applyNumberFormat="1" applyFont="1" applyFill="1" applyBorder="1" applyAlignment="1" applyProtection="1">
      <alignment horizontal="center" vertical="center" wrapText="1"/>
    </xf>
    <xf numFmtId="0" fontId="8" fillId="0" borderId="1" xfId="6" applyNumberFormat="1" applyFont="1" applyFill="1" applyBorder="1" applyAlignment="1" applyProtection="1">
      <alignment vertical="top" wrapText="1"/>
    </xf>
    <xf numFmtId="49" fontId="8" fillId="0" borderId="1" xfId="6" applyNumberFormat="1" applyFont="1" applyFill="1" applyBorder="1" applyAlignment="1" applyProtection="1">
      <alignment vertical="top" wrapText="1"/>
      <protection locked="0"/>
    </xf>
    <xf numFmtId="49" fontId="8" fillId="0" borderId="1" xfId="6" applyNumberFormat="1" applyFont="1" applyFill="1" applyBorder="1" applyAlignment="1" applyProtection="1">
      <alignment vertical="top" wrapText="1"/>
    </xf>
    <xf numFmtId="0" fontId="3" fillId="0" borderId="0" xfId="6" applyNumberFormat="1" applyFont="1" applyFill="1" applyBorder="1" applyAlignment="1" applyProtection="1">
      <alignment horizontal="center" vertical="center"/>
      <protection locked="0"/>
    </xf>
    <xf numFmtId="0" fontId="6" fillId="3" borderId="1" xfId="6" applyNumberFormat="1" applyFont="1" applyFill="1" applyBorder="1" applyAlignment="1" applyProtection="1">
      <alignment horizontal="center" vertical="center" wrapText="1"/>
    </xf>
    <xf numFmtId="0" fontId="6" fillId="3" borderId="1" xfId="6" applyNumberFormat="1" applyFont="1" applyFill="1" applyBorder="1" applyAlignment="1" applyProtection="1">
      <alignment horizontal="center" vertical="center" wrapText="1"/>
      <protection locked="0"/>
    </xf>
    <xf numFmtId="0" fontId="8" fillId="0" borderId="1" xfId="6" applyNumberFormat="1" applyFont="1" applyFill="1" applyBorder="1" applyAlignment="1" applyProtection="1">
      <alignment vertical="top" wrapText="1"/>
      <protection locked="0"/>
    </xf>
    <xf numFmtId="0" fontId="9" fillId="0" borderId="1" xfId="6" applyNumberFormat="1" applyFont="1" applyFill="1" applyBorder="1" applyAlignment="1" applyProtection="1">
      <alignment vertical="top"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Normal 1"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Them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Them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R114"/>
  <sheetViews>
    <sheetView tabSelected="1" topLeftCell="E1" workbookViewId="0">
      <selection activeCell="K14" sqref="K14"/>
    </sheetView>
  </sheetViews>
  <sheetFormatPr defaultColWidth="12.875" defaultRowHeight="22.5" customHeight="1"/>
  <cols>
    <col min="1" max="1" width="12.875" customWidth="1"/>
    <col min="2" max="2" width="13" customWidth="1"/>
    <col min="3" max="4" width="12.875" customWidth="1"/>
    <col min="5" max="5" width="40" customWidth="1"/>
    <col min="6" max="6" width="12.875" customWidth="1"/>
    <col min="7" max="7" width="34.625" customWidth="1"/>
    <col min="8" max="8" width="12.875" customWidth="1"/>
    <col min="9" max="9" width="25.75" customWidth="1"/>
    <col min="10" max="10" width="12.875" customWidth="1"/>
    <col min="11" max="15" width="9.875" customWidth="1"/>
    <col min="16" max="16" width="15.125" customWidth="1"/>
    <col min="17" max="17" width="12.25" customWidth="1"/>
  </cols>
  <sheetData>
    <row r="1" ht="17.25" customHeight="1" spans="1:18">
      <c r="A1" s="2" t="s">
        <v>0</v>
      </c>
      <c r="B1" s="3"/>
      <c r="C1" s="3"/>
      <c r="D1" s="4"/>
      <c r="E1" s="4"/>
      <c r="F1" s="4"/>
      <c r="G1" s="5"/>
      <c r="H1" s="5"/>
      <c r="I1" s="5"/>
      <c r="J1" s="5"/>
      <c r="K1" s="18"/>
      <c r="L1" s="18"/>
      <c r="M1" s="18"/>
      <c r="N1" s="18"/>
      <c r="O1" s="18"/>
      <c r="P1" s="4"/>
      <c r="Q1" s="18"/>
      <c r="R1" s="5"/>
    </row>
    <row r="2" ht="34.5" customHeight="1" spans="1:18">
      <c r="A2" s="6" t="s">
        <v>1</v>
      </c>
      <c r="B2" s="7"/>
      <c r="C2" s="7"/>
      <c r="D2" s="7"/>
      <c r="E2" s="7"/>
      <c r="F2" s="7"/>
      <c r="G2" s="7"/>
      <c r="H2" s="7"/>
      <c r="I2" s="7"/>
      <c r="J2" s="7"/>
      <c r="K2" s="7"/>
      <c r="L2" s="7"/>
      <c r="M2" s="7"/>
      <c r="N2" s="7"/>
      <c r="O2" s="7"/>
      <c r="P2" s="7"/>
      <c r="Q2" s="7"/>
      <c r="R2" s="7"/>
    </row>
    <row r="3" ht="18.75" customHeight="1" spans="1:18">
      <c r="A3" s="8" t="s">
        <v>2</v>
      </c>
      <c r="B3" s="9"/>
      <c r="C3" s="9"/>
      <c r="D3" s="9"/>
      <c r="E3" s="9"/>
      <c r="F3" s="9"/>
      <c r="G3" s="9"/>
      <c r="H3" s="9"/>
      <c r="I3" s="9"/>
      <c r="J3" s="9"/>
      <c r="K3" s="9"/>
      <c r="L3" s="9"/>
      <c r="M3" s="9"/>
      <c r="N3" s="9"/>
      <c r="O3" s="9"/>
      <c r="P3" s="9"/>
      <c r="Q3" s="9"/>
      <c r="R3" s="9"/>
    </row>
    <row r="4" s="1" customFormat="1" ht="16.5" customHeight="1" spans="1:18">
      <c r="A4" s="10" t="s">
        <v>3</v>
      </c>
      <c r="B4" s="10" t="s">
        <v>4</v>
      </c>
      <c r="C4" s="10" t="s">
        <v>5</v>
      </c>
      <c r="D4" s="10" t="s">
        <v>6</v>
      </c>
      <c r="E4" s="11" t="s">
        <v>7</v>
      </c>
      <c r="F4" s="10" t="s">
        <v>8</v>
      </c>
      <c r="G4" s="10" t="s">
        <v>9</v>
      </c>
      <c r="H4" s="10" t="s">
        <v>10</v>
      </c>
      <c r="I4" s="19" t="s">
        <v>11</v>
      </c>
      <c r="J4" s="19" t="s">
        <v>12</v>
      </c>
      <c r="K4" s="10" t="s">
        <v>13</v>
      </c>
      <c r="L4" s="10" t="s">
        <v>14</v>
      </c>
      <c r="M4" s="12"/>
      <c r="N4" s="10" t="s">
        <v>15</v>
      </c>
      <c r="O4" s="12"/>
      <c r="P4" s="12"/>
      <c r="Q4" s="10" t="s">
        <v>16</v>
      </c>
      <c r="R4" s="10" t="s">
        <v>17</v>
      </c>
    </row>
    <row r="5" ht="13.5" spans="1:18">
      <c r="A5" s="12"/>
      <c r="B5" s="12"/>
      <c r="C5" s="12"/>
      <c r="D5" s="12"/>
      <c r="E5" s="13"/>
      <c r="F5" s="12"/>
      <c r="G5" s="12"/>
      <c r="H5" s="12"/>
      <c r="I5" s="20"/>
      <c r="J5" s="20"/>
      <c r="K5" s="12"/>
      <c r="L5" s="10" t="s">
        <v>18</v>
      </c>
      <c r="M5" s="10" t="s">
        <v>19</v>
      </c>
      <c r="N5" s="10" t="s">
        <v>18</v>
      </c>
      <c r="O5" s="10" t="s">
        <v>19</v>
      </c>
      <c r="P5" s="10" t="s">
        <v>20</v>
      </c>
      <c r="Q5" s="12"/>
      <c r="R5" s="12"/>
    </row>
    <row r="6" ht="73.5" spans="1:18">
      <c r="A6" s="14">
        <f t="shared" ref="A6:A114" si="0">ROW()-5</f>
        <v>1</v>
      </c>
      <c r="B6" s="15" t="s">
        <v>21</v>
      </c>
      <c r="C6" s="15" t="str">
        <f>IFERROR(IF(VLOOKUP(E6,e5a40c1c6c9bab46_a_col5!A:N,2,0)=0,"",VLOOKUP(E6,e5a40c1c6c9bab46_a_col5!A:N,2,0)),"")</f>
        <v>湖南省退役军人事务厅</v>
      </c>
      <c r="D6" s="15" t="str">
        <f>IFERROR(IF(VLOOKUP(E6,e5a40c1c6c9bab46_a_col5!A:N,3,0)=0,"",VLOOKUP(E6,e5a40c1c6c9bab46_a_col5!A:N,3,0)),"")</f>
        <v>残疾优抚对象抚恤金</v>
      </c>
      <c r="E6" s="16" t="s">
        <v>22</v>
      </c>
      <c r="F6" s="15" t="str">
        <f>IFERROR(IF(VLOOKUP(E6,e5a40c1c6c9bab46_a_col5!A:N,4,0)=0,"",VLOOKUP(E6,e5a40c1c6c9bab46_a_col5!A:N,4,0)),"")</f>
        <v>残疾优抚</v>
      </c>
      <c r="G6" s="15" t="str">
        <f>IFERROR(IF(VLOOKUP(E6,e5a40c1c6c9bab46_a_col5!A:N,5,0)=0,"",VLOOKUP(E6,e5a40c1c6c9bab46_a_col5!A:N,5,0)),"")</f>
        <v>1.《军人抚恤优待条例》
2.《湖南省退役军人事务厅 湖南省财政厅关于调整部分优抚对象等人员抚恤和生活补助标准的通知》（湘退役军人发〔2022〕67号）</v>
      </c>
      <c r="H6" s="15" t="str">
        <f>IFERROR(IF(VLOOKUP(E6,e5a40c1c6c9bab46_a_col5!A:N,6,0)=0,"",VLOOKUP(E6,e5a40c1c6c9bab46_a_col5!A:N,6,0)),"")</f>
        <v>发放优抚对象抚恤补助。</v>
      </c>
      <c r="I6" s="21" t="s">
        <v>23</v>
      </c>
      <c r="J6" s="21" t="s">
        <v>24</v>
      </c>
      <c r="K6" s="15" t="str">
        <f>IFERROR(IF(VLOOKUP(E6,e5a40c1c6c9bab46_a_col5!A:N,7,0)=0,"",VLOOKUP(E6,e5a40c1c6c9bab46_a_col5!A:N,7,0)),"")</f>
        <v>月</v>
      </c>
      <c r="L6" s="15" t="str">
        <f>IFERROR(IF(VLOOKUP(E6,e5a40c1c6c9bab46_a_col5!A:N,8,0)=0,"",VLOOKUP(E6,e5a40c1c6c9bab46_a_col5!A:N,8,0)),"")</f>
        <v/>
      </c>
      <c r="M6" s="15" t="str">
        <f>IFERROR(IF(VLOOKUP(E6,e5a40c1c6c9bab46_a_col5!A:N,9,0)=0,"",VLOOKUP(E6,e5a40c1c6c9bab46_a_col5!A:N,9,0)),"")</f>
        <v>√</v>
      </c>
      <c r="N6" s="15" t="str">
        <f>IFERROR(IF(VLOOKUP(E6,e5a40c1c6c9bab46_a_col5!A:N,10,0)=0,"",VLOOKUP(E6,e5a40c1c6c9bab46_a_col5!A:N,10,0)),"")</f>
        <v>√</v>
      </c>
      <c r="O6" s="15" t="str">
        <f>IFERROR(IF(VLOOKUP(E6,e5a40c1c6c9bab46_a_col5!A:N,11,0)=0,"",VLOOKUP(E6,e5a40c1c6c9bab46_a_col5!A:N,11,0)),"")</f>
        <v/>
      </c>
      <c r="P6" s="15" t="str">
        <f>IFERROR(IF(VLOOKUP(E6,e5a40c1c6c9bab46_a_col5!A:N,12,0)=0,"",VLOOKUP(E6,e5a40c1c6c9bab46_a_col5!A:N,12,0)),"")</f>
        <v/>
      </c>
      <c r="Q6" s="15" t="str">
        <f>IFERROR(IF(VLOOKUP(E6,e5a40c1c6c9bab46_a_col5!A:N,13,0)=0,"",VLOOKUP(E6,e5a40c1c6c9bab46_a_col5!A:N,13,0)),"")</f>
        <v>0731-85936659</v>
      </c>
      <c r="R6" s="15" t="str">
        <f>IFERROR(IF(VLOOKUP(E6,e5a40c1c6c9bab46_a_col5!A:N,14,0)=0,"",VLOOKUP(E6,e5a40c1c6c9bab46_a_col5!A:N,14,0)),"")</f>
        <v>政策可以公开，发放明细只对补贴对象公开</v>
      </c>
    </row>
    <row r="7" ht="73.5" spans="1:18">
      <c r="A7" s="14">
        <f t="shared" si="0"/>
        <v>2</v>
      </c>
      <c r="B7" s="15" t="s">
        <v>21</v>
      </c>
      <c r="C7" s="15" t="str">
        <f>IFERROR(IF(VLOOKUP(E7,e5a40c1c6c9bab46_a_col5!A:N,2,0)=0,"",VLOOKUP(E7,e5a40c1c6c9bab46_a_col5!A:N,2,0)),"")</f>
        <v>湖南省退役军人事务厅</v>
      </c>
      <c r="D7" s="15" t="str">
        <f>IFERROR(IF(VLOOKUP(E7,e5a40c1c6c9bab46_a_col5!A:N,3,0)=0,"",VLOOKUP(E7,e5a40c1c6c9bab46_a_col5!A:N,3,0)),"")</f>
        <v>残疾军人护理费</v>
      </c>
      <c r="E7" s="17" t="s">
        <v>25</v>
      </c>
      <c r="F7" s="15" t="str">
        <f>IFERROR(IF(VLOOKUP(E7,e5a40c1c6c9bab46_a_col5!A:N,4,0)=0,"",VLOOKUP(E7,e5a40c1c6c9bab46_a_col5!A:N,4,0)),"")</f>
        <v>军残护理</v>
      </c>
      <c r="G7" s="15" t="str">
        <f>IFERROR(IF(VLOOKUP(E7,e5a40c1c6c9bab46_a_col5!A:N,5,0)=0,"",VLOOKUP(E7,e5a40c1c6c9bab46_a_col5!A:N,5,0)),"")</f>
        <v>1.《军人抚恤优待条例》
2.《湖南省退役军人事务厅 湖南省财政厅关于调整部分优抚对象等人员抚恤和生活补助标准的通知》（湘退役军人发〔2022〕67号）</v>
      </c>
      <c r="H7" s="15" t="str">
        <f>IFERROR(IF(VLOOKUP(E7,e5a40c1c6c9bab46_a_col5!A:N,6,0)=0,"",VLOOKUP(E7,e5a40c1c6c9bab46_a_col5!A:N,6,0)),"")</f>
        <v>发放优抚对象抚恤补助。</v>
      </c>
      <c r="I7" s="15" t="s">
        <v>26</v>
      </c>
      <c r="J7" s="15" t="s">
        <v>27</v>
      </c>
      <c r="K7" s="15" t="str">
        <f>IFERROR(IF(VLOOKUP(E7,e5a40c1c6c9bab46_a_col5!A:N,7,0)=0,"",VLOOKUP(E7,e5a40c1c6c9bab46_a_col5!A:N,7,0)),"")</f>
        <v>月</v>
      </c>
      <c r="L7" s="15" t="str">
        <f>IFERROR(IF(VLOOKUP(E7,e5a40c1c6c9bab46_a_col5!A:N,8,0)=0,"",VLOOKUP(E7,e5a40c1c6c9bab46_a_col5!A:N,8,0)),"")</f>
        <v/>
      </c>
      <c r="M7" s="15" t="str">
        <f>IFERROR(IF(VLOOKUP(E7,e5a40c1c6c9bab46_a_col5!A:N,9,0)=0,"",VLOOKUP(E7,e5a40c1c6c9bab46_a_col5!A:N,9,0)),"")</f>
        <v>√</v>
      </c>
      <c r="N7" s="15" t="str">
        <f>IFERROR(IF(VLOOKUP(E7,e5a40c1c6c9bab46_a_col5!A:N,10,0)=0,"",VLOOKUP(E7,e5a40c1c6c9bab46_a_col5!A:N,10,0)),"")</f>
        <v>√</v>
      </c>
      <c r="O7" s="15" t="str">
        <f>IFERROR(IF(VLOOKUP(E7,e5a40c1c6c9bab46_a_col5!A:N,11,0)=0,"",VLOOKUP(E7,e5a40c1c6c9bab46_a_col5!A:N,11,0)),"")</f>
        <v/>
      </c>
      <c r="P7" s="15" t="str">
        <f>IFERROR(IF(VLOOKUP(E7,e5a40c1c6c9bab46_a_col5!A:N,12,0)=0,"",VLOOKUP(E7,e5a40c1c6c9bab46_a_col5!A:N,12,0)),"")</f>
        <v/>
      </c>
      <c r="Q7" s="15" t="str">
        <f>IFERROR(IF(VLOOKUP(E7,e5a40c1c6c9bab46_a_col5!A:N,13,0)=0,"",VLOOKUP(E7,e5a40c1c6c9bab46_a_col5!A:N,13,0)),"")</f>
        <v>0731-85936659</v>
      </c>
      <c r="R7" s="15" t="str">
        <f>IFERROR(IF(VLOOKUP(E7,e5a40c1c6c9bab46_a_col5!A:N,14,0)=0,"",VLOOKUP(E7,e5a40c1c6c9bab46_a_col5!A:N,14,0)),"")</f>
        <v>政策可以公开，发放明细只对补贴对象公开</v>
      </c>
    </row>
    <row r="8" ht="73.5" spans="1:18">
      <c r="A8" s="14">
        <f t="shared" si="0"/>
        <v>3</v>
      </c>
      <c r="B8" s="15" t="s">
        <v>21</v>
      </c>
      <c r="C8" s="15" t="str">
        <f>IFERROR(IF(VLOOKUP(E8,e5a40c1c6c9bab46_a_col5!A:N,2,0)=0,"",VLOOKUP(E8,e5a40c1c6c9bab46_a_col5!A:N,2,0)),"")</f>
        <v>湖南省退役军人事务厅</v>
      </c>
      <c r="D8" s="15" t="str">
        <f>IFERROR(IF(VLOOKUP(E8,e5a40c1c6c9bab46_a_col5!A:N,3,0)=0,"",VLOOKUP(E8,e5a40c1c6c9bab46_a_col5!A:N,3,0)),"")</f>
        <v>“三属”定期抚恤</v>
      </c>
      <c r="E8" s="17" t="s">
        <v>28</v>
      </c>
      <c r="F8" s="15" t="str">
        <f>IFERROR(IF(VLOOKUP(E8,e5a40c1c6c9bab46_a_col5!A:N,4,0)=0,"",VLOOKUP(E8,e5a40c1c6c9bab46_a_col5!A:N,4,0)),"")</f>
        <v>三属优抚</v>
      </c>
      <c r="G8" s="15" t="str">
        <f>IFERROR(IF(VLOOKUP(E8,e5a40c1c6c9bab46_a_col5!A:N,5,0)=0,"",VLOOKUP(E8,e5a40c1c6c9bab46_a_col5!A:N,5,0)),"")</f>
        <v>1.《军人抚恤优待条例》
2.《湖南省退役军人事务厅 湖南省财政厅关于调整部分优抚对象等人员抚恤和生活补助标准的通知》（湘退役军人发〔2022〕67号）</v>
      </c>
      <c r="H8" s="15" t="str">
        <f>IFERROR(IF(VLOOKUP(E8,e5a40c1c6c9bab46_a_col5!A:N,6,0)=0,"",VLOOKUP(E8,e5a40c1c6c9bab46_a_col5!A:N,6,0)),"")</f>
        <v>发放优抚对象抚恤补助。</v>
      </c>
      <c r="I8" s="15" t="s">
        <v>29</v>
      </c>
      <c r="J8" s="15" t="s">
        <v>30</v>
      </c>
      <c r="K8" s="15" t="str">
        <f>IFERROR(IF(VLOOKUP(E8,e5a40c1c6c9bab46_a_col5!A:N,7,0)=0,"",VLOOKUP(E8,e5a40c1c6c9bab46_a_col5!A:N,7,0)),"")</f>
        <v>月</v>
      </c>
      <c r="L8" s="15" t="str">
        <f>IFERROR(IF(VLOOKUP(E8,e5a40c1c6c9bab46_a_col5!A:N,8,0)=0,"",VLOOKUP(E8,e5a40c1c6c9bab46_a_col5!A:N,8,0)),"")</f>
        <v/>
      </c>
      <c r="M8" s="15" t="str">
        <f>IFERROR(IF(VLOOKUP(E8,e5a40c1c6c9bab46_a_col5!A:N,9,0)=0,"",VLOOKUP(E8,e5a40c1c6c9bab46_a_col5!A:N,9,0)),"")</f>
        <v>√</v>
      </c>
      <c r="N8" s="15" t="str">
        <f>IFERROR(IF(VLOOKUP(E8,e5a40c1c6c9bab46_a_col5!A:N,10,0)=0,"",VLOOKUP(E8,e5a40c1c6c9bab46_a_col5!A:N,10,0)),"")</f>
        <v>√</v>
      </c>
      <c r="O8" s="15" t="str">
        <f>IFERROR(IF(VLOOKUP(E8,e5a40c1c6c9bab46_a_col5!A:N,11,0)=0,"",VLOOKUP(E8,e5a40c1c6c9bab46_a_col5!A:N,11,0)),"")</f>
        <v/>
      </c>
      <c r="P8" s="15" t="str">
        <f>IFERROR(IF(VLOOKUP(E8,e5a40c1c6c9bab46_a_col5!A:N,12,0)=0,"",VLOOKUP(E8,e5a40c1c6c9bab46_a_col5!A:N,12,0)),"")</f>
        <v/>
      </c>
      <c r="Q8" s="15" t="str">
        <f>IFERROR(IF(VLOOKUP(E8,e5a40c1c6c9bab46_a_col5!A:N,13,0)=0,"",VLOOKUP(E8,e5a40c1c6c9bab46_a_col5!A:N,13,0)),"")</f>
        <v>0731-85936659</v>
      </c>
      <c r="R8" s="15" t="str">
        <f>IFERROR(IF(VLOOKUP(E8,e5a40c1c6c9bab46_a_col5!A:N,14,0)=0,"",VLOOKUP(E8,e5a40c1c6c9bab46_a_col5!A:N,14,0)),"")</f>
        <v>政策可以公开，发放明细只对补贴对象公开</v>
      </c>
    </row>
    <row r="9" ht="73.5" spans="1:18">
      <c r="A9" s="14">
        <f t="shared" si="0"/>
        <v>4</v>
      </c>
      <c r="B9" s="15" t="s">
        <v>21</v>
      </c>
      <c r="C9" s="15" t="str">
        <f>IFERROR(IF(VLOOKUP(E9,e5a40c1c6c9bab46_a_col5!A:N,2,0)=0,"",VLOOKUP(E9,e5a40c1c6c9bab46_a_col5!A:N,2,0)),"")</f>
        <v>湖南省退役军人事务厅</v>
      </c>
      <c r="D9" s="15" t="str">
        <f>IFERROR(IF(VLOOKUP(E9,e5a40c1c6c9bab46_a_col5!A:N,3,0)=0,"",VLOOKUP(E9,e5a40c1c6c9bab46_a_col5!A:N,3,0)),"")</f>
        <v>“两红”人员生活补助</v>
      </c>
      <c r="E9" s="17" t="s">
        <v>31</v>
      </c>
      <c r="F9" s="15" t="str">
        <f>IFERROR(IF(VLOOKUP(E9,e5a40c1c6c9bab46_a_col5!A:N,4,0)=0,"",VLOOKUP(E9,e5a40c1c6c9bab46_a_col5!A:N,4,0)),"")</f>
        <v>两红补助</v>
      </c>
      <c r="G9" s="15" t="str">
        <f>IFERROR(IF(VLOOKUP(E9,e5a40c1c6c9bab46_a_col5!A:N,5,0)=0,"",VLOOKUP(E9,e5a40c1c6c9bab46_a_col5!A:N,5,0)),"")</f>
        <v>1.《军人抚恤优待条例》
2.《湖南省退役军人事务厅 湖南省财政厅关于调整部分优抚对象等人员抚恤和生活补助标准的通知》（湘退役军人发〔2022〕67号）</v>
      </c>
      <c r="H9" s="15" t="str">
        <f>IFERROR(IF(VLOOKUP(E9,e5a40c1c6c9bab46_a_col5!A:N,6,0)=0,"",VLOOKUP(E9,e5a40c1c6c9bab46_a_col5!A:N,6,0)),"")</f>
        <v>发放优抚对象抚恤补助。</v>
      </c>
      <c r="I9" s="15" t="s">
        <v>32</v>
      </c>
      <c r="J9" s="15" t="s">
        <v>33</v>
      </c>
      <c r="K9" s="15" t="str">
        <f>IFERROR(IF(VLOOKUP(E9,e5a40c1c6c9bab46_a_col5!A:N,7,0)=0,"",VLOOKUP(E9,e5a40c1c6c9bab46_a_col5!A:N,7,0)),"")</f>
        <v>月</v>
      </c>
      <c r="L9" s="15" t="str">
        <f>IFERROR(IF(VLOOKUP(E9,e5a40c1c6c9bab46_a_col5!A:N,8,0)=0,"",VLOOKUP(E9,e5a40c1c6c9bab46_a_col5!A:N,8,0)),"")</f>
        <v/>
      </c>
      <c r="M9" s="15" t="str">
        <f>IFERROR(IF(VLOOKUP(E9,e5a40c1c6c9bab46_a_col5!A:N,9,0)=0,"",VLOOKUP(E9,e5a40c1c6c9bab46_a_col5!A:N,9,0)),"")</f>
        <v>√</v>
      </c>
      <c r="N9" s="15" t="str">
        <f>IFERROR(IF(VLOOKUP(E9,e5a40c1c6c9bab46_a_col5!A:N,10,0)=0,"",VLOOKUP(E9,e5a40c1c6c9bab46_a_col5!A:N,10,0)),"")</f>
        <v>√</v>
      </c>
      <c r="O9" s="15" t="str">
        <f>IFERROR(IF(VLOOKUP(E9,e5a40c1c6c9bab46_a_col5!A:N,11,0)=0,"",VLOOKUP(E9,e5a40c1c6c9bab46_a_col5!A:N,11,0)),"")</f>
        <v/>
      </c>
      <c r="P9" s="15" t="str">
        <f>IFERROR(IF(VLOOKUP(E9,e5a40c1c6c9bab46_a_col5!A:N,12,0)=0,"",VLOOKUP(E9,e5a40c1c6c9bab46_a_col5!A:N,12,0)),"")</f>
        <v/>
      </c>
      <c r="Q9" s="15" t="str">
        <f>IFERROR(IF(VLOOKUP(E9,e5a40c1c6c9bab46_a_col5!A:N,13,0)=0,"",VLOOKUP(E9,e5a40c1c6c9bab46_a_col5!A:N,13,0)),"")</f>
        <v>0731-85936659</v>
      </c>
      <c r="R9" s="15" t="str">
        <f>IFERROR(IF(VLOOKUP(E9,e5a40c1c6c9bab46_a_col5!A:N,14,0)=0,"",VLOOKUP(E9,e5a40c1c6c9bab46_a_col5!A:N,14,0)),"")</f>
        <v>政策可以公开，发放明细只对补贴对象公开</v>
      </c>
    </row>
    <row r="10" ht="73.5" spans="1:18">
      <c r="A10" s="14">
        <f t="shared" si="0"/>
        <v>5</v>
      </c>
      <c r="B10" s="15" t="s">
        <v>21</v>
      </c>
      <c r="C10" s="15" t="str">
        <f>IFERROR(IF(VLOOKUP(E10,e5a40c1c6c9bab46_a_col5!A:N,2,0)=0,"",VLOOKUP(E10,e5a40c1c6c9bab46_a_col5!A:N,2,0)),"")</f>
        <v>湖南省退役军人事务厅</v>
      </c>
      <c r="D10" s="15" t="str">
        <f>IFERROR(IF(VLOOKUP(E10,e5a40c1c6c9bab46_a_col5!A:N,3,0)=0,"",VLOOKUP(E10,e5a40c1c6c9bab46_a_col5!A:N,3,0)),"")</f>
        <v>在乡复员军人生活补助</v>
      </c>
      <c r="E10" s="17" t="s">
        <v>34</v>
      </c>
      <c r="F10" s="15" t="str">
        <f>IFERROR(IF(VLOOKUP(E10,e5a40c1c6c9bab46_a_col5!A:N,4,0)=0,"",VLOOKUP(E10,e5a40c1c6c9bab46_a_col5!A:N,4,0)),"")</f>
        <v>在乡复员</v>
      </c>
      <c r="G10" s="15" t="str">
        <f>IFERROR(IF(VLOOKUP(E10,e5a40c1c6c9bab46_a_col5!A:N,5,0)=0,"",VLOOKUP(E10,e5a40c1c6c9bab46_a_col5!A:N,5,0)),"")</f>
        <v>1.《军人抚恤优待条例》
2.《湖南省退役军人事务厅 湖南省财政厅关于调整部分优抚对象等人员抚恤和生活补助标准的通知》（湘退役军人发〔2022〕67号）</v>
      </c>
      <c r="H10" s="15" t="str">
        <f>IFERROR(IF(VLOOKUP(E10,e5a40c1c6c9bab46_a_col5!A:N,6,0)=0,"",VLOOKUP(E10,e5a40c1c6c9bab46_a_col5!A:N,6,0)),"")</f>
        <v>发放优抚对象抚恤补助。</v>
      </c>
      <c r="I10" s="15" t="s">
        <v>35</v>
      </c>
      <c r="J10" s="15" t="s">
        <v>36</v>
      </c>
      <c r="K10" s="15" t="str">
        <f>IFERROR(IF(VLOOKUP(E10,e5a40c1c6c9bab46_a_col5!A:N,7,0)=0,"",VLOOKUP(E10,e5a40c1c6c9bab46_a_col5!A:N,7,0)),"")</f>
        <v>月</v>
      </c>
      <c r="L10" s="15" t="str">
        <f>IFERROR(IF(VLOOKUP(E10,e5a40c1c6c9bab46_a_col5!A:N,8,0)=0,"",VLOOKUP(E10,e5a40c1c6c9bab46_a_col5!A:N,8,0)),"")</f>
        <v/>
      </c>
      <c r="M10" s="15" t="str">
        <f>IFERROR(IF(VLOOKUP(E10,e5a40c1c6c9bab46_a_col5!A:N,9,0)=0,"",VLOOKUP(E10,e5a40c1c6c9bab46_a_col5!A:N,9,0)),"")</f>
        <v>√</v>
      </c>
      <c r="N10" s="15" t="str">
        <f>IFERROR(IF(VLOOKUP(E10,e5a40c1c6c9bab46_a_col5!A:N,10,0)=0,"",VLOOKUP(E10,e5a40c1c6c9bab46_a_col5!A:N,10,0)),"")</f>
        <v>√</v>
      </c>
      <c r="O10" s="15" t="str">
        <f>IFERROR(IF(VLOOKUP(E10,e5a40c1c6c9bab46_a_col5!A:N,11,0)=0,"",VLOOKUP(E10,e5a40c1c6c9bab46_a_col5!A:N,11,0)),"")</f>
        <v/>
      </c>
      <c r="P10" s="15" t="str">
        <f>IFERROR(IF(VLOOKUP(E10,e5a40c1c6c9bab46_a_col5!A:N,12,0)=0,"",VLOOKUP(E10,e5a40c1c6c9bab46_a_col5!A:N,12,0)),"")</f>
        <v/>
      </c>
      <c r="Q10" s="15" t="str">
        <f>IFERROR(IF(VLOOKUP(E10,e5a40c1c6c9bab46_a_col5!A:N,13,0)=0,"",VLOOKUP(E10,e5a40c1c6c9bab46_a_col5!A:N,13,0)),"")</f>
        <v>0731-85936659</v>
      </c>
      <c r="R10" s="15" t="str">
        <f>IFERROR(IF(VLOOKUP(E10,e5a40c1c6c9bab46_a_col5!A:N,14,0)=0,"",VLOOKUP(E10,e5a40c1c6c9bab46_a_col5!A:N,14,0)),"")</f>
        <v>政策可以公开，发放明细只对补贴对象公开</v>
      </c>
    </row>
    <row r="11" ht="73.5" spans="1:18">
      <c r="A11" s="14">
        <f t="shared" si="0"/>
        <v>6</v>
      </c>
      <c r="B11" s="15" t="s">
        <v>21</v>
      </c>
      <c r="C11" s="15" t="str">
        <f>IFERROR(IF(VLOOKUP(E11,e5a40c1c6c9bab46_a_col5!A:N,2,0)=0,"",VLOOKUP(E11,e5a40c1c6c9bab46_a_col5!A:N,2,0)),"")</f>
        <v>湖南省退役军人事务厅</v>
      </c>
      <c r="D11" s="15" t="str">
        <f>IFERROR(IF(VLOOKUP(E11,e5a40c1c6c9bab46_a_col5!A:N,3,0)=0,"",VLOOKUP(E11,e5a40c1c6c9bab46_a_col5!A:N,3,0)),"")</f>
        <v>带病回乡退伍军人生活补助</v>
      </c>
      <c r="E11" s="17" t="s">
        <v>37</v>
      </c>
      <c r="F11" s="15" t="str">
        <f>IFERROR(IF(VLOOKUP(E11,e5a40c1c6c9bab46_a_col5!A:N,4,0)=0,"",VLOOKUP(E11,e5a40c1c6c9bab46_a_col5!A:N,4,0)),"")</f>
        <v>带病回乡</v>
      </c>
      <c r="G11" s="15" t="str">
        <f>IFERROR(IF(VLOOKUP(E11,e5a40c1c6c9bab46_a_col5!A:N,5,0)=0,"",VLOOKUP(E11,e5a40c1c6c9bab46_a_col5!A:N,5,0)),"")</f>
        <v>1.《军人抚恤优待条例》
2.《湖南省退役军人事务厅 湖南省财政厅关于调整部分优抚对象等人员抚恤和生活补助标准的通知》（湘退役军人发〔2022〕67号）</v>
      </c>
      <c r="H11" s="15" t="str">
        <f>IFERROR(IF(VLOOKUP(E11,e5a40c1c6c9bab46_a_col5!A:N,6,0)=0,"",VLOOKUP(E11,e5a40c1c6c9bab46_a_col5!A:N,6,0)),"")</f>
        <v>发放优抚对象抚恤补助。</v>
      </c>
      <c r="I11" s="15" t="s">
        <v>38</v>
      </c>
      <c r="J11" s="15" t="s">
        <v>39</v>
      </c>
      <c r="K11" s="15" t="str">
        <f>IFERROR(IF(VLOOKUP(E11,e5a40c1c6c9bab46_a_col5!A:N,7,0)=0,"",VLOOKUP(E11,e5a40c1c6c9bab46_a_col5!A:N,7,0)),"")</f>
        <v>月</v>
      </c>
      <c r="L11" s="15" t="str">
        <f>IFERROR(IF(VLOOKUP(E11,e5a40c1c6c9bab46_a_col5!A:N,8,0)=0,"",VLOOKUP(E11,e5a40c1c6c9bab46_a_col5!A:N,8,0)),"")</f>
        <v/>
      </c>
      <c r="M11" s="15" t="str">
        <f>IFERROR(IF(VLOOKUP(E11,e5a40c1c6c9bab46_a_col5!A:N,9,0)=0,"",VLOOKUP(E11,e5a40c1c6c9bab46_a_col5!A:N,9,0)),"")</f>
        <v>√</v>
      </c>
      <c r="N11" s="15" t="str">
        <f>IFERROR(IF(VLOOKUP(E11,e5a40c1c6c9bab46_a_col5!A:N,10,0)=0,"",VLOOKUP(E11,e5a40c1c6c9bab46_a_col5!A:N,10,0)),"")</f>
        <v>√</v>
      </c>
      <c r="O11" s="15" t="str">
        <f>IFERROR(IF(VLOOKUP(E11,e5a40c1c6c9bab46_a_col5!A:N,11,0)=0,"",VLOOKUP(E11,e5a40c1c6c9bab46_a_col5!A:N,11,0)),"")</f>
        <v/>
      </c>
      <c r="P11" s="15" t="str">
        <f>IFERROR(IF(VLOOKUP(E11,e5a40c1c6c9bab46_a_col5!A:N,12,0)=0,"",VLOOKUP(E11,e5a40c1c6c9bab46_a_col5!A:N,12,0)),"")</f>
        <v/>
      </c>
      <c r="Q11" s="15" t="str">
        <f>IFERROR(IF(VLOOKUP(E11,e5a40c1c6c9bab46_a_col5!A:N,13,0)=0,"",VLOOKUP(E11,e5a40c1c6c9bab46_a_col5!A:N,13,0)),"")</f>
        <v>0731-85936659</v>
      </c>
      <c r="R11" s="15" t="str">
        <f>IFERROR(IF(VLOOKUP(E11,e5a40c1c6c9bab46_a_col5!A:N,14,0)=0,"",VLOOKUP(E11,e5a40c1c6c9bab46_a_col5!A:N,14,0)),"")</f>
        <v>政策可以公开，发放明细只对补贴对象公开</v>
      </c>
    </row>
    <row r="12" ht="73.5" hidden="1" spans="1:18">
      <c r="A12" s="14">
        <f t="shared" si="0"/>
        <v>7</v>
      </c>
      <c r="B12" s="15" t="s">
        <v>21</v>
      </c>
      <c r="C12" s="15" t="str">
        <f>IFERROR(IF(VLOOKUP(E12,e5a40c1c6c9bab46_a_col5!A:N,2,0)=0,"",VLOOKUP(E12,e5a40c1c6c9bab46_a_col5!A:N,2,0)),"")</f>
        <v>湖南省退役军人事务厅</v>
      </c>
      <c r="D12" s="15" t="str">
        <f>IFERROR(IF(VLOOKUP(E12,e5a40c1c6c9bab46_a_col5!A:N,3,0)=0,"",VLOOKUP(E12,e5a40c1c6c9bab46_a_col5!A:N,3,0)),"")</f>
        <v>既属带病回乡又属参战退役人员生活补助</v>
      </c>
      <c r="E12" s="17" t="s">
        <v>40</v>
      </c>
      <c r="F12" s="15" t="str">
        <f>IFERROR(IF(VLOOKUP(E12,e5a40c1c6c9bab46_a_col5!A:N,4,0)=0,"",VLOOKUP(E12,e5a40c1c6c9bab46_a_col5!A:N,4,0)),"")</f>
        <v>带病参战</v>
      </c>
      <c r="G12" s="15" t="str">
        <f>IFERROR(IF(VLOOKUP(E12,e5a40c1c6c9bab46_a_col5!A:N,5,0)=0,"",VLOOKUP(E12,e5a40c1c6c9bab46_a_col5!A:N,5,0)),"")</f>
        <v>1.《军人抚恤优待条例》
2.《湖南省退役军人事务厅 湖南省财政厅关于调整部分优抚对象等人员抚恤和生活补助标准的通知》（湘退役军人发〔2022〕67号）</v>
      </c>
      <c r="H12" s="15" t="str">
        <f>IFERROR(IF(VLOOKUP(E12,e5a40c1c6c9bab46_a_col5!A:N,6,0)=0,"",VLOOKUP(E12,e5a40c1c6c9bab46_a_col5!A:N,6,0)),"")</f>
        <v>发放优抚对象抚恤补助。</v>
      </c>
      <c r="I12" s="15" t="s">
        <v>41</v>
      </c>
      <c r="J12" s="15" t="s">
        <v>42</v>
      </c>
      <c r="K12" s="15" t="str">
        <f>IFERROR(IF(VLOOKUP(E12,e5a40c1c6c9bab46_a_col5!A:N,7,0)=0,"",VLOOKUP(E12,e5a40c1c6c9bab46_a_col5!A:N,7,0)),"")</f>
        <v>月</v>
      </c>
      <c r="L12" s="15" t="str">
        <f>IFERROR(IF(VLOOKUP(E12,e5a40c1c6c9bab46_a_col5!A:N,8,0)=0,"",VLOOKUP(E12,e5a40c1c6c9bab46_a_col5!A:N,8,0)),"")</f>
        <v/>
      </c>
      <c r="M12" s="15" t="str">
        <f>IFERROR(IF(VLOOKUP(E12,e5a40c1c6c9bab46_a_col5!A:N,9,0)=0,"",VLOOKUP(E12,e5a40c1c6c9bab46_a_col5!A:N,9,0)),"")</f>
        <v>√</v>
      </c>
      <c r="N12" s="15" t="str">
        <f>IFERROR(IF(VLOOKUP(E12,e5a40c1c6c9bab46_a_col5!A:N,10,0)=0,"",VLOOKUP(E12,e5a40c1c6c9bab46_a_col5!A:N,10,0)),"")</f>
        <v/>
      </c>
      <c r="O12" s="15" t="str">
        <f>IFERROR(IF(VLOOKUP(E12,e5a40c1c6c9bab46_a_col5!A:N,11,0)=0,"",VLOOKUP(E12,e5a40c1c6c9bab46_a_col5!A:N,11,0)),"")</f>
        <v>√</v>
      </c>
      <c r="P12" s="15" t="str">
        <f>IFERROR(IF(VLOOKUP(E12,e5a40c1c6c9bab46_a_col5!A:N,12,0)=0,"",VLOOKUP(E12,e5a40c1c6c9bab46_a_col5!A:N,12,0)),"")</f>
        <v>涉及敏感信息</v>
      </c>
      <c r="Q12" s="15" t="str">
        <f>IFERROR(IF(VLOOKUP(E12,e5a40c1c6c9bab46_a_col5!A:N,13,0)=0,"",VLOOKUP(E12,e5a40c1c6c9bab46_a_col5!A:N,13,0)),"")</f>
        <v>0731-85936659</v>
      </c>
      <c r="R12" s="15" t="str">
        <f>IFERROR(IF(VLOOKUP(E12,e5a40c1c6c9bab46_a_col5!A:N,14,0)=0,"",VLOOKUP(E12,e5a40c1c6c9bab46_a_col5!A:N,14,0)),"")</f>
        <v>变更为不公开项</v>
      </c>
    </row>
    <row r="13" ht="126" hidden="1" spans="1:18">
      <c r="A13" s="14">
        <f t="shared" si="0"/>
        <v>8</v>
      </c>
      <c r="B13" s="15" t="s">
        <v>21</v>
      </c>
      <c r="C13" s="15" t="str">
        <f>IFERROR(IF(VLOOKUP(E13,e5a40c1c6c9bab46_a_col5!A:N,2,0)=0,"",VLOOKUP(E13,e5a40c1c6c9bab46_a_col5!A:N,2,0)),"")</f>
        <v>湖南省退役军人事务厅</v>
      </c>
      <c r="D13" s="15" t="str">
        <f>IFERROR(IF(VLOOKUP(E13,e5a40c1c6c9bab46_a_col5!A:N,3,0)=0,"",VLOOKUP(E13,e5a40c1c6c9bab46_a_col5!A:N,3,0)),"")</f>
        <v>参战参试退役人员生活补助</v>
      </c>
      <c r="E13" s="17" t="s">
        <v>43</v>
      </c>
      <c r="F13" s="15" t="str">
        <f>IFERROR(IF(VLOOKUP(E13,e5a40c1c6c9bab46_a_col5!A:N,4,0)=0,"",VLOOKUP(E13,e5a40c1c6c9bab46_a_col5!A:N,4,0)),"")</f>
        <v>两参退役</v>
      </c>
      <c r="G13" s="15" t="str">
        <f>IFERROR(IF(VLOOKUP(E13,e5a40c1c6c9bab46_a_col5!A:N,5,0)=0,"",VLOOKUP(E13,e5a40c1c6c9bab46_a_col5!A:N,5,0)),"")</f>
        <v>1.《军人抚恤优待条例》
2.《湖南省退役军人事务厅 湖南省财政厅关于调整部分优抚对象等人员抚恤和生活补助标准的通知》（湘退役军人发〔2022〕67号）</v>
      </c>
      <c r="H13" s="15" t="str">
        <f>IFERROR(IF(VLOOKUP(E13,e5a40c1c6c9bab46_a_col5!A:N,6,0)=0,"",VLOOKUP(E13,e5a40c1c6c9bab46_a_col5!A:N,6,0)),"")</f>
        <v>发放优抚对象抚恤补助。</v>
      </c>
      <c r="I13" s="15" t="s">
        <v>44</v>
      </c>
      <c r="J13" s="15" t="s">
        <v>45</v>
      </c>
      <c r="K13" s="15" t="str">
        <f>IFERROR(IF(VLOOKUP(E13,e5a40c1c6c9bab46_a_col5!A:N,7,0)=0,"",VLOOKUP(E13,e5a40c1c6c9bab46_a_col5!A:N,7,0)),"")</f>
        <v>月</v>
      </c>
      <c r="L13" s="15" t="str">
        <f>IFERROR(IF(VLOOKUP(E13,e5a40c1c6c9bab46_a_col5!A:N,8,0)=0,"",VLOOKUP(E13,e5a40c1c6c9bab46_a_col5!A:N,8,0)),"")</f>
        <v/>
      </c>
      <c r="M13" s="15" t="str">
        <f>IFERROR(IF(VLOOKUP(E13,e5a40c1c6c9bab46_a_col5!A:N,9,0)=0,"",VLOOKUP(E13,e5a40c1c6c9bab46_a_col5!A:N,9,0)),"")</f>
        <v>√</v>
      </c>
      <c r="N13" s="15" t="str">
        <f>IFERROR(IF(VLOOKUP(E13,e5a40c1c6c9bab46_a_col5!A:N,10,0)=0,"",VLOOKUP(E13,e5a40c1c6c9bab46_a_col5!A:N,10,0)),"")</f>
        <v/>
      </c>
      <c r="O13" s="15" t="str">
        <f>IFERROR(IF(VLOOKUP(E13,e5a40c1c6c9bab46_a_col5!A:N,11,0)=0,"",VLOOKUP(E13,e5a40c1c6c9bab46_a_col5!A:N,11,0)),"")</f>
        <v>√</v>
      </c>
      <c r="P13" s="15" t="str">
        <f>IFERROR(IF(VLOOKUP(E13,e5a40c1c6c9bab46_a_col5!A:N,12,0)=0,"",VLOOKUP(E13,e5a40c1c6c9bab46_a_col5!A:N,12,0)),"")</f>
        <v>涉及敏感信息</v>
      </c>
      <c r="Q13" s="15" t="str">
        <f>IFERROR(IF(VLOOKUP(E13,e5a40c1c6c9bab46_a_col5!A:N,13,0)=0,"",VLOOKUP(E13,e5a40c1c6c9bab46_a_col5!A:N,13,0)),"")</f>
        <v>0731-85936659</v>
      </c>
      <c r="R13" s="15" t="str">
        <f>IFERROR(IF(VLOOKUP(E13,e5a40c1c6c9bab46_a_col5!A:N,14,0)=0,"",VLOOKUP(E13,e5a40c1c6c9bab46_a_col5!A:N,14,0)),"")</f>
        <v>参战退役人员生活补助、原8023部队及其他参加核试验军队退役人员生活补助2项整合为1项。
变更为不公开项</v>
      </c>
    </row>
    <row r="14" ht="73.5" spans="1:18">
      <c r="A14" s="14">
        <f t="shared" si="0"/>
        <v>9</v>
      </c>
      <c r="B14" s="15" t="s">
        <v>21</v>
      </c>
      <c r="C14" s="15" t="str">
        <f>IFERROR(IF(VLOOKUP(E14,e5a40c1c6c9bab46_a_col5!A:N,2,0)=0,"",VLOOKUP(E14,e5a40c1c6c9bab46_a_col5!A:N,2,0)),"")</f>
        <v>湖南省退役军人事务厅</v>
      </c>
      <c r="D14" s="15" t="str">
        <f>IFERROR(IF(VLOOKUP(E14,e5a40c1c6c9bab46_a_col5!A:N,3,0)=0,"",VLOOKUP(E14,e5a40c1c6c9bab46_a_col5!A:N,3,0)),"")</f>
        <v>老年烈士子女定期生活补助</v>
      </c>
      <c r="E14" s="17" t="s">
        <v>46</v>
      </c>
      <c r="F14" s="15" t="str">
        <f>IFERROR(IF(VLOOKUP(E14,e5a40c1c6c9bab46_a_col5!A:N,4,0)=0,"",VLOOKUP(E14,e5a40c1c6c9bab46_a_col5!A:N,4,0)),"")</f>
        <v>老烈子补</v>
      </c>
      <c r="G14" s="15" t="str">
        <f>IFERROR(IF(VLOOKUP(E14,e5a40c1c6c9bab46_a_col5!A:N,5,0)=0,"",VLOOKUP(E14,e5a40c1c6c9bab46_a_col5!A:N,5,0)),"")</f>
        <v>1.《军人抚恤优待条例》
2.《湖南省退役军人事务厅 湖南省财政厅关于调整部分优抚对象等人员抚恤和生活补助标准的通知》（湘退役军人发〔2022〕67号）</v>
      </c>
      <c r="H14" s="15" t="str">
        <f>IFERROR(IF(VLOOKUP(E14,e5a40c1c6c9bab46_a_col5!A:N,6,0)=0,"",VLOOKUP(E14,e5a40c1c6c9bab46_a_col5!A:N,6,0)),"")</f>
        <v>发放优抚对象抚恤补助。</v>
      </c>
      <c r="I14" s="22" t="s">
        <v>47</v>
      </c>
      <c r="J14" s="15" t="s">
        <v>48</v>
      </c>
      <c r="K14" s="15" t="str">
        <f>IFERROR(IF(VLOOKUP(E14,e5a40c1c6c9bab46_a_col5!A:N,7,0)=0,"",VLOOKUP(E14,e5a40c1c6c9bab46_a_col5!A:N,7,0)),"")</f>
        <v>月</v>
      </c>
      <c r="L14" s="15" t="str">
        <f>IFERROR(IF(VLOOKUP(E14,e5a40c1c6c9bab46_a_col5!A:N,8,0)=0,"",VLOOKUP(E14,e5a40c1c6c9bab46_a_col5!A:N,8,0)),"")</f>
        <v/>
      </c>
      <c r="M14" s="15" t="str">
        <f>IFERROR(IF(VLOOKUP(E14,e5a40c1c6c9bab46_a_col5!A:N,9,0)=0,"",VLOOKUP(E14,e5a40c1c6c9bab46_a_col5!A:N,9,0)),"")</f>
        <v>√</v>
      </c>
      <c r="N14" s="15" t="str">
        <f>IFERROR(IF(VLOOKUP(E14,e5a40c1c6c9bab46_a_col5!A:N,10,0)=0,"",VLOOKUP(E14,e5a40c1c6c9bab46_a_col5!A:N,10,0)),"")</f>
        <v>√</v>
      </c>
      <c r="O14" s="15" t="str">
        <f>IFERROR(IF(VLOOKUP(E14,e5a40c1c6c9bab46_a_col5!A:N,11,0)=0,"",VLOOKUP(E14,e5a40c1c6c9bab46_a_col5!A:N,11,0)),"")</f>
        <v/>
      </c>
      <c r="P14" s="15" t="str">
        <f>IFERROR(IF(VLOOKUP(E14,e5a40c1c6c9bab46_a_col5!A:N,12,0)=0,"",VLOOKUP(E14,e5a40c1c6c9bab46_a_col5!A:N,12,0)),"")</f>
        <v/>
      </c>
      <c r="Q14" s="15" t="str">
        <f>IFERROR(IF(VLOOKUP(E14,e5a40c1c6c9bab46_a_col5!A:N,13,0)=0,"",VLOOKUP(E14,e5a40c1c6c9bab46_a_col5!A:N,13,0)),"")</f>
        <v>0731-85936659</v>
      </c>
      <c r="R14" s="15" t="str">
        <f>IFERROR(IF(VLOOKUP(E14,e5a40c1c6c9bab46_a_col5!A:N,14,0)=0,"",VLOOKUP(E14,e5a40c1c6c9bab46_a_col5!A:N,14,0)),"")</f>
        <v>政策可以公开，发放明细只对补贴对象公开</v>
      </c>
    </row>
    <row r="15" ht="85.5" spans="1:18">
      <c r="A15" s="14">
        <f t="shared" si="0"/>
        <v>10</v>
      </c>
      <c r="B15" s="15" t="s">
        <v>21</v>
      </c>
      <c r="C15" s="15" t="str">
        <f>IFERROR(IF(VLOOKUP(E15,e5a40c1c6c9bab46_a_col5!A:N,2,0)=0,"",VLOOKUP(E15,e5a40c1c6c9bab46_a_col5!A:N,2,0)),"")</f>
        <v>湖南省退役军人事务厅</v>
      </c>
      <c r="D15" s="15" t="str">
        <f>IFERROR(IF(VLOOKUP(E15,e5a40c1c6c9bab46_a_col5!A:N,3,0)=0,"",VLOOKUP(E15,e5a40c1c6c9bab46_a_col5!A:N,3,0)),"")</f>
        <v>60周岁以上农村籍退役士兵生活补助</v>
      </c>
      <c r="E15" s="17" t="s">
        <v>49</v>
      </c>
      <c r="F15" s="15" t="str">
        <f>IFERROR(IF(VLOOKUP(E15,e5a40c1c6c9bab46_a_col5!A:N,4,0)=0,"",VLOOKUP(E15,e5a40c1c6c9bab46_a_col5!A:N,4,0)),"")</f>
        <v>农退士兵</v>
      </c>
      <c r="G15" s="15" t="str">
        <f>IFERROR(IF(VLOOKUP(E15,e5a40c1c6c9bab46_a_col5!A:N,5,0)=0,"",VLOOKUP(E15,e5a40c1c6c9bab46_a_col5!A:N,5,0)),"")</f>
        <v>1.《军人抚恤优待条例》
2.《湖南省退役军人事务厅 湖南省财政厅关于调整部分优抚对象等人员抚恤和生活补助标准的通知》（湘退役军人发〔2022〕67号）</v>
      </c>
      <c r="H15" s="15" t="str">
        <f>IFERROR(IF(VLOOKUP(E15,e5a40c1c6c9bab46_a_col5!A:N,6,0)=0,"",VLOOKUP(E15,e5a40c1c6c9bab46_a_col5!A:N,6,0)),"")</f>
        <v>发放优抚对象抚恤补助。</v>
      </c>
      <c r="I15" s="15" t="s">
        <v>50</v>
      </c>
      <c r="J15" s="15" t="s">
        <v>51</v>
      </c>
      <c r="K15" s="15" t="str">
        <f>IFERROR(IF(VLOOKUP(E15,e5a40c1c6c9bab46_a_col5!A:N,7,0)=0,"",VLOOKUP(E15,e5a40c1c6c9bab46_a_col5!A:N,7,0)),"")</f>
        <v>月</v>
      </c>
      <c r="L15" s="15" t="str">
        <f>IFERROR(IF(VLOOKUP(E15,e5a40c1c6c9bab46_a_col5!A:N,8,0)=0,"",VLOOKUP(E15,e5a40c1c6c9bab46_a_col5!A:N,8,0)),"")</f>
        <v/>
      </c>
      <c r="M15" s="15" t="str">
        <f>IFERROR(IF(VLOOKUP(E15,e5a40c1c6c9bab46_a_col5!A:N,9,0)=0,"",VLOOKUP(E15,e5a40c1c6c9bab46_a_col5!A:N,9,0)),"")</f>
        <v>√</v>
      </c>
      <c r="N15" s="15" t="str">
        <f>IFERROR(IF(VLOOKUP(E15,e5a40c1c6c9bab46_a_col5!A:N,10,0)=0,"",VLOOKUP(E15,e5a40c1c6c9bab46_a_col5!A:N,10,0)),"")</f>
        <v>√</v>
      </c>
      <c r="O15" s="15" t="str">
        <f>IFERROR(IF(VLOOKUP(E15,e5a40c1c6c9bab46_a_col5!A:N,11,0)=0,"",VLOOKUP(E15,e5a40c1c6c9bab46_a_col5!A:N,11,0)),"")</f>
        <v/>
      </c>
      <c r="P15" s="15" t="str">
        <f>IFERROR(IF(VLOOKUP(E15,e5a40c1c6c9bab46_a_col5!A:N,12,0)=0,"",VLOOKUP(E15,e5a40c1c6c9bab46_a_col5!A:N,12,0)),"")</f>
        <v/>
      </c>
      <c r="Q15" s="15" t="str">
        <f>IFERROR(IF(VLOOKUP(E15,e5a40c1c6c9bab46_a_col5!A:N,13,0)=0,"",VLOOKUP(E15,e5a40c1c6c9bab46_a_col5!A:N,13,0)),"")</f>
        <v>0731-85936659</v>
      </c>
      <c r="R15" s="15" t="str">
        <f>IFERROR(IF(VLOOKUP(E15,e5a40c1c6c9bab46_a_col5!A:N,14,0)=0,"",VLOOKUP(E15,e5a40c1c6c9bab46_a_col5!A:N,14,0)),"")</f>
        <v>政策可以公开，发放明细只对补贴对象公开</v>
      </c>
    </row>
    <row r="16" ht="73.5" spans="1:18">
      <c r="A16" s="14">
        <f t="shared" si="0"/>
        <v>11</v>
      </c>
      <c r="B16" s="15" t="s">
        <v>21</v>
      </c>
      <c r="C16" s="15" t="str">
        <f>IFERROR(IF(VLOOKUP(E16,e5a40c1c6c9bab46_a_col5!A:N,2,0)=0,"",VLOOKUP(E16,e5a40c1c6c9bab46_a_col5!A:N,2,0)),"")</f>
        <v>湖南省退役军人事务厅</v>
      </c>
      <c r="D16" s="15" t="str">
        <f>IFERROR(IF(VLOOKUP(E16,e5a40c1c6c9bab46_a_col5!A:N,3,0)=0,"",VLOOKUP(E16,e5a40c1c6c9bab46_a_col5!A:N,3,0)),"")</f>
        <v>重点优抚对象丧葬费补助</v>
      </c>
      <c r="E16" s="17" t="s">
        <v>52</v>
      </c>
      <c r="F16" s="15" t="str">
        <f>IFERROR(IF(VLOOKUP(E16,e5a40c1c6c9bab46_a_col5!A:N,4,0)=0,"",VLOOKUP(E16,e5a40c1c6c9bab46_a_col5!A:N,4,0)),"")</f>
        <v>优抚丧葬</v>
      </c>
      <c r="G16" s="15" t="str">
        <f>IFERROR(IF(VLOOKUP(E16,e5a40c1c6c9bab46_a_col5!A:N,5,0)=0,"",VLOOKUP(E16,e5a40c1c6c9bab46_a_col5!A:N,5,0)),"")</f>
        <v>1.《军人抚恤优待条例》
2.《湖南省退役军人事务厅 湖南省财政厅关于调整部分优抚对象等人员抚恤和生活补助标准的通知》（湘退役军人发〔2022〕67号）</v>
      </c>
      <c r="H16" s="15" t="str">
        <f>IFERROR(IF(VLOOKUP(E16,e5a40c1c6c9bab46_a_col5!A:N,6,0)=0,"",VLOOKUP(E16,e5a40c1c6c9bab46_a_col5!A:N,6,0)),"")</f>
        <v>发放优抚对象抚恤补助。</v>
      </c>
      <c r="I16" s="15" t="s">
        <v>53</v>
      </c>
      <c r="J16" s="15" t="s">
        <v>54</v>
      </c>
      <c r="K16" s="15" t="str">
        <f>IFERROR(IF(VLOOKUP(E16,e5a40c1c6c9bab46_a_col5!A:N,7,0)=0,"",VLOOKUP(E16,e5a40c1c6c9bab46_a_col5!A:N,7,0)),"")</f>
        <v>不定期</v>
      </c>
      <c r="L16" s="15" t="str">
        <f>IFERROR(IF(VLOOKUP(E16,e5a40c1c6c9bab46_a_col5!A:N,8,0)=0,"",VLOOKUP(E16,e5a40c1c6c9bab46_a_col5!A:N,8,0)),"")</f>
        <v/>
      </c>
      <c r="M16" s="15" t="str">
        <f>IFERROR(IF(VLOOKUP(E16,e5a40c1c6c9bab46_a_col5!A:N,9,0)=0,"",VLOOKUP(E16,e5a40c1c6c9bab46_a_col5!A:N,9,0)),"")</f>
        <v>√</v>
      </c>
      <c r="N16" s="15" t="str">
        <f>IFERROR(IF(VLOOKUP(E16,e5a40c1c6c9bab46_a_col5!A:N,10,0)=0,"",VLOOKUP(E16,e5a40c1c6c9bab46_a_col5!A:N,10,0)),"")</f>
        <v>√</v>
      </c>
      <c r="O16" s="15" t="str">
        <f>IFERROR(IF(VLOOKUP(E16,e5a40c1c6c9bab46_a_col5!A:N,11,0)=0,"",VLOOKUP(E16,e5a40c1c6c9bab46_a_col5!A:N,11,0)),"")</f>
        <v/>
      </c>
      <c r="P16" s="15" t="str">
        <f>IFERROR(IF(VLOOKUP(E16,e5a40c1c6c9bab46_a_col5!A:N,12,0)=0,"",VLOOKUP(E16,e5a40c1c6c9bab46_a_col5!A:N,12,0)),"")</f>
        <v/>
      </c>
      <c r="Q16" s="15" t="str">
        <f>IFERROR(IF(VLOOKUP(E16,e5a40c1c6c9bab46_a_col5!A:N,13,0)=0,"",VLOOKUP(E16,e5a40c1c6c9bab46_a_col5!A:N,13,0)),"")</f>
        <v>0731-85936659</v>
      </c>
      <c r="R16" s="15" t="str">
        <f>IFERROR(IF(VLOOKUP(E16,e5a40c1c6c9bab46_a_col5!A:N,14,0)=0,"",VLOOKUP(E16,e5a40c1c6c9bab46_a_col5!A:N,14,0)),"")</f>
        <v>政策可以公开，发放明细只对补贴对象公开</v>
      </c>
    </row>
    <row r="17" ht="73.5" hidden="1" spans="1:18">
      <c r="A17" s="14">
        <f t="shared" si="0"/>
        <v>12</v>
      </c>
      <c r="B17" s="15" t="s">
        <v>21</v>
      </c>
      <c r="C17" s="15" t="str">
        <f>IFERROR(IF(VLOOKUP(E17,e5a40c1c6c9bab46_a_col5!A:N,2,0)=0,"",VLOOKUP(E17,e5a40c1c6c9bab46_a_col5!A:N,2,0)),"")</f>
        <v>湖南省退役军人事务厅</v>
      </c>
      <c r="D17" s="15" t="str">
        <f>IFERROR(IF(VLOOKUP(E17,e5a40c1c6c9bab46_a_col5!A:N,3,0)=0,"",VLOOKUP(E17,e5a40c1c6c9bab46_a_col5!A:N,3,0)),"")</f>
        <v>义务兵家庭优待金补贴</v>
      </c>
      <c r="E17" s="17" t="s">
        <v>55</v>
      </c>
      <c r="F17" s="15" t="str">
        <f>IFERROR(IF(VLOOKUP(E17,e5a40c1c6c9bab46_a_col5!A:N,4,0)=0,"",VLOOKUP(E17,e5a40c1c6c9bab46_a_col5!A:N,4,0)),"")</f>
        <v>兵属家补</v>
      </c>
      <c r="G17" s="15" t="str">
        <f>IFERROR(IF(VLOOKUP(E17,e5a40c1c6c9bab46_a_col5!A:N,5,0)=0,"",VLOOKUP(E17,e5a40c1c6c9bab46_a_col5!A:N,5,0)),"")</f>
        <v>1.《军人抚恤优待条例》
2.《湖南省民政厅 湖南省财政厅 湖南省人民政府征兵办公室关于调整义务兵家庭优待金政策的通知》（湘民发〔2018〕8号）</v>
      </c>
      <c r="H17" s="15" t="str">
        <f>IFERROR(IF(VLOOKUP(E17,e5a40c1c6c9bab46_a_col5!A:N,6,0)=0,"",VLOOKUP(E17,e5a40c1c6c9bab46_a_col5!A:N,6,0)),"")</f>
        <v>发放义务兵家庭优待金。</v>
      </c>
      <c r="I17" s="15" t="s">
        <v>56</v>
      </c>
      <c r="J17" s="15" t="s">
        <v>57</v>
      </c>
      <c r="K17" s="15" t="str">
        <f>IFERROR(IF(VLOOKUP(E17,e5a40c1c6c9bab46_a_col5!A:N,7,0)=0,"",VLOOKUP(E17,e5a40c1c6c9bab46_a_col5!A:N,7,0)),"")</f>
        <v>年</v>
      </c>
      <c r="L17" s="15" t="str">
        <f>IFERROR(IF(VLOOKUP(E17,e5a40c1c6c9bab46_a_col5!A:N,8,0)=0,"",VLOOKUP(E17,e5a40c1c6c9bab46_a_col5!A:N,8,0)),"")</f>
        <v/>
      </c>
      <c r="M17" s="15" t="str">
        <f>IFERROR(IF(VLOOKUP(E17,e5a40c1c6c9bab46_a_col5!A:N,9,0)=0,"",VLOOKUP(E17,e5a40c1c6c9bab46_a_col5!A:N,9,0)),"")</f>
        <v>√</v>
      </c>
      <c r="N17" s="15" t="str">
        <f>IFERROR(IF(VLOOKUP(E17,e5a40c1c6c9bab46_a_col5!A:N,10,0)=0,"",VLOOKUP(E17,e5a40c1c6c9bab46_a_col5!A:N,10,0)),"")</f>
        <v/>
      </c>
      <c r="O17" s="15" t="str">
        <f>IFERROR(IF(VLOOKUP(E17,e5a40c1c6c9bab46_a_col5!A:N,11,0)=0,"",VLOOKUP(E17,e5a40c1c6c9bab46_a_col5!A:N,11,0)),"")</f>
        <v>√</v>
      </c>
      <c r="P17" s="15" t="str">
        <f>IFERROR(IF(VLOOKUP(E17,e5a40c1c6c9bab46_a_col5!A:N,12,0)=0,"",VLOOKUP(E17,e5a40c1c6c9bab46_a_col5!A:N,12,0)),"")</f>
        <v>涉及敏感信息</v>
      </c>
      <c r="Q17" s="15" t="str">
        <f>IFERROR(IF(VLOOKUP(E17,e5a40c1c6c9bab46_a_col5!A:N,13,0)=0,"",VLOOKUP(E17,e5a40c1c6c9bab46_a_col5!A:N,13,0)),"")</f>
        <v>0731-85936659</v>
      </c>
      <c r="R17" s="15" t="str">
        <f>IFERROR(IF(VLOOKUP(E17,e5a40c1c6c9bab46_a_col5!A:N,14,0)=0,"",VLOOKUP(E17,e5a40c1c6c9bab46_a_col5!A:N,14,0)),"")</f>
        <v>变更为不公开项</v>
      </c>
    </row>
    <row r="18" ht="175.5" hidden="1" spans="1:18">
      <c r="A18" s="14">
        <f t="shared" si="0"/>
        <v>13</v>
      </c>
      <c r="B18" s="15" t="s">
        <v>21</v>
      </c>
      <c r="C18" s="15" t="str">
        <f>IFERROR(IF(VLOOKUP(E18,e5a40c1c6c9bab46_a_col5!A:N,2,0)=0,"",VLOOKUP(E18,e5a40c1c6c9bab46_a_col5!A:N,2,0)),"")</f>
        <v>湖南省退役军人事务厅</v>
      </c>
      <c r="D18" s="15" t="str">
        <f>IFERROR(IF(VLOOKUP(E18,e5a40c1c6c9bab46_a_col5!A:N,3,0)=0,"",VLOOKUP(E18,e5a40c1c6c9bab46_a_col5!A:N,3,0)),"")</f>
        <v>优抚对象价格临时补贴</v>
      </c>
      <c r="E18" s="17" t="s">
        <v>58</v>
      </c>
      <c r="F18" s="15" t="str">
        <f>IFERROR(IF(VLOOKUP(E18,e5a40c1c6c9bab46_a_col5!A:N,4,0)=0,"",VLOOKUP(E18,e5a40c1c6c9bab46_a_col5!A:N,4,0)),"")</f>
        <v>优抚价补</v>
      </c>
      <c r="G18" s="15" t="str">
        <f>IFERROR(IF(VLOOKUP(E18,e5a40c1c6c9bab46_a_col5!A:N,5,0)=0,"",VLOOKUP(E18,e5a40c1c6c9bab46_a_col5!A:N,5,0)),"")</f>
        <v>1.《国家发展改革委 民政部 财政部 人力资源和社会保障部 退役军人事务部 国家统计局关于进一步做好阶段性价格临时补贴工作的通知》（发改电〔2020〕876号）
2.《湖南省发展和改革委员会 湖南省民政厅 湖南省财政厅 湖南省人力资源和社会保障厅 湖南省退役军人事务厅 湖南省教育厅 国家统计局湖南调查总队关于印发〈湖南省社会救助和保障标准与物价上涨挂钩联动机制实施细则〉的通知》（湘发改价调规〔2022〕107号）</v>
      </c>
      <c r="H18" s="15" t="str">
        <f>IFERROR(IF(VLOOKUP(E18,e5a40c1c6c9bab46_a_col5!A:N,6,0)=0,"",VLOOKUP(E18,e5a40c1c6c9bab46_a_col5!A:N,6,0)),"")</f>
        <v>发放优抚对象抚恤补助。</v>
      </c>
      <c r="I18" s="15" t="s">
        <v>59</v>
      </c>
      <c r="J18" s="15" t="s">
        <v>60</v>
      </c>
      <c r="K18" s="15" t="str">
        <f>IFERROR(IF(VLOOKUP(E18,e5a40c1c6c9bab46_a_col5!A:N,7,0)=0,"",VLOOKUP(E18,e5a40c1c6c9bab46_a_col5!A:N,7,0)),"")</f>
        <v>不定期</v>
      </c>
      <c r="L18" s="15" t="str">
        <f>IFERROR(IF(VLOOKUP(E18,e5a40c1c6c9bab46_a_col5!A:N,8,0)=0,"",VLOOKUP(E18,e5a40c1c6c9bab46_a_col5!A:N,8,0)),"")</f>
        <v/>
      </c>
      <c r="M18" s="15" t="str">
        <f>IFERROR(IF(VLOOKUP(E18,e5a40c1c6c9bab46_a_col5!A:N,9,0)=0,"",VLOOKUP(E18,e5a40c1c6c9bab46_a_col5!A:N,9,0)),"")</f>
        <v>√</v>
      </c>
      <c r="N18" s="15" t="str">
        <f>IFERROR(IF(VLOOKUP(E18,e5a40c1c6c9bab46_a_col5!A:N,10,0)=0,"",VLOOKUP(E18,e5a40c1c6c9bab46_a_col5!A:N,10,0)),"")</f>
        <v/>
      </c>
      <c r="O18" s="15" t="str">
        <f>IFERROR(IF(VLOOKUP(E18,e5a40c1c6c9bab46_a_col5!A:N,11,0)=0,"",VLOOKUP(E18,e5a40c1c6c9bab46_a_col5!A:N,11,0)),"")</f>
        <v>√</v>
      </c>
      <c r="P18" s="15" t="str">
        <f>IFERROR(IF(VLOOKUP(E18,e5a40c1c6c9bab46_a_col5!A:N,12,0)=0,"",VLOOKUP(E18,e5a40c1c6c9bab46_a_col5!A:N,12,0)),"")</f>
        <v>涉及敏感信息</v>
      </c>
      <c r="Q18" s="15" t="str">
        <f>IFERROR(IF(VLOOKUP(E18,e5a40c1c6c9bab46_a_col5!A:N,13,0)=0,"",VLOOKUP(E18,e5a40c1c6c9bab46_a_col5!A:N,13,0)),"")</f>
        <v>0731-85936659</v>
      </c>
      <c r="R18" s="15" t="str">
        <f>IFERROR(IF(VLOOKUP(E18,e5a40c1c6c9bab46_a_col5!A:N,14,0)=0,"",VLOOKUP(E18,e5a40c1c6c9bab46_a_col5!A:N,14,0)),"")</f>
        <v>变更为不公开项。</v>
      </c>
    </row>
    <row r="19" ht="81" spans="1:18">
      <c r="A19" s="14">
        <f t="shared" si="0"/>
        <v>14</v>
      </c>
      <c r="B19" s="15" t="s">
        <v>21</v>
      </c>
      <c r="C19" s="15" t="str">
        <f>IFERROR(IF(VLOOKUP(E19,e5a40c1c6c9bab46_a_col5!A:N,2,0)=0,"",VLOOKUP(E19,e5a40c1c6c9bab46_a_col5!A:N,2,0)),"")</f>
        <v>湖南省退役军人事务厅</v>
      </c>
      <c r="D19" s="15" t="str">
        <f>IFERROR(IF(VLOOKUP(E19,e5a40c1c6c9bab46_a_col5!A:N,3,0)=0,"",VLOOKUP(E19,e5a40c1c6c9bab46_a_col5!A:N,3,0)),"")</f>
        <v>残疾军人因伤口复发住院期间伙食补助</v>
      </c>
      <c r="E19" s="17" t="s">
        <v>61</v>
      </c>
      <c r="F19" s="15" t="str">
        <f>IFERROR(IF(VLOOKUP(E19,e5a40c1c6c9bab46_a_col5!A:N,4,0)=0,"",VLOOKUP(E19,e5a40c1c6c9bab46_a_col5!A:N,4,0)),"")</f>
        <v>军残食补</v>
      </c>
      <c r="G19" s="15" t="str">
        <f>IFERROR(IF(VLOOKUP(E19,e5a40c1c6c9bab46_a_col5!A:N,5,0)=0,"",VLOOKUP(E19,e5a40c1c6c9bab46_a_col5!A:N,5,0)),"")</f>
        <v>《湖南省民政厅关于提高残疾军人因伤口复发住院期间伙食补助标准的通知》（湘民办函〔2011〕143号）</v>
      </c>
      <c r="H19" s="15" t="str">
        <f>IFERROR(IF(VLOOKUP(E19,e5a40c1c6c9bab46_a_col5!A:N,6,0)=0,"",VLOOKUP(E19,e5a40c1c6c9bab46_a_col5!A:N,6,0)),"")</f>
        <v>对因战因公负伤致残的在乡残疾军人伤口复发住院治疗期间发放伙食补助。</v>
      </c>
      <c r="I19" s="15" t="s">
        <v>62</v>
      </c>
      <c r="J19" s="15" t="s">
        <v>63</v>
      </c>
      <c r="K19" s="15" t="str">
        <f>IFERROR(IF(VLOOKUP(E19,e5a40c1c6c9bab46_a_col5!A:N,7,0)=0,"",VLOOKUP(E19,e5a40c1c6c9bab46_a_col5!A:N,7,0)),"")</f>
        <v>不定期</v>
      </c>
      <c r="L19" s="15" t="str">
        <f>IFERROR(IF(VLOOKUP(E19,e5a40c1c6c9bab46_a_col5!A:N,8,0)=0,"",VLOOKUP(E19,e5a40c1c6c9bab46_a_col5!A:N,8,0)),"")</f>
        <v/>
      </c>
      <c r="M19" s="15" t="str">
        <f>IFERROR(IF(VLOOKUP(E19,e5a40c1c6c9bab46_a_col5!A:N,9,0)=0,"",VLOOKUP(E19,e5a40c1c6c9bab46_a_col5!A:N,9,0)),"")</f>
        <v>√</v>
      </c>
      <c r="N19" s="15" t="str">
        <f>IFERROR(IF(VLOOKUP(E19,e5a40c1c6c9bab46_a_col5!A:N,10,0)=0,"",VLOOKUP(E19,e5a40c1c6c9bab46_a_col5!A:N,10,0)),"")</f>
        <v>√</v>
      </c>
      <c r="O19" s="15" t="str">
        <f>IFERROR(IF(VLOOKUP(E19,e5a40c1c6c9bab46_a_col5!A:N,11,0)=0,"",VLOOKUP(E19,e5a40c1c6c9bab46_a_col5!A:N,11,0)),"")</f>
        <v/>
      </c>
      <c r="P19" s="15" t="str">
        <f>IFERROR(IF(VLOOKUP(E19,e5a40c1c6c9bab46_a_col5!A:N,12,0)=0,"",VLOOKUP(E19,e5a40c1c6c9bab46_a_col5!A:N,12,0)),"")</f>
        <v/>
      </c>
      <c r="Q19" s="15" t="str">
        <f>IFERROR(IF(VLOOKUP(E19,e5a40c1c6c9bab46_a_col5!A:N,13,0)=0,"",VLOOKUP(E19,e5a40c1c6c9bab46_a_col5!A:N,13,0)),"")</f>
        <v>0731-85936659</v>
      </c>
      <c r="R19" s="15" t="str">
        <f>IFERROR(IF(VLOOKUP(E19,e5a40c1c6c9bab46_a_col5!A:N,14,0)=0,"",VLOOKUP(E19,e5a40c1c6c9bab46_a_col5!A:N,14,0)),"")</f>
        <v>政策可以公开，发放明细只对补贴对象公开</v>
      </c>
    </row>
    <row r="20" ht="57" hidden="1" spans="1:18">
      <c r="A20" s="14">
        <f t="shared" si="0"/>
        <v>15</v>
      </c>
      <c r="B20" s="15" t="s">
        <v>21</v>
      </c>
      <c r="C20" s="15" t="str">
        <f>IFERROR(IF(VLOOKUP(E20,e5a40c1c6c9bab46_a_col5!A:N,2,0)=0,"",VLOOKUP(E20,e5a40c1c6c9bab46_a_col5!A:N,2,0)),"")</f>
        <v>湖南省退役军人事务厅</v>
      </c>
      <c r="D20" s="15" t="str">
        <f>IFERROR(IF(VLOOKUP(E20,e5a40c1c6c9bab46_a_col5!A:N,3,0)=0,"",VLOOKUP(E20,e5a40c1c6c9bab46_a_col5!A:N,3,0)),"")</f>
        <v>退役士兵技能培训生活费</v>
      </c>
      <c r="E20" s="17" t="s">
        <v>64</v>
      </c>
      <c r="F20" s="15" t="str">
        <f>IFERROR(IF(VLOOKUP(E20,e5a40c1c6c9bab46_a_col5!A:N,4,0)=0,"",VLOOKUP(E20,e5a40c1c6c9bab46_a_col5!A:N,4,0)),"")</f>
        <v>退役培训</v>
      </c>
      <c r="G20" s="15" t="str">
        <f>IFERROR(IF(VLOOKUP(E20,e5a40c1c6c9bab46_a_col5!A:N,5,0)=0,"",VLOOKUP(E20,e5a40c1c6c9bab46_a_col5!A:N,5,0)),"")</f>
        <v>《湖南省财政厅 湖南省退役军人事务厅关于印发〔湖南省自主就业退役士兵职业教育和技能培训资金使用管理办法〕的通知》（湘财社〔2021〕25号）</v>
      </c>
      <c r="H20" s="15" t="str">
        <f>IFERROR(IF(VLOOKUP(E20,e5a40c1c6c9bab46_a_col5!A:N,6,0)=0,"",VLOOKUP(E20,e5a40c1c6c9bab46_a_col5!A:N,6,0)),"")</f>
        <v>参加职业教育和技能培训所需生活补助。</v>
      </c>
      <c r="I20" s="15" t="s">
        <v>65</v>
      </c>
      <c r="J20" s="15" t="s">
        <v>66</v>
      </c>
      <c r="K20" s="15" t="str">
        <f>IFERROR(IF(VLOOKUP(E20,e5a40c1c6c9bab46_a_col5!A:N,7,0)=0,"",VLOOKUP(E20,e5a40c1c6c9bab46_a_col5!A:N,7,0)),"")</f>
        <v>不定期（一次性项目）</v>
      </c>
      <c r="L20" s="15" t="str">
        <f>IFERROR(IF(VLOOKUP(E20,e5a40c1c6c9bab46_a_col5!A:N,8,0)=0,"",VLOOKUP(E20,e5a40c1c6c9bab46_a_col5!A:N,8,0)),"")</f>
        <v/>
      </c>
      <c r="M20" s="15" t="str">
        <f>IFERROR(IF(VLOOKUP(E20,e5a40c1c6c9bab46_a_col5!A:N,9,0)=0,"",VLOOKUP(E20,e5a40c1c6c9bab46_a_col5!A:N,9,0)),"")</f>
        <v>√</v>
      </c>
      <c r="N20" s="15" t="str">
        <f>IFERROR(IF(VLOOKUP(E20,e5a40c1c6c9bab46_a_col5!A:N,10,0)=0,"",VLOOKUP(E20,e5a40c1c6c9bab46_a_col5!A:N,10,0)),"")</f>
        <v/>
      </c>
      <c r="O20" s="15" t="str">
        <f>IFERROR(IF(VLOOKUP(E20,e5a40c1c6c9bab46_a_col5!A:N,11,0)=0,"",VLOOKUP(E20,e5a40c1c6c9bab46_a_col5!A:N,11,0)),"")</f>
        <v>√</v>
      </c>
      <c r="P20" s="15" t="str">
        <f>IFERROR(IF(VLOOKUP(E20,e5a40c1c6c9bab46_a_col5!A:N,12,0)=0,"",VLOOKUP(E20,e5a40c1c6c9bab46_a_col5!A:N,12,0)),"")</f>
        <v>涉及敏感信息</v>
      </c>
      <c r="Q20" s="15" t="str">
        <f>IFERROR(IF(VLOOKUP(E20,e5a40c1c6c9bab46_a_col5!A:N,13,0)=0,"",VLOOKUP(E20,e5a40c1c6c9bab46_a_col5!A:N,13,0)),"")</f>
        <v>0731-85936649</v>
      </c>
      <c r="R20" s="15" t="str">
        <f>IFERROR(IF(VLOOKUP(E20,e5a40c1c6c9bab46_a_col5!A:N,14,0)=0,"",VLOOKUP(E20,e5a40c1c6c9bab46_a_col5!A:N,14,0)),"")</f>
        <v>变更为不公开项</v>
      </c>
    </row>
    <row r="21" ht="54" hidden="1" spans="1:18">
      <c r="A21" s="14">
        <f t="shared" si="0"/>
        <v>16</v>
      </c>
      <c r="B21" s="15" t="s">
        <v>21</v>
      </c>
      <c r="C21" s="15" t="str">
        <f>IFERROR(IF(VLOOKUP(E21,e5a40c1c6c9bab46_a_col5!A:N,2,0)=0,"",VLOOKUP(E21,e5a40c1c6c9bab46_a_col5!A:N,2,0)),"")</f>
        <v>湖南省退役军人事务厅</v>
      </c>
      <c r="D21" s="15" t="str">
        <f>IFERROR(IF(VLOOKUP(E21,e5a40c1c6c9bab46_a_col5!A:N,3,0)=0,"",VLOOKUP(E21,e5a40c1c6c9bab46_a_col5!A:N,3,0)),"")</f>
        <v>符合政府安置条件退役士兵待安置期间生活费</v>
      </c>
      <c r="E21" s="17" t="s">
        <v>67</v>
      </c>
      <c r="F21" s="15" t="str">
        <f>IFERROR(IF(VLOOKUP(E21,e5a40c1c6c9bab46_a_col5!A:N,4,0)=0,"",VLOOKUP(E21,e5a40c1c6c9bab46_a_col5!A:N,4,0)),"")</f>
        <v>退役生补</v>
      </c>
      <c r="G21" s="15" t="str">
        <f>IFERROR(IF(VLOOKUP(E21,e5a40c1c6c9bab46_a_col5!A:N,5,0)=0,"",VLOOKUP(E21,e5a40c1c6c9bab46_a_col5!A:N,5,0)),"")</f>
        <v>《关于进一步加强由政府安排工作退役士兵就业安置工作的意见》（退役军人部发〔2018〕27号）</v>
      </c>
      <c r="H21" s="15" t="str">
        <f>IFERROR(IF(VLOOKUP(E21,e5a40c1c6c9bab46_a_col5!A:N,6,0)=0,"",VLOOKUP(E21,e5a40c1c6c9bab46_a_col5!A:N,6,0)),"")</f>
        <v>发放退役士兵待安排工作期间的生活补助。</v>
      </c>
      <c r="I21" s="15" t="s">
        <v>68</v>
      </c>
      <c r="J21" s="15" t="s">
        <v>69</v>
      </c>
      <c r="K21" s="15" t="str">
        <f>IFERROR(IF(VLOOKUP(E21,e5a40c1c6c9bab46_a_col5!A:N,7,0)=0,"",VLOOKUP(E21,e5a40c1c6c9bab46_a_col5!A:N,7,0)),"")</f>
        <v>月</v>
      </c>
      <c r="L21" s="15" t="str">
        <f>IFERROR(IF(VLOOKUP(E21,e5a40c1c6c9bab46_a_col5!A:N,8,0)=0,"",VLOOKUP(E21,e5a40c1c6c9bab46_a_col5!A:N,8,0)),"")</f>
        <v/>
      </c>
      <c r="M21" s="15" t="str">
        <f>IFERROR(IF(VLOOKUP(E21,e5a40c1c6c9bab46_a_col5!A:N,9,0)=0,"",VLOOKUP(E21,e5a40c1c6c9bab46_a_col5!A:N,9,0)),"")</f>
        <v>√</v>
      </c>
      <c r="N21" s="15" t="str">
        <f>IFERROR(IF(VLOOKUP(E21,e5a40c1c6c9bab46_a_col5!A:N,10,0)=0,"",VLOOKUP(E21,e5a40c1c6c9bab46_a_col5!A:N,10,0)),"")</f>
        <v/>
      </c>
      <c r="O21" s="15" t="str">
        <f>IFERROR(IF(VLOOKUP(E21,e5a40c1c6c9bab46_a_col5!A:N,11,0)=0,"",VLOOKUP(E21,e5a40c1c6c9bab46_a_col5!A:N,11,0)),"")</f>
        <v>√</v>
      </c>
      <c r="P21" s="15" t="str">
        <f>IFERROR(IF(VLOOKUP(E21,e5a40c1c6c9bab46_a_col5!A:N,12,0)=0,"",VLOOKUP(E21,e5a40c1c6c9bab46_a_col5!A:N,12,0)),"")</f>
        <v>涉及敏感信息</v>
      </c>
      <c r="Q21" s="15" t="str">
        <f>IFERROR(IF(VLOOKUP(E21,e5a40c1c6c9bab46_a_col5!A:N,13,0)=0,"",VLOOKUP(E21,e5a40c1c6c9bab46_a_col5!A:N,13,0)),"")</f>
        <v>0731-85936645</v>
      </c>
      <c r="R21" s="15" t="str">
        <f>IFERROR(IF(VLOOKUP(E21,e5a40c1c6c9bab46_a_col5!A:N,14,0)=0,"",VLOOKUP(E21,e5a40c1c6c9bab46_a_col5!A:N,14,0)),"")</f>
        <v/>
      </c>
    </row>
    <row r="22" ht="67.5" hidden="1" spans="1:18">
      <c r="A22" s="14">
        <f t="shared" si="0"/>
        <v>17</v>
      </c>
      <c r="B22" s="15" t="s">
        <v>21</v>
      </c>
      <c r="C22" s="15" t="str">
        <f>IFERROR(IF(VLOOKUP(E22,e5a40c1c6c9bab46_a_col5!A:N,2,0)=0,"",VLOOKUP(E22,e5a40c1c6c9bab46_a_col5!A:N,2,0)),"")</f>
        <v>湖南省退役军人事务厅</v>
      </c>
      <c r="D22" s="15" t="str">
        <f>IFERROR(IF(VLOOKUP(E22,e5a40c1c6c9bab46_a_col5!A:N,3,0)=0,"",VLOOKUP(E22,e5a40c1c6c9bab46_a_col5!A:N,3,0)),"")</f>
        <v>自主就业退役士兵一次性经济补助</v>
      </c>
      <c r="E22" s="17" t="s">
        <v>70</v>
      </c>
      <c r="F22" s="15" t="str">
        <f>IFERROR(IF(VLOOKUP(E22,e5a40c1c6c9bab46_a_col5!A:N,4,0)=0,"",VLOOKUP(E22,e5a40c1c6c9bab46_a_col5!A:N,4,0)),"")</f>
        <v>自主就业</v>
      </c>
      <c r="G22" s="15" t="str">
        <f>IFERROR(IF(VLOOKUP(E22,e5a40c1c6c9bab46_a_col5!A:N,5,0)=0,"",VLOOKUP(E22,e5a40c1c6c9bab46_a_col5!A:N,5,0)),"")</f>
        <v>《关于服义务兵役高校在校生优待和自主就业退役士兵一次性经济补助等有关问题的通知》（湘政发〔2013〕16号）</v>
      </c>
      <c r="H22" s="15" t="str">
        <f>IFERROR(IF(VLOOKUP(E22,e5a40c1c6c9bab46_a_col5!A:N,6,0)=0,"",VLOOKUP(E22,e5a40c1c6c9bab46_a_col5!A:N,6,0)),"")</f>
        <v>发放以自主就业方式退出现役的退役士兵一次性经济补助。</v>
      </c>
      <c r="I22" s="15" t="s">
        <v>71</v>
      </c>
      <c r="J22" s="15" t="s">
        <v>72</v>
      </c>
      <c r="K22" s="15" t="str">
        <f>IFERROR(IF(VLOOKUP(E22,e5a40c1c6c9bab46_a_col5!A:N,7,0)=0,"",VLOOKUP(E22,e5a40c1c6c9bab46_a_col5!A:N,7,0)),"")</f>
        <v>不定期（退出现役6个月内发放）</v>
      </c>
      <c r="L22" s="15" t="str">
        <f>IFERROR(IF(VLOOKUP(E22,e5a40c1c6c9bab46_a_col5!A:N,8,0)=0,"",VLOOKUP(E22,e5a40c1c6c9bab46_a_col5!A:N,8,0)),"")</f>
        <v/>
      </c>
      <c r="M22" s="15" t="str">
        <f>IFERROR(IF(VLOOKUP(E22,e5a40c1c6c9bab46_a_col5!A:N,9,0)=0,"",VLOOKUP(E22,e5a40c1c6c9bab46_a_col5!A:N,9,0)),"")</f>
        <v>√</v>
      </c>
      <c r="N22" s="15" t="str">
        <f>IFERROR(IF(VLOOKUP(E22,e5a40c1c6c9bab46_a_col5!A:N,10,0)=0,"",VLOOKUP(E22,e5a40c1c6c9bab46_a_col5!A:N,10,0)),"")</f>
        <v/>
      </c>
      <c r="O22" s="15" t="str">
        <f>IFERROR(IF(VLOOKUP(E22,e5a40c1c6c9bab46_a_col5!A:N,11,0)=0,"",VLOOKUP(E22,e5a40c1c6c9bab46_a_col5!A:N,11,0)),"")</f>
        <v>√</v>
      </c>
      <c r="P22" s="15" t="str">
        <f>IFERROR(IF(VLOOKUP(E22,e5a40c1c6c9bab46_a_col5!A:N,12,0)=0,"",VLOOKUP(E22,e5a40c1c6c9bab46_a_col5!A:N,12,0)),"")</f>
        <v>涉及敏感信息</v>
      </c>
      <c r="Q22" s="15" t="str">
        <f>IFERROR(IF(VLOOKUP(E22,e5a40c1c6c9bab46_a_col5!A:N,13,0)=0,"",VLOOKUP(E22,e5a40c1c6c9bab46_a_col5!A:N,13,0)),"")</f>
        <v>0731-85936645</v>
      </c>
      <c r="R22" s="15" t="str">
        <f>IFERROR(IF(VLOOKUP(E22,e5a40c1c6c9bab46_a_col5!A:N,14,0)=0,"",VLOOKUP(E22,e5a40c1c6c9bab46_a_col5!A:N,14,0)),"")</f>
        <v/>
      </c>
    </row>
    <row r="23" ht="42" hidden="1" spans="1:18">
      <c r="A23" s="14">
        <f t="shared" si="0"/>
        <v>18</v>
      </c>
      <c r="B23" s="15" t="s">
        <v>21</v>
      </c>
      <c r="C23" s="15" t="str">
        <f>IFERROR(IF(VLOOKUP(E23,e5a40c1c6c9bab46_a_col5!A:N,2,0)=0,"",VLOOKUP(E23,e5a40c1c6c9bab46_a_col5!A:N,2,0)),"")</f>
        <v>湖南省退役军人事务厅</v>
      </c>
      <c r="D23" s="15" t="str">
        <f>IFERROR(IF(VLOOKUP(E23,e5a40c1c6c9bab46_a_col5!A:N,3,0)=0,"",VLOOKUP(E23,e5a40c1c6c9bab46_a_col5!A:N,3,0)),"")</f>
        <v>军休人员工资补助</v>
      </c>
      <c r="E23" s="17" t="s">
        <v>73</v>
      </c>
      <c r="F23" s="15" t="str">
        <f>IFERROR(IF(VLOOKUP(E23,e5a40c1c6c9bab46_a_col5!A:N,4,0)=0,"",VLOOKUP(E23,e5a40c1c6c9bab46_a_col5!A:N,4,0)),"")</f>
        <v>军退津补</v>
      </c>
      <c r="G23" s="15" t="str">
        <f>IFERROR(IF(VLOOKUP(E23,e5a40c1c6c9bab46_a_col5!A:N,5,0)=0,"",VLOOKUP(E23,e5a40c1c6c9bab46_a_col5!A:N,5,0)),"")</f>
        <v>《湖南省人民政府关于推进军队无军籍职工移交安置工作意见的通知》（湘政办发〔2011〕80号）</v>
      </c>
      <c r="H23" s="15" t="str">
        <f>IFERROR(IF(VLOOKUP(E23,e5a40c1c6c9bab46_a_col5!A:N,6,0)=0,"",VLOOKUP(E23,e5a40c1c6c9bab46_a_col5!A:N,6,0)),"")</f>
        <v>无军籍职工地方性津补贴。</v>
      </c>
      <c r="I23" s="15" t="s">
        <v>74</v>
      </c>
      <c r="J23" s="15" t="s">
        <v>75</v>
      </c>
      <c r="K23" s="15" t="str">
        <f>IFERROR(IF(VLOOKUP(E23,e5a40c1c6c9bab46_a_col5!A:N,7,0)=0,"",VLOOKUP(E23,e5a40c1c6c9bab46_a_col5!A:N,7,0)),"")</f>
        <v>月</v>
      </c>
      <c r="L23" s="15" t="str">
        <f>IFERROR(IF(VLOOKUP(E23,e5a40c1c6c9bab46_a_col5!A:N,8,0)=0,"",VLOOKUP(E23,e5a40c1c6c9bab46_a_col5!A:N,8,0)),"")</f>
        <v/>
      </c>
      <c r="M23" s="15" t="str">
        <f>IFERROR(IF(VLOOKUP(E23,e5a40c1c6c9bab46_a_col5!A:N,9,0)=0,"",VLOOKUP(E23,e5a40c1c6c9bab46_a_col5!A:N,9,0)),"")</f>
        <v>√</v>
      </c>
      <c r="N23" s="15" t="str">
        <f>IFERROR(IF(VLOOKUP(E23,e5a40c1c6c9bab46_a_col5!A:N,10,0)=0,"",VLOOKUP(E23,e5a40c1c6c9bab46_a_col5!A:N,10,0)),"")</f>
        <v/>
      </c>
      <c r="O23" s="15" t="str">
        <f>IFERROR(IF(VLOOKUP(E23,e5a40c1c6c9bab46_a_col5!A:N,11,0)=0,"",VLOOKUP(E23,e5a40c1c6c9bab46_a_col5!A:N,11,0)),"")</f>
        <v>√</v>
      </c>
      <c r="P23" s="15" t="str">
        <f>IFERROR(IF(VLOOKUP(E23,e5a40c1c6c9bab46_a_col5!A:N,12,0)=0,"",VLOOKUP(E23,e5a40c1c6c9bab46_a_col5!A:N,12,0)),"")</f>
        <v>涉及敏感信息</v>
      </c>
      <c r="Q23" s="15" t="str">
        <f>IFERROR(IF(VLOOKUP(E23,e5a40c1c6c9bab46_a_col5!A:N,13,0)=0,"",VLOOKUP(E23,e5a40c1c6c9bab46_a_col5!A:N,13,0)),"")</f>
        <v>0731-85936652</v>
      </c>
      <c r="R23" s="15" t="str">
        <f>IFERROR(IF(VLOOKUP(E23,e5a40c1c6c9bab46_a_col5!A:N,14,0)=0,"",VLOOKUP(E23,e5a40c1c6c9bab46_a_col5!A:N,14,0)),"")</f>
        <v/>
      </c>
    </row>
    <row r="24" ht="57" hidden="1" spans="1:18">
      <c r="A24" s="14">
        <f t="shared" si="0"/>
        <v>19</v>
      </c>
      <c r="B24" s="15" t="s">
        <v>21</v>
      </c>
      <c r="C24" s="15" t="str">
        <f>IFERROR(IF(VLOOKUP(E24,e5a40c1c6c9bab46_a_col5!A:N,2,0)=0,"",VLOOKUP(E24,e5a40c1c6c9bab46_a_col5!A:N,2,0)),"")</f>
        <v>湖南省退役军人事务厅</v>
      </c>
      <c r="D24" s="15" t="str">
        <f>IFERROR(IF(VLOOKUP(E24,e5a40c1c6c9bab46_a_col5!A:N,3,0)=0,"",VLOOKUP(E24,e5a40c1c6c9bab46_a_col5!A:N,3,0)),"")</f>
        <v>退役军人和其他优抚对象特殊困难援助资金</v>
      </c>
      <c r="E24" s="17" t="s">
        <v>76</v>
      </c>
      <c r="F24" s="15" t="str">
        <f>IFERROR(IF(VLOOKUP(E24,e5a40c1c6c9bab46_a_col5!A:N,4,0)=0,"",VLOOKUP(E24,e5a40c1c6c9bab46_a_col5!A:N,4,0)),"")</f>
        <v>特困援补</v>
      </c>
      <c r="G24" s="15" t="str">
        <f>IFERROR(IF(VLOOKUP(E24,e5a40c1c6c9bab46_a_col5!A:N,5,0)=0,"",VLOOKUP(E24,e5a40c1c6c9bab46_a_col5!A:N,5,0)),"")</f>
        <v>《湖南省退役军人事务厅 湖南省财政厅关于印发〈湖南省退役军人和其他优抚对象特殊困难援助资金暂行管理办法〉的通知》（湘退役军人发〔2019〕35号）</v>
      </c>
      <c r="H24" s="15" t="str">
        <f>IFERROR(IF(VLOOKUP(E24,e5a40c1c6c9bab46_a_col5!A:N,6,0)=0,"",VLOOKUP(E24,e5a40c1c6c9bab46_a_col5!A:N,6,0)),"")</f>
        <v>退役军人和其他优抚对象特殊困难适当援助。</v>
      </c>
      <c r="I24" s="15" t="s">
        <v>77</v>
      </c>
      <c r="J24" s="15" t="s">
        <v>78</v>
      </c>
      <c r="K24" s="15" t="str">
        <f>IFERROR(IF(VLOOKUP(E24,e5a40c1c6c9bab46_a_col5!A:N,7,0)=0,"",VLOOKUP(E24,e5a40c1c6c9bab46_a_col5!A:N,7,0)),"")</f>
        <v>不定期</v>
      </c>
      <c r="L24" s="15" t="str">
        <f>IFERROR(IF(VLOOKUP(E24,e5a40c1c6c9bab46_a_col5!A:N,8,0)=0,"",VLOOKUP(E24,e5a40c1c6c9bab46_a_col5!A:N,8,0)),"")</f>
        <v>√</v>
      </c>
      <c r="M24" s="15" t="str">
        <f>IFERROR(IF(VLOOKUP(E24,e5a40c1c6c9bab46_a_col5!A:N,9,0)=0,"",VLOOKUP(E24,e5a40c1c6c9bab46_a_col5!A:N,9,0)),"")</f>
        <v/>
      </c>
      <c r="N24" s="15" t="str">
        <f>IFERROR(IF(VLOOKUP(E24,e5a40c1c6c9bab46_a_col5!A:N,10,0)=0,"",VLOOKUP(E24,e5a40c1c6c9bab46_a_col5!A:N,10,0)),"")</f>
        <v/>
      </c>
      <c r="O24" s="15" t="str">
        <f>IFERROR(IF(VLOOKUP(E24,e5a40c1c6c9bab46_a_col5!A:N,11,0)=0,"",VLOOKUP(E24,e5a40c1c6c9bab46_a_col5!A:N,11,0)),"")</f>
        <v>√</v>
      </c>
      <c r="P24" s="15" t="str">
        <f>IFERROR(IF(VLOOKUP(E24,e5a40c1c6c9bab46_a_col5!A:N,12,0)=0,"",VLOOKUP(E24,e5a40c1c6c9bab46_a_col5!A:N,12,0)),"")</f>
        <v>涉及个人隐私</v>
      </c>
      <c r="Q24" s="15" t="str">
        <f>IFERROR(IF(VLOOKUP(E24,e5a40c1c6c9bab46_a_col5!A:N,13,0)=0,"",VLOOKUP(E24,e5a40c1c6c9bab46_a_col5!A:N,13,0)),"")</f>
        <v>0731-85936631</v>
      </c>
      <c r="R24" s="15" t="str">
        <f>IFERROR(IF(VLOOKUP(E24,e5a40c1c6c9bab46_a_col5!A:N,14,0)=0,"",VLOOKUP(E24,e5a40c1c6c9bab46_a_col5!A:N,14,0)),"")</f>
        <v/>
      </c>
    </row>
    <row r="25" ht="58.5" hidden="1" spans="1:18">
      <c r="A25" s="14">
        <f t="shared" si="0"/>
        <v>20</v>
      </c>
      <c r="B25" s="15" t="s">
        <v>21</v>
      </c>
      <c r="C25" s="15" t="str">
        <f>IFERROR(IF(VLOOKUP(E25,e5a40c1c6c9bab46_a_col5!A:N,2,0)=0,"",VLOOKUP(E25,e5a40c1c6c9bab46_a_col5!A:N,2,0)),"")</f>
        <v>湖南省妇女联合会</v>
      </c>
      <c r="D25" s="15" t="str">
        <f>IFERROR(IF(VLOOKUP(E25,e5a40c1c6c9bab46_a_col5!A:N,3,0)=0,"",VLOOKUP(E25,e5a40c1c6c9bab46_a_col5!A:N,3,0)),"")</f>
        <v>两癌妇女救助资金</v>
      </c>
      <c r="E25" s="17" t="s">
        <v>79</v>
      </c>
      <c r="F25" s="15" t="str">
        <f>IFERROR(IF(VLOOKUP(E25,e5a40c1c6c9bab46_a_col5!A:N,4,0)=0,"",VLOOKUP(E25,e5a40c1c6c9bab46_a_col5!A:N,4,0)),"")</f>
        <v>两癌救助</v>
      </c>
      <c r="G25" s="15" t="str">
        <f>IFERROR(IF(VLOOKUP(E25,e5a40c1c6c9bab46_a_col5!A:N,5,0)=0,"",VLOOKUP(E25,e5a40c1c6c9bab46_a_col5!A:N,5,0)),"")</f>
        <v>《中共湖南省委办公厅 湖南省人民政府办公厅关于印发〈2022年全省重点民生实事项目实施意见〉的通知》（湘办发电〔2022〕7号）</v>
      </c>
      <c r="H25" s="15" t="str">
        <f>IFERROR(IF(VLOOKUP(E25,e5a40c1c6c9bab46_a_col5!A:N,6,0)=0,"",VLOOKUP(E25,e5a40c1c6c9bab46_a_col5!A:N,6,0)),"")</f>
        <v>救助两癌妇女。</v>
      </c>
      <c r="I25" s="15" t="s">
        <v>80</v>
      </c>
      <c r="J25" s="15" t="s">
        <v>81</v>
      </c>
      <c r="K25" s="15" t="str">
        <f>IFERROR(IF(VLOOKUP(E25,e5a40c1c6c9bab46_a_col5!A:N,7,0)=0,"",VLOOKUP(E25,e5a40c1c6c9bab46_a_col5!A:N,7,0)),"")</f>
        <v>不定期</v>
      </c>
      <c r="L25" s="15" t="str">
        <f>IFERROR(IF(VLOOKUP(E25,e5a40c1c6c9bab46_a_col5!A:N,8,0)=0,"",VLOOKUP(E25,e5a40c1c6c9bab46_a_col5!A:N,8,0)),"")</f>
        <v/>
      </c>
      <c r="M25" s="15" t="str">
        <f>IFERROR(IF(VLOOKUP(E25,e5a40c1c6c9bab46_a_col5!A:N,9,0)=0,"",VLOOKUP(E25,e5a40c1c6c9bab46_a_col5!A:N,9,0)),"")</f>
        <v>√</v>
      </c>
      <c r="N25" s="15" t="str">
        <f>IFERROR(IF(VLOOKUP(E25,e5a40c1c6c9bab46_a_col5!A:N,10,0)=0,"",VLOOKUP(E25,e5a40c1c6c9bab46_a_col5!A:N,10,0)),"")</f>
        <v/>
      </c>
      <c r="O25" s="15" t="str">
        <f>IFERROR(IF(VLOOKUP(E25,e5a40c1c6c9bab46_a_col5!A:N,11,0)=0,"",VLOOKUP(E25,e5a40c1c6c9bab46_a_col5!A:N,11,0)),"")</f>
        <v>√</v>
      </c>
      <c r="P25" s="15" t="str">
        <f>IFERROR(IF(VLOOKUP(E25,e5a40c1c6c9bab46_a_col5!A:N,12,0)=0,"",VLOOKUP(E25,e5a40c1c6c9bab46_a_col5!A:N,12,0)),"")</f>
        <v>涉及个人隐私</v>
      </c>
      <c r="Q25" s="15" t="str">
        <f>IFERROR(IF(VLOOKUP(E25,e5a40c1c6c9bab46_a_col5!A:N,13,0)=0,"",VLOOKUP(E25,e5a40c1c6c9bab46_a_col5!A:N,13,0)),"")</f>
        <v>0731-82217900</v>
      </c>
      <c r="R25" s="15" t="str">
        <f>IFERROR(IF(VLOOKUP(E25,e5a40c1c6c9bab46_a_col5!A:N,14,0)=0,"",VLOOKUP(E25,e5a40c1c6c9bab46_a_col5!A:N,14,0)),"")</f>
        <v/>
      </c>
    </row>
    <row r="26" ht="139.5" hidden="1" spans="1:18">
      <c r="A26" s="14">
        <f t="shared" si="0"/>
        <v>21</v>
      </c>
      <c r="B26" s="15" t="s">
        <v>21</v>
      </c>
      <c r="C26" s="15" t="str">
        <f>IFERROR(IF(VLOOKUP(E26,e5a40c1c6c9bab46_a_col5!A:N,2,0)=0,"",VLOOKUP(E26,e5a40c1c6c9bab46_a_col5!A:N,2,0)),"")</f>
        <v>湖南省教育厅</v>
      </c>
      <c r="D26" s="15" t="str">
        <f>IFERROR(IF(VLOOKUP(E26,e5a40c1c6c9bab46_a_col5!A:N,3,0)=0,"",VLOOKUP(E26,e5a40c1c6c9bab46_a_col5!A:N,3,0)),"")</f>
        <v>义务教育家庭经济困难学生生活补助</v>
      </c>
      <c r="E26" s="17" t="s">
        <v>82</v>
      </c>
      <c r="F26" s="15" t="str">
        <f>IFERROR(IF(VLOOKUP(E26,e5a40c1c6c9bab46_a_col5!A:N,4,0)=0,"",VLOOKUP(E26,e5a40c1c6c9bab46_a_col5!A:N,4,0)),"")</f>
        <v>贫困生补</v>
      </c>
      <c r="G26" s="15" t="str">
        <f>IFERROR(IF(VLOOKUP(E26,e5a40c1c6c9bab46_a_col5!A:N,5,0)=0,"",VLOOKUP(E26,e5a40c1c6c9bab46_a_col5!A:N,5,0)),"")</f>
        <v>《湖南省人民政府办公厅关于印发〈湖南省进一步完善城乡义务教育经费保障机制实施方案〉的通知》（湘政办发〔2016〕39号）</v>
      </c>
      <c r="H26" s="15" t="str">
        <f>IFERROR(IF(VLOOKUP(E26,e5a40c1c6c9bab46_a_col5!A:N,6,0)=0,"",VLOOKUP(E26,e5a40c1c6c9bab46_a_col5!A:N,6,0)),"")</f>
        <v>资助学生。</v>
      </c>
      <c r="I26" s="15" t="s">
        <v>83</v>
      </c>
      <c r="J26" s="15" t="s">
        <v>84</v>
      </c>
      <c r="K26" s="15" t="str">
        <f>IFERROR(IF(VLOOKUP(E26,e5a40c1c6c9bab46_a_col5!A:N,7,0)=0,"",VLOOKUP(E26,e5a40c1c6c9bab46_a_col5!A:N,7,0)),"")</f>
        <v>按学期发放</v>
      </c>
      <c r="L26" s="15" t="str">
        <f>IFERROR(IF(VLOOKUP(E26,e5a40c1c6c9bab46_a_col5!A:N,8,0)=0,"",VLOOKUP(E26,e5a40c1c6c9bab46_a_col5!A:N,8,0)),"")</f>
        <v>√</v>
      </c>
      <c r="M26" s="15" t="str">
        <f>IFERROR(IF(VLOOKUP(E26,e5a40c1c6c9bab46_a_col5!A:N,9,0)=0,"",VLOOKUP(E26,e5a40c1c6c9bab46_a_col5!A:N,9,0)),"")</f>
        <v/>
      </c>
      <c r="N26" s="15" t="str">
        <f>IFERROR(IF(VLOOKUP(E26,e5a40c1c6c9bab46_a_col5!A:N,10,0)=0,"",VLOOKUP(E26,e5a40c1c6c9bab46_a_col5!A:N,10,0)),"")</f>
        <v/>
      </c>
      <c r="O26" s="15" t="str">
        <f>IFERROR(IF(VLOOKUP(E26,e5a40c1c6c9bab46_a_col5!A:N,11,0)=0,"",VLOOKUP(E26,e5a40c1c6c9bab46_a_col5!A:N,11,0)),"")</f>
        <v>√</v>
      </c>
      <c r="P26" s="15" t="str">
        <f>IFERROR(IF(VLOOKUP(E26,e5a40c1c6c9bab46_a_col5!A:N,12,0)=0,"",VLOOKUP(E26,e5a40c1c6c9bab46_a_col5!A:N,12,0)),"")</f>
        <v>涉及未成年人隐私</v>
      </c>
      <c r="Q26" s="15" t="str">
        <f>IFERROR(IF(VLOOKUP(E26,e5a40c1c6c9bab46_a_col5!A:N,13,0)=0,"",VLOOKUP(E26,e5a40c1c6c9bab46_a_col5!A:N,13,0)),"")</f>
        <v>0731-89823679</v>
      </c>
      <c r="R26" s="15" t="str">
        <f>IFERROR(IF(VLOOKUP(E26,e5a40c1c6c9bab46_a_col5!A:N,14,0)=0,"",VLOOKUP(E26,e5a40c1c6c9bab46_a_col5!A:N,14,0)),"")</f>
        <v/>
      </c>
    </row>
    <row r="27" ht="43.5" hidden="1" spans="1:18">
      <c r="A27" s="14">
        <f t="shared" si="0"/>
        <v>22</v>
      </c>
      <c r="B27" s="15" t="s">
        <v>21</v>
      </c>
      <c r="C27" s="15" t="str">
        <f>IFERROR(IF(VLOOKUP(E27,e5a40c1c6c9bab46_a_col5!A:N,2,0)=0,"",VLOOKUP(E27,e5a40c1c6c9bab46_a_col5!A:N,2,0)),"")</f>
        <v>湖南省教育厅</v>
      </c>
      <c r="D27" s="15" t="str">
        <f>IFERROR(IF(VLOOKUP(E27,e5a40c1c6c9bab46_a_col5!A:N,3,0)=0,"",VLOOKUP(E27,e5a40c1c6c9bab46_a_col5!A:N,3,0)),"")</f>
        <v>家庭经济困难幼儿入园补助金</v>
      </c>
      <c r="E27" s="17" t="s">
        <v>85</v>
      </c>
      <c r="F27" s="15" t="str">
        <f>IFERROR(IF(VLOOKUP(E27,e5a40c1c6c9bab46_a_col5!A:N,4,0)=0,"",VLOOKUP(E27,e5a40c1c6c9bab46_a_col5!A:N,4,0)),"")</f>
        <v>家困幼园</v>
      </c>
      <c r="G27" s="15" t="str">
        <f>IFERROR(IF(VLOOKUP(E27,e5a40c1c6c9bab46_a_col5!A:N,5,0)=0,"",VLOOKUP(E27,e5a40c1c6c9bab46_a_col5!A:N,5,0)),"")</f>
        <v>《湖南省财政厅 湖南省教育厅关于建立学前教育资助制度的通知》（湘财教〔2012〕75号）</v>
      </c>
      <c r="H27" s="15" t="str">
        <f>IFERROR(IF(VLOOKUP(E27,e5a40c1c6c9bab46_a_col5!A:N,6,0)=0,"",VLOOKUP(E27,e5a40c1c6c9bab46_a_col5!A:N,6,0)),"")</f>
        <v>资助学生。</v>
      </c>
      <c r="I27" s="15" t="s">
        <v>86</v>
      </c>
      <c r="J27" s="15" t="s">
        <v>87</v>
      </c>
      <c r="K27" s="15" t="str">
        <f>IFERROR(IF(VLOOKUP(E27,e5a40c1c6c9bab46_a_col5!A:N,7,0)=0,"",VLOOKUP(E27,e5a40c1c6c9bab46_a_col5!A:N,7,0)),"")</f>
        <v>按学期发放</v>
      </c>
      <c r="L27" s="15" t="str">
        <f>IFERROR(IF(VLOOKUP(E27,e5a40c1c6c9bab46_a_col5!A:N,8,0)=0,"",VLOOKUP(E27,e5a40c1c6c9bab46_a_col5!A:N,8,0)),"")</f>
        <v>√</v>
      </c>
      <c r="M27" s="15" t="str">
        <f>IFERROR(IF(VLOOKUP(E27,e5a40c1c6c9bab46_a_col5!A:N,9,0)=0,"",VLOOKUP(E27,e5a40c1c6c9bab46_a_col5!A:N,9,0)),"")</f>
        <v/>
      </c>
      <c r="N27" s="15" t="str">
        <f>IFERROR(IF(VLOOKUP(E27,e5a40c1c6c9bab46_a_col5!A:N,10,0)=0,"",VLOOKUP(E27,e5a40c1c6c9bab46_a_col5!A:N,10,0)),"")</f>
        <v/>
      </c>
      <c r="O27" s="15" t="str">
        <f>IFERROR(IF(VLOOKUP(E27,e5a40c1c6c9bab46_a_col5!A:N,11,0)=0,"",VLOOKUP(E27,e5a40c1c6c9bab46_a_col5!A:N,11,0)),"")</f>
        <v>√</v>
      </c>
      <c r="P27" s="15" t="str">
        <f>IFERROR(IF(VLOOKUP(E27,e5a40c1c6c9bab46_a_col5!A:N,12,0)=0,"",VLOOKUP(E27,e5a40c1c6c9bab46_a_col5!A:N,12,0)),"")</f>
        <v>涉及未成年人隐私</v>
      </c>
      <c r="Q27" s="15" t="str">
        <f>IFERROR(IF(VLOOKUP(E27,e5a40c1c6c9bab46_a_col5!A:N,13,0)=0,"",VLOOKUP(E27,e5a40c1c6c9bab46_a_col5!A:N,13,0)),"")</f>
        <v>0731-89823679</v>
      </c>
      <c r="R27" s="15" t="str">
        <f>IFERROR(IF(VLOOKUP(E27,e5a40c1c6c9bab46_a_col5!A:N,14,0)=0,"",VLOOKUP(E27,e5a40c1c6c9bab46_a_col5!A:N,14,0)),"")</f>
        <v/>
      </c>
    </row>
    <row r="28" ht="409.5" spans="1:18">
      <c r="A28" s="14">
        <f t="shared" si="0"/>
        <v>23</v>
      </c>
      <c r="B28" s="15" t="s">
        <v>21</v>
      </c>
      <c r="C28" s="15" t="str">
        <f>IFERROR(IF(VLOOKUP(E28,e5a40c1c6c9bab46_a_col5!A:N,2,0)=0,"",VLOOKUP(E28,e5a40c1c6c9bab46_a_col5!A:N,2,0)),"")</f>
        <v>湖南省残疾人联合会</v>
      </c>
      <c r="D28" s="15" t="str">
        <f>IFERROR(IF(VLOOKUP(E28,e5a40c1c6c9bab46_a_col5!A:N,3,0)=0,"",VLOOKUP(E28,e5a40c1c6c9bab46_a_col5!A:N,3,0)),"")</f>
        <v>残疾人创业贷款贴息</v>
      </c>
      <c r="E28" s="17" t="s">
        <v>88</v>
      </c>
      <c r="F28" s="15" t="str">
        <f>IFERROR(IF(VLOOKUP(E28,e5a40c1c6c9bab46_a_col5!A:N,4,0)=0,"",VLOOKUP(E28,e5a40c1c6c9bab46_a_col5!A:N,4,0)),"")</f>
        <v>贷款贴息</v>
      </c>
      <c r="G28" s="15" t="str">
        <f>IFERROR(IF(VLOOKUP(E28,e5a40c1c6c9bab46_a_col5!A:N,5,0)=0,"",VLOOKUP(E28,e5a40c1c6c9bab46_a_col5!A:N,5,0)),"")</f>
        <v>《湖南省残疾人联合会 湖南省财政厅关于印发〈湖南省残疾人创业小额贷款贴息项目方案〉的通知》（湘残联字〔2015〕48号）</v>
      </c>
      <c r="H28" s="15" t="str">
        <f>IFERROR(IF(VLOOKUP(E28,e5a40c1c6c9bab46_a_col5!A:N,6,0)=0,"",VLOOKUP(E28,e5a40c1c6c9bab46_a_col5!A:N,6,0)),"")</f>
        <v>扶持残疾人家庭、残疾人就业扶贫基地创业，发展生产。</v>
      </c>
      <c r="I28" s="15" t="s">
        <v>89</v>
      </c>
      <c r="J28" s="15" t="s">
        <v>90</v>
      </c>
      <c r="K28" s="15" t="str">
        <f>IFERROR(IF(VLOOKUP(E28,e5a40c1c6c9bab46_a_col5!A:N,7,0)=0,"",VLOOKUP(E28,e5a40c1c6c9bab46_a_col5!A:N,7,0)),"")</f>
        <v>不定期</v>
      </c>
      <c r="L28" s="15" t="str">
        <f>IFERROR(IF(VLOOKUP(E28,e5a40c1c6c9bab46_a_col5!A:N,8,0)=0,"",VLOOKUP(E28,e5a40c1c6c9bab46_a_col5!A:N,8,0)),"")</f>
        <v/>
      </c>
      <c r="M28" s="15" t="str">
        <f>IFERROR(IF(VLOOKUP(E28,e5a40c1c6c9bab46_a_col5!A:N,9,0)=0,"",VLOOKUP(E28,e5a40c1c6c9bab46_a_col5!A:N,9,0)),"")</f>
        <v>√</v>
      </c>
      <c r="N28" s="15" t="str">
        <f>IFERROR(IF(VLOOKUP(E28,e5a40c1c6c9bab46_a_col5!A:N,10,0)=0,"",VLOOKUP(E28,e5a40c1c6c9bab46_a_col5!A:N,10,0)),"")</f>
        <v>√</v>
      </c>
      <c r="O28" s="15" t="str">
        <f>IFERROR(IF(VLOOKUP(E28,e5a40c1c6c9bab46_a_col5!A:N,11,0)=0,"",VLOOKUP(E28,e5a40c1c6c9bab46_a_col5!A:N,11,0)),"")</f>
        <v/>
      </c>
      <c r="P28" s="15" t="str">
        <f>IFERROR(IF(VLOOKUP(E28,e5a40c1c6c9bab46_a_col5!A:N,12,0)=0,"",VLOOKUP(E28,e5a40c1c6c9bab46_a_col5!A:N,12,0)),"")</f>
        <v/>
      </c>
      <c r="Q28" s="15" t="str">
        <f>IFERROR(IF(VLOOKUP(E28,e5a40c1c6c9bab46_a_col5!A:N,13,0)=0,"",VLOOKUP(E28,e5a40c1c6c9bab46_a_col5!A:N,13,0)),"")</f>
        <v>0731-84619503</v>
      </c>
      <c r="R28" s="15" t="str">
        <f>IFERROR(IF(VLOOKUP(E28,e5a40c1c6c9bab46_a_col5!A:N,14,0)=0,"",VLOOKUP(E28,e5a40c1c6c9bab46_a_col5!A:N,14,0)),"")</f>
        <v/>
      </c>
    </row>
    <row r="29" ht="96" spans="1:18">
      <c r="A29" s="14">
        <f t="shared" si="0"/>
        <v>24</v>
      </c>
      <c r="B29" s="15" t="s">
        <v>21</v>
      </c>
      <c r="C29" s="15" t="str">
        <f>IFERROR(IF(VLOOKUP(E29,e5a40c1c6c9bab46_a_col5!A:N,2,0)=0,"",VLOOKUP(E29,e5a40c1c6c9bab46_a_col5!A:N,2,0)),"")</f>
        <v>湖南省残疾人联合会</v>
      </c>
      <c r="D29" s="15" t="str">
        <f>IFERROR(IF(VLOOKUP(E29,e5a40c1c6c9bab46_a_col5!A:N,3,0)=0,"",VLOOKUP(E29,e5a40c1c6c9bab46_a_col5!A:N,3,0)),"")</f>
        <v>残疾人机动轮椅车燃油补贴</v>
      </c>
      <c r="E29" s="17" t="s">
        <v>91</v>
      </c>
      <c r="F29" s="15" t="str">
        <f>IFERROR(IF(VLOOKUP(E29,e5a40c1c6c9bab46_a_col5!A:N,4,0)=0,"",VLOOKUP(E29,e5a40c1c6c9bab46_a_col5!A:N,4,0)),"")</f>
        <v>燃油补贴</v>
      </c>
      <c r="G29" s="15" t="str">
        <f>IFERROR(IF(VLOOKUP(E29,e5a40c1c6c9bab46_a_col5!A:N,5,0)=0,"",VLOOKUP(E29,e5a40c1c6c9bab46_a_col5!A:N,5,0)),"")</f>
        <v>1.《财政部 中国残联关于残疾人机动轮椅车燃油补贴的通知》 （财社〔2010〕256号）
2.《财政部关于下达2011年残疾人事业补助资金的通知》（财社〔2011〕111号）</v>
      </c>
      <c r="H29" s="15" t="str">
        <f>IFERROR(IF(VLOOKUP(E29,e5a40c1c6c9bab46_a_col5!A:N,6,0)=0,"",VLOOKUP(E29,e5a40c1c6c9bab46_a_col5!A:N,6,0)),"")</f>
        <v>残疾人机动轮椅车燃油补贴。</v>
      </c>
      <c r="I29" s="15" t="s">
        <v>92</v>
      </c>
      <c r="J29" s="15" t="s">
        <v>93</v>
      </c>
      <c r="K29" s="15" t="str">
        <f>IFERROR(IF(VLOOKUP(E29,e5a40c1c6c9bab46_a_col5!A:N,7,0)=0,"",VLOOKUP(E29,e5a40c1c6c9bab46_a_col5!A:N,7,0)),"")</f>
        <v>不定期</v>
      </c>
      <c r="L29" s="15" t="str">
        <f>IFERROR(IF(VLOOKUP(E29,e5a40c1c6c9bab46_a_col5!A:N,8,0)=0,"",VLOOKUP(E29,e5a40c1c6c9bab46_a_col5!A:N,8,0)),"")</f>
        <v/>
      </c>
      <c r="M29" s="15" t="str">
        <f>IFERROR(IF(VLOOKUP(E29,e5a40c1c6c9bab46_a_col5!A:N,9,0)=0,"",VLOOKUP(E29,e5a40c1c6c9bab46_a_col5!A:N,9,0)),"")</f>
        <v>√</v>
      </c>
      <c r="N29" s="15" t="str">
        <f>IFERROR(IF(VLOOKUP(E29,e5a40c1c6c9bab46_a_col5!A:N,10,0)=0,"",VLOOKUP(E29,e5a40c1c6c9bab46_a_col5!A:N,10,0)),"")</f>
        <v>√</v>
      </c>
      <c r="O29" s="15" t="str">
        <f>IFERROR(IF(VLOOKUP(E29,e5a40c1c6c9bab46_a_col5!A:N,11,0)=0,"",VLOOKUP(E29,e5a40c1c6c9bab46_a_col5!A:N,11,0)),"")</f>
        <v/>
      </c>
      <c r="P29" s="15" t="str">
        <f>IFERROR(IF(VLOOKUP(E29,e5a40c1c6c9bab46_a_col5!A:N,12,0)=0,"",VLOOKUP(E29,e5a40c1c6c9bab46_a_col5!A:N,12,0)),"")</f>
        <v/>
      </c>
      <c r="Q29" s="15" t="str">
        <f>IFERROR(IF(VLOOKUP(E29,e5a40c1c6c9bab46_a_col5!A:N,13,0)=0,"",VLOOKUP(E29,e5a40c1c6c9bab46_a_col5!A:N,13,0)),"")</f>
        <v>0731-84619521</v>
      </c>
      <c r="R29" s="15" t="str">
        <f>IFERROR(IF(VLOOKUP(E29,e5a40c1c6c9bab46_a_col5!A:N,14,0)=0,"",VLOOKUP(E29,e5a40c1c6c9bab46_a_col5!A:N,14,0)),"")</f>
        <v/>
      </c>
    </row>
    <row r="30" ht="409.5" hidden="1" spans="1:18">
      <c r="A30" s="14">
        <f t="shared" si="0"/>
        <v>25</v>
      </c>
      <c r="B30" s="15" t="s">
        <v>21</v>
      </c>
      <c r="C30" s="15" t="str">
        <f>IFERROR(IF(VLOOKUP(E30,e5a40c1c6c9bab46_a_col5!A:N,2,0)=0,"",VLOOKUP(E30,e5a40c1c6c9bab46_a_col5!A:N,2,0)),"")</f>
        <v>湖南省残疾人联合会</v>
      </c>
      <c r="D30" s="15" t="str">
        <f>IFERROR(IF(VLOOKUP(E30,e5a40c1c6c9bab46_a_col5!A:N,3,0)=0,"",VLOOKUP(E30,e5a40c1c6c9bab46_a_col5!A:N,3,0)),"")</f>
        <v>残疾儿童康复救助</v>
      </c>
      <c r="E30" s="17" t="s">
        <v>94</v>
      </c>
      <c r="F30" s="15" t="str">
        <f>IFERROR(IF(VLOOKUP(E30,e5a40c1c6c9bab46_a_col5!A:N,4,0)=0,"",VLOOKUP(E30,e5a40c1c6c9bab46_a_col5!A:N,4,0)),"")</f>
        <v>康复救助</v>
      </c>
      <c r="G30" s="15" t="str">
        <f>IFERROR(IF(VLOOKUP(E30,e5a40c1c6c9bab46_a_col5!A:N,5,0)=0,"",VLOOKUP(E30,e5a40c1c6c9bab46_a_col5!A:N,5,0)),"")</f>
        <v>1.《湖南省人民政府关于建立残疾儿童康复救助制度的实施意见》（湘政发〔2018〕23号）
2.《湖南省残疾人联合会 湖南省发展和改革委 湖南省教育厅 湖南省民政厅 湖南省财政厅 湖南省人力资源和社会保障厅 湖南省卫生和健康委员会 湖南省应急管理厅 湖南省医疗保障局 湖南省扶贫开发办公室关于印发〈湖南省残疾儿童康复救助制度操作办法〉的通知》（湘残联字〔2018〕32号）</v>
      </c>
      <c r="H30" s="15" t="str">
        <f>IFERROR(IF(VLOOKUP(E30,e5a40c1c6c9bab46_a_col5!A:N,6,0)=0,"",VLOOKUP(E30,e5a40c1c6c9bab46_a_col5!A:N,6,0)),"")</f>
        <v>残疾儿童康复救助。</v>
      </c>
      <c r="I30" s="15" t="s">
        <v>95</v>
      </c>
      <c r="J30" s="15" t="s">
        <v>96</v>
      </c>
      <c r="K30" s="15" t="str">
        <f>IFERROR(IF(VLOOKUP(E30,e5a40c1c6c9bab46_a_col5!A:N,7,0)=0,"",VLOOKUP(E30,e5a40c1c6c9bab46_a_col5!A:N,7,0)),"")</f>
        <v>不定期</v>
      </c>
      <c r="L30" s="15" t="str">
        <f>IFERROR(IF(VLOOKUP(E30,e5a40c1c6c9bab46_a_col5!A:N,8,0)=0,"",VLOOKUP(E30,e5a40c1c6c9bab46_a_col5!A:N,8,0)),"")</f>
        <v/>
      </c>
      <c r="M30" s="15" t="str">
        <f>IFERROR(IF(VLOOKUP(E30,e5a40c1c6c9bab46_a_col5!A:N,9,0)=0,"",VLOOKUP(E30,e5a40c1c6c9bab46_a_col5!A:N,9,0)),"")</f>
        <v>√</v>
      </c>
      <c r="N30" s="15" t="str">
        <f>IFERROR(IF(VLOOKUP(E30,e5a40c1c6c9bab46_a_col5!A:N,10,0)=0,"",VLOOKUP(E30,e5a40c1c6c9bab46_a_col5!A:N,10,0)),"")</f>
        <v/>
      </c>
      <c r="O30" s="15" t="str">
        <f>IFERROR(IF(VLOOKUP(E30,e5a40c1c6c9bab46_a_col5!A:N,11,0)=0,"",VLOOKUP(E30,e5a40c1c6c9bab46_a_col5!A:N,11,0)),"")</f>
        <v>√</v>
      </c>
      <c r="P30" s="15" t="str">
        <f>IFERROR(IF(VLOOKUP(E30,e5a40c1c6c9bab46_a_col5!A:N,12,0)=0,"",VLOOKUP(E30,e5a40c1c6c9bab46_a_col5!A:N,12,0)),"")</f>
        <v>涉及未成年人隐私</v>
      </c>
      <c r="Q30" s="15" t="str">
        <f>IFERROR(IF(VLOOKUP(E30,e5a40c1c6c9bab46_a_col5!A:N,13,0)=0,"",VLOOKUP(E30,e5a40c1c6c9bab46_a_col5!A:N,13,0)),"")</f>
        <v>0731-84619534</v>
      </c>
      <c r="R30" s="15" t="str">
        <f>IFERROR(IF(VLOOKUP(E30,e5a40c1c6c9bab46_a_col5!A:N,14,0)=0,"",VLOOKUP(E30,e5a40c1c6c9bab46_a_col5!A:N,14,0)),"")</f>
        <v/>
      </c>
    </row>
    <row r="31" ht="169.5" spans="1:18">
      <c r="A31" s="14">
        <f t="shared" si="0"/>
        <v>26</v>
      </c>
      <c r="B31" s="15" t="s">
        <v>21</v>
      </c>
      <c r="C31" s="15" t="str">
        <f>IFERROR(IF(VLOOKUP(E31,e5a40c1c6c9bab46_a_col5!A:N,2,0)=0,"",VLOOKUP(E31,e5a40c1c6c9bab46_a_col5!A:N,2,0)),"")</f>
        <v>湖南省残疾人联合会</v>
      </c>
      <c r="D31" s="15" t="str">
        <f>IFERROR(IF(VLOOKUP(E31,e5a40c1c6c9bab46_a_col5!A:N,3,0)=0,"",VLOOKUP(E31,e5a40c1c6c9bab46_a_col5!A:N,3,0)),"")</f>
        <v>残疾人创业扶持</v>
      </c>
      <c r="E31" s="17" t="s">
        <v>97</v>
      </c>
      <c r="F31" s="15" t="str">
        <f>IFERROR(IF(VLOOKUP(E31,e5a40c1c6c9bab46_a_col5!A:N,4,0)=0,"",VLOOKUP(E31,e5a40c1c6c9bab46_a_col5!A:N,4,0)),"")</f>
        <v>创业扶持</v>
      </c>
      <c r="G31" s="15" t="str">
        <f>IFERROR(IF(VLOOKUP(E31,e5a40c1c6c9bab46_a_col5!A:N,5,0)=0,"",VLOOKUP(E31,e5a40c1c6c9bab46_a_col5!A:N,5,0)),"")</f>
        <v>《湖南省残疾人联合会 湖南省财政厅关于印发〈残疾人创业扶持项目实施方案〉的通知》（湘残联字〔2015〕9号）</v>
      </c>
      <c r="H31" s="15" t="str">
        <f>IFERROR(IF(VLOOKUP(E31,e5a40c1c6c9bab46_a_col5!A:N,6,0)=0,"",VLOOKUP(E31,e5a40c1c6c9bab46_a_col5!A:N,6,0)),"")</f>
        <v>扶持残疾人自主创业者。</v>
      </c>
      <c r="I31" s="15" t="s">
        <v>98</v>
      </c>
      <c r="J31" s="15" t="s">
        <v>99</v>
      </c>
      <c r="K31" s="15" t="str">
        <f>IFERROR(IF(VLOOKUP(E31,e5a40c1c6c9bab46_a_col5!A:N,7,0)=0,"",VLOOKUP(E31,e5a40c1c6c9bab46_a_col5!A:N,7,0)),"")</f>
        <v>不定期</v>
      </c>
      <c r="L31" s="15" t="str">
        <f>IFERROR(IF(VLOOKUP(E31,e5a40c1c6c9bab46_a_col5!A:N,8,0)=0,"",VLOOKUP(E31,e5a40c1c6c9bab46_a_col5!A:N,8,0)),"")</f>
        <v/>
      </c>
      <c r="M31" s="15" t="str">
        <f>IFERROR(IF(VLOOKUP(E31,e5a40c1c6c9bab46_a_col5!A:N,9,0)=0,"",VLOOKUP(E31,e5a40c1c6c9bab46_a_col5!A:N,9,0)),"")</f>
        <v>√</v>
      </c>
      <c r="N31" s="15" t="str">
        <f>IFERROR(IF(VLOOKUP(E31,e5a40c1c6c9bab46_a_col5!A:N,10,0)=0,"",VLOOKUP(E31,e5a40c1c6c9bab46_a_col5!A:N,10,0)),"")</f>
        <v>√</v>
      </c>
      <c r="O31" s="15" t="str">
        <f>IFERROR(IF(VLOOKUP(E31,e5a40c1c6c9bab46_a_col5!A:N,11,0)=0,"",VLOOKUP(E31,e5a40c1c6c9bab46_a_col5!A:N,11,0)),"")</f>
        <v/>
      </c>
      <c r="P31" s="15" t="str">
        <f>IFERROR(IF(VLOOKUP(E31,e5a40c1c6c9bab46_a_col5!A:N,12,0)=0,"",VLOOKUP(E31,e5a40c1c6c9bab46_a_col5!A:N,12,0)),"")</f>
        <v/>
      </c>
      <c r="Q31" s="15" t="str">
        <f>IFERROR(IF(VLOOKUP(E31,e5a40c1c6c9bab46_a_col5!A:N,13,0)=0,"",VLOOKUP(E31,e5a40c1c6c9bab46_a_col5!A:N,13,0)),"")</f>
        <v>0731-84619503</v>
      </c>
      <c r="R31" s="15" t="str">
        <f>IFERROR(IF(VLOOKUP(E31,e5a40c1c6c9bab46_a_col5!A:N,14,0)=0,"",VLOOKUP(E31,e5a40c1c6c9bab46_a_col5!A:N,14,0)),"")</f>
        <v/>
      </c>
    </row>
    <row r="32" ht="405" spans="1:18">
      <c r="A32" s="14">
        <f t="shared" si="0"/>
        <v>27</v>
      </c>
      <c r="B32" s="15" t="s">
        <v>21</v>
      </c>
      <c r="C32" s="15" t="str">
        <f>IFERROR(IF(VLOOKUP(E32,e5a40c1c6c9bab46_a_col5!A:N,2,0)=0,"",VLOOKUP(E32,e5a40c1c6c9bab46_a_col5!A:N,2,0)),"")</f>
        <v>湖南省残疾人联合会</v>
      </c>
      <c r="D32" s="15" t="str">
        <f>IFERROR(IF(VLOOKUP(E32,e5a40c1c6c9bab46_a_col5!A:N,3,0)=0,"",VLOOKUP(E32,e5a40c1c6c9bab46_a_col5!A:N,3,0)),"")</f>
        <v>残疾人教育资助</v>
      </c>
      <c r="E32" s="17" t="s">
        <v>100</v>
      </c>
      <c r="F32" s="15" t="str">
        <f>IFERROR(IF(VLOOKUP(E32,e5a40c1c6c9bab46_a_col5!A:N,4,0)=0,"",VLOOKUP(E32,e5a40c1c6c9bab46_a_col5!A:N,4,0)),"")</f>
        <v>扶残助学</v>
      </c>
      <c r="G32" s="15" t="str">
        <f>IFERROR(IF(VLOOKUP(E32,e5a40c1c6c9bab46_a_col5!A:N,5,0)=0,"",VLOOKUP(E32,e5a40c1c6c9bab46_a_col5!A:N,5,0)),"")</f>
        <v>1.《湖南省残疾人联合会 湖南省财政厅关于印发〈湖南省残疾人大学生及贫困残疾人家庭大学生子女资助管理办法〉的通知》（湘残联字〔2012〕57号）
2.《湖南省残疾人联合会 湖南省财政厅关于调整残疾人大学生及贫困残疾人家庭大学生子女资助办法的通知》（湘残联字〔2015〕24号）
3.《湖南省残疾人联合会 湖南省财政厅 湖南省教育厅关于印发〈湖南省高中阶段残疾学生和高中阶段贫困残疾人家庭子女资助管理办法〉的通知》（湘残联字〔2015〕17号）</v>
      </c>
      <c r="H32" s="15" t="str">
        <f>IFERROR(IF(VLOOKUP(E32,e5a40c1c6c9bab46_a_col5!A:N,6,0)=0,"",VLOOKUP(E32,e5a40c1c6c9bab46_a_col5!A:N,6,0)),"")</f>
        <v>对高中及大学阶段残疾学生、贫困家庭残疾人子女进行资助。</v>
      </c>
      <c r="I32" s="15" t="s">
        <v>101</v>
      </c>
      <c r="J32" s="15" t="s">
        <v>102</v>
      </c>
      <c r="K32" s="15" t="str">
        <f>IFERROR(IF(VLOOKUP(E32,e5a40c1c6c9bab46_a_col5!A:N,7,0)=0,"",VLOOKUP(E32,e5a40c1c6c9bab46_a_col5!A:N,7,0)),"")</f>
        <v>不定期</v>
      </c>
      <c r="L32" s="15" t="str">
        <f>IFERROR(IF(VLOOKUP(E32,e5a40c1c6c9bab46_a_col5!A:N,8,0)=0,"",VLOOKUP(E32,e5a40c1c6c9bab46_a_col5!A:N,8,0)),"")</f>
        <v>√</v>
      </c>
      <c r="M32" s="15" t="str">
        <f>IFERROR(IF(VLOOKUP(E32,e5a40c1c6c9bab46_a_col5!A:N,9,0)=0,"",VLOOKUP(E32,e5a40c1c6c9bab46_a_col5!A:N,9,0)),"")</f>
        <v/>
      </c>
      <c r="N32" s="15" t="str">
        <f>IFERROR(IF(VLOOKUP(E32,e5a40c1c6c9bab46_a_col5!A:N,10,0)=0,"",VLOOKUP(E32,e5a40c1c6c9bab46_a_col5!A:N,10,0)),"")</f>
        <v>√</v>
      </c>
      <c r="O32" s="15" t="str">
        <f>IFERROR(IF(VLOOKUP(E32,e5a40c1c6c9bab46_a_col5!A:N,11,0)=0,"",VLOOKUP(E32,e5a40c1c6c9bab46_a_col5!A:N,11,0)),"")</f>
        <v/>
      </c>
      <c r="P32" s="15" t="str">
        <f>IFERROR(IF(VLOOKUP(E32,e5a40c1c6c9bab46_a_col5!A:N,12,0)=0,"",VLOOKUP(E32,e5a40c1c6c9bab46_a_col5!A:N,12,0)),"")</f>
        <v/>
      </c>
      <c r="Q32" s="15" t="str">
        <f>IFERROR(IF(VLOOKUP(E32,e5a40c1c6c9bab46_a_col5!A:N,13,0)=0,"",VLOOKUP(E32,e5a40c1c6c9bab46_a_col5!A:N,13,0)),"")</f>
        <v>0731-84619503</v>
      </c>
      <c r="R32" s="15" t="str">
        <f>IFERROR(IF(VLOOKUP(E32,e5a40c1c6c9bab46_a_col5!A:N,14,0)=0,"",VLOOKUP(E32,e5a40c1c6c9bab46_a_col5!A:N,14,0)),"")</f>
        <v/>
      </c>
    </row>
    <row r="33" ht="187.5" spans="1:18">
      <c r="A33" s="14">
        <f t="shared" si="0"/>
        <v>28</v>
      </c>
      <c r="B33" s="15" t="s">
        <v>21</v>
      </c>
      <c r="C33" s="15" t="str">
        <f>IFERROR(IF(VLOOKUP(E33,e5a40c1c6c9bab46_a_col5!A:N,2,0)=0,"",VLOOKUP(E33,e5a40c1c6c9bab46_a_col5!A:N,2,0)),"")</f>
        <v>湖南省残疾人联合会</v>
      </c>
      <c r="D33" s="15" t="str">
        <f>IFERROR(IF(VLOOKUP(E33,e5a40c1c6c9bab46_a_col5!A:N,3,0)=0,"",VLOOKUP(E33,e5a40c1c6c9bab46_a_col5!A:N,3,0)),"")</f>
        <v>残疾人评定补贴</v>
      </c>
      <c r="E33" s="17" t="s">
        <v>103</v>
      </c>
      <c r="F33" s="15" t="str">
        <f>IFERROR(IF(VLOOKUP(E33,e5a40c1c6c9bab46_a_col5!A:N,4,0)=0,"",VLOOKUP(E33,e5a40c1c6c9bab46_a_col5!A:N,4,0)),"")</f>
        <v>评定补贴</v>
      </c>
      <c r="G33" s="15" t="str">
        <f>IFERROR(IF(VLOOKUP(E33,e5a40c1c6c9bab46_a_col5!A:N,5,0)=0,"",VLOOKUP(E33,e5a40c1c6c9bab46_a_col5!A:N,5,0)),"")</f>
        <v>《中国残联办公厅关于印发〈“十四五”中央专项彩票公益金困难智力、精神和重度残疾人残疾评定补贴项目实施方案〉的通知》（残联厅函〔2021〕304号）</v>
      </c>
      <c r="H33" s="15" t="str">
        <f>IFERROR(IF(VLOOKUP(E33,e5a40c1c6c9bab46_a_col5!A:N,6,0)=0,"",VLOOKUP(E33,e5a40c1c6c9bab46_a_col5!A:N,6,0)),"")</f>
        <v>对符合条件的对象给予残疾评定补贴。</v>
      </c>
      <c r="I33" s="15" t="s">
        <v>104</v>
      </c>
      <c r="J33" s="15" t="s">
        <v>105</v>
      </c>
      <c r="K33" s="15" t="str">
        <f>IFERROR(IF(VLOOKUP(E33,e5a40c1c6c9bab46_a_col5!A:N,7,0)=0,"",VLOOKUP(E33,e5a40c1c6c9bab46_a_col5!A:N,7,0)),"")</f>
        <v>不定期</v>
      </c>
      <c r="L33" s="15" t="str">
        <f>IFERROR(IF(VLOOKUP(E33,e5a40c1c6c9bab46_a_col5!A:N,8,0)=0,"",VLOOKUP(E33,e5a40c1c6c9bab46_a_col5!A:N,8,0)),"")</f>
        <v/>
      </c>
      <c r="M33" s="15" t="str">
        <f>IFERROR(IF(VLOOKUP(E33,e5a40c1c6c9bab46_a_col5!A:N,9,0)=0,"",VLOOKUP(E33,e5a40c1c6c9bab46_a_col5!A:N,9,0)),"")</f>
        <v>√</v>
      </c>
      <c r="N33" s="15" t="str">
        <f>IFERROR(IF(VLOOKUP(E33,e5a40c1c6c9bab46_a_col5!A:N,10,0)=0,"",VLOOKUP(E33,e5a40c1c6c9bab46_a_col5!A:N,10,0)),"")</f>
        <v>√</v>
      </c>
      <c r="O33" s="15" t="str">
        <f>IFERROR(IF(VLOOKUP(E33,e5a40c1c6c9bab46_a_col5!A:N,11,0)=0,"",VLOOKUP(E33,e5a40c1c6c9bab46_a_col5!A:N,11,0)),"")</f>
        <v/>
      </c>
      <c r="P33" s="15" t="str">
        <f>IFERROR(IF(VLOOKUP(E33,e5a40c1c6c9bab46_a_col5!A:N,12,0)=0,"",VLOOKUP(E33,e5a40c1c6c9bab46_a_col5!A:N,12,0)),"")</f>
        <v/>
      </c>
      <c r="Q33" s="15" t="str">
        <f>IFERROR(IF(VLOOKUP(E33,e5a40c1c6c9bab46_a_col5!A:N,13,0)=0,"",VLOOKUP(E33,e5a40c1c6c9bab46_a_col5!A:N,13,0)),"")</f>
        <v>0731-84619517</v>
      </c>
      <c r="R33" s="15" t="str">
        <f>IFERROR(IF(VLOOKUP(E33,e5a40c1c6c9bab46_a_col5!A:N,14,0)=0,"",VLOOKUP(E33,e5a40c1c6c9bab46_a_col5!A:N,14,0)),"")</f>
        <v/>
      </c>
    </row>
    <row r="34" ht="192" spans="1:18">
      <c r="A34" s="14">
        <f t="shared" si="0"/>
        <v>29</v>
      </c>
      <c r="B34" s="15" t="s">
        <v>21</v>
      </c>
      <c r="C34" s="15" t="str">
        <f>IFERROR(IF(VLOOKUP(E34,e5a40c1c6c9bab46_a_col5!A:N,2,0)=0,"",VLOOKUP(E34,e5a40c1c6c9bab46_a_col5!A:N,2,0)),"")</f>
        <v>湖南省应急管理厅</v>
      </c>
      <c r="D34" s="15" t="str">
        <f>IFERROR(IF(VLOOKUP(E34,e5a40c1c6c9bab46_a_col5!A:N,3,0)=0,"",VLOOKUP(E34,e5a40c1c6c9bab46_a_col5!A:N,3,0)),"")</f>
        <v>自然灾害
生活救助</v>
      </c>
      <c r="E34" s="17" t="s">
        <v>106</v>
      </c>
      <c r="F34" s="15" t="str">
        <f>IFERROR(IF(VLOOKUP(E34,e5a40c1c6c9bab46_a_col5!A:N,4,0)=0,"",VLOOKUP(E34,e5a40c1c6c9bab46_a_col5!A:N,4,0)),"")</f>
        <v>救灾资金</v>
      </c>
      <c r="G34" s="15" t="str">
        <f>IFERROR(IF(VLOOKUP(E34,e5a40c1c6c9bab46_a_col5!A:N,5,0)=0,"",VLOOKUP(E34,e5a40c1c6c9bab46_a_col5!A:N,5,0)),"")</f>
        <v>1.《财政部 应急部关于印发〈中央自然灾害救灾资金管理暂行办法〉的通知》（财建〔2020〕245号）
2.《湖南省财政厅 湖南省应急管理厅关于印发〈湖南省自然灾害救灾资金管理实施细则〉的通知》（湘财企〔2020〕52号）</v>
      </c>
      <c r="H34" s="15" t="str">
        <f>IFERROR(IF(VLOOKUP(E34,e5a40c1c6c9bab46_a_col5!A:N,6,0)=0,"",VLOOKUP(E34,e5a40c1c6c9bab46_a_col5!A:N,6,0)),"")</f>
        <v>自然灾害生活救助（包括应急救助、过渡期生活救助、旱灾救助、抚慰遇难人员家属、恢复重建倒损住房、解决受灾群众冬令春荒期间生活困难等）。</v>
      </c>
      <c r="I34" s="15" t="s">
        <v>107</v>
      </c>
      <c r="J34" s="15" t="s">
        <v>108</v>
      </c>
      <c r="K34" s="15" t="str">
        <f>IFERROR(IF(VLOOKUP(E34,e5a40c1c6c9bab46_a_col5!A:N,7,0)=0,"",VLOOKUP(E34,e5a40c1c6c9bab46_a_col5!A:N,7,0)),"")</f>
        <v>不定期</v>
      </c>
      <c r="L34" s="15" t="str">
        <f>IFERROR(IF(VLOOKUP(E34,e5a40c1c6c9bab46_a_col5!A:N,8,0)=0,"",VLOOKUP(E34,e5a40c1c6c9bab46_a_col5!A:N,8,0)),"")</f>
        <v/>
      </c>
      <c r="M34" s="15" t="str">
        <f>IFERROR(IF(VLOOKUP(E34,e5a40c1c6c9bab46_a_col5!A:N,9,0)=0,"",VLOOKUP(E34,e5a40c1c6c9bab46_a_col5!A:N,9,0)),"")</f>
        <v>√</v>
      </c>
      <c r="N34" s="15" t="str">
        <f>IFERROR(IF(VLOOKUP(E34,e5a40c1c6c9bab46_a_col5!A:N,10,0)=0,"",VLOOKUP(E34,e5a40c1c6c9bab46_a_col5!A:N,10,0)),"")</f>
        <v>√</v>
      </c>
      <c r="O34" s="15" t="str">
        <f>IFERROR(IF(VLOOKUP(E34,e5a40c1c6c9bab46_a_col5!A:N,11,0)=0,"",VLOOKUP(E34,e5a40c1c6c9bab46_a_col5!A:N,11,0)),"")</f>
        <v/>
      </c>
      <c r="P34" s="15" t="str">
        <f>IFERROR(IF(VLOOKUP(E34,e5a40c1c6c9bab46_a_col5!A:N,12,0)=0,"",VLOOKUP(E34,e5a40c1c6c9bab46_a_col5!A:N,12,0)),"")</f>
        <v/>
      </c>
      <c r="Q34" s="15" t="str">
        <f>IFERROR(IF(VLOOKUP(E34,e5a40c1c6c9bab46_a_col5!A:N,13,0)=0,"",VLOOKUP(E34,e5a40c1c6c9bab46_a_col5!A:N,13,0)),"")</f>
        <v>0731-89751127</v>
      </c>
      <c r="R34" s="15" t="str">
        <f>IFERROR(IF(VLOOKUP(E34,e5a40c1c6c9bab46_a_col5!A:N,14,0)=0,"",VLOOKUP(E34,e5a40c1c6c9bab46_a_col5!A:N,14,0)),"")</f>
        <v>湖南省实施《自然灾害救助条例》办法（省政府令第291号）：第二十五条 采取现金救助形式的，除应急救助补助、遇难人员亲属抚慰金外，应当通过金融机构实行社会化发放。</v>
      </c>
    </row>
    <row r="35" ht="124.5" spans="1:18">
      <c r="A35" s="14">
        <f t="shared" si="0"/>
        <v>30</v>
      </c>
      <c r="B35" s="15" t="s">
        <v>21</v>
      </c>
      <c r="C35" s="15" t="str">
        <f>IFERROR(IF(VLOOKUP(E35,e5a40c1c6c9bab46_a_col5!A:N,2,0)=0,"",VLOOKUP(E35,e5a40c1c6c9bab46_a_col5!A:N,2,0)),"")</f>
        <v>湖南省计划生育协会</v>
      </c>
      <c r="D35" s="15" t="str">
        <f>IFERROR(IF(VLOOKUP(E35,e5a40c1c6c9bab46_a_col5!A:N,3,0)=0,"",VLOOKUP(E35,e5a40c1c6c9bab46_a_col5!A:N,3,0)),"")</f>
        <v>计划生育特殊家庭重病大病住院护理补贴</v>
      </c>
      <c r="E35" s="17" t="s">
        <v>109</v>
      </c>
      <c r="F35" s="15" t="str">
        <f>IFERROR(IF(VLOOKUP(E35,e5a40c1c6c9bab46_a_col5!A:N,4,0)=0,"",VLOOKUP(E35,e5a40c1c6c9bab46_a_col5!A:N,4,0)),"")</f>
        <v>计生住院</v>
      </c>
      <c r="G35" s="15" t="str">
        <f>IFERROR(IF(VLOOKUP(E35,e5a40c1c6c9bab46_a_col5!A:N,5,0)=0,"",VLOOKUP(E35,e5a40c1c6c9bab46_a_col5!A:N,5,0)),"")</f>
        <v>《湖南省卫生和计划生育委员会 湖南省计划生育协会关于印发〈湖南省计划生育特殊家庭重病大病住院护理补贴实施方案〉的通知》（湘卫办发〔2018〕1号）</v>
      </c>
      <c r="H35" s="15" t="str">
        <f>IFERROR(IF(VLOOKUP(E35,e5a40c1c6c9bab46_a_col5!A:N,6,0)=0,"",VLOOKUP(E35,e5a40c1c6c9bab46_a_col5!A:N,6,0)),"")</f>
        <v>重病大病住院护理补贴。</v>
      </c>
      <c r="I35" s="15" t="s">
        <v>110</v>
      </c>
      <c r="J35" s="15" t="s">
        <v>111</v>
      </c>
      <c r="K35" s="15" t="str">
        <f>IFERROR(IF(VLOOKUP(E35,e5a40c1c6c9bab46_a_col5!A:N,7,0)=0,"",VLOOKUP(E35,e5a40c1c6c9bab46_a_col5!A:N,7,0)),"")</f>
        <v>不定期</v>
      </c>
      <c r="L35" s="15" t="str">
        <f>IFERROR(IF(VLOOKUP(E35,e5a40c1c6c9bab46_a_col5!A:N,8,0)=0,"",VLOOKUP(E35,e5a40c1c6c9bab46_a_col5!A:N,8,0)),"")</f>
        <v>√</v>
      </c>
      <c r="M35" s="15" t="str">
        <f>IFERROR(IF(VLOOKUP(E35,e5a40c1c6c9bab46_a_col5!A:N,9,0)=0,"",VLOOKUP(E35,e5a40c1c6c9bab46_a_col5!A:N,9,0)),"")</f>
        <v/>
      </c>
      <c r="N35" s="15" t="str">
        <f>IFERROR(IF(VLOOKUP(E35,e5a40c1c6c9bab46_a_col5!A:N,10,0)=0,"",VLOOKUP(E35,e5a40c1c6c9bab46_a_col5!A:N,10,0)),"")</f>
        <v>√</v>
      </c>
      <c r="O35" s="15" t="str">
        <f>IFERROR(IF(VLOOKUP(E35,e5a40c1c6c9bab46_a_col5!A:N,11,0)=0,"",VLOOKUP(E35,e5a40c1c6c9bab46_a_col5!A:N,11,0)),"")</f>
        <v/>
      </c>
      <c r="P35" s="15" t="str">
        <f>IFERROR(IF(VLOOKUP(E35,e5a40c1c6c9bab46_a_col5!A:N,12,0)=0,"",VLOOKUP(E35,e5a40c1c6c9bab46_a_col5!A:N,12,0)),"")</f>
        <v/>
      </c>
      <c r="Q35" s="15" t="str">
        <f>IFERROR(IF(VLOOKUP(E35,e5a40c1c6c9bab46_a_col5!A:N,13,0)=0,"",VLOOKUP(E35,e5a40c1c6c9bab46_a_col5!A:N,13,0)),"")</f>
        <v>0731-84822012
0731-84828624</v>
      </c>
      <c r="R35" s="15" t="str">
        <f>IFERROR(IF(VLOOKUP(E35,e5a40c1c6c9bab46_a_col5!A:N,14,0)=0,"",VLOOKUP(E35,e5a40c1c6c9bab46_a_col5!A:N,14,0)),"")</f>
        <v/>
      </c>
    </row>
    <row r="36" ht="327" spans="1:18">
      <c r="A36" s="14">
        <f t="shared" si="0"/>
        <v>31</v>
      </c>
      <c r="B36" s="15" t="s">
        <v>21</v>
      </c>
      <c r="C36" s="15" t="str">
        <f>IFERROR(IF(VLOOKUP(E36,e5a40c1c6c9bab46_a_col5!A:N,2,0)=0,"",VLOOKUP(E36,e5a40c1c6c9bab46_a_col5!A:N,2,0)),"")</f>
        <v>湖南省卫生健康委员会</v>
      </c>
      <c r="D36" s="15" t="str">
        <f>IFERROR(IF(VLOOKUP(E36,e5a40c1c6c9bab46_a_col5!A:N,3,0)=0,"",VLOOKUP(E36,e5a40c1c6c9bab46_a_col5!A:N,3,0)),"")</f>
        <v>独生子女保健费（财政筹资对象）</v>
      </c>
      <c r="E36" s="17" t="s">
        <v>112</v>
      </c>
      <c r="F36" s="15" t="str">
        <f>IFERROR(IF(VLOOKUP(E36,e5a40c1c6c9bab46_a_col5!A:N,4,0)=0,"",VLOOKUP(E36,e5a40c1c6c9bab46_a_col5!A:N,4,0)),"")</f>
        <v>独生保健</v>
      </c>
      <c r="G36" s="15" t="str">
        <f>IFERROR(IF(VLOOKUP(E36,e5a40c1c6c9bab46_a_col5!A:N,5,0)=0,"",VLOOKUP(E36,e5a40c1c6c9bab46_a_col5!A:N,5,0)),"")</f>
        <v>1.《湖南省人口与计划生育条例（2021）》
2.《湖南省人口计生委 湖南省财政厅关于独生子女保健费发放有关问题的通知》（湘人口发〔2011〕6号）
3.《湖南省人口计生委关于印发&lt;湖南省独生子女保健费发放对象确认办法&gt;的通知》（湘人口发〔2011〕7号）</v>
      </c>
      <c r="H36" s="15" t="str">
        <f>IFERROR(IF(VLOOKUP(E36,e5a40c1c6c9bab46_a_col5!A:N,6,0)=0,"",VLOOKUP(E36,e5a40c1c6c9bab46_a_col5!A:N,6,0)),"")</f>
        <v>独生子女父母保健费。</v>
      </c>
      <c r="I36" s="15" t="s">
        <v>113</v>
      </c>
      <c r="J36" s="15" t="s">
        <v>114</v>
      </c>
      <c r="K36" s="15" t="str">
        <f>IFERROR(IF(VLOOKUP(E36,e5a40c1c6c9bab46_a_col5!A:N,7,0)=0,"",VLOOKUP(E36,e5a40c1c6c9bab46_a_col5!A:N,7,0)),"")</f>
        <v>按年发放，每年发放一次</v>
      </c>
      <c r="L36" s="15" t="str">
        <f>IFERROR(IF(VLOOKUP(E36,e5a40c1c6c9bab46_a_col5!A:N,8,0)=0,"",VLOOKUP(E36,e5a40c1c6c9bab46_a_col5!A:N,8,0)),"")</f>
        <v/>
      </c>
      <c r="M36" s="15" t="str">
        <f>IFERROR(IF(VLOOKUP(E36,e5a40c1c6c9bab46_a_col5!A:N,9,0)=0,"",VLOOKUP(E36,e5a40c1c6c9bab46_a_col5!A:N,9,0)),"")</f>
        <v>√</v>
      </c>
      <c r="N36" s="15" t="str">
        <f>IFERROR(IF(VLOOKUP(E36,e5a40c1c6c9bab46_a_col5!A:N,10,0)=0,"",VLOOKUP(E36,e5a40c1c6c9bab46_a_col5!A:N,10,0)),"")</f>
        <v>√</v>
      </c>
      <c r="O36" s="15" t="str">
        <f>IFERROR(IF(VLOOKUP(E36,e5a40c1c6c9bab46_a_col5!A:N,11,0)=0,"",VLOOKUP(E36,e5a40c1c6c9bab46_a_col5!A:N,11,0)),"")</f>
        <v/>
      </c>
      <c r="P36" s="15" t="str">
        <f>IFERROR(IF(VLOOKUP(E36,e5a40c1c6c9bab46_a_col5!A:N,12,0)=0,"",VLOOKUP(E36,e5a40c1c6c9bab46_a_col5!A:N,12,0)),"")</f>
        <v/>
      </c>
      <c r="Q36" s="15" t="str">
        <f>IFERROR(IF(VLOOKUP(E36,e5a40c1c6c9bab46_a_col5!A:N,13,0)=0,"",VLOOKUP(E36,e5a40c1c6c9bab46_a_col5!A:N,13,0)),"")</f>
        <v>0731-84822044</v>
      </c>
      <c r="R36" s="15" t="str">
        <f>IFERROR(IF(VLOOKUP(E36,e5a40c1c6c9bab46_a_col5!A:N,14,0)=0,"",VLOOKUP(E36,e5a40c1c6c9bab46_a_col5!A:N,14,0)),"")</f>
        <v/>
      </c>
    </row>
    <row r="37" ht="274.5" spans="1:18">
      <c r="A37" s="14">
        <f t="shared" si="0"/>
        <v>32</v>
      </c>
      <c r="B37" s="15" t="s">
        <v>21</v>
      </c>
      <c r="C37" s="15" t="str">
        <f>IFERROR(IF(VLOOKUP(E37,e5a40c1c6c9bab46_a_col5!A:N,2,0)=0,"",VLOOKUP(E37,e5a40c1c6c9bab46_a_col5!A:N,2,0)),"")</f>
        <v>湖南省卫生健康委员会</v>
      </c>
      <c r="D37" s="15" t="str">
        <f>IFERROR(IF(VLOOKUP(E37,e5a40c1c6c9bab46_a_col5!A:N,3,0)=0,"",VLOOKUP(E37,e5a40c1c6c9bab46_a_col5!A:N,3,0)),"")</f>
        <v>农村部分计划生育家庭奖励扶助资金</v>
      </c>
      <c r="E37" s="17" t="s">
        <v>115</v>
      </c>
      <c r="F37" s="15" t="str">
        <f>IFERROR(IF(VLOOKUP(E37,e5a40c1c6c9bab46_a_col5!A:N,4,0)=0,"",VLOOKUP(E37,e5a40c1c6c9bab46_a_col5!A:N,4,0)),"")</f>
        <v>农村奖扶</v>
      </c>
      <c r="G37" s="15" t="str">
        <f>IFERROR(IF(VLOOKUP(E37,e5a40c1c6c9bab46_a_col5!A:N,5,0)=0,"",VLOOKUP(E37,e5a40c1c6c9bab46_a_col5!A:N,5,0)),"")</f>
        <v>1.《国家人口计生委 财政部关于印发〈农村部分计划生育家庭奖励扶助制度试点方案（试行）〉的通知》（国人口发〔2004〕36号）
2.《财政部 人口计生委关于调整全国农村部分计划生育家庭奖励扶助和计划生育家庭特别扶助标准的通知》（财教〔2011〕623号）</v>
      </c>
      <c r="H37" s="15" t="str">
        <f>IFERROR(IF(VLOOKUP(E37,e5a40c1c6c9bab46_a_col5!A:N,6,0)=0,"",VLOOKUP(E37,e5a40c1c6c9bab46_a_col5!A:N,6,0)),"")</f>
        <v>农村部分计划生育家庭奖励扶助。</v>
      </c>
      <c r="I37" s="15" t="s">
        <v>116</v>
      </c>
      <c r="J37" s="15" t="s">
        <v>117</v>
      </c>
      <c r="K37" s="15" t="str">
        <f>IFERROR(IF(VLOOKUP(E37,e5a40c1c6c9bab46_a_col5!A:N,7,0)=0,"",VLOOKUP(E37,e5a40c1c6c9bab46_a_col5!A:N,7,0)),"")</f>
        <v>按年发放，每年发放一次</v>
      </c>
      <c r="L37" s="15" t="str">
        <f>IFERROR(IF(VLOOKUP(E37,e5a40c1c6c9bab46_a_col5!A:N,8,0)=0,"",VLOOKUP(E37,e5a40c1c6c9bab46_a_col5!A:N,8,0)),"")</f>
        <v/>
      </c>
      <c r="M37" s="15" t="str">
        <f>IFERROR(IF(VLOOKUP(E37,e5a40c1c6c9bab46_a_col5!A:N,9,0)=0,"",VLOOKUP(E37,e5a40c1c6c9bab46_a_col5!A:N,9,0)),"")</f>
        <v>√</v>
      </c>
      <c r="N37" s="15" t="str">
        <f>IFERROR(IF(VLOOKUP(E37,e5a40c1c6c9bab46_a_col5!A:N,10,0)=0,"",VLOOKUP(E37,e5a40c1c6c9bab46_a_col5!A:N,10,0)),"")</f>
        <v>√</v>
      </c>
      <c r="O37" s="15" t="str">
        <f>IFERROR(IF(VLOOKUP(E37,e5a40c1c6c9bab46_a_col5!A:N,11,0)=0,"",VLOOKUP(E37,e5a40c1c6c9bab46_a_col5!A:N,11,0)),"")</f>
        <v/>
      </c>
      <c r="P37" s="15" t="str">
        <f>IFERROR(IF(VLOOKUP(E37,e5a40c1c6c9bab46_a_col5!A:N,12,0)=0,"",VLOOKUP(E37,e5a40c1c6c9bab46_a_col5!A:N,12,0)),"")</f>
        <v/>
      </c>
      <c r="Q37" s="15" t="str">
        <f>IFERROR(IF(VLOOKUP(E37,e5a40c1c6c9bab46_a_col5!A:N,13,0)=0,"",VLOOKUP(E37,e5a40c1c6c9bab46_a_col5!A:N,13,0)),"")</f>
        <v>0731-84822044</v>
      </c>
      <c r="R37" s="15" t="str">
        <f>IFERROR(IF(VLOOKUP(E37,e5a40c1c6c9bab46_a_col5!A:N,14,0)=0,"",VLOOKUP(E37,e5a40c1c6c9bab46_a_col5!A:N,14,0)),"")</f>
        <v/>
      </c>
    </row>
    <row r="38" ht="42" spans="1:18">
      <c r="A38" s="14">
        <f t="shared" si="0"/>
        <v>33</v>
      </c>
      <c r="B38" s="15" t="s">
        <v>21</v>
      </c>
      <c r="C38" s="15" t="str">
        <f>IFERROR(IF(VLOOKUP(E38,e5a40c1c6c9bab46_a_col5!A:N,2,0)=0,"",VLOOKUP(E38,e5a40c1c6c9bab46_a_col5!A:N,2,0)),"")</f>
        <v>湖南省卫生健康委员会</v>
      </c>
      <c r="D38" s="15" t="str">
        <f>IFERROR(IF(VLOOKUP(E38,e5a40c1c6c9bab46_a_col5!A:N,3,0)=0,"",VLOOKUP(E38,e5a40c1c6c9bab46_a_col5!A:N,3,0)),"")</f>
        <v>城镇独生子女父母奖励资金</v>
      </c>
      <c r="E38" s="17" t="s">
        <v>118</v>
      </c>
      <c r="F38" s="15" t="str">
        <f>IFERROR(IF(VLOOKUP(E38,e5a40c1c6c9bab46_a_col5!A:N,4,0)=0,"",VLOOKUP(E38,e5a40c1c6c9bab46_a_col5!A:N,4,0)),"")</f>
        <v>城独奖励</v>
      </c>
      <c r="G38" s="15" t="str">
        <f>IFERROR(IF(VLOOKUP(E38,e5a40c1c6c9bab46_a_col5!A:N,5,0)=0,"",VLOOKUP(E38,e5a40c1c6c9bab46_a_col5!A:N,5,0)),"")</f>
        <v>《湖南省人民政府关于印发〈湖南省完善城镇独生子女父母奖励办法若干规定〉的通知》（湘政发〔2014〕27号）</v>
      </c>
      <c r="H38" s="15" t="str">
        <f>IFERROR(IF(VLOOKUP(E38,e5a40c1c6c9bab46_a_col5!A:N,6,0)=0,"",VLOOKUP(E38,e5a40c1c6c9bab46_a_col5!A:N,6,0)),"")</f>
        <v>城镇独生子女父母奖励。</v>
      </c>
      <c r="I38" s="15" t="s">
        <v>119</v>
      </c>
      <c r="J38" s="15" t="s">
        <v>120</v>
      </c>
      <c r="K38" s="15" t="str">
        <f>IFERROR(IF(VLOOKUP(E38,e5a40c1c6c9bab46_a_col5!A:N,7,0)=0,"",VLOOKUP(E38,e5a40c1c6c9bab46_a_col5!A:N,7,0)),"")</f>
        <v>按年发放，每年发放一次</v>
      </c>
      <c r="L38" s="15" t="str">
        <f>IFERROR(IF(VLOOKUP(E38,e5a40c1c6c9bab46_a_col5!A:N,8,0)=0,"",VLOOKUP(E38,e5a40c1c6c9bab46_a_col5!A:N,8,0)),"")</f>
        <v/>
      </c>
      <c r="M38" s="15" t="str">
        <f>IFERROR(IF(VLOOKUP(E38,e5a40c1c6c9bab46_a_col5!A:N,9,0)=0,"",VLOOKUP(E38,e5a40c1c6c9bab46_a_col5!A:N,9,0)),"")</f>
        <v>√</v>
      </c>
      <c r="N38" s="15" t="str">
        <f>IFERROR(IF(VLOOKUP(E38,e5a40c1c6c9bab46_a_col5!A:N,10,0)=0,"",VLOOKUP(E38,e5a40c1c6c9bab46_a_col5!A:N,10,0)),"")</f>
        <v>√</v>
      </c>
      <c r="O38" s="15" t="str">
        <f>IFERROR(IF(VLOOKUP(E38,e5a40c1c6c9bab46_a_col5!A:N,11,0)=0,"",VLOOKUP(E38,e5a40c1c6c9bab46_a_col5!A:N,11,0)),"")</f>
        <v/>
      </c>
      <c r="P38" s="15" t="str">
        <f>IFERROR(IF(VLOOKUP(E38,e5a40c1c6c9bab46_a_col5!A:N,12,0)=0,"",VLOOKUP(E38,e5a40c1c6c9bab46_a_col5!A:N,12,0)),"")</f>
        <v/>
      </c>
      <c r="Q38" s="15" t="str">
        <f>IFERROR(IF(VLOOKUP(E38,e5a40c1c6c9bab46_a_col5!A:N,13,0)=0,"",VLOOKUP(E38,e5a40c1c6c9bab46_a_col5!A:N,13,0)),"")</f>
        <v>0731-84822044</v>
      </c>
      <c r="R38" s="15" t="str">
        <f>IFERROR(IF(VLOOKUP(E38,e5a40c1c6c9bab46_a_col5!A:N,14,0)=0,"",VLOOKUP(E38,e5a40c1c6c9bab46_a_col5!A:N,14,0)),"")</f>
        <v/>
      </c>
    </row>
    <row r="39" ht="256.5" hidden="1" spans="1:18">
      <c r="A39" s="14">
        <f t="shared" si="0"/>
        <v>34</v>
      </c>
      <c r="B39" s="15" t="s">
        <v>21</v>
      </c>
      <c r="C39" s="15" t="str">
        <f>IFERROR(IF(VLOOKUP(E39,e5a40c1c6c9bab46_a_col5!A:N,2,0)=0,"",VLOOKUP(E39,e5a40c1c6c9bab46_a_col5!A:N,2,0)),"")</f>
        <v>湖南省卫生健康委员会</v>
      </c>
      <c r="D39" s="15" t="str">
        <f>IFERROR(IF(VLOOKUP(E39,e5a40c1c6c9bab46_a_col5!A:N,3,0)=0,"",VLOOKUP(E39,e5a40c1c6c9bab46_a_col5!A:N,3,0)),"")</f>
        <v>计划生育家庭特别扶助资金</v>
      </c>
      <c r="E39" s="17" t="s">
        <v>121</v>
      </c>
      <c r="F39" s="15" t="str">
        <f>IFERROR(IF(VLOOKUP(E39,e5a40c1c6c9bab46_a_col5!A:N,4,0)=0,"",VLOOKUP(E39,e5a40c1c6c9bab46_a_col5!A:N,4,0)),"")</f>
        <v>计生特扶</v>
      </c>
      <c r="G39" s="15" t="str">
        <f>IFERROR(IF(VLOOKUP(E39,e5a40c1c6c9bab46_a_col5!A:N,5,0)=0,"",VLOOKUP(E39,e5a40c1c6c9bab46_a_col5!A:N,5,0)),"")</f>
        <v>1.《国家人口计生委 财政部关于印发〈全国独生子女伤残死亡家庭扶助制度试点方案〉的通知》（国人口发〔2007〕78号）
2.《国家人口计生委 财政部关于将三级以上计划生育手术并发症人员纳入计划生育家庭特别扶助制度的通知》（人口政法〔2011〕62号）
3.湖南省财政厅 湖南省卫生健康委员会关于提高计划生育家庭特别扶助制度扶助标准的通知（湘财社〔2022〕12号）</v>
      </c>
      <c r="H39" s="15" t="str">
        <f>IFERROR(IF(VLOOKUP(E39,e5a40c1c6c9bab46_a_col5!A:N,6,0)=0,"",VLOOKUP(E39,e5a40c1c6c9bab46_a_col5!A:N,6,0)),"")</f>
        <v>计划生育家庭特别扶助。</v>
      </c>
      <c r="I39" s="15" t="s">
        <v>122</v>
      </c>
      <c r="J39" s="15" t="s">
        <v>123</v>
      </c>
      <c r="K39" s="15" t="str">
        <f>IFERROR(IF(VLOOKUP(E39,e5a40c1c6c9bab46_a_col5!A:N,7,0)=0,"",VLOOKUP(E39,e5a40c1c6c9bab46_a_col5!A:N,7,0)),"")</f>
        <v>按年发放，每年发放一次</v>
      </c>
      <c r="L39" s="15" t="str">
        <f>IFERROR(IF(VLOOKUP(E39,e5a40c1c6c9bab46_a_col5!A:N,8,0)=0,"",VLOOKUP(E39,e5a40c1c6c9bab46_a_col5!A:N,8,0)),"")</f>
        <v/>
      </c>
      <c r="M39" s="15" t="str">
        <f>IFERROR(IF(VLOOKUP(E39,e5a40c1c6c9bab46_a_col5!A:N,9,0)=0,"",VLOOKUP(E39,e5a40c1c6c9bab46_a_col5!A:N,9,0)),"")</f>
        <v>√</v>
      </c>
      <c r="N39" s="15" t="str">
        <f>IFERROR(IF(VLOOKUP(E39,e5a40c1c6c9bab46_a_col5!A:N,10,0)=0,"",VLOOKUP(E39,e5a40c1c6c9bab46_a_col5!A:N,10,0)),"")</f>
        <v/>
      </c>
      <c r="O39" s="15" t="str">
        <f>IFERROR(IF(VLOOKUP(E39,e5a40c1c6c9bab46_a_col5!A:N,11,0)=0,"",VLOOKUP(E39,e5a40c1c6c9bab46_a_col5!A:N,11,0)),"")</f>
        <v>√</v>
      </c>
      <c r="P39" s="15" t="str">
        <f>IFERROR(IF(VLOOKUP(E39,e5a40c1c6c9bab46_a_col5!A:N,12,0)=0,"",VLOOKUP(E39,e5a40c1c6c9bab46_a_col5!A:N,12,0)),"")</f>
        <v>涉及对象隐私</v>
      </c>
      <c r="Q39" s="15" t="str">
        <f>IFERROR(IF(VLOOKUP(E39,e5a40c1c6c9bab46_a_col5!A:N,13,0)=0,"",VLOOKUP(E39,e5a40c1c6c9bab46_a_col5!A:N,13,0)),"")</f>
        <v>0731-84822044</v>
      </c>
      <c r="R39" s="15" t="str">
        <f>IFERROR(IF(VLOOKUP(E39,e5a40c1c6c9bab46_a_col5!A:N,14,0)=0,"",VLOOKUP(E39,e5a40c1c6c9bab46_a_col5!A:N,14,0)),"")</f>
        <v/>
      </c>
    </row>
    <row r="40" ht="144" hidden="1" spans="1:18">
      <c r="A40" s="14">
        <f t="shared" si="0"/>
        <v>35</v>
      </c>
      <c r="B40" s="15" t="s">
        <v>21</v>
      </c>
      <c r="C40" s="15" t="str">
        <f>IFERROR(IF(VLOOKUP(E40,e5a40c1c6c9bab46_a_col5!A:N,2,0)=0,"",VLOOKUP(E40,e5a40c1c6c9bab46_a_col5!A:N,2,0)),"")</f>
        <v>湖南省卫生健康委员会</v>
      </c>
      <c r="D40" s="15" t="str">
        <f>IFERROR(IF(VLOOKUP(E40,e5a40c1c6c9bab46_a_col5!A:N,3,0)=0,"",VLOOKUP(E40,e5a40c1c6c9bab46_a_col5!A:N,3,0)),"")</f>
        <v>计生手术并发症治疗及特困家庭救助</v>
      </c>
      <c r="E40" s="17" t="s">
        <v>124</v>
      </c>
      <c r="F40" s="15" t="str">
        <f>IFERROR(IF(VLOOKUP(E40,e5a40c1c6c9bab46_a_col5!A:N,4,0)=0,"",VLOOKUP(E40,e5a40c1c6c9bab46_a_col5!A:N,4,0)),"")</f>
        <v>计生并发</v>
      </c>
      <c r="G40" s="15" t="str">
        <f>IFERROR(IF(VLOOKUP(E40,e5a40c1c6c9bab46_a_col5!A:N,5,0)=0,"",VLOOKUP(E40,e5a40c1c6c9bab46_a_col5!A:N,5,0)),"")</f>
        <v>1.《国家人口计生委 财政部关于将三级以上计划生育手术并发症人员纳入计划生育家庭特别扶助制度的通知》（人口政法〔2011〕62号）
2.《湖南省财政厅 湖南省卫生健康委员会关于调整计划生育家庭特别扶助制度扶助标准的通知》（湘财社〔2018〕31号）
3.湖南省财政厅 湖南省卫生健康委员会关于提高计划生育家庭特别扶助制度扶助标准的通知（湘财社〔2022〕12号）</v>
      </c>
      <c r="H40" s="15" t="str">
        <f>IFERROR(IF(VLOOKUP(E40,e5a40c1c6c9bab46_a_col5!A:N,6,0)=0,"",VLOOKUP(E40,e5a40c1c6c9bab46_a_col5!A:N,6,0)),"")</f>
        <v>计生手术并发症治疗及特困家庭救助。</v>
      </c>
      <c r="I40" s="15" t="s">
        <v>125</v>
      </c>
      <c r="J40" s="15" t="s">
        <v>126</v>
      </c>
      <c r="K40" s="15" t="str">
        <f>IFERROR(IF(VLOOKUP(E40,e5a40c1c6c9bab46_a_col5!A:N,7,0)=0,"",VLOOKUP(E40,e5a40c1c6c9bab46_a_col5!A:N,7,0)),"")</f>
        <v>按年发放，每年发放一次</v>
      </c>
      <c r="L40" s="15" t="str">
        <f>IFERROR(IF(VLOOKUP(E40,e5a40c1c6c9bab46_a_col5!A:N,8,0)=0,"",VLOOKUP(E40,e5a40c1c6c9bab46_a_col5!A:N,8,0)),"")</f>
        <v/>
      </c>
      <c r="M40" s="15" t="str">
        <f>IFERROR(IF(VLOOKUP(E40,e5a40c1c6c9bab46_a_col5!A:N,9,0)=0,"",VLOOKUP(E40,e5a40c1c6c9bab46_a_col5!A:N,9,0)),"")</f>
        <v>√</v>
      </c>
      <c r="N40" s="15" t="str">
        <f>IFERROR(IF(VLOOKUP(E40,e5a40c1c6c9bab46_a_col5!A:N,10,0)=0,"",VLOOKUP(E40,e5a40c1c6c9bab46_a_col5!A:N,10,0)),"")</f>
        <v/>
      </c>
      <c r="O40" s="15" t="str">
        <f>IFERROR(IF(VLOOKUP(E40,e5a40c1c6c9bab46_a_col5!A:N,11,0)=0,"",VLOOKUP(E40,e5a40c1c6c9bab46_a_col5!A:N,11,0)),"")</f>
        <v>√</v>
      </c>
      <c r="P40" s="15" t="str">
        <f>IFERROR(IF(VLOOKUP(E40,e5a40c1c6c9bab46_a_col5!A:N,12,0)=0,"",VLOOKUP(E40,e5a40c1c6c9bab46_a_col5!A:N,12,0)),"")</f>
        <v>涉及对象隐私</v>
      </c>
      <c r="Q40" s="15" t="str">
        <f>IFERROR(IF(VLOOKUP(E40,e5a40c1c6c9bab46_a_col5!A:N,13,0)=0,"",VLOOKUP(E40,e5a40c1c6c9bab46_a_col5!A:N,13,0)),"")</f>
        <v>0731-84822044</v>
      </c>
      <c r="R40" s="15" t="str">
        <f>IFERROR(IF(VLOOKUP(E40,e5a40c1c6c9bab46_a_col5!A:N,14,0)=0,"",VLOOKUP(E40,e5a40c1c6c9bab46_a_col5!A:N,14,0)),"")</f>
        <v/>
      </c>
    </row>
    <row r="41" ht="286.5" spans="1:18">
      <c r="A41" s="14">
        <f t="shared" si="0"/>
        <v>36</v>
      </c>
      <c r="B41" s="15" t="s">
        <v>21</v>
      </c>
      <c r="C41" s="15" t="str">
        <f>IFERROR(IF(VLOOKUP(E41,e5a40c1c6c9bab46_a_col5!A:N,2,0)=0,"",VLOOKUP(E41,e5a40c1c6c9bab46_a_col5!A:N,2,0)),"")</f>
        <v>湖南省民政厅</v>
      </c>
      <c r="D41" s="15" t="str">
        <f>IFERROR(IF(VLOOKUP(E41,e5a40c1c6c9bab46_a_col5!A:N,3,0)=0,"",VLOOKUP(E41,e5a40c1c6c9bab46_a_col5!A:N,3,0)),"")</f>
        <v>低保金</v>
      </c>
      <c r="E41" s="17" t="s">
        <v>127</v>
      </c>
      <c r="F41" s="15" t="str">
        <f>IFERROR(IF(VLOOKUP(E41,e5a40c1c6c9bab46_a_col5!A:N,4,0)=0,"",VLOOKUP(E41,e5a40c1c6c9bab46_a_col5!A:N,4,0)),"")</f>
        <v>城市低保</v>
      </c>
      <c r="G41" s="15" t="str">
        <f>IFERROR(IF(VLOOKUP(E41,e5a40c1c6c9bab46_a_col5!A:N,5,0)=0,"",VLOOKUP(E41,e5a40c1c6c9bab46_a_col5!A:N,5,0)),"")</f>
        <v>1.《社会救助暂行办法》（国务院第649号令）
2.《湖南省民政厅关于印发&lt;湖南省最低生活保障审核确认办法&gt;》(湘民发〔2021〕34号）
3.《湖南省人民政府关于贯彻落实〈社会救助暂行办法〉的实施意见》（湘政发〔2015〕31号）</v>
      </c>
      <c r="H41" s="15" t="str">
        <f>IFERROR(IF(VLOOKUP(E41,e5a40c1c6c9bab46_a_col5!A:N,6,0)=0,"",VLOOKUP(E41,e5a40c1c6c9bab46_a_col5!A:N,6,0)),"")</f>
        <v>国家对共同生活的家庭成员人均收入低于当地最低生活保障标准，且符合当地最低生活保障家庭财产状况规定的家庭，给予最低生活保障。</v>
      </c>
      <c r="I41" s="15" t="s">
        <v>128</v>
      </c>
      <c r="J41" s="15" t="s">
        <v>129</v>
      </c>
      <c r="K41" s="15" t="str">
        <f>IFERROR(IF(VLOOKUP(E41,e5a40c1c6c9bab46_a_col5!A:N,7,0)=0,"",VLOOKUP(E41,e5a40c1c6c9bab46_a_col5!A:N,7,0)),"")</f>
        <v>按月</v>
      </c>
      <c r="L41" s="15" t="str">
        <f>IFERROR(IF(VLOOKUP(E41,e5a40c1c6c9bab46_a_col5!A:N,8,0)=0,"",VLOOKUP(E41,e5a40c1c6c9bab46_a_col5!A:N,8,0)),"")</f>
        <v>√</v>
      </c>
      <c r="M41" s="15" t="str">
        <f>IFERROR(IF(VLOOKUP(E41,e5a40c1c6c9bab46_a_col5!A:N,9,0)=0,"",VLOOKUP(E41,e5a40c1c6c9bab46_a_col5!A:N,9,0)),"")</f>
        <v/>
      </c>
      <c r="N41" s="15" t="str">
        <f>IFERROR(IF(VLOOKUP(E41,e5a40c1c6c9bab46_a_col5!A:N,10,0)=0,"",VLOOKUP(E41,e5a40c1c6c9bab46_a_col5!A:N,10,0)),"")</f>
        <v>√</v>
      </c>
      <c r="O41" s="15" t="str">
        <f>IFERROR(IF(VLOOKUP(E41,e5a40c1c6c9bab46_a_col5!A:N,11,0)=0,"",VLOOKUP(E41,e5a40c1c6c9bab46_a_col5!A:N,11,0)),"")</f>
        <v/>
      </c>
      <c r="P41" s="15" t="str">
        <f>IFERROR(IF(VLOOKUP(E41,e5a40c1c6c9bab46_a_col5!A:N,12,0)=0,"",VLOOKUP(E41,e5a40c1c6c9bab46_a_col5!A:N,12,0)),"")</f>
        <v/>
      </c>
      <c r="Q41" s="15" t="str">
        <f>IFERROR(IF(VLOOKUP(E41,e5a40c1c6c9bab46_a_col5!A:N,13,0)=0,"",VLOOKUP(E41,e5a40c1c6c9bab46_a_col5!A:N,13,0)),"")</f>
        <v>0731-84502327</v>
      </c>
      <c r="R41" s="15" t="str">
        <f>IFERROR(IF(VLOOKUP(E41,e5a40c1c6c9bab46_a_col5!A:N,14,0)=0,"",VLOOKUP(E41,e5a40c1c6c9bab46_a_col5!A:N,14,0)),"")</f>
        <v>2021年民政部下发通知明确对象身份证号码、详细住址、银行卡号等涉及隐私的信息不可进行公示；未成年人信息不可公示。</v>
      </c>
    </row>
    <row r="42" ht="286.5" spans="1:18">
      <c r="A42" s="14">
        <f t="shared" si="0"/>
        <v>37</v>
      </c>
      <c r="B42" s="15" t="s">
        <v>21</v>
      </c>
      <c r="C42" s="15" t="str">
        <f>IFERROR(IF(VLOOKUP(E42,e5a40c1c6c9bab46_a_col5!A:N,2,0)=0,"",VLOOKUP(E42,e5a40c1c6c9bab46_a_col5!A:N,2,0)),"")</f>
        <v>湖南省民政厅</v>
      </c>
      <c r="D42" s="15" t="str">
        <f>IFERROR(IF(VLOOKUP(E42,e5a40c1c6c9bab46_a_col5!A:N,3,0)=0,"",VLOOKUP(E42,e5a40c1c6c9bab46_a_col5!A:N,3,0)),"")</f>
        <v>低保金</v>
      </c>
      <c r="E42" s="17" t="s">
        <v>130</v>
      </c>
      <c r="F42" s="15" t="str">
        <f>IFERROR(IF(VLOOKUP(E42,e5a40c1c6c9bab46_a_col5!A:N,4,0)=0,"",VLOOKUP(E42,e5a40c1c6c9bab46_a_col5!A:N,4,0)),"")</f>
        <v>农村低保</v>
      </c>
      <c r="G42" s="15" t="str">
        <f>IFERROR(IF(VLOOKUP(E42,e5a40c1c6c9bab46_a_col5!A:N,5,0)=0,"",VLOOKUP(E42,e5a40c1c6c9bab46_a_col5!A:N,5,0)),"")</f>
        <v>1.《社会救助暂行办法》（国务院第649号令）
2.《湖南省民政厅关于印发&lt;湖南省最低生活保障审核确认办法&gt;》(湘民发〔2021〕34号）
3.《湖南省人民政府关于贯彻落实〈社会救助暂行办法〉的实施意见》（湘政发〔2015〕31号）</v>
      </c>
      <c r="H42" s="15" t="str">
        <f>IFERROR(IF(VLOOKUP(E42,e5a40c1c6c9bab46_a_col5!A:N,6,0)=0,"",VLOOKUP(E42,e5a40c1c6c9bab46_a_col5!A:N,6,0)),"")</f>
        <v>国家对共同生活的家庭成员人均收入低于当地最低生活保障标准，且符合当地最低生活保障家庭财产状况规定的家庭，给予最低生活保障。</v>
      </c>
      <c r="I42" s="15" t="s">
        <v>131</v>
      </c>
      <c r="J42" s="15" t="s">
        <v>129</v>
      </c>
      <c r="K42" s="15" t="str">
        <f>IFERROR(IF(VLOOKUP(E42,e5a40c1c6c9bab46_a_col5!A:N,7,0)=0,"",VLOOKUP(E42,e5a40c1c6c9bab46_a_col5!A:N,7,0)),"")</f>
        <v>按月</v>
      </c>
      <c r="L42" s="15" t="str">
        <f>IFERROR(IF(VLOOKUP(E42,e5a40c1c6c9bab46_a_col5!A:N,8,0)=0,"",VLOOKUP(E42,e5a40c1c6c9bab46_a_col5!A:N,8,0)),"")</f>
        <v>√</v>
      </c>
      <c r="M42" s="15" t="str">
        <f>IFERROR(IF(VLOOKUP(E42,e5a40c1c6c9bab46_a_col5!A:N,9,0)=0,"",VLOOKUP(E42,e5a40c1c6c9bab46_a_col5!A:N,9,0)),"")</f>
        <v/>
      </c>
      <c r="N42" s="15" t="str">
        <f>IFERROR(IF(VLOOKUP(E42,e5a40c1c6c9bab46_a_col5!A:N,10,0)=0,"",VLOOKUP(E42,e5a40c1c6c9bab46_a_col5!A:N,10,0)),"")</f>
        <v>√</v>
      </c>
      <c r="O42" s="15" t="str">
        <f>IFERROR(IF(VLOOKUP(E42,e5a40c1c6c9bab46_a_col5!A:N,11,0)=0,"",VLOOKUP(E42,e5a40c1c6c9bab46_a_col5!A:N,11,0)),"")</f>
        <v/>
      </c>
      <c r="P42" s="15" t="str">
        <f>IFERROR(IF(VLOOKUP(E42,e5a40c1c6c9bab46_a_col5!A:N,12,0)=0,"",VLOOKUP(E42,e5a40c1c6c9bab46_a_col5!A:N,12,0)),"")</f>
        <v/>
      </c>
      <c r="Q42" s="15" t="str">
        <f>IFERROR(IF(VLOOKUP(E42,e5a40c1c6c9bab46_a_col5!A:N,13,0)=0,"",VLOOKUP(E42,e5a40c1c6c9bab46_a_col5!A:N,13,0)),"")</f>
        <v>0731-84502327</v>
      </c>
      <c r="R42" s="15" t="str">
        <f>IFERROR(IF(VLOOKUP(E42,e5a40c1c6c9bab46_a_col5!A:N,14,0)=0,"",VLOOKUP(E42,e5a40c1c6c9bab46_a_col5!A:N,14,0)),"")</f>
        <v>2021年民政部下发通知明确对象身份证号码、详细住址、银行卡号等涉及隐私的信息不可进行公示；未成年人信息不可公示。</v>
      </c>
    </row>
    <row r="43" ht="175.5" spans="1:18">
      <c r="A43" s="14">
        <f t="shared" si="0"/>
        <v>38</v>
      </c>
      <c r="B43" s="15" t="s">
        <v>21</v>
      </c>
      <c r="C43" s="15" t="str">
        <f>IFERROR(IF(VLOOKUP(E43,e5a40c1c6c9bab46_a_col5!A:N,2,0)=0,"",VLOOKUP(E43,e5a40c1c6c9bab46_a_col5!A:N,2,0)),"")</f>
        <v>湖南省民政厅</v>
      </c>
      <c r="D43" s="15" t="str">
        <f>IFERROR(IF(VLOOKUP(E43,e5a40c1c6c9bab46_a_col5!A:N,3,0)=0,"",VLOOKUP(E43,e5a40c1c6c9bab46_a_col5!A:N,3,0)),"")</f>
        <v>低保调标补发资金</v>
      </c>
      <c r="E43" s="17" t="s">
        <v>132</v>
      </c>
      <c r="F43" s="15" t="str">
        <f>IFERROR(IF(VLOOKUP(E43,e5a40c1c6c9bab46_a_col5!A:N,4,0)=0,"",VLOOKUP(E43,e5a40c1c6c9bab46_a_col5!A:N,4,0)),"")</f>
        <v>城低提标</v>
      </c>
      <c r="G43" s="15" t="str">
        <f>IFERROR(IF(VLOOKUP(E43,e5a40c1c6c9bab46_a_col5!A:N,5,0)=0,"",VLOOKUP(E43,e5a40c1c6c9bab46_a_col5!A:N,5,0)),"")</f>
        <v>1.《社会救助暂行办法》（国务院第649号令）
2.《湖南省人民政府关于进一步加强和改进最低生活保障工作的实施意见》（湘政发〔2013〕35号）
3.《湖南省人民政府关于贯彻落实〈社会救助暂行办法〉的实施意见》（湘政发〔2015〕31号）</v>
      </c>
      <c r="H43" s="15" t="str">
        <f>IFERROR(IF(VLOOKUP(E43,e5a40c1c6c9bab46_a_col5!A:N,6,0)=0,"",VLOOKUP(E43,e5a40c1c6c9bab46_a_col5!A:N,6,0)),"")</f>
        <v>根据标准调整情况，为低保对象补发保障金。</v>
      </c>
      <c r="I43" s="15" t="s">
        <v>128</v>
      </c>
      <c r="J43" s="15" t="s">
        <v>133</v>
      </c>
      <c r="K43" s="15" t="str">
        <f>IFERROR(IF(VLOOKUP(E43,e5a40c1c6c9bab46_a_col5!A:N,7,0)=0,"",VLOOKUP(E43,e5a40c1c6c9bab46_a_col5!A:N,7,0)),"")</f>
        <v>不定期</v>
      </c>
      <c r="L43" s="15" t="str">
        <f>IFERROR(IF(VLOOKUP(E43,e5a40c1c6c9bab46_a_col5!A:N,8,0)=0,"",VLOOKUP(E43,e5a40c1c6c9bab46_a_col5!A:N,8,0)),"")</f>
        <v>√</v>
      </c>
      <c r="M43" s="15" t="str">
        <f>IFERROR(IF(VLOOKUP(E43,e5a40c1c6c9bab46_a_col5!A:N,9,0)=0,"",VLOOKUP(E43,e5a40c1c6c9bab46_a_col5!A:N,9,0)),"")</f>
        <v/>
      </c>
      <c r="N43" s="15" t="str">
        <f>IFERROR(IF(VLOOKUP(E43,e5a40c1c6c9bab46_a_col5!A:N,10,0)=0,"",VLOOKUP(E43,e5a40c1c6c9bab46_a_col5!A:N,10,0)),"")</f>
        <v>√</v>
      </c>
      <c r="O43" s="15" t="str">
        <f>IFERROR(IF(VLOOKUP(E43,e5a40c1c6c9bab46_a_col5!A:N,11,0)=0,"",VLOOKUP(E43,e5a40c1c6c9bab46_a_col5!A:N,11,0)),"")</f>
        <v/>
      </c>
      <c r="P43" s="15" t="str">
        <f>IFERROR(IF(VLOOKUP(E43,e5a40c1c6c9bab46_a_col5!A:N,12,0)=0,"",VLOOKUP(E43,e5a40c1c6c9bab46_a_col5!A:N,12,0)),"")</f>
        <v/>
      </c>
      <c r="Q43" s="15" t="str">
        <f>IFERROR(IF(VLOOKUP(E43,e5a40c1c6c9bab46_a_col5!A:N,13,0)=0,"",VLOOKUP(E43,e5a40c1c6c9bab46_a_col5!A:N,13,0)),"")</f>
        <v>0731-84502327</v>
      </c>
      <c r="R43" s="15" t="str">
        <f>IFERROR(IF(VLOOKUP(E43,e5a40c1c6c9bab46_a_col5!A:N,14,0)=0,"",VLOOKUP(E43,e5a40c1c6c9bab46_a_col5!A:N,14,0)),"")</f>
        <v>2021年民政部下发通知明确对象身份证号码、详细住址、银行卡号等涉及隐私的信息不可进行公示；未成年人信息不可公示。</v>
      </c>
    </row>
    <row r="44" ht="175.5" spans="1:18">
      <c r="A44" s="14">
        <f t="shared" si="0"/>
        <v>39</v>
      </c>
      <c r="B44" s="15" t="s">
        <v>21</v>
      </c>
      <c r="C44" s="15" t="str">
        <f>IFERROR(IF(VLOOKUP(E44,e5a40c1c6c9bab46_a_col5!A:N,2,0)=0,"",VLOOKUP(E44,e5a40c1c6c9bab46_a_col5!A:N,2,0)),"")</f>
        <v>湖南省民政厅</v>
      </c>
      <c r="D44" s="15" t="str">
        <f>IFERROR(IF(VLOOKUP(E44,e5a40c1c6c9bab46_a_col5!A:N,3,0)=0,"",VLOOKUP(E44,e5a40c1c6c9bab46_a_col5!A:N,3,0)),"")</f>
        <v>低保调标补发资金</v>
      </c>
      <c r="E44" s="17" t="s">
        <v>134</v>
      </c>
      <c r="F44" s="15" t="str">
        <f>IFERROR(IF(VLOOKUP(E44,e5a40c1c6c9bab46_a_col5!A:N,4,0)=0,"",VLOOKUP(E44,e5a40c1c6c9bab46_a_col5!A:N,4,0)),"")</f>
        <v>农低提标</v>
      </c>
      <c r="G44" s="15" t="str">
        <f>IFERROR(IF(VLOOKUP(E44,e5a40c1c6c9bab46_a_col5!A:N,5,0)=0,"",VLOOKUP(E44,e5a40c1c6c9bab46_a_col5!A:N,5,0)),"")</f>
        <v>1.《社会救助暂行办法》（国务院第649号令）
2.《湖南省人民政府关于进一步加强和改进最低生活保障工作的实施意见》（湘政发〔2013〕35号）
3.《湖南省人民政府关于贯彻落实〈社会救助暂行办法〉的实施意见》（湘政发〔2015〕31号）</v>
      </c>
      <c r="H44" s="15" t="str">
        <f>IFERROR(IF(VLOOKUP(E44,e5a40c1c6c9bab46_a_col5!A:N,6,0)=0,"",VLOOKUP(E44,e5a40c1c6c9bab46_a_col5!A:N,6,0)),"")</f>
        <v>根据标准调整情况，为低保对象补发保障金。</v>
      </c>
      <c r="I44" s="15" t="s">
        <v>131</v>
      </c>
      <c r="J44" s="15" t="s">
        <v>133</v>
      </c>
      <c r="K44" s="15" t="str">
        <f>IFERROR(IF(VLOOKUP(E44,e5a40c1c6c9bab46_a_col5!A:N,7,0)=0,"",VLOOKUP(E44,e5a40c1c6c9bab46_a_col5!A:N,7,0)),"")</f>
        <v>不定期</v>
      </c>
      <c r="L44" s="15" t="str">
        <f>IFERROR(IF(VLOOKUP(E44,e5a40c1c6c9bab46_a_col5!A:N,8,0)=0,"",VLOOKUP(E44,e5a40c1c6c9bab46_a_col5!A:N,8,0)),"")</f>
        <v>√</v>
      </c>
      <c r="M44" s="15" t="str">
        <f>IFERROR(IF(VLOOKUP(E44,e5a40c1c6c9bab46_a_col5!A:N,9,0)=0,"",VLOOKUP(E44,e5a40c1c6c9bab46_a_col5!A:N,9,0)),"")</f>
        <v/>
      </c>
      <c r="N44" s="15" t="str">
        <f>IFERROR(IF(VLOOKUP(E44,e5a40c1c6c9bab46_a_col5!A:N,10,0)=0,"",VLOOKUP(E44,e5a40c1c6c9bab46_a_col5!A:N,10,0)),"")</f>
        <v>√</v>
      </c>
      <c r="O44" s="15" t="str">
        <f>IFERROR(IF(VLOOKUP(E44,e5a40c1c6c9bab46_a_col5!A:N,11,0)=0,"",VLOOKUP(E44,e5a40c1c6c9bab46_a_col5!A:N,11,0)),"")</f>
        <v/>
      </c>
      <c r="P44" s="15" t="str">
        <f>IFERROR(IF(VLOOKUP(E44,e5a40c1c6c9bab46_a_col5!A:N,12,0)=0,"",VLOOKUP(E44,e5a40c1c6c9bab46_a_col5!A:N,12,0)),"")</f>
        <v/>
      </c>
      <c r="Q44" s="15" t="str">
        <f>IFERROR(IF(VLOOKUP(E44,e5a40c1c6c9bab46_a_col5!A:N,13,0)=0,"",VLOOKUP(E44,e5a40c1c6c9bab46_a_col5!A:N,13,0)),"")</f>
        <v>0731-84502327</v>
      </c>
      <c r="R44" s="15" t="str">
        <f>IFERROR(IF(VLOOKUP(E44,e5a40c1c6c9bab46_a_col5!A:N,14,0)=0,"",VLOOKUP(E44,e5a40c1c6c9bab46_a_col5!A:N,14,0)),"")</f>
        <v>2021年民政部下发通知明确对象身份证号码、详细住址、银行卡号等涉及隐私的信息不可进行公示；未成年人信息不可公示。</v>
      </c>
    </row>
    <row r="45" ht="168" spans="1:18">
      <c r="A45" s="14">
        <f t="shared" si="0"/>
        <v>40</v>
      </c>
      <c r="B45" s="15" t="s">
        <v>21</v>
      </c>
      <c r="C45" s="15" t="str">
        <f>IFERROR(IF(VLOOKUP(E45,e5a40c1c6c9bab46_a_col5!A:N,2,0)=0,"",VLOOKUP(E45,e5a40c1c6c9bab46_a_col5!A:N,2,0)),"")</f>
        <v>湖南省民政厅</v>
      </c>
      <c r="D45" s="15" t="str">
        <f>IFERROR(IF(VLOOKUP(E45,e5a40c1c6c9bab46_a_col5!A:N,3,0)=0,"",VLOOKUP(E45,e5a40c1c6c9bab46_a_col5!A:N,3,0)),"")</f>
        <v>价格临时补贴</v>
      </c>
      <c r="E45" s="17" t="s">
        <v>135</v>
      </c>
      <c r="F45" s="15" t="str">
        <f>IFERROR(IF(VLOOKUP(E45,e5a40c1c6c9bab46_a_col5!A:N,4,0)=0,"",VLOOKUP(E45,e5a40c1c6c9bab46_a_col5!A:N,4,0)),"")</f>
        <v>城低临补</v>
      </c>
      <c r="G45" s="15" t="str">
        <f>IFERROR(IF(VLOOKUP(E45,e5a40c1c6c9bab46_a_col5!A:N,5,0)=0,"",VLOOKUP(E45,e5a40c1c6c9bab46_a_col5!A:N,5,0)),"")</f>
        <v>《湖南省发展和改革委员会 湖南省民政厅 湖南省财政厅 湖南省人力资源和社会保障厅 湖南省退役军人事务厅 湖南省教育厅 国家统计局湖南调查总队关于印发〈湖南省社会救助和保障标准与物价上涨挂钩联动机制实施细则〉的通知》（湘发改价调规〔2020〕610号）</v>
      </c>
      <c r="H45" s="15" t="str">
        <f>IFERROR(IF(VLOOKUP(E45,e5a40c1c6c9bab46_a_col5!A:N,6,0)=0,"",VLOOKUP(E45,e5a40c1c6c9bab46_a_col5!A:N,6,0)),"")</f>
        <v>应对物价上涨对困难群众基本生活的影响。</v>
      </c>
      <c r="I45" s="15" t="s">
        <v>128</v>
      </c>
      <c r="J45" s="15" t="s">
        <v>136</v>
      </c>
      <c r="K45" s="15" t="str">
        <f>IFERROR(IF(VLOOKUP(E45,e5a40c1c6c9bab46_a_col5!A:N,7,0)=0,"",VLOOKUP(E45,e5a40c1c6c9bab46_a_col5!A:N,7,0)),"")</f>
        <v>不定期</v>
      </c>
      <c r="L45" s="15" t="str">
        <f>IFERROR(IF(VLOOKUP(E45,e5a40c1c6c9bab46_a_col5!A:N,8,0)=0,"",VLOOKUP(E45,e5a40c1c6c9bab46_a_col5!A:N,8,0)),"")</f>
        <v>√</v>
      </c>
      <c r="M45" s="15" t="str">
        <f>IFERROR(IF(VLOOKUP(E45,e5a40c1c6c9bab46_a_col5!A:N,9,0)=0,"",VLOOKUP(E45,e5a40c1c6c9bab46_a_col5!A:N,9,0)),"")</f>
        <v/>
      </c>
      <c r="N45" s="15" t="str">
        <f>IFERROR(IF(VLOOKUP(E45,e5a40c1c6c9bab46_a_col5!A:N,10,0)=0,"",VLOOKUP(E45,e5a40c1c6c9bab46_a_col5!A:N,10,0)),"")</f>
        <v>√</v>
      </c>
      <c r="O45" s="15" t="str">
        <f>IFERROR(IF(VLOOKUP(E45,e5a40c1c6c9bab46_a_col5!A:N,11,0)=0,"",VLOOKUP(E45,e5a40c1c6c9bab46_a_col5!A:N,11,0)),"")</f>
        <v/>
      </c>
      <c r="P45" s="15" t="str">
        <f>IFERROR(IF(VLOOKUP(E45,e5a40c1c6c9bab46_a_col5!A:N,12,0)=0,"",VLOOKUP(E45,e5a40c1c6c9bab46_a_col5!A:N,12,0)),"")</f>
        <v/>
      </c>
      <c r="Q45" s="15" t="str">
        <f>IFERROR(IF(VLOOKUP(E45,e5a40c1c6c9bab46_a_col5!A:N,13,0)=0,"",VLOOKUP(E45,e5a40c1c6c9bab46_a_col5!A:N,13,0)),"")</f>
        <v>0731-84502327</v>
      </c>
      <c r="R45" s="15" t="str">
        <f>IFERROR(IF(VLOOKUP(E45,e5a40c1c6c9bab46_a_col5!A:N,14,0)=0,"",VLOOKUP(E45,e5a40c1c6c9bab46_a_col5!A:N,14,0)),"")</f>
        <v>2021年民政部下发通知明确对象身份证号码、详细住址、银行卡号等涉及隐私的信息不可进行公示；未成年人信息不可公示。</v>
      </c>
    </row>
    <row r="46" ht="168" spans="1:18">
      <c r="A46" s="14">
        <f t="shared" si="0"/>
        <v>41</v>
      </c>
      <c r="B46" s="15" t="s">
        <v>21</v>
      </c>
      <c r="C46" s="15" t="str">
        <f>IFERROR(IF(VLOOKUP(E46,e5a40c1c6c9bab46_a_col5!A:N,2,0)=0,"",VLOOKUP(E46,e5a40c1c6c9bab46_a_col5!A:N,2,0)),"")</f>
        <v>湖南省民政厅</v>
      </c>
      <c r="D46" s="15" t="str">
        <f>IFERROR(IF(VLOOKUP(E46,e5a40c1c6c9bab46_a_col5!A:N,3,0)=0,"",VLOOKUP(E46,e5a40c1c6c9bab46_a_col5!A:N,3,0)),"")</f>
        <v>价格临时补贴</v>
      </c>
      <c r="E46" s="17" t="s">
        <v>137</v>
      </c>
      <c r="F46" s="15" t="str">
        <f>IFERROR(IF(VLOOKUP(E46,e5a40c1c6c9bab46_a_col5!A:N,4,0)=0,"",VLOOKUP(E46,e5a40c1c6c9bab46_a_col5!A:N,4,0)),"")</f>
        <v>农低临补</v>
      </c>
      <c r="G46" s="15" t="str">
        <f>IFERROR(IF(VLOOKUP(E46,e5a40c1c6c9bab46_a_col5!A:N,5,0)=0,"",VLOOKUP(E46,e5a40c1c6c9bab46_a_col5!A:N,5,0)),"")</f>
        <v>《湖南省发展和改革委员会 湖南省民政厅 湖南省财政厅 湖南省人力资源和社会保障厅 湖南省退役军人事务厅 湖南省教育厅 国家统计局湖南调查总队关于印发〈湖南省社会救助和保障标准与物价上涨挂钩联动机制实施细则〉的通知》（湘发改价调规〔2020〕610号）</v>
      </c>
      <c r="H46" s="15" t="str">
        <f>IFERROR(IF(VLOOKUP(E46,e5a40c1c6c9bab46_a_col5!A:N,6,0)=0,"",VLOOKUP(E46,e5a40c1c6c9bab46_a_col5!A:N,6,0)),"")</f>
        <v>应对物价上涨对困难群众基本生活的影响。</v>
      </c>
      <c r="I46" s="15" t="s">
        <v>131</v>
      </c>
      <c r="J46" s="15" t="s">
        <v>136</v>
      </c>
      <c r="K46" s="15" t="str">
        <f>IFERROR(IF(VLOOKUP(E46,e5a40c1c6c9bab46_a_col5!A:N,7,0)=0,"",VLOOKUP(E46,e5a40c1c6c9bab46_a_col5!A:N,7,0)),"")</f>
        <v>不定期</v>
      </c>
      <c r="L46" s="15" t="str">
        <f>IFERROR(IF(VLOOKUP(E46,e5a40c1c6c9bab46_a_col5!A:N,8,0)=0,"",VLOOKUP(E46,e5a40c1c6c9bab46_a_col5!A:N,8,0)),"")</f>
        <v>√</v>
      </c>
      <c r="M46" s="15" t="str">
        <f>IFERROR(IF(VLOOKUP(E46,e5a40c1c6c9bab46_a_col5!A:N,9,0)=0,"",VLOOKUP(E46,e5a40c1c6c9bab46_a_col5!A:N,9,0)),"")</f>
        <v/>
      </c>
      <c r="N46" s="15" t="str">
        <f>IFERROR(IF(VLOOKUP(E46,e5a40c1c6c9bab46_a_col5!A:N,10,0)=0,"",VLOOKUP(E46,e5a40c1c6c9bab46_a_col5!A:N,10,0)),"")</f>
        <v>√</v>
      </c>
      <c r="O46" s="15" t="str">
        <f>IFERROR(IF(VLOOKUP(E46,e5a40c1c6c9bab46_a_col5!A:N,11,0)=0,"",VLOOKUP(E46,e5a40c1c6c9bab46_a_col5!A:N,11,0)),"")</f>
        <v/>
      </c>
      <c r="P46" s="15" t="str">
        <f>IFERROR(IF(VLOOKUP(E46,e5a40c1c6c9bab46_a_col5!A:N,12,0)=0,"",VLOOKUP(E46,e5a40c1c6c9bab46_a_col5!A:N,12,0)),"")</f>
        <v/>
      </c>
      <c r="Q46" s="15" t="str">
        <f>IFERROR(IF(VLOOKUP(E46,e5a40c1c6c9bab46_a_col5!A:N,13,0)=0,"",VLOOKUP(E46,e5a40c1c6c9bab46_a_col5!A:N,13,0)),"")</f>
        <v>0731-84502327</v>
      </c>
      <c r="R46" s="15" t="str">
        <f>IFERROR(IF(VLOOKUP(E46,e5a40c1c6c9bab46_a_col5!A:N,14,0)=0,"",VLOOKUP(E46,e5a40c1c6c9bab46_a_col5!A:N,14,0)),"")</f>
        <v>2021年民政部下发通知明确对象身份证号码、详细住址、银行卡号等涉及隐私的信息不可进行公示；未成年人信息不可公示。</v>
      </c>
    </row>
    <row r="47" ht="168" spans="1:18">
      <c r="A47" s="14">
        <f t="shared" si="0"/>
        <v>42</v>
      </c>
      <c r="B47" s="15" t="s">
        <v>21</v>
      </c>
      <c r="C47" s="15" t="str">
        <f>IFERROR(IF(VLOOKUP(E47,e5a40c1c6c9bab46_a_col5!A:N,2,0)=0,"",VLOOKUP(E47,e5a40c1c6c9bab46_a_col5!A:N,2,0)),"")</f>
        <v>湖南省民政厅</v>
      </c>
      <c r="D47" s="15" t="str">
        <f>IFERROR(IF(VLOOKUP(E47,e5a40c1c6c9bab46_a_col5!A:N,3,0)=0,"",VLOOKUP(E47,e5a40c1c6c9bab46_a_col5!A:N,3,0)),"")</f>
        <v>价格临时补贴</v>
      </c>
      <c r="E47" s="17" t="s">
        <v>138</v>
      </c>
      <c r="F47" s="15" t="str">
        <f>IFERROR(IF(VLOOKUP(E47,e5a40c1c6c9bab46_a_col5!A:N,4,0)=0,"",VLOOKUP(E47,e5a40c1c6c9bab46_a_col5!A:N,4,0)),"")</f>
        <v>城边临补</v>
      </c>
      <c r="G47" s="15" t="str">
        <f>IFERROR(IF(VLOOKUP(E47,e5a40c1c6c9bab46_a_col5!A:N,5,0)=0,"",VLOOKUP(E47,e5a40c1c6c9bab46_a_col5!A:N,5,0)),"")</f>
        <v>1.《国家发改委等部门关于阶段性调整价格补贴联动机制加大对困难群众物价补贴力度的通知》（发改价格〔2022〕1340号
2.《湖南省发展和改革委员会 湖南省民政厅 湖南省财政厅 湖南省人力资源和社会保障厅 湖南省退役军人事务厅 湖南省教育厅 国家统计局湖南调查总队关于印发&lt;湖南省社会救助和保障标准与物价上涨挂钩联动机制实施细则&gt;的通知》（湘发改价调规〔2020〕610号）</v>
      </c>
      <c r="H47" s="15" t="str">
        <f>IFERROR(IF(VLOOKUP(E47,e5a40c1c6c9bab46_a_col5!A:N,6,0)=0,"",VLOOKUP(E47,e5a40c1c6c9bab46_a_col5!A:N,6,0)),"")</f>
        <v>为城市低保边缘家庭发放价格临时补贴。</v>
      </c>
      <c r="I47" s="15" t="s">
        <v>139</v>
      </c>
      <c r="J47" s="15" t="s">
        <v>136</v>
      </c>
      <c r="K47" s="15" t="str">
        <f>IFERROR(IF(VLOOKUP(E47,e5a40c1c6c9bab46_a_col5!A:N,7,0)=0,"",VLOOKUP(E47,e5a40c1c6c9bab46_a_col5!A:N,7,0)),"")</f>
        <v>不定期</v>
      </c>
      <c r="L47" s="15" t="str">
        <f>IFERROR(IF(VLOOKUP(E47,e5a40c1c6c9bab46_a_col5!A:N,8,0)=0,"",VLOOKUP(E47,e5a40c1c6c9bab46_a_col5!A:N,8,0)),"")</f>
        <v>√</v>
      </c>
      <c r="M47" s="15" t="str">
        <f>IFERROR(IF(VLOOKUP(E47,e5a40c1c6c9bab46_a_col5!A:N,9,0)=0,"",VLOOKUP(E47,e5a40c1c6c9bab46_a_col5!A:N,9,0)),"")</f>
        <v/>
      </c>
      <c r="N47" s="15" t="str">
        <f>IFERROR(IF(VLOOKUP(E47,e5a40c1c6c9bab46_a_col5!A:N,10,0)=0,"",VLOOKUP(E47,e5a40c1c6c9bab46_a_col5!A:N,10,0)),"")</f>
        <v>√</v>
      </c>
      <c r="O47" s="15" t="str">
        <f>IFERROR(IF(VLOOKUP(E47,e5a40c1c6c9bab46_a_col5!A:N,11,0)=0,"",VLOOKUP(E47,e5a40c1c6c9bab46_a_col5!A:N,11,0)),"")</f>
        <v/>
      </c>
      <c r="P47" s="15" t="str">
        <f>IFERROR(IF(VLOOKUP(E47,e5a40c1c6c9bab46_a_col5!A:N,12,0)=0,"",VLOOKUP(E47,e5a40c1c6c9bab46_a_col5!A:N,12,0)),"")</f>
        <v/>
      </c>
      <c r="Q47" s="15" t="str">
        <f>IFERROR(IF(VLOOKUP(E47,e5a40c1c6c9bab46_a_col5!A:N,13,0)=0,"",VLOOKUP(E47,e5a40c1c6c9bab46_a_col5!A:N,13,0)),"")</f>
        <v>0731-84502062</v>
      </c>
      <c r="R47" s="15" t="str">
        <f>IFERROR(IF(VLOOKUP(E47,e5a40c1c6c9bab46_a_col5!A:N,14,0)=0,"",VLOOKUP(E47,e5a40c1c6c9bab46_a_col5!A:N,14,0)),"")</f>
        <v/>
      </c>
    </row>
    <row r="48" ht="168" spans="1:18">
      <c r="A48" s="14">
        <f t="shared" si="0"/>
        <v>43</v>
      </c>
      <c r="B48" s="15" t="s">
        <v>21</v>
      </c>
      <c r="C48" s="15" t="str">
        <f>IFERROR(IF(VLOOKUP(E48,e5a40c1c6c9bab46_a_col5!A:N,2,0)=0,"",VLOOKUP(E48,e5a40c1c6c9bab46_a_col5!A:N,2,0)),"")</f>
        <v>湖南省民政厅</v>
      </c>
      <c r="D48" s="15" t="str">
        <f>IFERROR(IF(VLOOKUP(E48,e5a40c1c6c9bab46_a_col5!A:N,3,0)=0,"",VLOOKUP(E48,e5a40c1c6c9bab46_a_col5!A:N,3,0)),"")</f>
        <v>价格临时补贴</v>
      </c>
      <c r="E48" s="17" t="s">
        <v>140</v>
      </c>
      <c r="F48" s="15" t="str">
        <f>IFERROR(IF(VLOOKUP(E48,e5a40c1c6c9bab46_a_col5!A:N,4,0)=0,"",VLOOKUP(E48,e5a40c1c6c9bab46_a_col5!A:N,4,0)),"")</f>
        <v>农边临补</v>
      </c>
      <c r="G48" s="15" t="str">
        <f>IFERROR(IF(VLOOKUP(E48,e5a40c1c6c9bab46_a_col5!A:N,5,0)=0,"",VLOOKUP(E48,e5a40c1c6c9bab46_a_col5!A:N,5,0)),"")</f>
        <v>1.《国家发改委等部门关于阶段性调整价格补贴联动机制加大对困难群众物价补贴力度的通知》（发改价格〔2022〕1340号
2.《湖南省发展和改革委员会 湖南省民政厅 湖南省财政厅 湖南省人力资源和社会保障厅 湖南省退役军人事务厅 湖南省教育厅 国家统计局湖南调查总队关于印发&lt;湖南省社会救助和保障标准与物价上涨挂钩联动机制实施细则&gt;的通知》（湘发改价调规〔2020〕610号）</v>
      </c>
      <c r="H48" s="15" t="str">
        <f>IFERROR(IF(VLOOKUP(E48,e5a40c1c6c9bab46_a_col5!A:N,6,0)=0,"",VLOOKUP(E48,e5a40c1c6c9bab46_a_col5!A:N,6,0)),"")</f>
        <v>为农村低保边缘家庭发放价格临时补贴。</v>
      </c>
      <c r="I48" s="15" t="s">
        <v>141</v>
      </c>
      <c r="J48" s="15" t="s">
        <v>136</v>
      </c>
      <c r="K48" s="15" t="str">
        <f>IFERROR(IF(VLOOKUP(E48,e5a40c1c6c9bab46_a_col5!A:N,7,0)=0,"",VLOOKUP(E48,e5a40c1c6c9bab46_a_col5!A:N,7,0)),"")</f>
        <v>不定期</v>
      </c>
      <c r="L48" s="15" t="str">
        <f>IFERROR(IF(VLOOKUP(E48,e5a40c1c6c9bab46_a_col5!A:N,8,0)=0,"",VLOOKUP(E48,e5a40c1c6c9bab46_a_col5!A:N,8,0)),"")</f>
        <v>√</v>
      </c>
      <c r="M48" s="15" t="str">
        <f>IFERROR(IF(VLOOKUP(E48,e5a40c1c6c9bab46_a_col5!A:N,9,0)=0,"",VLOOKUP(E48,e5a40c1c6c9bab46_a_col5!A:N,9,0)),"")</f>
        <v/>
      </c>
      <c r="N48" s="15" t="str">
        <f>IFERROR(IF(VLOOKUP(E48,e5a40c1c6c9bab46_a_col5!A:N,10,0)=0,"",VLOOKUP(E48,e5a40c1c6c9bab46_a_col5!A:N,10,0)),"")</f>
        <v>√</v>
      </c>
      <c r="O48" s="15" t="str">
        <f>IFERROR(IF(VLOOKUP(E48,e5a40c1c6c9bab46_a_col5!A:N,11,0)=0,"",VLOOKUP(E48,e5a40c1c6c9bab46_a_col5!A:N,11,0)),"")</f>
        <v/>
      </c>
      <c r="P48" s="15" t="str">
        <f>IFERROR(IF(VLOOKUP(E48,e5a40c1c6c9bab46_a_col5!A:N,12,0)=0,"",VLOOKUP(E48,e5a40c1c6c9bab46_a_col5!A:N,12,0)),"")</f>
        <v/>
      </c>
      <c r="Q48" s="15" t="str">
        <f>IFERROR(IF(VLOOKUP(E48,e5a40c1c6c9bab46_a_col5!A:N,13,0)=0,"",VLOOKUP(E48,e5a40c1c6c9bab46_a_col5!A:N,13,0)),"")</f>
        <v>0731-84502062</v>
      </c>
      <c r="R48" s="15" t="str">
        <f>IFERROR(IF(VLOOKUP(E48,e5a40c1c6c9bab46_a_col5!A:N,14,0)=0,"",VLOOKUP(E48,e5a40c1c6c9bab46_a_col5!A:N,14,0)),"")</f>
        <v/>
      </c>
    </row>
    <row r="49" ht="168" spans="1:18">
      <c r="A49" s="14">
        <f t="shared" si="0"/>
        <v>44</v>
      </c>
      <c r="B49" s="15" t="s">
        <v>21</v>
      </c>
      <c r="C49" s="15" t="str">
        <f>IFERROR(IF(VLOOKUP(E49,e5a40c1c6c9bab46_a_col5!A:N,2,0)=0,"",VLOOKUP(E49,e5a40c1c6c9bab46_a_col5!A:N,2,0)),"")</f>
        <v>湖南省民政厅</v>
      </c>
      <c r="D49" s="15" t="str">
        <f>IFERROR(IF(VLOOKUP(E49,e5a40c1c6c9bab46_a_col5!A:N,3,0)=0,"",VLOOKUP(E49,e5a40c1c6c9bab46_a_col5!A:N,3,0)),"")</f>
        <v>价格临时补贴</v>
      </c>
      <c r="E49" s="17" t="s">
        <v>142</v>
      </c>
      <c r="F49" s="15" t="str">
        <f>IFERROR(IF(VLOOKUP(E49,e5a40c1c6c9bab46_a_col5!A:N,4,0)=0,"",VLOOKUP(E49,e5a40c1c6c9bab46_a_col5!A:N,4,0)),"")</f>
        <v>城困临补</v>
      </c>
      <c r="G49" s="15" t="str">
        <f>IFERROR(IF(VLOOKUP(E49,e5a40c1c6c9bab46_a_col5!A:N,5,0)=0,"",VLOOKUP(E49,e5a40c1c6c9bab46_a_col5!A:N,5,0)),"")</f>
        <v>《湖南省发展和改革委员会 湖南省民政厅 湖南省财政厅 湖南省人力资源和社会保障厅 湖南省退役军人事务厅 湖南省教育厅 国家统计局湖南调查总队关于印发〈湖南省社会救助和保障标准与物价上涨挂钩联动机制实施细则〉的通知》（湘发改价调规〔2020〕610号）</v>
      </c>
      <c r="H49" s="15" t="str">
        <f>IFERROR(IF(VLOOKUP(E49,e5a40c1c6c9bab46_a_col5!A:N,6,0)=0,"",VLOOKUP(E49,e5a40c1c6c9bab46_a_col5!A:N,6,0)),"")</f>
        <v>应对物价上涨对困难群众基本生活的影响。</v>
      </c>
      <c r="I49" s="15" t="s">
        <v>143</v>
      </c>
      <c r="J49" s="15" t="s">
        <v>136</v>
      </c>
      <c r="K49" s="15" t="str">
        <f>IFERROR(IF(VLOOKUP(E49,e5a40c1c6c9bab46_a_col5!A:N,7,0)=0,"",VLOOKUP(E49,e5a40c1c6c9bab46_a_col5!A:N,7,0)),"")</f>
        <v>不定期</v>
      </c>
      <c r="L49" s="15" t="str">
        <f>IFERROR(IF(VLOOKUP(E49,e5a40c1c6c9bab46_a_col5!A:N,8,0)=0,"",VLOOKUP(E49,e5a40c1c6c9bab46_a_col5!A:N,8,0)),"")</f>
        <v>√</v>
      </c>
      <c r="M49" s="15" t="str">
        <f>IFERROR(IF(VLOOKUP(E49,e5a40c1c6c9bab46_a_col5!A:N,9,0)=0,"",VLOOKUP(E49,e5a40c1c6c9bab46_a_col5!A:N,9,0)),"")</f>
        <v/>
      </c>
      <c r="N49" s="15" t="str">
        <f>IFERROR(IF(VLOOKUP(E49,e5a40c1c6c9bab46_a_col5!A:N,10,0)=0,"",VLOOKUP(E49,e5a40c1c6c9bab46_a_col5!A:N,10,0)),"")</f>
        <v>√</v>
      </c>
      <c r="O49" s="15" t="str">
        <f>IFERROR(IF(VLOOKUP(E49,e5a40c1c6c9bab46_a_col5!A:N,11,0)=0,"",VLOOKUP(E49,e5a40c1c6c9bab46_a_col5!A:N,11,0)),"")</f>
        <v/>
      </c>
      <c r="P49" s="15" t="str">
        <f>IFERROR(IF(VLOOKUP(E49,e5a40c1c6c9bab46_a_col5!A:N,12,0)=0,"",VLOOKUP(E49,e5a40c1c6c9bab46_a_col5!A:N,12,0)),"")</f>
        <v/>
      </c>
      <c r="Q49" s="15" t="str">
        <f>IFERROR(IF(VLOOKUP(E49,e5a40c1c6c9bab46_a_col5!A:N,13,0)=0,"",VLOOKUP(E49,e5a40c1c6c9bab46_a_col5!A:N,13,0)),"")</f>
        <v>0731-84502327</v>
      </c>
      <c r="R49" s="15" t="str">
        <f>IFERROR(IF(VLOOKUP(E49,e5a40c1c6c9bab46_a_col5!A:N,14,0)=0,"",VLOOKUP(E49,e5a40c1c6c9bab46_a_col5!A:N,14,0)),"")</f>
        <v>2021年民政部下发通知明确对象身份证号码、详细住址、银行卡号等涉及隐私的信息不可进行公示；未成年人信息不可公示。</v>
      </c>
    </row>
    <row r="50" ht="168" spans="1:18">
      <c r="A50" s="14">
        <f t="shared" si="0"/>
        <v>45</v>
      </c>
      <c r="B50" s="15" t="s">
        <v>21</v>
      </c>
      <c r="C50" s="15" t="str">
        <f>IFERROR(IF(VLOOKUP(E50,e5a40c1c6c9bab46_a_col5!A:N,2,0)=0,"",VLOOKUP(E50,e5a40c1c6c9bab46_a_col5!A:N,2,0)),"")</f>
        <v>湖南省民政厅</v>
      </c>
      <c r="D50" s="15" t="str">
        <f>IFERROR(IF(VLOOKUP(E50,e5a40c1c6c9bab46_a_col5!A:N,3,0)=0,"",VLOOKUP(E50,e5a40c1c6c9bab46_a_col5!A:N,3,0)),"")</f>
        <v>价格临时补贴</v>
      </c>
      <c r="E50" s="17" t="s">
        <v>144</v>
      </c>
      <c r="F50" s="15" t="str">
        <f>IFERROR(IF(VLOOKUP(E50,e5a40c1c6c9bab46_a_col5!A:N,4,0)=0,"",VLOOKUP(E50,e5a40c1c6c9bab46_a_col5!A:N,4,0)),"")</f>
        <v>农困临补</v>
      </c>
      <c r="G50" s="15" t="str">
        <f>IFERROR(IF(VLOOKUP(E50,e5a40c1c6c9bab46_a_col5!A:N,5,0)=0,"",VLOOKUP(E50,e5a40c1c6c9bab46_a_col5!A:N,5,0)),"")</f>
        <v>《湖南省发展和改革委员会 湖南省民政厅 湖南省财政厅 湖南省人力资源和社会保障厅 湖南省退役军人事务厅 湖南省教育厅 国家统计局湖南调查总队关于印发〈湖南省社会救助和保障标准与物价上涨挂钩联动机制实施细则〉的通知》（湘发改价调规〔2020〕610号）</v>
      </c>
      <c r="H50" s="15" t="str">
        <f>IFERROR(IF(VLOOKUP(E50,e5a40c1c6c9bab46_a_col5!A:N,6,0)=0,"",VLOOKUP(E50,e5a40c1c6c9bab46_a_col5!A:N,6,0)),"")</f>
        <v>应对物价上涨对困难群众基本生活的影响。</v>
      </c>
      <c r="I50" s="15" t="s">
        <v>145</v>
      </c>
      <c r="J50" s="15" t="s">
        <v>136</v>
      </c>
      <c r="K50" s="15" t="str">
        <f>IFERROR(IF(VLOOKUP(E50,e5a40c1c6c9bab46_a_col5!A:N,7,0)=0,"",VLOOKUP(E50,e5a40c1c6c9bab46_a_col5!A:N,7,0)),"")</f>
        <v>不定期</v>
      </c>
      <c r="L50" s="15" t="str">
        <f>IFERROR(IF(VLOOKUP(E50,e5a40c1c6c9bab46_a_col5!A:N,8,0)=0,"",VLOOKUP(E50,e5a40c1c6c9bab46_a_col5!A:N,8,0)),"")</f>
        <v>√</v>
      </c>
      <c r="M50" s="15" t="str">
        <f>IFERROR(IF(VLOOKUP(E50,e5a40c1c6c9bab46_a_col5!A:N,9,0)=0,"",VLOOKUP(E50,e5a40c1c6c9bab46_a_col5!A:N,9,0)),"")</f>
        <v/>
      </c>
      <c r="N50" s="15" t="str">
        <f>IFERROR(IF(VLOOKUP(E50,e5a40c1c6c9bab46_a_col5!A:N,10,0)=0,"",VLOOKUP(E50,e5a40c1c6c9bab46_a_col5!A:N,10,0)),"")</f>
        <v>√</v>
      </c>
      <c r="O50" s="15" t="str">
        <f>IFERROR(IF(VLOOKUP(E50,e5a40c1c6c9bab46_a_col5!A:N,11,0)=0,"",VLOOKUP(E50,e5a40c1c6c9bab46_a_col5!A:N,11,0)),"")</f>
        <v/>
      </c>
      <c r="P50" s="15" t="str">
        <f>IFERROR(IF(VLOOKUP(E50,e5a40c1c6c9bab46_a_col5!A:N,12,0)=0,"",VLOOKUP(E50,e5a40c1c6c9bab46_a_col5!A:N,12,0)),"")</f>
        <v/>
      </c>
      <c r="Q50" s="15" t="str">
        <f>IFERROR(IF(VLOOKUP(E50,e5a40c1c6c9bab46_a_col5!A:N,13,0)=0,"",VLOOKUP(E50,e5a40c1c6c9bab46_a_col5!A:N,13,0)),"")</f>
        <v>0731-84502327</v>
      </c>
      <c r="R50" s="15" t="str">
        <f>IFERROR(IF(VLOOKUP(E50,e5a40c1c6c9bab46_a_col5!A:N,14,0)=0,"",VLOOKUP(E50,e5a40c1c6c9bab46_a_col5!A:N,14,0)),"")</f>
        <v>2021年民政部下发通知明确对象身份证号码、详细住址、银行卡号等涉及隐私的信息不可进行公示；未成年人信息不可公示。</v>
      </c>
    </row>
    <row r="51" ht="168" hidden="1" spans="1:18">
      <c r="A51" s="14">
        <f t="shared" si="0"/>
        <v>46</v>
      </c>
      <c r="B51" s="15" t="s">
        <v>21</v>
      </c>
      <c r="C51" s="15" t="str">
        <f>IFERROR(IF(VLOOKUP(E51,e5a40c1c6c9bab46_a_col5!A:N,2,0)=0,"",VLOOKUP(E51,e5a40c1c6c9bab46_a_col5!A:N,2,0)),"")</f>
        <v>湖南省民政厅</v>
      </c>
      <c r="D51" s="15" t="str">
        <f>IFERROR(IF(VLOOKUP(E51,e5a40c1c6c9bab46_a_col5!A:N,3,0)=0,"",VLOOKUP(E51,e5a40c1c6c9bab46_a_col5!A:N,3,0)),"")</f>
        <v>价格临时补贴</v>
      </c>
      <c r="E51" s="17" t="s">
        <v>146</v>
      </c>
      <c r="F51" s="15" t="str">
        <f>IFERROR(IF(VLOOKUP(E51,e5a40c1c6c9bab46_a_col5!A:N,4,0)=0,"",VLOOKUP(E51,e5a40c1c6c9bab46_a_col5!A:N,4,0)),"")</f>
        <v>孤儿临补</v>
      </c>
      <c r="G51" s="15" t="str">
        <f>IFERROR(IF(VLOOKUP(E51,e5a40c1c6c9bab46_a_col5!A:N,5,0)=0,"",VLOOKUP(E51,e5a40c1c6c9bab46_a_col5!A:N,5,0)),"")</f>
        <v>《湖南省发展和改革委员会 湖南省民政厅 湖南省财政厅 湖南省人力资源和社会保障厅 湖南省退役军人事务厅 湖南省教育厅 国家统计局湖南调查总队关于印发〈湖南省社会救助和保障标准与物价上涨挂钩联动机制实施细则〉的通知》（湘发改价调规〔2020〕610号）</v>
      </c>
      <c r="H51" s="15" t="str">
        <f>IFERROR(IF(VLOOKUP(E51,e5a40c1c6c9bab46_a_col5!A:N,6,0)=0,"",VLOOKUP(E51,e5a40c1c6c9bab46_a_col5!A:N,6,0)),"")</f>
        <v>应对物价上涨对困难群众基本生活的影响。</v>
      </c>
      <c r="I51" s="15" t="s">
        <v>147</v>
      </c>
      <c r="J51" s="15" t="s">
        <v>136</v>
      </c>
      <c r="K51" s="15" t="str">
        <f>IFERROR(IF(VLOOKUP(E51,e5a40c1c6c9bab46_a_col5!A:N,7,0)=0,"",VLOOKUP(E51,e5a40c1c6c9bab46_a_col5!A:N,7,0)),"")</f>
        <v>不定期</v>
      </c>
      <c r="L51" s="15" t="str">
        <f>IFERROR(IF(VLOOKUP(E51,e5a40c1c6c9bab46_a_col5!A:N,8,0)=0,"",VLOOKUP(E51,e5a40c1c6c9bab46_a_col5!A:N,8,0)),"")</f>
        <v>√</v>
      </c>
      <c r="M51" s="15" t="str">
        <f>IFERROR(IF(VLOOKUP(E51,e5a40c1c6c9bab46_a_col5!A:N,9,0)=0,"",VLOOKUP(E51,e5a40c1c6c9bab46_a_col5!A:N,9,0)),"")</f>
        <v/>
      </c>
      <c r="N51" s="15" t="str">
        <f>IFERROR(IF(VLOOKUP(E51,e5a40c1c6c9bab46_a_col5!A:N,10,0)=0,"",VLOOKUP(E51,e5a40c1c6c9bab46_a_col5!A:N,10,0)),"")</f>
        <v/>
      </c>
      <c r="O51" s="15" t="str">
        <f>IFERROR(IF(VLOOKUP(E51,e5a40c1c6c9bab46_a_col5!A:N,11,0)=0,"",VLOOKUP(E51,e5a40c1c6c9bab46_a_col5!A:N,11,0)),"")</f>
        <v>√</v>
      </c>
      <c r="P51" s="15" t="str">
        <f>IFERROR(IF(VLOOKUP(E51,e5a40c1c6c9bab46_a_col5!A:N,12,0)=0,"",VLOOKUP(E51,e5a40c1c6c9bab46_a_col5!A:N,12,0)),"")</f>
        <v>涉及对象隐私</v>
      </c>
      <c r="Q51" s="15" t="str">
        <f>IFERROR(IF(VLOOKUP(E51,e5a40c1c6c9bab46_a_col5!A:N,13,0)=0,"",VLOOKUP(E51,e5a40c1c6c9bab46_a_col5!A:N,13,0)),"")</f>
        <v>0731-84502255</v>
      </c>
      <c r="R51" s="15" t="str">
        <f>IFERROR(IF(VLOOKUP(E51,e5a40c1c6c9bab46_a_col5!A:N,14,0)=0,"",VLOOKUP(E51,e5a40c1c6c9bab46_a_col5!A:N,14,0)),"")</f>
        <v>变更为不公开项</v>
      </c>
    </row>
    <row r="52" ht="168" hidden="1" spans="1:18">
      <c r="A52" s="14">
        <f t="shared" si="0"/>
        <v>47</v>
      </c>
      <c r="B52" s="15" t="s">
        <v>21</v>
      </c>
      <c r="C52" s="15" t="str">
        <f>IFERROR(IF(VLOOKUP(E52,e5a40c1c6c9bab46_a_col5!A:N,2,0)=0,"",VLOOKUP(E52,e5a40c1c6c9bab46_a_col5!A:N,2,0)),"")</f>
        <v>湖南省民政厅</v>
      </c>
      <c r="D52" s="15" t="str">
        <f>IFERROR(IF(VLOOKUP(E52,e5a40c1c6c9bab46_a_col5!A:N,3,0)=0,"",VLOOKUP(E52,e5a40c1c6c9bab46_a_col5!A:N,3,0)),"")</f>
        <v>价格临时补贴</v>
      </c>
      <c r="E52" s="17" t="s">
        <v>148</v>
      </c>
      <c r="F52" s="15" t="str">
        <f>IFERROR(IF(VLOOKUP(E52,e5a40c1c6c9bab46_a_col5!A:N,4,0)=0,"",VLOOKUP(E52,e5a40c1c6c9bab46_a_col5!A:N,4,0)),"")</f>
        <v>事儿临补</v>
      </c>
      <c r="G52" s="15" t="str">
        <f>IFERROR(IF(VLOOKUP(E52,e5a40c1c6c9bab46_a_col5!A:N,5,0)=0,"",VLOOKUP(E52,e5a40c1c6c9bab46_a_col5!A:N,5,0)),"")</f>
        <v>《湖南省发展和改革委员会 湖南省民政厅 湖南省财政厅 湖南省人力资源和社会保障厅 湖南省退役军人事务厅 湖南省教育厅 国家统计局湖南调查总队关于印发〈湖南省社会救助和保障标准与物价上涨挂钩联动机制实施细则〉的通知》（湘发改价调规〔2020〕610号）</v>
      </c>
      <c r="H52" s="15" t="str">
        <f>IFERROR(IF(VLOOKUP(E52,e5a40c1c6c9bab46_a_col5!A:N,6,0)=0,"",VLOOKUP(E52,e5a40c1c6c9bab46_a_col5!A:N,6,0)),"")</f>
        <v>应对物价上涨对困难群众基本生活的影响。</v>
      </c>
      <c r="I52" s="15" t="s">
        <v>149</v>
      </c>
      <c r="J52" s="15" t="s">
        <v>136</v>
      </c>
      <c r="K52" s="15" t="str">
        <f>IFERROR(IF(VLOOKUP(E52,e5a40c1c6c9bab46_a_col5!A:N,7,0)=0,"",VLOOKUP(E52,e5a40c1c6c9bab46_a_col5!A:N,7,0)),"")</f>
        <v>不定期</v>
      </c>
      <c r="L52" s="15" t="str">
        <f>IFERROR(IF(VLOOKUP(E52,e5a40c1c6c9bab46_a_col5!A:N,8,0)=0,"",VLOOKUP(E52,e5a40c1c6c9bab46_a_col5!A:N,8,0)),"")</f>
        <v>√</v>
      </c>
      <c r="M52" s="15" t="str">
        <f>IFERROR(IF(VLOOKUP(E52,e5a40c1c6c9bab46_a_col5!A:N,9,0)=0,"",VLOOKUP(E52,e5a40c1c6c9bab46_a_col5!A:N,9,0)),"")</f>
        <v/>
      </c>
      <c r="N52" s="15" t="str">
        <f>IFERROR(IF(VLOOKUP(E52,e5a40c1c6c9bab46_a_col5!A:N,10,0)=0,"",VLOOKUP(E52,e5a40c1c6c9bab46_a_col5!A:N,10,0)),"")</f>
        <v/>
      </c>
      <c r="O52" s="15" t="str">
        <f>IFERROR(IF(VLOOKUP(E52,e5a40c1c6c9bab46_a_col5!A:N,11,0)=0,"",VLOOKUP(E52,e5a40c1c6c9bab46_a_col5!A:N,11,0)),"")</f>
        <v>√</v>
      </c>
      <c r="P52" s="15" t="str">
        <f>IFERROR(IF(VLOOKUP(E52,e5a40c1c6c9bab46_a_col5!A:N,12,0)=0,"",VLOOKUP(E52,e5a40c1c6c9bab46_a_col5!A:N,12,0)),"")</f>
        <v>涉及对象隐私</v>
      </c>
      <c r="Q52" s="15" t="str">
        <f>IFERROR(IF(VLOOKUP(E52,e5a40c1c6c9bab46_a_col5!A:N,13,0)=0,"",VLOOKUP(E52,e5a40c1c6c9bab46_a_col5!A:N,13,0)),"")</f>
        <v>0731-84502255</v>
      </c>
      <c r="R52" s="15" t="str">
        <f>IFERROR(IF(VLOOKUP(E52,e5a40c1c6c9bab46_a_col5!A:N,14,0)=0,"",VLOOKUP(E52,e5a40c1c6c9bab46_a_col5!A:N,14,0)),"")</f>
        <v>变更为不公开项</v>
      </c>
    </row>
    <row r="53" ht="136.5" spans="1:18">
      <c r="A53" s="14">
        <f t="shared" si="0"/>
        <v>48</v>
      </c>
      <c r="B53" s="15" t="s">
        <v>21</v>
      </c>
      <c r="C53" s="15" t="str">
        <f>IFERROR(IF(VLOOKUP(E53,e5a40c1c6c9bab46_a_col5!A:N,2,0)=0,"",VLOOKUP(E53,e5a40c1c6c9bab46_a_col5!A:N,2,0)),"")</f>
        <v>湖南省民政厅</v>
      </c>
      <c r="D53" s="15" t="str">
        <f>IFERROR(IF(VLOOKUP(E53,e5a40c1c6c9bab46_a_col5!A:N,3,0)=0,"",VLOOKUP(E53,e5a40c1c6c9bab46_a_col5!A:N,3,0)),"")</f>
        <v>特困人员基本生活费</v>
      </c>
      <c r="E53" s="17" t="s">
        <v>150</v>
      </c>
      <c r="F53" s="15" t="str">
        <f>IFERROR(IF(VLOOKUP(E53,e5a40c1c6c9bab46_a_col5!A:N,4,0)=0,"",VLOOKUP(E53,e5a40c1c6c9bab46_a_col5!A:N,4,0)),"")</f>
        <v>城特生活</v>
      </c>
      <c r="G53" s="15" t="str">
        <f>IFERROR(IF(VLOOKUP(E53,e5a40c1c6c9bab46_a_col5!A:N,5,0)=0,"",VLOOKUP(E53,e5a40c1c6c9bab46_a_col5!A:N,5,0)),"")</f>
        <v>1.《社会救助暂行办法》（国务院第649号令）
2.《湖南省民政厅关于印发〈湖南省特困人员认定办法〉的通知》（湘民发〔2021〕35号）</v>
      </c>
      <c r="H53" s="15" t="str">
        <f>IFERROR(IF(VLOOKUP(E53,e5a40c1c6c9bab46_a_col5!A:N,6,0)=0,"",VLOOKUP(E53,e5a40c1c6c9bab46_a_col5!A:N,6,0)),"")</f>
        <v>保障特困人员基本生活。</v>
      </c>
      <c r="I53" s="15" t="s">
        <v>143</v>
      </c>
      <c r="J53" s="15" t="s">
        <v>151</v>
      </c>
      <c r="K53" s="15" t="str">
        <f>IFERROR(IF(VLOOKUP(E53,e5a40c1c6c9bab46_a_col5!A:N,7,0)=0,"",VLOOKUP(E53,e5a40c1c6c9bab46_a_col5!A:N,7,0)),"")</f>
        <v>按月</v>
      </c>
      <c r="L53" s="15" t="str">
        <f>IFERROR(IF(VLOOKUP(E53,e5a40c1c6c9bab46_a_col5!A:N,8,0)=0,"",VLOOKUP(E53,e5a40c1c6c9bab46_a_col5!A:N,8,0)),"")</f>
        <v>√</v>
      </c>
      <c r="M53" s="15" t="str">
        <f>IFERROR(IF(VLOOKUP(E53,e5a40c1c6c9bab46_a_col5!A:N,9,0)=0,"",VLOOKUP(E53,e5a40c1c6c9bab46_a_col5!A:N,9,0)),"")</f>
        <v/>
      </c>
      <c r="N53" s="15" t="str">
        <f>IFERROR(IF(VLOOKUP(E53,e5a40c1c6c9bab46_a_col5!A:N,10,0)=0,"",VLOOKUP(E53,e5a40c1c6c9bab46_a_col5!A:N,10,0)),"")</f>
        <v>√</v>
      </c>
      <c r="O53" s="15" t="str">
        <f>IFERROR(IF(VLOOKUP(E53,e5a40c1c6c9bab46_a_col5!A:N,11,0)=0,"",VLOOKUP(E53,e5a40c1c6c9bab46_a_col5!A:N,11,0)),"")</f>
        <v/>
      </c>
      <c r="P53" s="15" t="str">
        <f>IFERROR(IF(VLOOKUP(E53,e5a40c1c6c9bab46_a_col5!A:N,12,0)=0,"",VLOOKUP(E53,e5a40c1c6c9bab46_a_col5!A:N,12,0)),"")</f>
        <v/>
      </c>
      <c r="Q53" s="15" t="str">
        <f>IFERROR(IF(VLOOKUP(E53,e5a40c1c6c9bab46_a_col5!A:N,13,0)=0,"",VLOOKUP(E53,e5a40c1c6c9bab46_a_col5!A:N,13,0)),"")</f>
        <v>0731-84502327</v>
      </c>
      <c r="R53" s="15" t="str">
        <f>IFERROR(IF(VLOOKUP(E53,e5a40c1c6c9bab46_a_col5!A:N,14,0)=0,"",VLOOKUP(E53,e5a40c1c6c9bab46_a_col5!A:N,14,0)),"")</f>
        <v>2021年民政部下发通知明确对象身份证号码、详细住址、银行卡号等涉及隐私的信息不可进行公示；未成年人信息不可公示。</v>
      </c>
    </row>
    <row r="54" ht="136.5" spans="1:18">
      <c r="A54" s="14">
        <f t="shared" si="0"/>
        <v>49</v>
      </c>
      <c r="B54" s="15" t="s">
        <v>21</v>
      </c>
      <c r="C54" s="15" t="str">
        <f>IFERROR(IF(VLOOKUP(E54,e5a40c1c6c9bab46_a_col5!A:N,2,0)=0,"",VLOOKUP(E54,e5a40c1c6c9bab46_a_col5!A:N,2,0)),"")</f>
        <v>湖南省民政厅</v>
      </c>
      <c r="D54" s="15" t="str">
        <f>IFERROR(IF(VLOOKUP(E54,e5a40c1c6c9bab46_a_col5!A:N,3,0)=0,"",VLOOKUP(E54,e5a40c1c6c9bab46_a_col5!A:N,3,0)),"")</f>
        <v>特困人员基本生活费</v>
      </c>
      <c r="E54" s="17" t="s">
        <v>152</v>
      </c>
      <c r="F54" s="15" t="str">
        <f>IFERROR(IF(VLOOKUP(E54,e5a40c1c6c9bab46_a_col5!A:N,4,0)=0,"",VLOOKUP(E54,e5a40c1c6c9bab46_a_col5!A:N,4,0)),"")</f>
        <v>农特生活</v>
      </c>
      <c r="G54" s="15" t="str">
        <f>IFERROR(IF(VLOOKUP(E54,e5a40c1c6c9bab46_a_col5!A:N,5,0)=0,"",VLOOKUP(E54,e5a40c1c6c9bab46_a_col5!A:N,5,0)),"")</f>
        <v>1.《社会救助暂行办法》（国务院第649号令）
2.《湖南省民政厅关于印发〈湖南省特困人员认定办法〉的通知》（湘民发〔2021〕35号）</v>
      </c>
      <c r="H54" s="15" t="str">
        <f>IFERROR(IF(VLOOKUP(E54,e5a40c1c6c9bab46_a_col5!A:N,6,0)=0,"",VLOOKUP(E54,e5a40c1c6c9bab46_a_col5!A:N,6,0)),"")</f>
        <v>保障特困人员基本生活。</v>
      </c>
      <c r="I54" s="15" t="s">
        <v>145</v>
      </c>
      <c r="J54" s="15" t="s">
        <v>151</v>
      </c>
      <c r="K54" s="15" t="str">
        <f>IFERROR(IF(VLOOKUP(E54,e5a40c1c6c9bab46_a_col5!A:N,7,0)=0,"",VLOOKUP(E54,e5a40c1c6c9bab46_a_col5!A:N,7,0)),"")</f>
        <v>按月</v>
      </c>
      <c r="L54" s="15" t="str">
        <f>IFERROR(IF(VLOOKUP(E54,e5a40c1c6c9bab46_a_col5!A:N,8,0)=0,"",VLOOKUP(E54,e5a40c1c6c9bab46_a_col5!A:N,8,0)),"")</f>
        <v>√</v>
      </c>
      <c r="M54" s="15" t="str">
        <f>IFERROR(IF(VLOOKUP(E54,e5a40c1c6c9bab46_a_col5!A:N,9,0)=0,"",VLOOKUP(E54,e5a40c1c6c9bab46_a_col5!A:N,9,0)),"")</f>
        <v/>
      </c>
      <c r="N54" s="15" t="str">
        <f>IFERROR(IF(VLOOKUP(E54,e5a40c1c6c9bab46_a_col5!A:N,10,0)=0,"",VLOOKUP(E54,e5a40c1c6c9bab46_a_col5!A:N,10,0)),"")</f>
        <v>√</v>
      </c>
      <c r="O54" s="15" t="str">
        <f>IFERROR(IF(VLOOKUP(E54,e5a40c1c6c9bab46_a_col5!A:N,11,0)=0,"",VLOOKUP(E54,e5a40c1c6c9bab46_a_col5!A:N,11,0)),"")</f>
        <v/>
      </c>
      <c r="P54" s="15" t="str">
        <f>IFERROR(IF(VLOOKUP(E54,e5a40c1c6c9bab46_a_col5!A:N,12,0)=0,"",VLOOKUP(E54,e5a40c1c6c9bab46_a_col5!A:N,12,0)),"")</f>
        <v/>
      </c>
      <c r="Q54" s="15" t="str">
        <f>IFERROR(IF(VLOOKUP(E54,e5a40c1c6c9bab46_a_col5!A:N,13,0)=0,"",VLOOKUP(E54,e5a40c1c6c9bab46_a_col5!A:N,13,0)),"")</f>
        <v>0731-84502327</v>
      </c>
      <c r="R54" s="15" t="str">
        <f>IFERROR(IF(VLOOKUP(E54,e5a40c1c6c9bab46_a_col5!A:N,14,0)=0,"",VLOOKUP(E54,e5a40c1c6c9bab46_a_col5!A:N,14,0)),"")</f>
        <v>2021年民政部下发通知明确对象身份证号码、详细住址、银行卡号等涉及隐私的信息不可进行公示；未成年人信息不可公示。</v>
      </c>
    </row>
    <row r="55" ht="162" spans="1:18">
      <c r="A55" s="14">
        <f t="shared" si="0"/>
        <v>50</v>
      </c>
      <c r="B55" s="15" t="s">
        <v>21</v>
      </c>
      <c r="C55" s="15" t="str">
        <f>IFERROR(IF(VLOOKUP(E55,e5a40c1c6c9bab46_a_col5!A:N,2,0)=0,"",VLOOKUP(E55,e5a40c1c6c9bab46_a_col5!A:N,2,0)),"")</f>
        <v>湖南省民政厅</v>
      </c>
      <c r="D55" s="15" t="str">
        <f>IFERROR(IF(VLOOKUP(E55,e5a40c1c6c9bab46_a_col5!A:N,3,0)=0,"",VLOOKUP(E55,e5a40c1c6c9bab46_a_col5!A:N,3,0)),"")</f>
        <v>特困人员照料护理费</v>
      </c>
      <c r="E55" s="17" t="s">
        <v>153</v>
      </c>
      <c r="F55" s="15" t="str">
        <f>IFERROR(IF(VLOOKUP(E55,e5a40c1c6c9bab46_a_col5!A:N,4,0)=0,"",VLOOKUP(E55,e5a40c1c6c9bab46_a_col5!A:N,4,0)),"")</f>
        <v>城特照护</v>
      </c>
      <c r="G55" s="15" t="str">
        <f>IFERROR(IF(VLOOKUP(E55,e5a40c1c6c9bab46_a_col5!A:N,5,0)=0,"",VLOOKUP(E55,e5a40c1c6c9bab46_a_col5!A:N,5,0)),"")</f>
        <v>1.《社会救助暂行办法》（国务院第649号令）
2.《湖南省民政厅关于印发〈湖南省特困人员认定办法〉的通知》（湘民发〔2021〕35号）</v>
      </c>
      <c r="H55" s="15" t="str">
        <f>IFERROR(IF(VLOOKUP(E55,e5a40c1c6c9bab46_a_col5!A:N,6,0)=0,"",VLOOKUP(E55,e5a40c1c6c9bab46_a_col5!A:N,6,0)),"")</f>
        <v>确保特困人员获得相应的照料护理。</v>
      </c>
      <c r="I55" s="15" t="s">
        <v>154</v>
      </c>
      <c r="J55" s="15" t="s">
        <v>155</v>
      </c>
      <c r="K55" s="15" t="str">
        <f>IFERROR(IF(VLOOKUP(E55,e5a40c1c6c9bab46_a_col5!A:N,7,0)=0,"",VLOOKUP(E55,e5a40c1c6c9bab46_a_col5!A:N,7,0)),"")</f>
        <v>按月</v>
      </c>
      <c r="L55" s="15" t="str">
        <f>IFERROR(IF(VLOOKUP(E55,e5a40c1c6c9bab46_a_col5!A:N,8,0)=0,"",VLOOKUP(E55,e5a40c1c6c9bab46_a_col5!A:N,8,0)),"")</f>
        <v>√</v>
      </c>
      <c r="M55" s="15" t="str">
        <f>IFERROR(IF(VLOOKUP(E55,e5a40c1c6c9bab46_a_col5!A:N,9,0)=0,"",VLOOKUP(E55,e5a40c1c6c9bab46_a_col5!A:N,9,0)),"")</f>
        <v/>
      </c>
      <c r="N55" s="15" t="str">
        <f>IFERROR(IF(VLOOKUP(E55,e5a40c1c6c9bab46_a_col5!A:N,10,0)=0,"",VLOOKUP(E55,e5a40c1c6c9bab46_a_col5!A:N,10,0)),"")</f>
        <v>√</v>
      </c>
      <c r="O55" s="15" t="str">
        <f>IFERROR(IF(VLOOKUP(E55,e5a40c1c6c9bab46_a_col5!A:N,11,0)=0,"",VLOOKUP(E55,e5a40c1c6c9bab46_a_col5!A:N,11,0)),"")</f>
        <v/>
      </c>
      <c r="P55" s="15" t="str">
        <f>IFERROR(IF(VLOOKUP(E55,e5a40c1c6c9bab46_a_col5!A:N,12,0)=0,"",VLOOKUP(E55,e5a40c1c6c9bab46_a_col5!A:N,12,0)),"")</f>
        <v/>
      </c>
      <c r="Q55" s="15" t="str">
        <f>IFERROR(IF(VLOOKUP(E55,e5a40c1c6c9bab46_a_col5!A:N,13,0)=0,"",VLOOKUP(E55,e5a40c1c6c9bab46_a_col5!A:N,13,0)),"")</f>
        <v>0731-84502327</v>
      </c>
      <c r="R55" s="15" t="str">
        <f>IFERROR(IF(VLOOKUP(E55,e5a40c1c6c9bab46_a_col5!A:N,14,0)=0,"",VLOOKUP(E55,e5a40c1c6c9bab46_a_col5!A:N,14,0)),"")</f>
        <v>2021年民政部下发通知明确对象身份证号码、详细住址、银行卡号等涉及隐私的信息不可进行公示；未成年人信息不可公示。</v>
      </c>
    </row>
    <row r="56" ht="162" spans="1:18">
      <c r="A56" s="14">
        <f t="shared" si="0"/>
        <v>51</v>
      </c>
      <c r="B56" s="15" t="s">
        <v>21</v>
      </c>
      <c r="C56" s="15" t="str">
        <f>IFERROR(IF(VLOOKUP(E56,e5a40c1c6c9bab46_a_col5!A:N,2,0)=0,"",VLOOKUP(E56,e5a40c1c6c9bab46_a_col5!A:N,2,0)),"")</f>
        <v>湖南省民政厅</v>
      </c>
      <c r="D56" s="15" t="str">
        <f>IFERROR(IF(VLOOKUP(E56,e5a40c1c6c9bab46_a_col5!A:N,3,0)=0,"",VLOOKUP(E56,e5a40c1c6c9bab46_a_col5!A:N,3,0)),"")</f>
        <v>特困人员照料护理费</v>
      </c>
      <c r="E56" s="17" t="s">
        <v>156</v>
      </c>
      <c r="F56" s="15" t="str">
        <f>IFERROR(IF(VLOOKUP(E56,e5a40c1c6c9bab46_a_col5!A:N,4,0)=0,"",VLOOKUP(E56,e5a40c1c6c9bab46_a_col5!A:N,4,0)),"")</f>
        <v>农特照护</v>
      </c>
      <c r="G56" s="15" t="str">
        <f>IFERROR(IF(VLOOKUP(E56,e5a40c1c6c9bab46_a_col5!A:N,5,0)=0,"",VLOOKUP(E56,e5a40c1c6c9bab46_a_col5!A:N,5,0)),"")</f>
        <v>1.《社会救助暂行办法》（国务院第649号令）
2.《湖南省民政厅关于印发〈湖南省特困人员认定办法〉的通知》（湘民发〔2021〕35号）</v>
      </c>
      <c r="H56" s="15" t="str">
        <f>IFERROR(IF(VLOOKUP(E56,e5a40c1c6c9bab46_a_col5!A:N,6,0)=0,"",VLOOKUP(E56,e5a40c1c6c9bab46_a_col5!A:N,6,0)),"")</f>
        <v>确保特困人员获得相应的照料护理。</v>
      </c>
      <c r="I56" s="15" t="s">
        <v>157</v>
      </c>
      <c r="J56" s="15" t="s">
        <v>155</v>
      </c>
      <c r="K56" s="15" t="str">
        <f>IFERROR(IF(VLOOKUP(E56,e5a40c1c6c9bab46_a_col5!A:N,7,0)=0,"",VLOOKUP(E56,e5a40c1c6c9bab46_a_col5!A:N,7,0)),"")</f>
        <v>按月</v>
      </c>
      <c r="L56" s="15" t="str">
        <f>IFERROR(IF(VLOOKUP(E56,e5a40c1c6c9bab46_a_col5!A:N,8,0)=0,"",VLOOKUP(E56,e5a40c1c6c9bab46_a_col5!A:N,8,0)),"")</f>
        <v>√</v>
      </c>
      <c r="M56" s="15" t="str">
        <f>IFERROR(IF(VLOOKUP(E56,e5a40c1c6c9bab46_a_col5!A:N,9,0)=0,"",VLOOKUP(E56,e5a40c1c6c9bab46_a_col5!A:N,9,0)),"")</f>
        <v/>
      </c>
      <c r="N56" s="15" t="str">
        <f>IFERROR(IF(VLOOKUP(E56,e5a40c1c6c9bab46_a_col5!A:N,10,0)=0,"",VLOOKUP(E56,e5a40c1c6c9bab46_a_col5!A:N,10,0)),"")</f>
        <v>√</v>
      </c>
      <c r="O56" s="15" t="str">
        <f>IFERROR(IF(VLOOKUP(E56,e5a40c1c6c9bab46_a_col5!A:N,11,0)=0,"",VLOOKUP(E56,e5a40c1c6c9bab46_a_col5!A:N,11,0)),"")</f>
        <v/>
      </c>
      <c r="P56" s="15" t="str">
        <f>IFERROR(IF(VLOOKUP(E56,e5a40c1c6c9bab46_a_col5!A:N,12,0)=0,"",VLOOKUP(E56,e5a40c1c6c9bab46_a_col5!A:N,12,0)),"")</f>
        <v/>
      </c>
      <c r="Q56" s="15" t="str">
        <f>IFERROR(IF(VLOOKUP(E56,e5a40c1c6c9bab46_a_col5!A:N,13,0)=0,"",VLOOKUP(E56,e5a40c1c6c9bab46_a_col5!A:N,13,0)),"")</f>
        <v>0731-84502327</v>
      </c>
      <c r="R56" s="15" t="str">
        <f>IFERROR(IF(VLOOKUP(E56,e5a40c1c6c9bab46_a_col5!A:N,14,0)=0,"",VLOOKUP(E56,e5a40c1c6c9bab46_a_col5!A:N,14,0)),"")</f>
        <v>2021年民政部下发通知明确对象身份证号码、详细住址、银行卡号等涉及隐私的信息不可进行公示；未成年人信息不可公示。</v>
      </c>
    </row>
    <row r="57" ht="136.5" spans="1:18">
      <c r="A57" s="14">
        <f t="shared" si="0"/>
        <v>52</v>
      </c>
      <c r="B57" s="15" t="s">
        <v>21</v>
      </c>
      <c r="C57" s="15" t="str">
        <f>IFERROR(IF(VLOOKUP(E57,e5a40c1c6c9bab46_a_col5!A:N,2,0)=0,"",VLOOKUP(E57,e5a40c1c6c9bab46_a_col5!A:N,2,0)),"")</f>
        <v>湖南省民政厅</v>
      </c>
      <c r="D57" s="15" t="str">
        <f>IFERROR(IF(VLOOKUP(E57,e5a40c1c6c9bab46_a_col5!A:N,3,0)=0,"",VLOOKUP(E57,e5a40c1c6c9bab46_a_col5!A:N,3,0)),"")</f>
        <v>特困人员丧葬费</v>
      </c>
      <c r="E57" s="17" t="s">
        <v>158</v>
      </c>
      <c r="F57" s="15" t="str">
        <f>IFERROR(IF(VLOOKUP(E57,e5a40c1c6c9bab46_a_col5!A:N,4,0)=0,"",VLOOKUP(E57,e5a40c1c6c9bab46_a_col5!A:N,4,0)),"")</f>
        <v>城特葬补</v>
      </c>
      <c r="G57" s="15" t="str">
        <f>IFERROR(IF(VLOOKUP(E57,e5a40c1c6c9bab46_a_col5!A:N,5,0)=0,"",VLOOKUP(E57,e5a40c1c6c9bab46_a_col5!A:N,5,0)),"")</f>
        <v>1.《社会救助暂行办法》（国务院第649号令）
2.《湖南省民政厅关于印发〈湖南省特困人员认定办法〉的通知》（湘民发〔2021〕35号）</v>
      </c>
      <c r="H57" s="15" t="str">
        <f>IFERROR(IF(VLOOKUP(E57,e5a40c1c6c9bab46_a_col5!A:N,6,0)=0,"",VLOOKUP(E57,e5a40c1c6c9bab46_a_col5!A:N,6,0)),"")</f>
        <v>用于特困人员丧葬事宜。</v>
      </c>
      <c r="I57" s="15" t="s">
        <v>159</v>
      </c>
      <c r="J57" s="15" t="s">
        <v>160</v>
      </c>
      <c r="K57" s="15" t="str">
        <f>IFERROR(IF(VLOOKUP(E57,e5a40c1c6c9bab46_a_col5!A:N,7,0)=0,"",VLOOKUP(E57,e5a40c1c6c9bab46_a_col5!A:N,7,0)),"")</f>
        <v>不定期</v>
      </c>
      <c r="L57" s="15" t="str">
        <f>IFERROR(IF(VLOOKUP(E57,e5a40c1c6c9bab46_a_col5!A:N,8,0)=0,"",VLOOKUP(E57,e5a40c1c6c9bab46_a_col5!A:N,8,0)),"")</f>
        <v>√</v>
      </c>
      <c r="M57" s="15" t="str">
        <f>IFERROR(IF(VLOOKUP(E57,e5a40c1c6c9bab46_a_col5!A:N,9,0)=0,"",VLOOKUP(E57,e5a40c1c6c9bab46_a_col5!A:N,9,0)),"")</f>
        <v/>
      </c>
      <c r="N57" s="15" t="str">
        <f>IFERROR(IF(VLOOKUP(E57,e5a40c1c6c9bab46_a_col5!A:N,10,0)=0,"",VLOOKUP(E57,e5a40c1c6c9bab46_a_col5!A:N,10,0)),"")</f>
        <v>√</v>
      </c>
      <c r="O57" s="15" t="str">
        <f>IFERROR(IF(VLOOKUP(E57,e5a40c1c6c9bab46_a_col5!A:N,11,0)=0,"",VLOOKUP(E57,e5a40c1c6c9bab46_a_col5!A:N,11,0)),"")</f>
        <v/>
      </c>
      <c r="P57" s="15" t="str">
        <f>IFERROR(IF(VLOOKUP(E57,e5a40c1c6c9bab46_a_col5!A:N,12,0)=0,"",VLOOKUP(E57,e5a40c1c6c9bab46_a_col5!A:N,12,0)),"")</f>
        <v/>
      </c>
      <c r="Q57" s="15" t="str">
        <f>IFERROR(IF(VLOOKUP(E57,e5a40c1c6c9bab46_a_col5!A:N,13,0)=0,"",VLOOKUP(E57,e5a40c1c6c9bab46_a_col5!A:N,13,0)),"")</f>
        <v>0731-84502327</v>
      </c>
      <c r="R57" s="15" t="str">
        <f>IFERROR(IF(VLOOKUP(E57,e5a40c1c6c9bab46_a_col5!A:N,14,0)=0,"",VLOOKUP(E57,e5a40c1c6c9bab46_a_col5!A:N,14,0)),"")</f>
        <v>2021年民政部下发通知明确对象身份证号码、详细住址、银行卡号等涉及隐私的信息不可进行公示；未成年人信息不可公示。</v>
      </c>
    </row>
    <row r="58" ht="136.5" spans="1:18">
      <c r="A58" s="14">
        <f t="shared" si="0"/>
        <v>53</v>
      </c>
      <c r="B58" s="15" t="s">
        <v>21</v>
      </c>
      <c r="C58" s="15" t="str">
        <f>IFERROR(IF(VLOOKUP(E58,e5a40c1c6c9bab46_a_col5!A:N,2,0)=0,"",VLOOKUP(E58,e5a40c1c6c9bab46_a_col5!A:N,2,0)),"")</f>
        <v>湖南省民政厅</v>
      </c>
      <c r="D58" s="15" t="str">
        <f>IFERROR(IF(VLOOKUP(E58,e5a40c1c6c9bab46_a_col5!A:N,3,0)=0,"",VLOOKUP(E58,e5a40c1c6c9bab46_a_col5!A:N,3,0)),"")</f>
        <v>特困人员丧葬费</v>
      </c>
      <c r="E58" s="17" t="s">
        <v>161</v>
      </c>
      <c r="F58" s="15" t="str">
        <f>IFERROR(IF(VLOOKUP(E58,e5a40c1c6c9bab46_a_col5!A:N,4,0)=0,"",VLOOKUP(E58,e5a40c1c6c9bab46_a_col5!A:N,4,0)),"")</f>
        <v>农特葬补</v>
      </c>
      <c r="G58" s="15" t="str">
        <f>IFERROR(IF(VLOOKUP(E58,e5a40c1c6c9bab46_a_col5!A:N,5,0)=0,"",VLOOKUP(E58,e5a40c1c6c9bab46_a_col5!A:N,5,0)),"")</f>
        <v>1.《社会救助暂行办法》（国务院第649号令）
2.《湖南省民政厅关于印发〈湖南省特困人员认定办法〉的通知》（湘民发〔2021〕35号）</v>
      </c>
      <c r="H58" s="15" t="str">
        <f>IFERROR(IF(VLOOKUP(E58,e5a40c1c6c9bab46_a_col5!A:N,6,0)=0,"",VLOOKUP(E58,e5a40c1c6c9bab46_a_col5!A:N,6,0)),"")</f>
        <v>用于特困人员丧葬事宜。</v>
      </c>
      <c r="I58" s="15" t="s">
        <v>159</v>
      </c>
      <c r="J58" s="15" t="s">
        <v>160</v>
      </c>
      <c r="K58" s="15" t="str">
        <f>IFERROR(IF(VLOOKUP(E58,e5a40c1c6c9bab46_a_col5!A:N,7,0)=0,"",VLOOKUP(E58,e5a40c1c6c9bab46_a_col5!A:N,7,0)),"")</f>
        <v>不定期</v>
      </c>
      <c r="L58" s="15" t="str">
        <f>IFERROR(IF(VLOOKUP(E58,e5a40c1c6c9bab46_a_col5!A:N,8,0)=0,"",VLOOKUP(E58,e5a40c1c6c9bab46_a_col5!A:N,8,0)),"")</f>
        <v>√</v>
      </c>
      <c r="M58" s="15" t="str">
        <f>IFERROR(IF(VLOOKUP(E58,e5a40c1c6c9bab46_a_col5!A:N,9,0)=0,"",VLOOKUP(E58,e5a40c1c6c9bab46_a_col5!A:N,9,0)),"")</f>
        <v/>
      </c>
      <c r="N58" s="15" t="str">
        <f>IFERROR(IF(VLOOKUP(E58,e5a40c1c6c9bab46_a_col5!A:N,10,0)=0,"",VLOOKUP(E58,e5a40c1c6c9bab46_a_col5!A:N,10,0)),"")</f>
        <v>√</v>
      </c>
      <c r="O58" s="15" t="str">
        <f>IFERROR(IF(VLOOKUP(E58,e5a40c1c6c9bab46_a_col5!A:N,11,0)=0,"",VLOOKUP(E58,e5a40c1c6c9bab46_a_col5!A:N,11,0)),"")</f>
        <v/>
      </c>
      <c r="P58" s="15" t="str">
        <f>IFERROR(IF(VLOOKUP(E58,e5a40c1c6c9bab46_a_col5!A:N,12,0)=0,"",VLOOKUP(E58,e5a40c1c6c9bab46_a_col5!A:N,12,0)),"")</f>
        <v/>
      </c>
      <c r="Q58" s="15" t="str">
        <f>IFERROR(IF(VLOOKUP(E58,e5a40c1c6c9bab46_a_col5!A:N,13,0)=0,"",VLOOKUP(E58,e5a40c1c6c9bab46_a_col5!A:N,13,0)),"")</f>
        <v>0731-84502327</v>
      </c>
      <c r="R58" s="15" t="str">
        <f>IFERROR(IF(VLOOKUP(E58,e5a40c1c6c9bab46_a_col5!A:N,14,0)=0,"",VLOOKUP(E58,e5a40c1c6c9bab46_a_col5!A:N,14,0)),"")</f>
        <v>2021年民政部下发通知明确对象身份证号码、详细住址、银行卡号等涉及隐私的信息不可进行公示；未成年人信息不可公示。</v>
      </c>
    </row>
    <row r="59" ht="409.5" spans="1:18">
      <c r="A59" s="14">
        <f t="shared" si="0"/>
        <v>54</v>
      </c>
      <c r="B59" s="15" t="s">
        <v>21</v>
      </c>
      <c r="C59" s="15" t="str">
        <f>IFERROR(IF(VLOOKUP(E59,e5a40c1c6c9bab46_a_col5!A:N,2,0)=0,"",VLOOKUP(E59,e5a40c1c6c9bab46_a_col5!A:N,2,0)),"")</f>
        <v>湖南省民政厅</v>
      </c>
      <c r="D59" s="15" t="str">
        <f>IFERROR(IF(VLOOKUP(E59,e5a40c1c6c9bab46_a_col5!A:N,3,0)=0,"",VLOOKUP(E59,e5a40c1c6c9bab46_a_col5!A:N,3,0)),"")</f>
        <v>临时救助金</v>
      </c>
      <c r="E59" s="17" t="s">
        <v>162</v>
      </c>
      <c r="F59" s="15" t="str">
        <f>IFERROR(IF(VLOOKUP(E59,e5a40c1c6c9bab46_a_col5!A:N,4,0)=0,"",VLOOKUP(E59,e5a40c1c6c9bab46_a_col5!A:N,4,0)),"")</f>
        <v>临时救助</v>
      </c>
      <c r="G59" s="15" t="str">
        <f>IFERROR(IF(VLOOKUP(E59,e5a40c1c6c9bab46_a_col5!A:N,5,0)=0,"",VLOOKUP(E59,e5a40c1c6c9bab46_a_col5!A:N,5,0)),"")</f>
        <v>1.《社会救助暂行办法》（国务院第649号令）
2.《湖南省民政厅 湖南省财政厅关于进一步加强和改进临时救助工作的实施意见》（湘民发〔2018〕28号）</v>
      </c>
      <c r="H59" s="15" t="str">
        <f>IFERROR(IF(VLOOKUP(E59,e5a40c1c6c9bab46_a_col5!A:N,6,0)=0,"",VLOOKUP(E59,e5a40c1c6c9bab46_a_col5!A:N,6,0)),"")</f>
        <v>解决困难群众的临时性、突发性生活困难问题。</v>
      </c>
      <c r="I59" s="15" t="s">
        <v>163</v>
      </c>
      <c r="J59" s="15" t="s">
        <v>164</v>
      </c>
      <c r="K59" s="15" t="str">
        <f>IFERROR(IF(VLOOKUP(E59,e5a40c1c6c9bab46_a_col5!A:N,7,0)=0,"",VLOOKUP(E59,e5a40c1c6c9bab46_a_col5!A:N,7,0)),"")</f>
        <v>不定期</v>
      </c>
      <c r="L59" s="15" t="str">
        <f>IFERROR(IF(VLOOKUP(E59,e5a40c1c6c9bab46_a_col5!A:N,8,0)=0,"",VLOOKUP(E59,e5a40c1c6c9bab46_a_col5!A:N,8,0)),"")</f>
        <v>√</v>
      </c>
      <c r="M59" s="15" t="str">
        <f>IFERROR(IF(VLOOKUP(E59,e5a40c1c6c9bab46_a_col5!A:N,9,0)=0,"",VLOOKUP(E59,e5a40c1c6c9bab46_a_col5!A:N,9,0)),"")</f>
        <v/>
      </c>
      <c r="N59" s="15" t="str">
        <f>IFERROR(IF(VLOOKUP(E59,e5a40c1c6c9bab46_a_col5!A:N,10,0)=0,"",VLOOKUP(E59,e5a40c1c6c9bab46_a_col5!A:N,10,0)),"")</f>
        <v>√</v>
      </c>
      <c r="O59" s="15" t="str">
        <f>IFERROR(IF(VLOOKUP(E59,e5a40c1c6c9bab46_a_col5!A:N,11,0)=0,"",VLOOKUP(E59,e5a40c1c6c9bab46_a_col5!A:N,11,0)),"")</f>
        <v/>
      </c>
      <c r="P59" s="15" t="str">
        <f>IFERROR(IF(VLOOKUP(E59,e5a40c1c6c9bab46_a_col5!A:N,12,0)=0,"",VLOOKUP(E59,e5a40c1c6c9bab46_a_col5!A:N,12,0)),"")</f>
        <v/>
      </c>
      <c r="Q59" s="15" t="str">
        <f>IFERROR(IF(VLOOKUP(E59,e5a40c1c6c9bab46_a_col5!A:N,13,0)=0,"",VLOOKUP(E59,e5a40c1c6c9bab46_a_col5!A:N,13,0)),"")</f>
        <v>0731-84502327</v>
      </c>
      <c r="R59" s="15" t="str">
        <f>IFERROR(IF(VLOOKUP(E59,e5a40c1c6c9bab46_a_col5!A:N,14,0)=0,"",VLOOKUP(E59,e5a40c1c6c9bab46_a_col5!A:N,14,0)),"")</f>
        <v>2021年民政部下发通知明确对象身份证号码、详细住址、银行卡号等涉及隐私的信息不可进行公示；未成年人信息不可公示。</v>
      </c>
    </row>
    <row r="60" ht="136.5" spans="1:18">
      <c r="A60" s="14">
        <f t="shared" si="0"/>
        <v>55</v>
      </c>
      <c r="B60" s="15" t="s">
        <v>21</v>
      </c>
      <c r="C60" s="15" t="str">
        <f>IFERROR(IF(VLOOKUP(E60,e5a40c1c6c9bab46_a_col5!A:N,2,0)=0,"",VLOOKUP(E60,e5a40c1c6c9bab46_a_col5!A:N,2,0)),"")</f>
        <v>湖南省民政厅</v>
      </c>
      <c r="D60" s="15" t="str">
        <f>IFERROR(IF(VLOOKUP(E60,e5a40c1c6c9bab46_a_col5!A:N,3,0)=0,"",VLOOKUP(E60,e5a40c1c6c9bab46_a_col5!A:N,3,0)),"")</f>
        <v>精简退职人员补贴</v>
      </c>
      <c r="E60" s="17" t="s">
        <v>165</v>
      </c>
      <c r="F60" s="15" t="str">
        <f>IFERROR(IF(VLOOKUP(E60,e5a40c1c6c9bab46_a_col5!A:N,4,0)=0,"",VLOOKUP(E60,e5a40c1c6c9bab46_a_col5!A:N,4,0)),"")</f>
        <v>精简退职</v>
      </c>
      <c r="G60" s="15" t="str">
        <f>IFERROR(IF(VLOOKUP(E60,e5a40c1c6c9bab46_a_col5!A:N,5,0)=0,"",VLOOKUP(E60,e5a40c1c6c9bab46_a_col5!A:N,5,0)),"")</f>
        <v>1.《关于提高六十年代精简退职老职工生活救济补助标准的通知》（湘民救发〔2006〕17号）
2.《关于进一步做好六十年代精减退职老职工生活救济工作的通知》（湘民救发〔2007〕1号）</v>
      </c>
      <c r="H60" s="15" t="str">
        <f>IFERROR(IF(VLOOKUP(E60,e5a40c1c6c9bab46_a_col5!A:N,6,0)=0,"",VLOOKUP(E60,e5a40c1c6c9bab46_a_col5!A:N,6,0)),"")</f>
        <v>对六十年代精简退职老职工进行生活救济。</v>
      </c>
      <c r="I60" s="15" t="s">
        <v>166</v>
      </c>
      <c r="J60" s="15" t="s">
        <v>167</v>
      </c>
      <c r="K60" s="15" t="str">
        <f>IFERROR(IF(VLOOKUP(E60,e5a40c1c6c9bab46_a_col5!A:N,7,0)=0,"",VLOOKUP(E60,e5a40c1c6c9bab46_a_col5!A:N,7,0)),"")</f>
        <v>按月</v>
      </c>
      <c r="L60" s="15" t="str">
        <f>IFERROR(IF(VLOOKUP(E60,e5a40c1c6c9bab46_a_col5!A:N,8,0)=0,"",VLOOKUP(E60,e5a40c1c6c9bab46_a_col5!A:N,8,0)),"")</f>
        <v/>
      </c>
      <c r="M60" s="15" t="str">
        <f>IFERROR(IF(VLOOKUP(E60,e5a40c1c6c9bab46_a_col5!A:N,9,0)=0,"",VLOOKUP(E60,e5a40c1c6c9bab46_a_col5!A:N,9,0)),"")</f>
        <v>√</v>
      </c>
      <c r="N60" s="15" t="str">
        <f>IFERROR(IF(VLOOKUP(E60,e5a40c1c6c9bab46_a_col5!A:N,10,0)=0,"",VLOOKUP(E60,e5a40c1c6c9bab46_a_col5!A:N,10,0)),"")</f>
        <v>√</v>
      </c>
      <c r="O60" s="15" t="str">
        <f>IFERROR(IF(VLOOKUP(E60,e5a40c1c6c9bab46_a_col5!A:N,11,0)=0,"",VLOOKUP(E60,e5a40c1c6c9bab46_a_col5!A:N,11,0)),"")</f>
        <v/>
      </c>
      <c r="P60" s="15" t="str">
        <f>IFERROR(IF(VLOOKUP(E60,e5a40c1c6c9bab46_a_col5!A:N,12,0)=0,"",VLOOKUP(E60,e5a40c1c6c9bab46_a_col5!A:N,12,0)),"")</f>
        <v/>
      </c>
      <c r="Q60" s="15" t="str">
        <f>IFERROR(IF(VLOOKUP(E60,e5a40c1c6c9bab46_a_col5!A:N,13,0)=0,"",VLOOKUP(E60,e5a40c1c6c9bab46_a_col5!A:N,13,0)),"")</f>
        <v>0731-84502327</v>
      </c>
      <c r="R60" s="15" t="str">
        <f>IFERROR(IF(VLOOKUP(E60,e5a40c1c6c9bab46_a_col5!A:N,14,0)=0,"",VLOOKUP(E60,e5a40c1c6c9bab46_a_col5!A:N,14,0)),"")</f>
        <v>2021年民政部下发通知明确对象身份证号码、详细住址、银行卡号等涉及隐私的信息不可进行公示；未成年人信息不可公示。</v>
      </c>
    </row>
    <row r="61" ht="94.5" hidden="1" spans="1:18">
      <c r="A61" s="14">
        <f t="shared" si="0"/>
        <v>56</v>
      </c>
      <c r="B61" s="15" t="s">
        <v>21</v>
      </c>
      <c r="C61" s="15" t="str">
        <f>IFERROR(IF(VLOOKUP(E61,e5a40c1c6c9bab46_a_col5!A:N,2,0)=0,"",VLOOKUP(E61,e5a40c1c6c9bab46_a_col5!A:N,2,0)),"")</f>
        <v>湖南省民政厅</v>
      </c>
      <c r="D61" s="15" t="str">
        <f>IFERROR(IF(VLOOKUP(E61,e5a40c1c6c9bab46_a_col5!A:N,3,0)=0,"",VLOOKUP(E61,e5a40c1c6c9bab46_a_col5!A:N,3,0)),"")</f>
        <v>孤儿基本生活费</v>
      </c>
      <c r="E61" s="17" t="s">
        <v>168</v>
      </c>
      <c r="F61" s="15" t="str">
        <f>IFERROR(IF(VLOOKUP(E61,e5a40c1c6c9bab46_a_col5!A:N,4,0)=0,"",VLOOKUP(E61,e5a40c1c6c9bab46_a_col5!A:N,4,0)),"")</f>
        <v>孤儿生活</v>
      </c>
      <c r="G61" s="15" t="str">
        <f>IFERROR(IF(VLOOKUP(E61,e5a40c1c6c9bab46_a_col5!A:N,5,0)=0,"",VLOOKUP(E61,e5a40c1c6c9bab46_a_col5!A:N,5,0)),"")</f>
        <v>1.《国务院办公厅关于加强孤儿保障工作的意见》（国办发〔2010〕54号）
2. 《湖南省民政厅 湖南省财政厅关于提高全省孤儿基本生活费最低生活保障标准的通知》（湘民发〔2019〕26号）
</v>
      </c>
      <c r="H61" s="15" t="str">
        <f>IFERROR(IF(VLOOKUP(E61,e5a40c1c6c9bab46_a_col5!A:N,6,0)=0,"",VLOOKUP(E61,e5a40c1c6c9bab46_a_col5!A:N,6,0)),"")</f>
        <v>为满足孤儿基本生活需要，建立孤儿基本生活保障制度，为孤儿发放基本生活费。</v>
      </c>
      <c r="I61" s="15" t="s">
        <v>169</v>
      </c>
      <c r="J61" s="15" t="s">
        <v>170</v>
      </c>
      <c r="K61" s="15" t="str">
        <f>IFERROR(IF(VLOOKUP(E61,e5a40c1c6c9bab46_a_col5!A:N,7,0)=0,"",VLOOKUP(E61,e5a40c1c6c9bab46_a_col5!A:N,7,0)),"")</f>
        <v>按月</v>
      </c>
      <c r="L61" s="15" t="str">
        <f>IFERROR(IF(VLOOKUP(E61,e5a40c1c6c9bab46_a_col5!A:N,8,0)=0,"",VLOOKUP(E61,e5a40c1c6c9bab46_a_col5!A:N,8,0)),"")</f>
        <v>√</v>
      </c>
      <c r="M61" s="15" t="str">
        <f>IFERROR(IF(VLOOKUP(E61,e5a40c1c6c9bab46_a_col5!A:N,9,0)=0,"",VLOOKUP(E61,e5a40c1c6c9bab46_a_col5!A:N,9,0)),"")</f>
        <v/>
      </c>
      <c r="N61" s="15" t="str">
        <f>IFERROR(IF(VLOOKUP(E61,e5a40c1c6c9bab46_a_col5!A:N,10,0)=0,"",VLOOKUP(E61,e5a40c1c6c9bab46_a_col5!A:N,10,0)),"")</f>
        <v/>
      </c>
      <c r="O61" s="15" t="str">
        <f>IFERROR(IF(VLOOKUP(E61,e5a40c1c6c9bab46_a_col5!A:N,11,0)=0,"",VLOOKUP(E61,e5a40c1c6c9bab46_a_col5!A:N,11,0)),"")</f>
        <v>√</v>
      </c>
      <c r="P61" s="15" t="str">
        <f>IFERROR(IF(VLOOKUP(E61,e5a40c1c6c9bab46_a_col5!A:N,12,0)=0,"",VLOOKUP(E61,e5a40c1c6c9bab46_a_col5!A:N,12,0)),"")</f>
        <v>涉及对象隐私</v>
      </c>
      <c r="Q61" s="15" t="str">
        <f>IFERROR(IF(VLOOKUP(E61,e5a40c1c6c9bab46_a_col5!A:N,13,0)=0,"",VLOOKUP(E61,e5a40c1c6c9bab46_a_col5!A:N,13,0)),"")</f>
        <v>0731-84502255</v>
      </c>
      <c r="R61" s="15" t="str">
        <f>IFERROR(IF(VLOOKUP(E61,e5a40c1c6c9bab46_a_col5!A:N,14,0)=0,"",VLOOKUP(E61,e5a40c1c6c9bab46_a_col5!A:N,14,0)),"")</f>
        <v>变更为不公开项</v>
      </c>
    </row>
    <row r="62" ht="69" hidden="1" spans="1:18">
      <c r="A62" s="14">
        <f t="shared" si="0"/>
        <v>57</v>
      </c>
      <c r="B62" s="15" t="s">
        <v>21</v>
      </c>
      <c r="C62" s="15" t="str">
        <f>IFERROR(IF(VLOOKUP(E62,e5a40c1c6c9bab46_a_col5!A:N,2,0)=0,"",VLOOKUP(E62,e5a40c1c6c9bab46_a_col5!A:N,2,0)),"")</f>
        <v>湖南省民政厅</v>
      </c>
      <c r="D62" s="15" t="str">
        <f>IFERROR(IF(VLOOKUP(E62,e5a40c1c6c9bab46_a_col5!A:N,3,0)=0,"",VLOOKUP(E62,e5a40c1c6c9bab46_a_col5!A:N,3,0)),"")</f>
        <v>福彩圆梦孤儿助学补贴</v>
      </c>
      <c r="E62" s="17" t="s">
        <v>171</v>
      </c>
      <c r="F62" s="15" t="str">
        <f>IFERROR(IF(VLOOKUP(E62,e5a40c1c6c9bab46_a_col5!A:N,4,0)=0,"",VLOOKUP(E62,e5a40c1c6c9bab46_a_col5!A:N,4,0)),"")</f>
        <v>福孤助学</v>
      </c>
      <c r="G62" s="15" t="str">
        <f>IFERROR(IF(VLOOKUP(E62,e5a40c1c6c9bab46_a_col5!A:N,5,0)=0,"",VLOOKUP(E62,e5a40c1c6c9bab46_a_col5!A:N,5,0)),"")</f>
        <v>《民政部办公厅关于印发〈“福彩圆梦·孤儿助学工程”项目实施暂行办法〉的通知》（民办发〔2019〕24号）</v>
      </c>
      <c r="H62" s="15" t="str">
        <f>IFERROR(IF(VLOOKUP(E62,e5a40c1c6c9bab46_a_col5!A:N,6,0)=0,"",VLOOKUP(E62,e5a40c1c6c9bab46_a_col5!A:N,6,0)),"")</f>
        <v>发放助学补贴。</v>
      </c>
      <c r="I62" s="15" t="s">
        <v>172</v>
      </c>
      <c r="J62" s="15" t="s">
        <v>173</v>
      </c>
      <c r="K62" s="15" t="str">
        <f>IFERROR(IF(VLOOKUP(E62,e5a40c1c6c9bab46_a_col5!A:N,7,0)=0,"",VLOOKUP(E62,e5a40c1c6c9bab46_a_col5!A:N,7,0)),"")</f>
        <v>月/季</v>
      </c>
      <c r="L62" s="15" t="str">
        <f>IFERROR(IF(VLOOKUP(E62,e5a40c1c6c9bab46_a_col5!A:N,8,0)=0,"",VLOOKUP(E62,e5a40c1c6c9bab46_a_col5!A:N,8,0)),"")</f>
        <v>√</v>
      </c>
      <c r="M62" s="15" t="str">
        <f>IFERROR(IF(VLOOKUP(E62,e5a40c1c6c9bab46_a_col5!A:N,9,0)=0,"",VLOOKUP(E62,e5a40c1c6c9bab46_a_col5!A:N,9,0)),"")</f>
        <v/>
      </c>
      <c r="N62" s="15" t="str">
        <f>IFERROR(IF(VLOOKUP(E62,e5a40c1c6c9bab46_a_col5!A:N,10,0)=0,"",VLOOKUP(E62,e5a40c1c6c9bab46_a_col5!A:N,10,0)),"")</f>
        <v/>
      </c>
      <c r="O62" s="15" t="str">
        <f>IFERROR(IF(VLOOKUP(E62,e5a40c1c6c9bab46_a_col5!A:N,11,0)=0,"",VLOOKUP(E62,e5a40c1c6c9bab46_a_col5!A:N,11,0)),"")</f>
        <v>√</v>
      </c>
      <c r="P62" s="15" t="str">
        <f>IFERROR(IF(VLOOKUP(E62,e5a40c1c6c9bab46_a_col5!A:N,12,0)=0,"",VLOOKUP(E62,e5a40c1c6c9bab46_a_col5!A:N,12,0)),"")</f>
        <v>涉及对象隐私</v>
      </c>
      <c r="Q62" s="15" t="str">
        <f>IFERROR(IF(VLOOKUP(E62,e5a40c1c6c9bab46_a_col5!A:N,13,0)=0,"",VLOOKUP(E62,e5a40c1c6c9bab46_a_col5!A:N,13,0)),"")</f>
        <v>0731-84502255</v>
      </c>
      <c r="R62" s="15" t="str">
        <f>IFERROR(IF(VLOOKUP(E62,e5a40c1c6c9bab46_a_col5!A:N,14,0)=0,"",VLOOKUP(E62,e5a40c1c6c9bab46_a_col5!A:N,14,0)),"")</f>
        <v>变更为不公开项</v>
      </c>
    </row>
    <row r="63" ht="342" hidden="1" spans="1:18">
      <c r="A63" s="14">
        <f t="shared" si="0"/>
        <v>58</v>
      </c>
      <c r="B63" s="15" t="s">
        <v>21</v>
      </c>
      <c r="C63" s="15" t="str">
        <f>IFERROR(IF(VLOOKUP(E63,e5a40c1c6c9bab46_a_col5!A:N,2,0)=0,"",VLOOKUP(E63,e5a40c1c6c9bab46_a_col5!A:N,2,0)),"")</f>
        <v>湖南省民政厅</v>
      </c>
      <c r="D63" s="15" t="str">
        <f>IFERROR(IF(VLOOKUP(E63,e5a40c1c6c9bab46_a_col5!A:N,3,0)=0,"",VLOOKUP(E63,e5a40c1c6c9bab46_a_col5!A:N,3,0)),"")</f>
        <v>事实无人抚养儿童基本生活补贴</v>
      </c>
      <c r="E63" s="17" t="s">
        <v>174</v>
      </c>
      <c r="F63" s="15" t="str">
        <f>IFERROR(IF(VLOOKUP(E63,e5a40c1c6c9bab46_a_col5!A:N,4,0)=0,"",VLOOKUP(E63,e5a40c1c6c9bab46_a_col5!A:N,4,0)),"")</f>
        <v>事儿生活</v>
      </c>
      <c r="G63" s="15" t="str">
        <f>IFERROR(IF(VLOOKUP(E63,e5a40c1c6c9bab46_a_col5!A:N,5,0)=0,"",VLOOKUP(E63,e5a40c1c6c9bab46_a_col5!A:N,5,0)),"")</f>
        <v>1.《民政部最高人民法院 最高人民检察院 发展改革委 教育部 公安部 司法部 财政部 国家医保局 共青团中央 全国妇联 中国残联关于进一步加强事实无人抚养儿童保障工作的意见》（民发〔2019〕62号）
2.《湖南省民政厅 湖南省公安厅 湖南省财政厅关于切实做好事实无人抚养儿童保障有关工作的通知》（湘民发〔2021〕12号）</v>
      </c>
      <c r="H63" s="15" t="str">
        <f>IFERROR(IF(VLOOKUP(E63,e5a40c1c6c9bab46_a_col5!A:N,6,0)=0,"",VLOOKUP(E63,e5a40c1c6c9bab46_a_col5!A:N,6,0)),"")</f>
        <v>为满足事实无人抚养儿童基本生活需要，建立事实无人抚养儿童基本生活保障制度，发放基本生活补贴。</v>
      </c>
      <c r="I63" s="15" t="s">
        <v>149</v>
      </c>
      <c r="J63" s="15" t="s">
        <v>175</v>
      </c>
      <c r="K63" s="15" t="str">
        <f>IFERROR(IF(VLOOKUP(E63,e5a40c1c6c9bab46_a_col5!A:N,7,0)=0,"",VLOOKUP(E63,e5a40c1c6c9bab46_a_col5!A:N,7,0)),"")</f>
        <v>按月</v>
      </c>
      <c r="L63" s="15" t="str">
        <f>IFERROR(IF(VLOOKUP(E63,e5a40c1c6c9bab46_a_col5!A:N,8,0)=0,"",VLOOKUP(E63,e5a40c1c6c9bab46_a_col5!A:N,8,0)),"")</f>
        <v>√</v>
      </c>
      <c r="M63" s="15" t="str">
        <f>IFERROR(IF(VLOOKUP(E63,e5a40c1c6c9bab46_a_col5!A:N,9,0)=0,"",VLOOKUP(E63,e5a40c1c6c9bab46_a_col5!A:N,9,0)),"")</f>
        <v/>
      </c>
      <c r="N63" s="15" t="str">
        <f>IFERROR(IF(VLOOKUP(E63,e5a40c1c6c9bab46_a_col5!A:N,10,0)=0,"",VLOOKUP(E63,e5a40c1c6c9bab46_a_col5!A:N,10,0)),"")</f>
        <v/>
      </c>
      <c r="O63" s="15" t="str">
        <f>IFERROR(IF(VLOOKUP(E63,e5a40c1c6c9bab46_a_col5!A:N,11,0)=0,"",VLOOKUP(E63,e5a40c1c6c9bab46_a_col5!A:N,11,0)),"")</f>
        <v>√</v>
      </c>
      <c r="P63" s="15" t="str">
        <f>IFERROR(IF(VLOOKUP(E63,e5a40c1c6c9bab46_a_col5!A:N,12,0)=0,"",VLOOKUP(E63,e5a40c1c6c9bab46_a_col5!A:N,12,0)),"")</f>
        <v>涉及对象隐私</v>
      </c>
      <c r="Q63" s="15" t="str">
        <f>IFERROR(IF(VLOOKUP(E63,e5a40c1c6c9bab46_a_col5!A:N,13,0)=0,"",VLOOKUP(E63,e5a40c1c6c9bab46_a_col5!A:N,13,0)),"")</f>
        <v>0731-84502255</v>
      </c>
      <c r="R63" s="15" t="str">
        <f>IFERROR(IF(VLOOKUP(E63,e5a40c1c6c9bab46_a_col5!A:N,14,0)=0,"",VLOOKUP(E63,e5a40c1c6c9bab46_a_col5!A:N,14,0)),"")</f>
        <v>变更为不公开项</v>
      </c>
    </row>
    <row r="64" ht="123" spans="1:18">
      <c r="A64" s="14">
        <f t="shared" si="0"/>
        <v>59</v>
      </c>
      <c r="B64" s="15" t="s">
        <v>21</v>
      </c>
      <c r="C64" s="15" t="str">
        <f>IFERROR(IF(VLOOKUP(E64,e5a40c1c6c9bab46_a_col5!A:N,2,0)=0,"",VLOOKUP(E64,e5a40c1c6c9bab46_a_col5!A:N,2,0)),"")</f>
        <v>湖南省民政厅</v>
      </c>
      <c r="D64" s="15" t="str">
        <f>IFERROR(IF(VLOOKUP(E64,e5a40c1c6c9bab46_a_col5!A:N,3,0)=0,"",VLOOKUP(E64,e5a40c1c6c9bab46_a_col5!A:N,3,0)),"")</f>
        <v>儿童主任岗位补贴</v>
      </c>
      <c r="E64" s="17" t="s">
        <v>176</v>
      </c>
      <c r="F64" s="15" t="str">
        <f>IFERROR(IF(VLOOKUP(E64,e5a40c1c6c9bab46_a_col5!A:N,4,0)=0,"",VLOOKUP(E64,e5a40c1c6c9bab46_a_col5!A:N,4,0)),"")</f>
        <v>儿岗补贴</v>
      </c>
      <c r="G64" s="15" t="str">
        <f>IFERROR(IF(VLOOKUP(E64,e5a40c1c6c9bab46_a_col5!A:N,5,0)=0,"",VLOOKUP(E64,e5a40c1c6c9bab46_a_col5!A:N,5,0)),"")</f>
        <v>《湖南省民政厅 中共湖南省委组织部 湖南省财政厅 湖南省教育厅 湖南省妇女联合会关于进一步加强农村儿童之家建设和管理工作的通知》（湘民发〔2019〕11号）</v>
      </c>
      <c r="H64" s="15" t="str">
        <f>IFERROR(IF(VLOOKUP(E64,e5a40c1c6c9bab46_a_col5!A:N,6,0)=0,"",VLOOKUP(E64,e5a40c1c6c9bab46_a_col5!A:N,6,0)),"")</f>
        <v>发放儿童主任岗位补贴。</v>
      </c>
      <c r="I64" s="15" t="s">
        <v>177</v>
      </c>
      <c r="J64" s="15" t="s">
        <v>178</v>
      </c>
      <c r="K64" s="15" t="str">
        <f>IFERROR(IF(VLOOKUP(E64,e5a40c1c6c9bab46_a_col5!A:N,7,0)=0,"",VLOOKUP(E64,e5a40c1c6c9bab46_a_col5!A:N,7,0)),"")</f>
        <v>不定期</v>
      </c>
      <c r="L64" s="15" t="str">
        <f>IFERROR(IF(VLOOKUP(E64,e5a40c1c6c9bab46_a_col5!A:N,8,0)=0,"",VLOOKUP(E64,e5a40c1c6c9bab46_a_col5!A:N,8,0)),"")</f>
        <v/>
      </c>
      <c r="M64" s="15" t="str">
        <f>IFERROR(IF(VLOOKUP(E64,e5a40c1c6c9bab46_a_col5!A:N,9,0)=0,"",VLOOKUP(E64,e5a40c1c6c9bab46_a_col5!A:N,9,0)),"")</f>
        <v>√</v>
      </c>
      <c r="N64" s="15" t="str">
        <f>IFERROR(IF(VLOOKUP(E64,e5a40c1c6c9bab46_a_col5!A:N,10,0)=0,"",VLOOKUP(E64,e5a40c1c6c9bab46_a_col5!A:N,10,0)),"")</f>
        <v>√</v>
      </c>
      <c r="O64" s="15" t="str">
        <f>IFERROR(IF(VLOOKUP(E64,e5a40c1c6c9bab46_a_col5!A:N,11,0)=0,"",VLOOKUP(E64,e5a40c1c6c9bab46_a_col5!A:N,11,0)),"")</f>
        <v/>
      </c>
      <c r="P64" s="15" t="str">
        <f>IFERROR(IF(VLOOKUP(E64,e5a40c1c6c9bab46_a_col5!A:N,12,0)=0,"",VLOOKUP(E64,e5a40c1c6c9bab46_a_col5!A:N,12,0)),"")</f>
        <v/>
      </c>
      <c r="Q64" s="15" t="str">
        <f>IFERROR(IF(VLOOKUP(E64,e5a40c1c6c9bab46_a_col5!A:N,13,0)=0,"",VLOOKUP(E64,e5a40c1c6c9bab46_a_col5!A:N,13,0)),"")</f>
        <v>0731-84502255</v>
      </c>
      <c r="R64" s="15" t="str">
        <f>IFERROR(IF(VLOOKUP(E64,e5a40c1c6c9bab46_a_col5!A:N,14,0)=0,"",VLOOKUP(E64,e5a40c1c6c9bab46_a_col5!A:N,14,0)),"")</f>
        <v/>
      </c>
    </row>
    <row r="65" ht="87" spans="1:18">
      <c r="A65" s="14">
        <f t="shared" si="0"/>
        <v>60</v>
      </c>
      <c r="B65" s="15" t="s">
        <v>21</v>
      </c>
      <c r="C65" s="15" t="str">
        <f>IFERROR(IF(VLOOKUP(E65,e5a40c1c6c9bab46_a_col5!A:N,2,0)=0,"",VLOOKUP(E65,e5a40c1c6c9bab46_a_col5!A:N,2,0)),"")</f>
        <v>湖南省民政厅</v>
      </c>
      <c r="D65" s="15" t="str">
        <f>IFERROR(IF(VLOOKUP(E65,e5a40c1c6c9bab46_a_col5!A:N,3,0)=0,"",VLOOKUP(E65,e5a40c1c6c9bab46_a_col5!A:N,3,0)),"")</f>
        <v>重度残疾人护理补贴</v>
      </c>
      <c r="E65" s="17" t="s">
        <v>179</v>
      </c>
      <c r="F65" s="15" t="str">
        <f>IFERROR(IF(VLOOKUP(E65,e5a40c1c6c9bab46_a_col5!A:N,4,0)=0,"",VLOOKUP(E65,e5a40c1c6c9bab46_a_col5!A:N,4,0)),"")</f>
        <v>残疾护补</v>
      </c>
      <c r="G65" s="15" t="str">
        <f>IFERROR(IF(VLOOKUP(E65,e5a40c1c6c9bab46_a_col5!A:N,5,0)=0,"",VLOOKUP(E65,e5a40c1c6c9bab46_a_col5!A:N,5,0)),"")</f>
        <v>1.《国务院关于全面建立困难残疾人生活补贴和重度残疾人护理补贴制度的意见》（国发〔2015〕52号）
2.《湖南省人民政府关于全面建立困难残疾人生活补贴和重度残疾人护理补贴制度的实施意见》（湘政发〔2015〕54号）</v>
      </c>
      <c r="H65" s="15" t="str">
        <f>IFERROR(IF(VLOOKUP(E65,e5a40c1c6c9bab46_a_col5!A:N,6,0)=0,"",VLOOKUP(E65,e5a40c1c6c9bab46_a_col5!A:N,6,0)),"")</f>
        <v>解决残疾人长期照护困难。</v>
      </c>
      <c r="I65" s="15" t="s">
        <v>180</v>
      </c>
      <c r="J65" s="15" t="s">
        <v>181</v>
      </c>
      <c r="K65" s="15" t="str">
        <f>IFERROR(IF(VLOOKUP(E65,e5a40c1c6c9bab46_a_col5!A:N,7,0)=0,"",VLOOKUP(E65,e5a40c1c6c9bab46_a_col5!A:N,7,0)),"")</f>
        <v>一月一次</v>
      </c>
      <c r="L65" s="15" t="str">
        <f>IFERROR(IF(VLOOKUP(E65,e5a40c1c6c9bab46_a_col5!A:N,8,0)=0,"",VLOOKUP(E65,e5a40c1c6c9bab46_a_col5!A:N,8,0)),"")</f>
        <v>√</v>
      </c>
      <c r="M65" s="15" t="str">
        <f>IFERROR(IF(VLOOKUP(E65,e5a40c1c6c9bab46_a_col5!A:N,9,0)=0,"",VLOOKUP(E65,e5a40c1c6c9bab46_a_col5!A:N,9,0)),"")</f>
        <v/>
      </c>
      <c r="N65" s="15" t="str">
        <f>IFERROR(IF(VLOOKUP(E65,e5a40c1c6c9bab46_a_col5!A:N,10,0)=0,"",VLOOKUP(E65,e5a40c1c6c9bab46_a_col5!A:N,10,0)),"")</f>
        <v>√</v>
      </c>
      <c r="O65" s="15" t="str">
        <f>IFERROR(IF(VLOOKUP(E65,e5a40c1c6c9bab46_a_col5!A:N,11,0)=0,"",VLOOKUP(E65,e5a40c1c6c9bab46_a_col5!A:N,11,0)),"")</f>
        <v/>
      </c>
      <c r="P65" s="15" t="str">
        <f>IFERROR(IF(VLOOKUP(E65,e5a40c1c6c9bab46_a_col5!A:N,12,0)=0,"",VLOOKUP(E65,e5a40c1c6c9bab46_a_col5!A:N,12,0)),"")</f>
        <v/>
      </c>
      <c r="Q65" s="15" t="str">
        <f>IFERROR(IF(VLOOKUP(E65,e5a40c1c6c9bab46_a_col5!A:N,13,0)=0,"",VLOOKUP(E65,e5a40c1c6c9bab46_a_col5!A:N,13,0)),"")</f>
        <v>0731-84502267</v>
      </c>
      <c r="R65" s="15" t="str">
        <f>IFERROR(IF(VLOOKUP(E65,e5a40c1c6c9bab46_a_col5!A:N,14,0)=0,"",VLOOKUP(E65,e5a40c1c6c9bab46_a_col5!A:N,14,0)),"")</f>
        <v/>
      </c>
    </row>
    <row r="66" ht="165" spans="1:18">
      <c r="A66" s="14">
        <f t="shared" si="0"/>
        <v>61</v>
      </c>
      <c r="B66" s="15" t="s">
        <v>21</v>
      </c>
      <c r="C66" s="15" t="str">
        <f>IFERROR(IF(VLOOKUP(E66,e5a40c1c6c9bab46_a_col5!A:N,2,0)=0,"",VLOOKUP(E66,e5a40c1c6c9bab46_a_col5!A:N,2,0)),"")</f>
        <v>湖南省民政厅</v>
      </c>
      <c r="D66" s="15" t="str">
        <f>IFERROR(IF(VLOOKUP(E66,e5a40c1c6c9bab46_a_col5!A:N,3,0)=0,"",VLOOKUP(E66,e5a40c1c6c9bab46_a_col5!A:N,3,0)),"")</f>
        <v>困难残疾人生活补贴</v>
      </c>
      <c r="E66" s="17" t="s">
        <v>182</v>
      </c>
      <c r="F66" s="15" t="str">
        <f>IFERROR(IF(VLOOKUP(E66,e5a40c1c6c9bab46_a_col5!A:N,4,0)=0,"",VLOOKUP(E66,e5a40c1c6c9bab46_a_col5!A:N,4,0)),"")</f>
        <v>困残生活</v>
      </c>
      <c r="G66" s="15" t="str">
        <f>IFERROR(IF(VLOOKUP(E66,e5a40c1c6c9bab46_a_col5!A:N,5,0)=0,"",VLOOKUP(E66,e5a40c1c6c9bab46_a_col5!A:N,5,0)),"")</f>
        <v>1.《国务院关于全面建立困难残疾人生活补贴和重度残疾人护理补贴制度的意见》（国发〔2015〕52号）
2.《湖南省人民政府关于全面建立困难残疾人生活补贴和重度残疾人护理补贴制度的实施意见》（湘政发〔2015〕54号）</v>
      </c>
      <c r="H66" s="15" t="str">
        <f>IFERROR(IF(VLOOKUP(E66,e5a40c1c6c9bab46_a_col5!A:N,6,0)=0,"",VLOOKUP(E66,e5a40c1c6c9bab46_a_col5!A:N,6,0)),"")</f>
        <v>解决残疾人生活困难。</v>
      </c>
      <c r="I66" s="15" t="s">
        <v>183</v>
      </c>
      <c r="J66" s="15" t="s">
        <v>181</v>
      </c>
      <c r="K66" s="15" t="str">
        <f>IFERROR(IF(VLOOKUP(E66,e5a40c1c6c9bab46_a_col5!A:N,7,0)=0,"",VLOOKUP(E66,e5a40c1c6c9bab46_a_col5!A:N,7,0)),"")</f>
        <v>一月一次</v>
      </c>
      <c r="L66" s="15" t="str">
        <f>IFERROR(IF(VLOOKUP(E66,e5a40c1c6c9bab46_a_col5!A:N,8,0)=0,"",VLOOKUP(E66,e5a40c1c6c9bab46_a_col5!A:N,8,0)),"")</f>
        <v>√</v>
      </c>
      <c r="M66" s="15" t="str">
        <f>IFERROR(IF(VLOOKUP(E66,e5a40c1c6c9bab46_a_col5!A:N,9,0)=0,"",VLOOKUP(E66,e5a40c1c6c9bab46_a_col5!A:N,9,0)),"")</f>
        <v/>
      </c>
      <c r="N66" s="15" t="str">
        <f>IFERROR(IF(VLOOKUP(E66,e5a40c1c6c9bab46_a_col5!A:N,10,0)=0,"",VLOOKUP(E66,e5a40c1c6c9bab46_a_col5!A:N,10,0)),"")</f>
        <v>√</v>
      </c>
      <c r="O66" s="15" t="str">
        <f>IFERROR(IF(VLOOKUP(E66,e5a40c1c6c9bab46_a_col5!A:N,11,0)=0,"",VLOOKUP(E66,e5a40c1c6c9bab46_a_col5!A:N,11,0)),"")</f>
        <v/>
      </c>
      <c r="P66" s="15" t="str">
        <f>IFERROR(IF(VLOOKUP(E66,e5a40c1c6c9bab46_a_col5!A:N,12,0)=0,"",VLOOKUP(E66,e5a40c1c6c9bab46_a_col5!A:N,12,0)),"")</f>
        <v/>
      </c>
      <c r="Q66" s="15" t="str">
        <f>IFERROR(IF(VLOOKUP(E66,e5a40c1c6c9bab46_a_col5!A:N,13,0)=0,"",VLOOKUP(E66,e5a40c1c6c9bab46_a_col5!A:N,13,0)),"")</f>
        <v>0731-84502267</v>
      </c>
      <c r="R66" s="15" t="str">
        <f>IFERROR(IF(VLOOKUP(E66,e5a40c1c6c9bab46_a_col5!A:N,14,0)=0,"",VLOOKUP(E66,e5a40c1c6c9bab46_a_col5!A:N,14,0)),"")</f>
        <v/>
      </c>
    </row>
    <row r="67" ht="109.5" spans="1:18">
      <c r="A67" s="14">
        <f t="shared" si="0"/>
        <v>62</v>
      </c>
      <c r="B67" s="15" t="s">
        <v>21</v>
      </c>
      <c r="C67" s="15" t="str">
        <f>IFERROR(IF(VLOOKUP(E67,e5a40c1c6c9bab46_a_col5!A:N,2,0)=0,"",VLOOKUP(E67,e5a40c1c6c9bab46_a_col5!A:N,2,0)),"")</f>
        <v>湖南省民政厅</v>
      </c>
      <c r="D67" s="15" t="str">
        <f>IFERROR(IF(VLOOKUP(E67,e5a40c1c6c9bab46_a_col5!A:N,3,0)=0,"",VLOOKUP(E67,e5a40c1c6c9bab46_a_col5!A:N,3,0)),"")</f>
        <v>基本养老服务补贴</v>
      </c>
      <c r="E67" s="17" t="s">
        <v>184</v>
      </c>
      <c r="F67" s="15" t="str">
        <f>IFERROR(IF(VLOOKUP(E67,e5a40c1c6c9bab46_a_col5!A:N,4,0)=0,"",VLOOKUP(E67,e5a40c1c6c9bab46_a_col5!A:N,4,0)),"")</f>
        <v>养老服补</v>
      </c>
      <c r="G67" s="15" t="str">
        <f>IFERROR(IF(VLOOKUP(E67,e5a40c1c6c9bab46_a_col5!A:N,5,0)=0,"",VLOOKUP(E67,e5a40c1c6c9bab46_a_col5!A:N,5,0)),"")</f>
        <v>1.《湖南省财政厅 湖南省民政厅 湖南省老龄工作委员会办公室关于建立健全基本养老服务补贴制度的通知》（湘财社〔2015〕28号）
2.《湖南省人民政府办公厅关于推进养老服务高质量发展的实施意见》（湘政办发〔2020〕59号）</v>
      </c>
      <c r="H67" s="15" t="str">
        <f>IFERROR(IF(VLOOKUP(E67,e5a40c1c6c9bab46_a_col5!A:N,6,0)=0,"",VLOOKUP(E67,e5a40c1c6c9bab46_a_col5!A:N,6,0)),"")</f>
        <v>为经济困难老年人发放基本养老服务补贴。</v>
      </c>
      <c r="I67" s="15" t="s">
        <v>185</v>
      </c>
      <c r="J67" s="15" t="s">
        <v>186</v>
      </c>
      <c r="K67" s="15" t="str">
        <f>IFERROR(IF(VLOOKUP(E67,e5a40c1c6c9bab46_a_col5!A:N,7,0)=0,"",VLOOKUP(E67,e5a40c1c6c9bab46_a_col5!A:N,7,0)),"")</f>
        <v>不定期</v>
      </c>
      <c r="L67" s="15" t="str">
        <f>IFERROR(IF(VLOOKUP(E67,e5a40c1c6c9bab46_a_col5!A:N,8,0)=0,"",VLOOKUP(E67,e5a40c1c6c9bab46_a_col5!A:N,8,0)),"")</f>
        <v/>
      </c>
      <c r="M67" s="15" t="str">
        <f>IFERROR(IF(VLOOKUP(E67,e5a40c1c6c9bab46_a_col5!A:N,9,0)=0,"",VLOOKUP(E67,e5a40c1c6c9bab46_a_col5!A:N,9,0)),"")</f>
        <v>√</v>
      </c>
      <c r="N67" s="15" t="str">
        <f>IFERROR(IF(VLOOKUP(E67,e5a40c1c6c9bab46_a_col5!A:N,10,0)=0,"",VLOOKUP(E67,e5a40c1c6c9bab46_a_col5!A:N,10,0)),"")</f>
        <v>√</v>
      </c>
      <c r="O67" s="15" t="str">
        <f>IFERROR(IF(VLOOKUP(E67,e5a40c1c6c9bab46_a_col5!A:N,11,0)=0,"",VLOOKUP(E67,e5a40c1c6c9bab46_a_col5!A:N,11,0)),"")</f>
        <v/>
      </c>
      <c r="P67" s="15" t="str">
        <f>IFERROR(IF(VLOOKUP(E67,e5a40c1c6c9bab46_a_col5!A:N,12,0)=0,"",VLOOKUP(E67,e5a40c1c6c9bab46_a_col5!A:N,12,0)),"")</f>
        <v/>
      </c>
      <c r="Q67" s="15" t="str">
        <f>IFERROR(IF(VLOOKUP(E67,e5a40c1c6c9bab46_a_col5!A:N,13,0)=0,"",VLOOKUP(E67,e5a40c1c6c9bab46_a_col5!A:N,13,0)),"")</f>
        <v>0731-84502232</v>
      </c>
      <c r="R67" s="15" t="str">
        <f>IFERROR(IF(VLOOKUP(E67,e5a40c1c6c9bab46_a_col5!A:N,14,0)=0,"",VLOOKUP(E67,e5a40c1c6c9bab46_a_col5!A:N,14,0)),"")</f>
        <v/>
      </c>
    </row>
    <row r="68" ht="43.5" spans="1:18">
      <c r="A68" s="14">
        <f t="shared" si="0"/>
        <v>63</v>
      </c>
      <c r="B68" s="15" t="s">
        <v>21</v>
      </c>
      <c r="C68" s="15" t="str">
        <f>IFERROR(IF(VLOOKUP(E68,e5a40c1c6c9bab46_a_col5!A:N,2,0)=0,"",VLOOKUP(E68,e5a40c1c6c9bab46_a_col5!A:N,2,0)),"")</f>
        <v>湖南省民政厅</v>
      </c>
      <c r="D68" s="15" t="str">
        <f>IFERROR(IF(VLOOKUP(E68,e5a40c1c6c9bab46_a_col5!A:N,3,0)=0,"",VLOOKUP(E68,e5a40c1c6c9bab46_a_col5!A:N,3,0)),"")</f>
        <v>高龄津贴</v>
      </c>
      <c r="E68" s="17" t="s">
        <v>187</v>
      </c>
      <c r="F68" s="15" t="str">
        <f>IFERROR(IF(VLOOKUP(E68,e5a40c1c6c9bab46_a_col5!A:N,4,0)=0,"",VLOOKUP(E68,e5a40c1c6c9bab46_a_col5!A:N,4,0)),"")</f>
        <v>高龄津贴</v>
      </c>
      <c r="G68" s="15" t="str">
        <f>IFERROR(IF(VLOOKUP(E68,e5a40c1c6c9bab46_a_col5!A:N,5,0)=0,"",VLOOKUP(E68,e5a40c1c6c9bab46_a_col5!A:N,5,0)),"")</f>
        <v>《中共湖南省委办公厅 湖南省人民政府办公厅关于进一步加强老年人优待工作的意见》（湘办〔2009〕67号）</v>
      </c>
      <c r="H68" s="15" t="str">
        <f>IFERROR(IF(VLOOKUP(E68,e5a40c1c6c9bab46_a_col5!A:N,6,0)=0,"",VLOOKUP(E68,e5a40c1c6c9bab46_a_col5!A:N,6,0)),"")</f>
        <v>向高龄老人发放高龄生活补贴。</v>
      </c>
      <c r="I68" s="15" t="s">
        <v>188</v>
      </c>
      <c r="J68" s="15" t="s">
        <v>189</v>
      </c>
      <c r="K68" s="15" t="str">
        <f>IFERROR(IF(VLOOKUP(E68,e5a40c1c6c9bab46_a_col5!A:N,7,0)=0,"",VLOOKUP(E68,e5a40c1c6c9bab46_a_col5!A:N,7,0)),"")</f>
        <v>不定期</v>
      </c>
      <c r="L68" s="15" t="str">
        <f>IFERROR(IF(VLOOKUP(E68,e5a40c1c6c9bab46_a_col5!A:N,8,0)=0,"",VLOOKUP(E68,e5a40c1c6c9bab46_a_col5!A:N,8,0)),"")</f>
        <v/>
      </c>
      <c r="M68" s="15" t="str">
        <f>IFERROR(IF(VLOOKUP(E68,e5a40c1c6c9bab46_a_col5!A:N,9,0)=0,"",VLOOKUP(E68,e5a40c1c6c9bab46_a_col5!A:N,9,0)),"")</f>
        <v>√</v>
      </c>
      <c r="N68" s="15" t="str">
        <f>IFERROR(IF(VLOOKUP(E68,e5a40c1c6c9bab46_a_col5!A:N,10,0)=0,"",VLOOKUP(E68,e5a40c1c6c9bab46_a_col5!A:N,10,0)),"")</f>
        <v>√</v>
      </c>
      <c r="O68" s="15" t="str">
        <f>IFERROR(IF(VLOOKUP(E68,e5a40c1c6c9bab46_a_col5!A:N,11,0)=0,"",VLOOKUP(E68,e5a40c1c6c9bab46_a_col5!A:N,11,0)),"")</f>
        <v/>
      </c>
      <c r="P68" s="15" t="str">
        <f>IFERROR(IF(VLOOKUP(E68,e5a40c1c6c9bab46_a_col5!A:N,12,0)=0,"",VLOOKUP(E68,e5a40c1c6c9bab46_a_col5!A:N,12,0)),"")</f>
        <v/>
      </c>
      <c r="Q68" s="15" t="str">
        <f>IFERROR(IF(VLOOKUP(E68,e5a40c1c6c9bab46_a_col5!A:N,13,0)=0,"",VLOOKUP(E68,e5a40c1c6c9bab46_a_col5!A:N,13,0)),"")</f>
        <v>0731-84502232</v>
      </c>
      <c r="R68" s="15" t="str">
        <f>IFERROR(IF(VLOOKUP(E68,e5a40c1c6c9bab46_a_col5!A:N,14,0)=0,"",VLOOKUP(E68,e5a40c1c6c9bab46_a_col5!A:N,14,0)),"")</f>
        <v/>
      </c>
    </row>
    <row r="69" ht="96" spans="1:18">
      <c r="A69" s="14">
        <f t="shared" si="0"/>
        <v>64</v>
      </c>
      <c r="B69" s="15" t="s">
        <v>21</v>
      </c>
      <c r="C69" s="15" t="str">
        <f>IFERROR(IF(VLOOKUP(E69,e5a40c1c6c9bab46_a_col5!A:N,2,0)=0,"",VLOOKUP(E69,e5a40c1c6c9bab46_a_col5!A:N,2,0)),"")</f>
        <v>湖南省民政厅</v>
      </c>
      <c r="D69" s="15" t="str">
        <f>IFERROR(IF(VLOOKUP(E69,e5a40c1c6c9bab46_a_col5!A:N,3,0)=0,"",VLOOKUP(E69,e5a40c1c6c9bab46_a_col5!A:N,3,0)),"")</f>
        <v>百岁老人长寿保健补贴</v>
      </c>
      <c r="E69" s="17" t="s">
        <v>190</v>
      </c>
      <c r="F69" s="15" t="str">
        <f>IFERROR(IF(VLOOKUP(E69,e5a40c1c6c9bab46_a_col5!A:N,4,0)=0,"",VLOOKUP(E69,e5a40c1c6c9bab46_a_col5!A:N,4,0)),"")</f>
        <v>百岁老人</v>
      </c>
      <c r="G69" s="15" t="str">
        <f>IFERROR(IF(VLOOKUP(E69,e5a40c1c6c9bab46_a_col5!A:N,5,0)=0,"",VLOOKUP(E69,e5a40c1c6c9bab46_a_col5!A:N,5,0)),"")</f>
        <v>《中共湖南省委办公厅 湖南省人民政府办公厅关于进一步加强老年人优待工作的意见》（湘办〔2009〕67号）</v>
      </c>
      <c r="H69" s="15" t="str">
        <f>IFERROR(IF(VLOOKUP(E69,e5a40c1c6c9bab46_a_col5!A:N,6,0)=0,"",VLOOKUP(E69,e5a40c1c6c9bab46_a_col5!A:N,6,0)),"")</f>
        <v>向年满百岁老人发放生活补贴。</v>
      </c>
      <c r="I69" s="15" t="s">
        <v>191</v>
      </c>
      <c r="J69" s="15" t="s">
        <v>192</v>
      </c>
      <c r="K69" s="15" t="str">
        <f>IFERROR(IF(VLOOKUP(E69,e5a40c1c6c9bab46_a_col5!A:N,7,0)=0,"",VLOOKUP(E69,e5a40c1c6c9bab46_a_col5!A:N,7,0)),"")</f>
        <v>年</v>
      </c>
      <c r="L69" s="15" t="str">
        <f>IFERROR(IF(VLOOKUP(E69,e5a40c1c6c9bab46_a_col5!A:N,8,0)=0,"",VLOOKUP(E69,e5a40c1c6c9bab46_a_col5!A:N,8,0)),"")</f>
        <v/>
      </c>
      <c r="M69" s="15" t="str">
        <f>IFERROR(IF(VLOOKUP(E69,e5a40c1c6c9bab46_a_col5!A:N,9,0)=0,"",VLOOKUP(E69,e5a40c1c6c9bab46_a_col5!A:N,9,0)),"")</f>
        <v>√</v>
      </c>
      <c r="N69" s="15" t="str">
        <f>IFERROR(IF(VLOOKUP(E69,e5a40c1c6c9bab46_a_col5!A:N,10,0)=0,"",VLOOKUP(E69,e5a40c1c6c9bab46_a_col5!A:N,10,0)),"")</f>
        <v>√</v>
      </c>
      <c r="O69" s="15" t="str">
        <f>IFERROR(IF(VLOOKUP(E69,e5a40c1c6c9bab46_a_col5!A:N,11,0)=0,"",VLOOKUP(E69,e5a40c1c6c9bab46_a_col5!A:N,11,0)),"")</f>
        <v/>
      </c>
      <c r="P69" s="15" t="str">
        <f>IFERROR(IF(VLOOKUP(E69,e5a40c1c6c9bab46_a_col5!A:N,12,0)=0,"",VLOOKUP(E69,e5a40c1c6c9bab46_a_col5!A:N,12,0)),"")</f>
        <v/>
      </c>
      <c r="Q69" s="15" t="str">
        <f>IFERROR(IF(VLOOKUP(E69,e5a40c1c6c9bab46_a_col5!A:N,13,0)=0,"",VLOOKUP(E69,e5a40c1c6c9bab46_a_col5!A:N,13,0)),"")</f>
        <v>0731-84502232</v>
      </c>
      <c r="R69" s="15" t="str">
        <f>IFERROR(IF(VLOOKUP(E69,e5a40c1c6c9bab46_a_col5!A:N,14,0)=0,"",VLOOKUP(E69,e5a40c1c6c9bab46_a_col5!A:N,14,0)),"")</f>
        <v/>
      </c>
    </row>
    <row r="70" ht="126" spans="1:18">
      <c r="A70" s="14">
        <f t="shared" si="0"/>
        <v>65</v>
      </c>
      <c r="B70" s="15" t="s">
        <v>21</v>
      </c>
      <c r="C70" s="15" t="str">
        <f>IFERROR(IF(VLOOKUP(E70,e5a40c1c6c9bab46_a_col5!A:N,2,0)=0,"",VLOOKUP(E70,e5a40c1c6c9bab46_a_col5!A:N,2,0)),"")</f>
        <v>湖南省民政厅</v>
      </c>
      <c r="D70" s="15" t="str">
        <f>IFERROR(IF(VLOOKUP(E70,e5a40c1c6c9bab46_a_col5!A:N,3,0)=0,"",VLOOKUP(E70,e5a40c1c6c9bab46_a_col5!A:N,3,0)),"")</f>
        <v>困难群众一次性生活补助</v>
      </c>
      <c r="E70" s="17" t="s">
        <v>193</v>
      </c>
      <c r="F70" s="15" t="str">
        <f>IFERROR(IF(VLOOKUP(E70,e5a40c1c6c9bab46_a_col5!A:N,4,0)=0,"",VLOOKUP(E70,e5a40c1c6c9bab46_a_col5!A:N,4,0)),"")</f>
        <v>困群一补</v>
      </c>
      <c r="G70" s="15" t="str">
        <f>IFERROR(IF(VLOOKUP(E70,e5a40c1c6c9bab46_a_col5!A:N,5,0)=0,"",VLOOKUP(E70,e5a40c1c6c9bab46_a_col5!A:N,5,0)),"")</f>
        <v>1.《民政部 财政部关于切实保障好困难群众基本生活的通知》（民发〔2022〕32号）
2.《湖南省民政厅 湖南省财政厅关于进一步加强困难群众基本生活保障的通知》（湘民发〔2022〕35号）</v>
      </c>
      <c r="H70" s="15" t="str">
        <f>IFERROR(IF(VLOOKUP(E70,e5a40c1c6c9bab46_a_col5!A:N,6,0)=0,"",VLOOKUP(E70,e5a40c1c6c9bab46_a_col5!A:N,6,0)),"")</f>
        <v>向低保对象、特困人员发放一次性生活补贴。</v>
      </c>
      <c r="I70" s="15" t="s">
        <v>194</v>
      </c>
      <c r="J70" s="15" t="s">
        <v>195</v>
      </c>
      <c r="K70" s="15" t="str">
        <f>IFERROR(IF(VLOOKUP(E70,e5a40c1c6c9bab46_a_col5!A:N,7,0)=0,"",VLOOKUP(E70,e5a40c1c6c9bab46_a_col5!A:N,7,0)),"")</f>
        <v>不定期</v>
      </c>
      <c r="L70" s="15" t="str">
        <f>IFERROR(IF(VLOOKUP(E70,e5a40c1c6c9bab46_a_col5!A:N,8,0)=0,"",VLOOKUP(E70,e5a40c1c6c9bab46_a_col5!A:N,8,0)),"")</f>
        <v>√</v>
      </c>
      <c r="M70" s="15" t="str">
        <f>IFERROR(IF(VLOOKUP(E70,e5a40c1c6c9bab46_a_col5!A:N,9,0)=0,"",VLOOKUP(E70,e5a40c1c6c9bab46_a_col5!A:N,9,0)),"")</f>
        <v/>
      </c>
      <c r="N70" s="15" t="str">
        <f>IFERROR(IF(VLOOKUP(E70,e5a40c1c6c9bab46_a_col5!A:N,10,0)=0,"",VLOOKUP(E70,e5a40c1c6c9bab46_a_col5!A:N,10,0)),"")</f>
        <v>√</v>
      </c>
      <c r="O70" s="15" t="str">
        <f>IFERROR(IF(VLOOKUP(E70,e5a40c1c6c9bab46_a_col5!A:N,11,0)=0,"",VLOOKUP(E70,e5a40c1c6c9bab46_a_col5!A:N,11,0)),"")</f>
        <v/>
      </c>
      <c r="P70" s="15" t="str">
        <f>IFERROR(IF(VLOOKUP(E70,e5a40c1c6c9bab46_a_col5!A:N,12,0)=0,"",VLOOKUP(E70,e5a40c1c6c9bab46_a_col5!A:N,12,0)),"")</f>
        <v/>
      </c>
      <c r="Q70" s="15" t="str">
        <f>IFERROR(IF(VLOOKUP(E70,e5a40c1c6c9bab46_a_col5!A:N,13,0)=0,"",VLOOKUP(E70,e5a40c1c6c9bab46_a_col5!A:N,13,0)),"")</f>
        <v>0731-84502062</v>
      </c>
      <c r="R70" s="15" t="str">
        <f>IFERROR(IF(VLOOKUP(E70,e5a40c1c6c9bab46_a_col5!A:N,14,0)=0,"",VLOOKUP(E70,e5a40c1c6c9bab46_a_col5!A:N,14,0)),"")</f>
        <v/>
      </c>
    </row>
    <row r="71" ht="115.5" spans="1:18">
      <c r="A71" s="14">
        <f t="shared" si="0"/>
        <v>66</v>
      </c>
      <c r="B71" s="15" t="s">
        <v>21</v>
      </c>
      <c r="C71" s="15" t="str">
        <f>IFERROR(IF(VLOOKUP(E71,e5a40c1c6c9bab46_a_col5!A:N,2,0)=0,"",VLOOKUP(E71,e5a40c1c6c9bab46_a_col5!A:N,2,0)),"")</f>
        <v>中共湖南省委组织部</v>
      </c>
      <c r="D71" s="15" t="str">
        <f>IFERROR(IF(VLOOKUP(E71,e5a40c1c6c9bab46_a_col5!A:N,3,0)=0,"",VLOOKUP(E71,e5a40c1c6c9bab46_a_col5!A:N,3,0)),"")</f>
        <v>村干部基本报酬</v>
      </c>
      <c r="E71" s="17" t="s">
        <v>196</v>
      </c>
      <c r="F71" s="15" t="str">
        <f>IFERROR(IF(VLOOKUP(E71,e5a40c1c6c9bab46_a_col5!A:N,4,0)=0,"",VLOOKUP(E71,e5a40c1c6c9bab46_a_col5!A:N,4,0)),"")</f>
        <v>村干工资</v>
      </c>
      <c r="G71" s="15" t="str">
        <f>IFERROR(IF(VLOOKUP(E71,e5a40c1c6c9bab46_a_col5!A:N,5,0)=0,"",VLOOKUP(E71,e5a40c1c6c9bab46_a_col5!A:N,5,0)),"")</f>
        <v>1.《中共湖南省委组织部 湖南省财政厅关于进一步完善村级组织运转经费保障机制有关问题的通知》（湘组发〔2017〕5号）
2.《湖南省财政厅 中共湖南省委组织部关于建立正常增长机制、进一步加强村级组织运转经费保障工作的通知》（湘财市县〔2020〕4号）</v>
      </c>
      <c r="H71" s="15" t="str">
        <f>IFERROR(IF(VLOOKUP(E71,e5a40c1c6c9bab46_a_col5!A:N,6,0)=0,"",VLOOKUP(E71,e5a40c1c6c9bab46_a_col5!A:N,6,0)),"")</f>
        <v>对村干部发放的报酬。</v>
      </c>
      <c r="I71" s="15" t="s">
        <v>197</v>
      </c>
      <c r="J71" s="15" t="s">
        <v>198</v>
      </c>
      <c r="K71" s="15" t="str">
        <f>IFERROR(IF(VLOOKUP(E71,e5a40c1c6c9bab46_a_col5!A:N,7,0)=0,"",VLOOKUP(E71,e5a40c1c6c9bab46_a_col5!A:N,7,0)),"")</f>
        <v>按月发放</v>
      </c>
      <c r="L71" s="15" t="str">
        <f>IFERROR(IF(VLOOKUP(E71,e5a40c1c6c9bab46_a_col5!A:N,8,0)=0,"",VLOOKUP(E71,e5a40c1c6c9bab46_a_col5!A:N,8,0)),"")</f>
        <v/>
      </c>
      <c r="M71" s="15" t="str">
        <f>IFERROR(IF(VLOOKUP(E71,e5a40c1c6c9bab46_a_col5!A:N,9,0)=0,"",VLOOKUP(E71,e5a40c1c6c9bab46_a_col5!A:N,9,0)),"")</f>
        <v>√</v>
      </c>
      <c r="N71" s="15" t="str">
        <f>IFERROR(IF(VLOOKUP(E71,e5a40c1c6c9bab46_a_col5!A:N,10,0)=0,"",VLOOKUP(E71,e5a40c1c6c9bab46_a_col5!A:N,10,0)),"")</f>
        <v>√</v>
      </c>
      <c r="O71" s="15" t="str">
        <f>IFERROR(IF(VLOOKUP(E71,e5a40c1c6c9bab46_a_col5!A:N,11,0)=0,"",VLOOKUP(E71,e5a40c1c6c9bab46_a_col5!A:N,11,0)),"")</f>
        <v/>
      </c>
      <c r="P71" s="15" t="str">
        <f>IFERROR(IF(VLOOKUP(E71,e5a40c1c6c9bab46_a_col5!A:N,12,0)=0,"",VLOOKUP(E71,e5a40c1c6c9bab46_a_col5!A:N,12,0)),"")</f>
        <v/>
      </c>
      <c r="Q71" s="15" t="str">
        <f>IFERROR(IF(VLOOKUP(E71,e5a40c1c6c9bab46_a_col5!A:N,13,0)=0,"",VLOOKUP(E71,e5a40c1c6c9bab46_a_col5!A:N,13,0)),"")</f>
        <v>0731-82218310</v>
      </c>
      <c r="R71" s="15" t="str">
        <f>IFERROR(IF(VLOOKUP(E71,e5a40c1c6c9bab46_a_col5!A:N,14,0)=0,"",VLOOKUP(E71,e5a40c1c6c9bab46_a_col5!A:N,14,0)),"")</f>
        <v>由于受财力影响，各地发放标准不一，为避免引起攀比，建议仅公开政策文件，不公开具体发放明细。</v>
      </c>
    </row>
    <row r="72" ht="108" spans="1:18">
      <c r="A72" s="14">
        <f t="shared" si="0"/>
        <v>67</v>
      </c>
      <c r="B72" s="15" t="s">
        <v>21</v>
      </c>
      <c r="C72" s="15" t="str">
        <f>IFERROR(IF(VLOOKUP(E72,e5a40c1c6c9bab46_a_col5!A:N,2,0)=0,"",VLOOKUP(E72,e5a40c1c6c9bab46_a_col5!A:N,2,0)),"")</f>
        <v>中共湖南省委组织部</v>
      </c>
      <c r="D72" s="15" t="str">
        <f>IFERROR(IF(VLOOKUP(E72,e5a40c1c6c9bab46_a_col5!A:N,3,0)=0,"",VLOOKUP(E72,e5a40c1c6c9bab46_a_col5!A:N,3,0)),"")</f>
        <v>正常离任村干部生活补贴</v>
      </c>
      <c r="E72" s="17" t="s">
        <v>199</v>
      </c>
      <c r="F72" s="15" t="str">
        <f>IFERROR(IF(VLOOKUP(E72,e5a40c1c6c9bab46_a_col5!A:N,4,0)=0,"",VLOOKUP(E72,e5a40c1c6c9bab46_a_col5!A:N,4,0)),"")</f>
        <v>离村补贴</v>
      </c>
      <c r="G72" s="15" t="str">
        <f>IFERROR(IF(VLOOKUP(E72,e5a40c1c6c9bab46_a_col5!A:N,5,0)=0,"",VLOOKUP(E72,e5a40c1c6c9bab46_a_col5!A:N,5,0)),"")</f>
        <v>《中共湖南省委组织部 湖南省财政厅关于进一步完善村级组织运转经费保障机制有关问题的通知》（湘组发〔2017〕5号）</v>
      </c>
      <c r="H72" s="15" t="str">
        <f>IFERROR(IF(VLOOKUP(E72,e5a40c1c6c9bab46_a_col5!A:N,6,0)=0,"",VLOOKUP(E72,e5a40c1c6c9bab46_a_col5!A:N,6,0)),"")</f>
        <v>对正常离任村干部进行生活补贴。</v>
      </c>
      <c r="I72" s="15" t="s">
        <v>200</v>
      </c>
      <c r="J72" s="15" t="s">
        <v>198</v>
      </c>
      <c r="K72" s="15" t="str">
        <f>IFERROR(IF(VLOOKUP(E72,e5a40c1c6c9bab46_a_col5!A:N,7,0)=0,"",VLOOKUP(E72,e5a40c1c6c9bab46_a_col5!A:N,7,0)),"")</f>
        <v>由县一级根据实际情况确定</v>
      </c>
      <c r="L72" s="15" t="str">
        <f>IFERROR(IF(VLOOKUP(E72,e5a40c1c6c9bab46_a_col5!A:N,8,0)=0,"",VLOOKUP(E72,e5a40c1c6c9bab46_a_col5!A:N,8,0)),"")</f>
        <v/>
      </c>
      <c r="M72" s="15" t="str">
        <f>IFERROR(IF(VLOOKUP(E72,e5a40c1c6c9bab46_a_col5!A:N,9,0)=0,"",VLOOKUP(E72,e5a40c1c6c9bab46_a_col5!A:N,9,0)),"")</f>
        <v>√</v>
      </c>
      <c r="N72" s="15" t="str">
        <f>IFERROR(IF(VLOOKUP(E72,e5a40c1c6c9bab46_a_col5!A:N,10,0)=0,"",VLOOKUP(E72,e5a40c1c6c9bab46_a_col5!A:N,10,0)),"")</f>
        <v>√</v>
      </c>
      <c r="O72" s="15" t="str">
        <f>IFERROR(IF(VLOOKUP(E72,e5a40c1c6c9bab46_a_col5!A:N,11,0)=0,"",VLOOKUP(E72,e5a40c1c6c9bab46_a_col5!A:N,11,0)),"")</f>
        <v/>
      </c>
      <c r="P72" s="15" t="str">
        <f>IFERROR(IF(VLOOKUP(E72,e5a40c1c6c9bab46_a_col5!A:N,12,0)=0,"",VLOOKUP(E72,e5a40c1c6c9bab46_a_col5!A:N,12,0)),"")</f>
        <v/>
      </c>
      <c r="Q72" s="15" t="str">
        <f>IFERROR(IF(VLOOKUP(E72,e5a40c1c6c9bab46_a_col5!A:N,13,0)=0,"",VLOOKUP(E72,e5a40c1c6c9bab46_a_col5!A:N,13,0)),"")</f>
        <v>0731-82218310</v>
      </c>
      <c r="R72" s="15" t="str">
        <f>IFERROR(IF(VLOOKUP(E72,e5a40c1c6c9bab46_a_col5!A:N,14,0)=0,"",VLOOKUP(E72,e5a40c1c6c9bab46_a_col5!A:N,14,0)),"")</f>
        <v>由于受财力影响，各地发放标准不一，为避免引起攀比，建议仅公开政策文件，不公开具体发放明细。</v>
      </c>
    </row>
    <row r="73" ht="108" spans="1:18">
      <c r="A73" s="14">
        <f t="shared" si="0"/>
        <v>68</v>
      </c>
      <c r="B73" s="15" t="s">
        <v>21</v>
      </c>
      <c r="C73" s="15" t="str">
        <f>IFERROR(IF(VLOOKUP(E73,e5a40c1c6c9bab46_a_col5!A:N,2,0)=0,"",VLOOKUP(E73,e5a40c1c6c9bab46_a_col5!A:N,2,0)),"")</f>
        <v>中共湖南省委组织部</v>
      </c>
      <c r="D73" s="15" t="str">
        <f>IFERROR(IF(VLOOKUP(E73,e5a40c1c6c9bab46_a_col5!A:N,3,0)=0,"",VLOOKUP(E73,e5a40c1c6c9bab46_a_col5!A:N,3,0)),"")</f>
        <v>村主干养老保险补贴</v>
      </c>
      <c r="E73" s="17" t="s">
        <v>201</v>
      </c>
      <c r="F73" s="15" t="str">
        <f>IFERROR(IF(VLOOKUP(E73,e5a40c1c6c9bab46_a_col5!A:N,4,0)=0,"",VLOOKUP(E73,e5a40c1c6c9bab46_a_col5!A:N,4,0)),"")</f>
        <v>村干养老</v>
      </c>
      <c r="G73" s="15" t="str">
        <f>IFERROR(IF(VLOOKUP(E73,e5a40c1c6c9bab46_a_col5!A:N,5,0)=0,"",VLOOKUP(E73,e5a40c1c6c9bab46_a_col5!A:N,5,0)),"")</f>
        <v>《中共湖南省委组织部 湖南省财政厅 湖南省人力资源和社会保障厅关于全面开展村党组织书记、村民委员会主任参加基本养老保险补贴工作的通知》（湘组〔2019〕55号）</v>
      </c>
      <c r="H73" s="15" t="str">
        <f>IFERROR(IF(VLOOKUP(E73,e5a40c1c6c9bab46_a_col5!A:N,6,0)=0,"",VLOOKUP(E73,e5a40c1c6c9bab46_a_col5!A:N,6,0)),"")</f>
        <v>对现任的村主干购买养老保险进行补贴。</v>
      </c>
      <c r="I73" s="15" t="s">
        <v>202</v>
      </c>
      <c r="J73" s="15" t="s">
        <v>203</v>
      </c>
      <c r="K73" s="15" t="str">
        <f>IFERROR(IF(VLOOKUP(E73,e5a40c1c6c9bab46_a_col5!A:N,7,0)=0,"",VLOOKUP(E73,e5a40c1c6c9bab46_a_col5!A:N,7,0)),"")</f>
        <v>按年发放</v>
      </c>
      <c r="L73" s="15" t="str">
        <f>IFERROR(IF(VLOOKUP(E73,e5a40c1c6c9bab46_a_col5!A:N,8,0)=0,"",VLOOKUP(E73,e5a40c1c6c9bab46_a_col5!A:N,8,0)),"")</f>
        <v/>
      </c>
      <c r="M73" s="15" t="str">
        <f>IFERROR(IF(VLOOKUP(E73,e5a40c1c6c9bab46_a_col5!A:N,9,0)=0,"",VLOOKUP(E73,e5a40c1c6c9bab46_a_col5!A:N,9,0)),"")</f>
        <v>√</v>
      </c>
      <c r="N73" s="15" t="str">
        <f>IFERROR(IF(VLOOKUP(E73,e5a40c1c6c9bab46_a_col5!A:N,10,0)=0,"",VLOOKUP(E73,e5a40c1c6c9bab46_a_col5!A:N,10,0)),"")</f>
        <v>√</v>
      </c>
      <c r="O73" s="15" t="str">
        <f>IFERROR(IF(VLOOKUP(E73,e5a40c1c6c9bab46_a_col5!A:N,11,0)=0,"",VLOOKUP(E73,e5a40c1c6c9bab46_a_col5!A:N,11,0)),"")</f>
        <v/>
      </c>
      <c r="P73" s="15" t="str">
        <f>IFERROR(IF(VLOOKUP(E73,e5a40c1c6c9bab46_a_col5!A:N,12,0)=0,"",VLOOKUP(E73,e5a40c1c6c9bab46_a_col5!A:N,12,0)),"")</f>
        <v/>
      </c>
      <c r="Q73" s="15" t="str">
        <f>IFERROR(IF(VLOOKUP(E73,e5a40c1c6c9bab46_a_col5!A:N,13,0)=0,"",VLOOKUP(E73,e5a40c1c6c9bab46_a_col5!A:N,13,0)),"")</f>
        <v>0731-82218310</v>
      </c>
      <c r="R73" s="15" t="str">
        <f>IFERROR(IF(VLOOKUP(E73,e5a40c1c6c9bab46_a_col5!A:N,14,0)=0,"",VLOOKUP(E73,e5a40c1c6c9bab46_a_col5!A:N,14,0)),"")</f>
        <v>由于受财力影响，各地发放标准不一，为避免引起攀比，建议仅公开政策文件，不公开具体发放明细。</v>
      </c>
    </row>
    <row r="74" ht="73.5" spans="1:18">
      <c r="A74" s="14">
        <f t="shared" si="0"/>
        <v>69</v>
      </c>
      <c r="B74" s="15" t="s">
        <v>21</v>
      </c>
      <c r="C74" s="15" t="str">
        <f>IFERROR(IF(VLOOKUP(E74,e5a40c1c6c9bab46_a_col5!A:N,2,0)=0,"",VLOOKUP(E74,e5a40c1c6c9bab46_a_col5!A:N,2,0)),"")</f>
        <v>湖南省乡村振兴局</v>
      </c>
      <c r="D74" s="15" t="str">
        <f>IFERROR(IF(VLOOKUP(E74,e5a40c1c6c9bab46_a_col5!A:N,3,0)=0,"",VLOOKUP(E74,e5a40c1c6c9bab46_a_col5!A:N,3,0)),"")</f>
        <v>公共服务岗位补助</v>
      </c>
      <c r="E74" s="17" t="s">
        <v>204</v>
      </c>
      <c r="F74" s="15" t="str">
        <f>IFERROR(IF(VLOOKUP(E74,e5a40c1c6c9bab46_a_col5!A:N,4,0)=0,"",VLOOKUP(E74,e5a40c1c6c9bab46_a_col5!A:N,4,0)),"")</f>
        <v>服岗补助</v>
      </c>
      <c r="G74" s="15" t="str">
        <f>IFERROR(IF(VLOOKUP(E74,e5a40c1c6c9bab46_a_col5!A:N,5,0)=0,"",VLOOKUP(E74,e5a40c1c6c9bab46_a_col5!A:N,5,0)),"")</f>
        <v>《财政部 国家乡村振兴局 国家发展改革委 国家民委 农业农村部 国家林业和草原局 关于印发〈中央财政衔接推进乡村振兴补助资金管理办法〉的通知》（财农〔2021〕19号）</v>
      </c>
      <c r="H74" s="15" t="str">
        <f>IFERROR(IF(VLOOKUP(E74,e5a40c1c6c9bab46_a_col5!A:N,6,0)=0,"",VLOOKUP(E74,e5a40c1c6c9bab46_a_col5!A:N,6,0)),"")</f>
        <v>服岗补助。</v>
      </c>
      <c r="I74" s="15" t="s">
        <v>205</v>
      </c>
      <c r="J74" s="15" t="s">
        <v>206</v>
      </c>
      <c r="K74" s="15" t="str">
        <f>IFERROR(IF(VLOOKUP(E74,e5a40c1c6c9bab46_a_col5!A:N,7,0)=0,"",VLOOKUP(E74,e5a40c1c6c9bab46_a_col5!A:N,7,0)),"")</f>
        <v>不定期</v>
      </c>
      <c r="L74" s="15" t="str">
        <f>IFERROR(IF(VLOOKUP(E74,e5a40c1c6c9bab46_a_col5!A:N,8,0)=0,"",VLOOKUP(E74,e5a40c1c6c9bab46_a_col5!A:N,8,0)),"")</f>
        <v>√</v>
      </c>
      <c r="M74" s="15" t="str">
        <f>IFERROR(IF(VLOOKUP(E74,e5a40c1c6c9bab46_a_col5!A:N,9,0)=0,"",VLOOKUP(E74,e5a40c1c6c9bab46_a_col5!A:N,9,0)),"")</f>
        <v/>
      </c>
      <c r="N74" s="15" t="str">
        <f>IFERROR(IF(VLOOKUP(E74,e5a40c1c6c9bab46_a_col5!A:N,10,0)=0,"",VLOOKUP(E74,e5a40c1c6c9bab46_a_col5!A:N,10,0)),"")</f>
        <v>√</v>
      </c>
      <c r="O74" s="15" t="str">
        <f>IFERROR(IF(VLOOKUP(E74,e5a40c1c6c9bab46_a_col5!A:N,11,0)=0,"",VLOOKUP(E74,e5a40c1c6c9bab46_a_col5!A:N,11,0)),"")</f>
        <v/>
      </c>
      <c r="P74" s="15" t="str">
        <f>IFERROR(IF(VLOOKUP(E74,e5a40c1c6c9bab46_a_col5!A:N,12,0)=0,"",VLOOKUP(E74,e5a40c1c6c9bab46_a_col5!A:N,12,0)),"")</f>
        <v/>
      </c>
      <c r="Q74" s="15" t="str">
        <f>IFERROR(IF(VLOOKUP(E74,e5a40c1c6c9bab46_a_col5!A:N,13,0)=0,"",VLOOKUP(E74,e5a40c1c6c9bab46_a_col5!A:N,13,0)),"")</f>
        <v>0731-82212129</v>
      </c>
      <c r="R74" s="15" t="str">
        <f>IFERROR(IF(VLOOKUP(E74,e5a40c1c6c9bab46_a_col5!A:N,14,0)=0,"",VLOOKUP(E74,e5a40c1c6c9bab46_a_col5!A:N,14,0)),"")</f>
        <v/>
      </c>
    </row>
    <row r="75" ht="85.5" spans="1:18">
      <c r="A75" s="14">
        <f t="shared" si="0"/>
        <v>70</v>
      </c>
      <c r="B75" s="15" t="s">
        <v>21</v>
      </c>
      <c r="C75" s="15" t="str">
        <f>IFERROR(IF(VLOOKUP(E75,e5a40c1c6c9bab46_a_col5!A:N,2,0)=0,"",VLOOKUP(E75,e5a40c1c6c9bab46_a_col5!A:N,2,0)),"")</f>
        <v>湖南省乡村振兴局</v>
      </c>
      <c r="D75" s="15" t="str">
        <f>IFERROR(IF(VLOOKUP(E75,e5a40c1c6c9bab46_a_col5!A:N,3,0)=0,"",VLOOKUP(E75,e5a40c1c6c9bab46_a_col5!A:N,3,0)),"")</f>
        <v>就业一次性交通补助</v>
      </c>
      <c r="E75" s="17" t="s">
        <v>207</v>
      </c>
      <c r="F75" s="15" t="str">
        <f>IFERROR(IF(VLOOKUP(E75,e5a40c1c6c9bab46_a_col5!A:N,4,0)=0,"",VLOOKUP(E75,e5a40c1c6c9bab46_a_col5!A:N,4,0)),"")</f>
        <v>交通补助</v>
      </c>
      <c r="G75" s="15" t="str">
        <f>IFERROR(IF(VLOOKUP(E75,e5a40c1c6c9bab46_a_col5!A:N,5,0)=0,"",VLOOKUP(E75,e5a40c1c6c9bab46_a_col5!A:N,5,0)),"")</f>
        <v>《财政部 国家乡村振兴局 国家发展改革委 国家民委 农业农村部 国家林业和草原局 关于印发〈中央财政衔接推进乡村振兴补助资金管理办法〉的通知》（财农〔2021〕19号）</v>
      </c>
      <c r="H75" s="15" t="str">
        <f>IFERROR(IF(VLOOKUP(E75,e5a40c1c6c9bab46_a_col5!A:N,6,0)=0,"",VLOOKUP(E75,e5a40c1c6c9bab46_a_col5!A:N,6,0)),"")</f>
        <v>交通补助。</v>
      </c>
      <c r="I75" s="15" t="s">
        <v>208</v>
      </c>
      <c r="J75" s="15" t="s">
        <v>209</v>
      </c>
      <c r="K75" s="15" t="str">
        <f>IFERROR(IF(VLOOKUP(E75,e5a40c1c6c9bab46_a_col5!A:N,7,0)=0,"",VLOOKUP(E75,e5a40c1c6c9bab46_a_col5!A:N,7,0)),"")</f>
        <v>不定期</v>
      </c>
      <c r="L75" s="15" t="str">
        <f>IFERROR(IF(VLOOKUP(E75,e5a40c1c6c9bab46_a_col5!A:N,8,0)=0,"",VLOOKUP(E75,e5a40c1c6c9bab46_a_col5!A:N,8,0)),"")</f>
        <v>√</v>
      </c>
      <c r="M75" s="15" t="str">
        <f>IFERROR(IF(VLOOKUP(E75,e5a40c1c6c9bab46_a_col5!A:N,9,0)=0,"",VLOOKUP(E75,e5a40c1c6c9bab46_a_col5!A:N,9,0)),"")</f>
        <v/>
      </c>
      <c r="N75" s="15" t="str">
        <f>IFERROR(IF(VLOOKUP(E75,e5a40c1c6c9bab46_a_col5!A:N,10,0)=0,"",VLOOKUP(E75,e5a40c1c6c9bab46_a_col5!A:N,10,0)),"")</f>
        <v>√</v>
      </c>
      <c r="O75" s="15" t="str">
        <f>IFERROR(IF(VLOOKUP(E75,e5a40c1c6c9bab46_a_col5!A:N,11,0)=0,"",VLOOKUP(E75,e5a40c1c6c9bab46_a_col5!A:N,11,0)),"")</f>
        <v/>
      </c>
      <c r="P75" s="15" t="str">
        <f>IFERROR(IF(VLOOKUP(E75,e5a40c1c6c9bab46_a_col5!A:N,12,0)=0,"",VLOOKUP(E75,e5a40c1c6c9bab46_a_col5!A:N,12,0)),"")</f>
        <v/>
      </c>
      <c r="Q75" s="15" t="str">
        <f>IFERROR(IF(VLOOKUP(E75,e5a40c1c6c9bab46_a_col5!A:N,13,0)=0,"",VLOOKUP(E75,e5a40c1c6c9bab46_a_col5!A:N,13,0)),"")</f>
        <v>0731-82212579</v>
      </c>
      <c r="R75" s="15" t="str">
        <f>IFERROR(IF(VLOOKUP(E75,e5a40c1c6c9bab46_a_col5!A:N,14,0)=0,"",VLOOKUP(E75,e5a40c1c6c9bab46_a_col5!A:N,14,0)),"")</f>
        <v/>
      </c>
    </row>
    <row r="76" ht="147" spans="1:18">
      <c r="A76" s="14">
        <f t="shared" si="0"/>
        <v>71</v>
      </c>
      <c r="B76" s="15" t="s">
        <v>21</v>
      </c>
      <c r="C76" s="15" t="str">
        <f>IFERROR(IF(VLOOKUP(E76,e5a40c1c6c9bab46_a_col5!A:N,2,0)=0,"",VLOOKUP(E76,e5a40c1c6c9bab46_a_col5!A:N,2,0)),"")</f>
        <v>湖南省乡村振兴局</v>
      </c>
      <c r="D76" s="15" t="str">
        <f>IFERROR(IF(VLOOKUP(E76,e5a40c1c6c9bab46_a_col5!A:N,3,0)=0,"",VLOOKUP(E76,e5a40c1c6c9bab46_a_col5!A:N,3,0)),"")</f>
        <v>雨露计划</v>
      </c>
      <c r="E76" s="17" t="s">
        <v>210</v>
      </c>
      <c r="F76" s="15" t="str">
        <f>IFERROR(IF(VLOOKUP(E76,e5a40c1c6c9bab46_a_col5!A:N,4,0)=0,"",VLOOKUP(E76,e5a40c1c6c9bab46_a_col5!A:N,4,0)),"")</f>
        <v>就学补助</v>
      </c>
      <c r="G76" s="15" t="str">
        <f>IFERROR(IF(VLOOKUP(E76,e5a40c1c6c9bab46_a_col5!A:N,5,0)=0,"",VLOOKUP(E76,e5a40c1c6c9bab46_a_col5!A:N,5,0)),"")</f>
        <v>1.《湖南省扶贫开发办公室 湖南省教育厅 湖南省人力资源和社会保障厅 湖南省财政厅关于切实加强雨露计划职业教育扶贫补助实施工作的通知》（湘扶办联﹝2018﹞3号） 
2.《财政部 国家乡村振兴局 国家发展改革委 国家民委 农业农村部 国家林业和草原局 关于印发〈中央财政衔接推进乡村振兴补助资金管理办法〉的通知》（财农〔2021〕19号）</v>
      </c>
      <c r="H76" s="15" t="str">
        <f>IFERROR(IF(VLOOKUP(E76,e5a40c1c6c9bab46_a_col5!A:N,6,0)=0,"",VLOOKUP(E76,e5a40c1c6c9bab46_a_col5!A:N,6,0)),"")</f>
        <v>就学补助。</v>
      </c>
      <c r="I76" s="15" t="s">
        <v>211</v>
      </c>
      <c r="J76" s="15" t="s">
        <v>212</v>
      </c>
      <c r="K76" s="15" t="str">
        <f>IFERROR(IF(VLOOKUP(E76,e5a40c1c6c9bab46_a_col5!A:N,7,0)=0,"",VLOOKUP(E76,e5a40c1c6c9bab46_a_col5!A:N,7,0)),"")</f>
        <v>按学期发放</v>
      </c>
      <c r="L76" s="15" t="str">
        <f>IFERROR(IF(VLOOKUP(E76,e5a40c1c6c9bab46_a_col5!A:N,8,0)=0,"",VLOOKUP(E76,e5a40c1c6c9bab46_a_col5!A:N,8,0)),"")</f>
        <v>√</v>
      </c>
      <c r="M76" s="15" t="str">
        <f>IFERROR(IF(VLOOKUP(E76,e5a40c1c6c9bab46_a_col5!A:N,9,0)=0,"",VLOOKUP(E76,e5a40c1c6c9bab46_a_col5!A:N,9,0)),"")</f>
        <v/>
      </c>
      <c r="N76" s="15" t="str">
        <f>IFERROR(IF(VLOOKUP(E76,e5a40c1c6c9bab46_a_col5!A:N,10,0)=0,"",VLOOKUP(E76,e5a40c1c6c9bab46_a_col5!A:N,10,0)),"")</f>
        <v>√</v>
      </c>
      <c r="O76" s="15" t="str">
        <f>IFERROR(IF(VLOOKUP(E76,e5a40c1c6c9bab46_a_col5!A:N,11,0)=0,"",VLOOKUP(E76,e5a40c1c6c9bab46_a_col5!A:N,11,0)),"")</f>
        <v/>
      </c>
      <c r="P76" s="15" t="str">
        <f>IFERROR(IF(VLOOKUP(E76,e5a40c1c6c9bab46_a_col5!A:N,12,0)=0,"",VLOOKUP(E76,e5a40c1c6c9bab46_a_col5!A:N,12,0)),"")</f>
        <v/>
      </c>
      <c r="Q76" s="15" t="str">
        <f>IFERROR(IF(VLOOKUP(E76,e5a40c1c6c9bab46_a_col5!A:N,13,0)=0,"",VLOOKUP(E76,e5a40c1c6c9bab46_a_col5!A:N,13,0)),"")</f>
        <v>0731-82210030</v>
      </c>
      <c r="R76" s="15" t="str">
        <f>IFERROR(IF(VLOOKUP(E76,e5a40c1c6c9bab46_a_col5!A:N,14,0)=0,"",VLOOKUP(E76,e5a40c1c6c9bab46_a_col5!A:N,14,0)),"")</f>
        <v/>
      </c>
    </row>
    <row r="77" ht="133.5" spans="1:18">
      <c r="A77" s="14">
        <f t="shared" si="0"/>
        <v>72</v>
      </c>
      <c r="B77" s="15" t="s">
        <v>21</v>
      </c>
      <c r="C77" s="15" t="str">
        <f>IFERROR(IF(VLOOKUP(E77,e5a40c1c6c9bab46_a_col5!A:N,2,0)=0,"",VLOOKUP(E77,e5a40c1c6c9bab46_a_col5!A:N,2,0)),"")</f>
        <v>湖南省乡村振兴局</v>
      </c>
      <c r="D77" s="15" t="str">
        <f>IFERROR(IF(VLOOKUP(E77,e5a40c1c6c9bab46_a_col5!A:N,3,0)=0,"",VLOOKUP(E77,e5a40c1c6c9bab46_a_col5!A:N,3,0)),"")</f>
        <v>公益岗位补助</v>
      </c>
      <c r="E77" s="17" t="s">
        <v>213</v>
      </c>
      <c r="F77" s="15" t="str">
        <f>IFERROR(IF(VLOOKUP(E77,e5a40c1c6c9bab46_a_col5!A:N,4,0)=0,"",VLOOKUP(E77,e5a40c1c6c9bab46_a_col5!A:N,4,0)),"")</f>
        <v>公岗补贴</v>
      </c>
      <c r="G77" s="15" t="str">
        <f>IFERROR(IF(VLOOKUP(E77,e5a40c1c6c9bab46_a_col5!A:N,5,0)=0,"",VLOOKUP(E77,e5a40c1c6c9bab46_a_col5!A:N,5,0)),"")</f>
        <v>1.《财政部 国家乡村振兴局 国家发展改革委 国家民委 农业农村部 国家林业和草原局 关于印发〈中央财政衔接推进乡村振兴补助资金管理办法〉的通知》（财农〔2021〕19号）
2.《湖南省人力资源和社会保障厅 湖南省财政厅关于印发&lt;湖南省公益性岗位开发管理办法（试行）&gt;的通知》（湘人社规〔2020〕7号）</v>
      </c>
      <c r="H77" s="15" t="str">
        <f>IFERROR(IF(VLOOKUP(E77,e5a40c1c6c9bab46_a_col5!A:N,6,0)=0,"",VLOOKUP(E77,e5a40c1c6c9bab46_a_col5!A:N,6,0)),"")</f>
        <v>公岗补贴。</v>
      </c>
      <c r="I77" s="15" t="s">
        <v>214</v>
      </c>
      <c r="J77" s="15" t="s">
        <v>215</v>
      </c>
      <c r="K77" s="15" t="str">
        <f>IFERROR(IF(VLOOKUP(E77,e5a40c1c6c9bab46_a_col5!A:N,7,0)=0,"",VLOOKUP(E77,e5a40c1c6c9bab46_a_col5!A:N,7,0)),"")</f>
        <v>不定期</v>
      </c>
      <c r="L77" s="15" t="str">
        <f>IFERROR(IF(VLOOKUP(E77,e5a40c1c6c9bab46_a_col5!A:N,8,0)=0,"",VLOOKUP(E77,e5a40c1c6c9bab46_a_col5!A:N,8,0)),"")</f>
        <v>√</v>
      </c>
      <c r="M77" s="15" t="str">
        <f>IFERROR(IF(VLOOKUP(E77,e5a40c1c6c9bab46_a_col5!A:N,9,0)=0,"",VLOOKUP(E77,e5a40c1c6c9bab46_a_col5!A:N,9,0)),"")</f>
        <v/>
      </c>
      <c r="N77" s="15" t="str">
        <f>IFERROR(IF(VLOOKUP(E77,e5a40c1c6c9bab46_a_col5!A:N,10,0)=0,"",VLOOKUP(E77,e5a40c1c6c9bab46_a_col5!A:N,10,0)),"")</f>
        <v>√</v>
      </c>
      <c r="O77" s="15" t="str">
        <f>IFERROR(IF(VLOOKUP(E77,e5a40c1c6c9bab46_a_col5!A:N,11,0)=0,"",VLOOKUP(E77,e5a40c1c6c9bab46_a_col5!A:N,11,0)),"")</f>
        <v/>
      </c>
      <c r="P77" s="15" t="str">
        <f>IFERROR(IF(VLOOKUP(E77,e5a40c1c6c9bab46_a_col5!A:N,12,0)=0,"",VLOOKUP(E77,e5a40c1c6c9bab46_a_col5!A:N,12,0)),"")</f>
        <v/>
      </c>
      <c r="Q77" s="15" t="str">
        <f>IFERROR(IF(VLOOKUP(E77,e5a40c1c6c9bab46_a_col5!A:N,13,0)=0,"",VLOOKUP(E77,e5a40c1c6c9bab46_a_col5!A:N,13,0)),"")</f>
        <v>0731-82212579</v>
      </c>
      <c r="R77" s="15" t="str">
        <f>IFERROR(IF(VLOOKUP(E77,e5a40c1c6c9bab46_a_col5!A:N,14,0)=0,"",VLOOKUP(E77,e5a40c1c6c9bab46_a_col5!A:N,14,0)),"")</f>
        <v/>
      </c>
    </row>
    <row r="78" ht="43.5" spans="1:18">
      <c r="A78" s="14">
        <f t="shared" si="0"/>
        <v>73</v>
      </c>
      <c r="B78" s="15" t="s">
        <v>21</v>
      </c>
      <c r="C78" s="15" t="str">
        <f>IFERROR(IF(VLOOKUP(E78,e5a40c1c6c9bab46_a_col5!A:N,2,0)=0,"",VLOOKUP(E78,e5a40c1c6c9bab46_a_col5!A:N,2,0)),"")</f>
        <v>湖南省交通运输厅</v>
      </c>
      <c r="D78" s="15" t="str">
        <f>IFERROR(IF(VLOOKUP(E78,e5a40c1c6c9bab46_a_col5!A:N,3,0)=0,"",VLOOKUP(E78,e5a40c1c6c9bab46_a_col5!A:N,3,0)),"")</f>
        <v>城市交通发展奖励资金</v>
      </c>
      <c r="E78" s="17" t="s">
        <v>216</v>
      </c>
      <c r="F78" s="15" t="str">
        <f>IFERROR(IF(VLOOKUP(E78,e5a40c1c6c9bab46_a_col5!A:N,4,0)=0,"",VLOOKUP(E78,e5a40c1c6c9bab46_a_col5!A:N,4,0)),"")</f>
        <v>出租油补</v>
      </c>
      <c r="G78" s="15" t="str">
        <f>IFERROR(IF(VLOOKUP(E78,e5a40c1c6c9bab46_a_col5!A:N,5,0)=0,"",VLOOKUP(E78,e5a40c1c6c9bab46_a_col5!A:N,5,0)),"")</f>
        <v>《财政部 交通运输部关于调整农村客运、出租车油价补贴政策的通知》（财建〔2022〕1号）</v>
      </c>
      <c r="H78" s="15" t="str">
        <f>IFERROR(IF(VLOOKUP(E78,e5a40c1c6c9bab46_a_col5!A:N,6,0)=0,"",VLOOKUP(E78,e5a40c1c6c9bab46_a_col5!A:N,6,0)),"")</f>
        <v>油价补贴。</v>
      </c>
      <c r="I78" s="15" t="s">
        <v>217</v>
      </c>
      <c r="J78" s="15" t="s">
        <v>206</v>
      </c>
      <c r="K78" s="15" t="str">
        <f>IFERROR(IF(VLOOKUP(E78,e5a40c1c6c9bab46_a_col5!A:N,7,0)=0,"",VLOOKUP(E78,e5a40c1c6c9bab46_a_col5!A:N,7,0)),"")</f>
        <v>1年</v>
      </c>
      <c r="L78" s="15" t="str">
        <f>IFERROR(IF(VLOOKUP(E78,e5a40c1c6c9bab46_a_col5!A:N,8,0)=0,"",VLOOKUP(E78,e5a40c1c6c9bab46_a_col5!A:N,8,0)),"")</f>
        <v/>
      </c>
      <c r="M78" s="15" t="str">
        <f>IFERROR(IF(VLOOKUP(E78,e5a40c1c6c9bab46_a_col5!A:N,9,0)=0,"",VLOOKUP(E78,e5a40c1c6c9bab46_a_col5!A:N,9,0)),"")</f>
        <v>√</v>
      </c>
      <c r="N78" s="15" t="str">
        <f>IFERROR(IF(VLOOKUP(E78,e5a40c1c6c9bab46_a_col5!A:N,10,0)=0,"",VLOOKUP(E78,e5a40c1c6c9bab46_a_col5!A:N,10,0)),"")</f>
        <v>√</v>
      </c>
      <c r="O78" s="15" t="str">
        <f>IFERROR(IF(VLOOKUP(E78,e5a40c1c6c9bab46_a_col5!A:N,11,0)=0,"",VLOOKUP(E78,e5a40c1c6c9bab46_a_col5!A:N,11,0)),"")</f>
        <v/>
      </c>
      <c r="P78" s="15" t="str">
        <f>IFERROR(IF(VLOOKUP(E78,e5a40c1c6c9bab46_a_col5!A:N,12,0)=0,"",VLOOKUP(E78,e5a40c1c6c9bab46_a_col5!A:N,12,0)),"")</f>
        <v/>
      </c>
      <c r="Q78" s="15" t="str">
        <f>IFERROR(IF(VLOOKUP(E78,e5a40c1c6c9bab46_a_col5!A:N,13,0)=0,"",VLOOKUP(E78,e5a40c1c6c9bab46_a_col5!A:N,13,0)),"")</f>
        <v>0731-82582253</v>
      </c>
      <c r="R78" s="15" t="str">
        <f>IFERROR(IF(VLOOKUP(E78,e5a40c1c6c9bab46_a_col5!A:N,14,0)=0,"",VLOOKUP(E78,e5a40c1c6c9bab46_a_col5!A:N,14,0)),"")</f>
        <v/>
      </c>
    </row>
    <row r="79" ht="43.5" spans="1:18">
      <c r="A79" s="14">
        <f t="shared" si="0"/>
        <v>74</v>
      </c>
      <c r="B79" s="15" t="s">
        <v>21</v>
      </c>
      <c r="C79" s="15" t="str">
        <f>IFERROR(IF(VLOOKUP(E79,e5a40c1c6c9bab46_a_col5!A:N,2,0)=0,"",VLOOKUP(E79,e5a40c1c6c9bab46_a_col5!A:N,2,0)),"")</f>
        <v>湖南省交通运输厅</v>
      </c>
      <c r="D79" s="15" t="str">
        <f>IFERROR(IF(VLOOKUP(E79,e5a40c1c6c9bab46_a_col5!A:N,3,0)=0,"",VLOOKUP(E79,e5a40c1c6c9bab46_a_col5!A:N,3,0)),"")</f>
        <v>农村客运补贴资金</v>
      </c>
      <c r="E79" s="17" t="s">
        <v>218</v>
      </c>
      <c r="F79" s="15" t="str">
        <f>IFERROR(IF(VLOOKUP(E79,e5a40c1c6c9bab46_a_col5!A:N,4,0)=0,"",VLOOKUP(E79,e5a40c1c6c9bab46_a_col5!A:N,4,0)),"")</f>
        <v>道路油补</v>
      </c>
      <c r="G79" s="15" t="str">
        <f>IFERROR(IF(VLOOKUP(E79,e5a40c1c6c9bab46_a_col5!A:N,5,0)=0,"",VLOOKUP(E79,e5a40c1c6c9bab46_a_col5!A:N,5,0)),"")</f>
        <v>《财政部 交通运输部关于调整农村客运、出租车油价补贴政策的通知》（财建〔2022〕1号）</v>
      </c>
      <c r="H79" s="15" t="str">
        <f>IFERROR(IF(VLOOKUP(E79,e5a40c1c6c9bab46_a_col5!A:N,6,0)=0,"",VLOOKUP(E79,e5a40c1c6c9bab46_a_col5!A:N,6,0)),"")</f>
        <v>油价补贴。</v>
      </c>
      <c r="I79" s="15" t="s">
        <v>219</v>
      </c>
      <c r="J79" s="15" t="s">
        <v>206</v>
      </c>
      <c r="K79" s="15" t="str">
        <f>IFERROR(IF(VLOOKUP(E79,e5a40c1c6c9bab46_a_col5!A:N,7,0)=0,"",VLOOKUP(E79,e5a40c1c6c9bab46_a_col5!A:N,7,0)),"")</f>
        <v>1年</v>
      </c>
      <c r="L79" s="15" t="str">
        <f>IFERROR(IF(VLOOKUP(E79,e5a40c1c6c9bab46_a_col5!A:N,8,0)=0,"",VLOOKUP(E79,e5a40c1c6c9bab46_a_col5!A:N,8,0)),"")</f>
        <v/>
      </c>
      <c r="M79" s="15" t="str">
        <f>IFERROR(IF(VLOOKUP(E79,e5a40c1c6c9bab46_a_col5!A:N,9,0)=0,"",VLOOKUP(E79,e5a40c1c6c9bab46_a_col5!A:N,9,0)),"")</f>
        <v>√</v>
      </c>
      <c r="N79" s="15" t="str">
        <f>IFERROR(IF(VLOOKUP(E79,e5a40c1c6c9bab46_a_col5!A:N,10,0)=0,"",VLOOKUP(E79,e5a40c1c6c9bab46_a_col5!A:N,10,0)),"")</f>
        <v>√</v>
      </c>
      <c r="O79" s="15" t="str">
        <f>IFERROR(IF(VLOOKUP(E79,e5a40c1c6c9bab46_a_col5!A:N,11,0)=0,"",VLOOKUP(E79,e5a40c1c6c9bab46_a_col5!A:N,11,0)),"")</f>
        <v/>
      </c>
      <c r="P79" s="15" t="str">
        <f>IFERROR(IF(VLOOKUP(E79,e5a40c1c6c9bab46_a_col5!A:N,12,0)=0,"",VLOOKUP(E79,e5a40c1c6c9bab46_a_col5!A:N,12,0)),"")</f>
        <v/>
      </c>
      <c r="Q79" s="15" t="str">
        <f>IFERROR(IF(VLOOKUP(E79,e5a40c1c6c9bab46_a_col5!A:N,13,0)=0,"",VLOOKUP(E79,e5a40c1c6c9bab46_a_col5!A:N,13,0)),"")</f>
        <v>0731-82582253</v>
      </c>
      <c r="R79" s="15" t="str">
        <f>IFERROR(IF(VLOOKUP(E79,e5a40c1c6c9bab46_a_col5!A:N,14,0)=0,"",VLOOKUP(E79,e5a40c1c6c9bab46_a_col5!A:N,14,0)),"")</f>
        <v/>
      </c>
    </row>
    <row r="80" ht="43.5" spans="1:18">
      <c r="A80" s="14">
        <f t="shared" si="0"/>
        <v>75</v>
      </c>
      <c r="B80" s="15" t="s">
        <v>21</v>
      </c>
      <c r="C80" s="15" t="str">
        <f>IFERROR(IF(VLOOKUP(E80,e5a40c1c6c9bab46_a_col5!A:N,2,0)=0,"",VLOOKUP(E80,e5a40c1c6c9bab46_a_col5!A:N,2,0)),"")</f>
        <v>湖南省交通运输厅</v>
      </c>
      <c r="D80" s="15" t="str">
        <f>IFERROR(IF(VLOOKUP(E80,e5a40c1c6c9bab46_a_col5!A:N,3,0)=0,"",VLOOKUP(E80,e5a40c1c6c9bab46_a_col5!A:N,3,0)),"")</f>
        <v>农村客运补贴资金</v>
      </c>
      <c r="E80" s="17" t="s">
        <v>220</v>
      </c>
      <c r="F80" s="15" t="str">
        <f>IFERROR(IF(VLOOKUP(E80,e5a40c1c6c9bab46_a_col5!A:N,4,0)=0,"",VLOOKUP(E80,e5a40c1c6c9bab46_a_col5!A:N,4,0)),"")</f>
        <v>水路油补</v>
      </c>
      <c r="G80" s="15" t="str">
        <f>IFERROR(IF(VLOOKUP(E80,e5a40c1c6c9bab46_a_col5!A:N,5,0)=0,"",VLOOKUP(E80,e5a40c1c6c9bab46_a_col5!A:N,5,0)),"")</f>
        <v>《财政部 交通运输部关于调整农村客运、出租车油价补贴政策的通知》（财建〔2022〕1号）</v>
      </c>
      <c r="H80" s="15" t="str">
        <f>IFERROR(IF(VLOOKUP(E80,e5a40c1c6c9bab46_a_col5!A:N,6,0)=0,"",VLOOKUP(E80,e5a40c1c6c9bab46_a_col5!A:N,6,0)),"")</f>
        <v>油价补贴。</v>
      </c>
      <c r="I80" s="15" t="s">
        <v>221</v>
      </c>
      <c r="J80" s="15" t="s">
        <v>206</v>
      </c>
      <c r="K80" s="15" t="str">
        <f>IFERROR(IF(VLOOKUP(E80,e5a40c1c6c9bab46_a_col5!A:N,7,0)=0,"",VLOOKUP(E80,e5a40c1c6c9bab46_a_col5!A:N,7,0)),"")</f>
        <v>1年</v>
      </c>
      <c r="L80" s="15" t="str">
        <f>IFERROR(IF(VLOOKUP(E80,e5a40c1c6c9bab46_a_col5!A:N,8,0)=0,"",VLOOKUP(E80,e5a40c1c6c9bab46_a_col5!A:N,8,0)),"")</f>
        <v/>
      </c>
      <c r="M80" s="15" t="str">
        <f>IFERROR(IF(VLOOKUP(E80,e5a40c1c6c9bab46_a_col5!A:N,9,0)=0,"",VLOOKUP(E80,e5a40c1c6c9bab46_a_col5!A:N,9,0)),"")</f>
        <v>√</v>
      </c>
      <c r="N80" s="15" t="str">
        <f>IFERROR(IF(VLOOKUP(E80,e5a40c1c6c9bab46_a_col5!A:N,10,0)=0,"",VLOOKUP(E80,e5a40c1c6c9bab46_a_col5!A:N,10,0)),"")</f>
        <v>√</v>
      </c>
      <c r="O80" s="15" t="str">
        <f>IFERROR(IF(VLOOKUP(E80,e5a40c1c6c9bab46_a_col5!A:N,11,0)=0,"",VLOOKUP(E80,e5a40c1c6c9bab46_a_col5!A:N,11,0)),"")</f>
        <v/>
      </c>
      <c r="P80" s="15" t="str">
        <f>IFERROR(IF(VLOOKUP(E80,e5a40c1c6c9bab46_a_col5!A:N,12,0)=0,"",VLOOKUP(E80,e5a40c1c6c9bab46_a_col5!A:N,12,0)),"")</f>
        <v/>
      </c>
      <c r="Q80" s="15" t="str">
        <f>IFERROR(IF(VLOOKUP(E80,e5a40c1c6c9bab46_a_col5!A:N,13,0)=0,"",VLOOKUP(E80,e5a40c1c6c9bab46_a_col5!A:N,13,0)),"")</f>
        <v>0731-84883853</v>
      </c>
      <c r="R80" s="15" t="str">
        <f>IFERROR(IF(VLOOKUP(E80,e5a40c1c6c9bab46_a_col5!A:N,14,0)=0,"",VLOOKUP(E80,e5a40c1c6c9bab46_a_col5!A:N,14,0)),"")</f>
        <v/>
      </c>
    </row>
    <row r="81" ht="69" spans="1:18">
      <c r="A81" s="14">
        <f t="shared" si="0"/>
        <v>76</v>
      </c>
      <c r="B81" s="15" t="s">
        <v>21</v>
      </c>
      <c r="C81" s="15" t="str">
        <f>IFERROR(IF(VLOOKUP(E81,e5a40c1c6c9bab46_a_col5!A:N,2,0)=0,"",VLOOKUP(E81,e5a40c1c6c9bab46_a_col5!A:N,2,0)),"")</f>
        <v>湖南省农业农村厅</v>
      </c>
      <c r="D81" s="15" t="str">
        <f>IFERROR(IF(VLOOKUP(E81,e5a40c1c6c9bab46_a_col5!A:N,3,0)=0,"",VLOOKUP(E81,e5a40c1c6c9bab46_a_col5!A:N,3,0)),"")</f>
        <v>耕地地力保护补贴单季（内）</v>
      </c>
      <c r="E81" s="17" t="s">
        <v>222</v>
      </c>
      <c r="F81" s="15" t="str">
        <f>IFERROR(IF(VLOOKUP(E81,e5a40c1c6c9bab46_a_col5!A:N,4,0)=0,"",VLOOKUP(E81,e5a40c1c6c9bab46_a_col5!A:N,4,0)),"")</f>
        <v>耕地保单</v>
      </c>
      <c r="G81" s="15" t="str">
        <f>IFERROR(IF(VLOOKUP(E81,e5a40c1c6c9bab46_a_col5!A:N,5,0)=0,"",VLOOKUP(E81,e5a40c1c6c9bab46_a_col5!A:N,5,0)),"")</f>
        <v>《湖南省人民政府办公厅关于印发〈湖南省农业“三项补贴”改革试点方案〉的通知》（湘政办发〔2015〕72号）</v>
      </c>
      <c r="H81" s="15" t="str">
        <f>IFERROR(IF(VLOOKUP(E81,e5a40c1c6c9bab46_a_col5!A:N,6,0)=0,"",VLOOKUP(E81,e5a40c1c6c9bab46_a_col5!A:N,6,0)),"")</f>
        <v>用于耕地地力保护，保持粮食生产稳定。</v>
      </c>
      <c r="I81" s="15" t="s">
        <v>223</v>
      </c>
      <c r="J81" s="15" t="s">
        <v>224</v>
      </c>
      <c r="K81" s="15" t="str">
        <f>IFERROR(IF(VLOOKUP(E81,e5a40c1c6c9bab46_a_col5!A:N,7,0)=0,"",VLOOKUP(E81,e5a40c1c6c9bab46_a_col5!A:N,7,0)),"")</f>
        <v>不定期</v>
      </c>
      <c r="L81" s="15" t="str">
        <f>IFERROR(IF(VLOOKUP(E81,e5a40c1c6c9bab46_a_col5!A:N,8,0)=0,"",VLOOKUP(E81,e5a40c1c6c9bab46_a_col5!A:N,8,0)),"")</f>
        <v>√</v>
      </c>
      <c r="M81" s="15" t="str">
        <f>IFERROR(IF(VLOOKUP(E81,e5a40c1c6c9bab46_a_col5!A:N,9,0)=0,"",VLOOKUP(E81,e5a40c1c6c9bab46_a_col5!A:N,9,0)),"")</f>
        <v/>
      </c>
      <c r="N81" s="15" t="str">
        <f>IFERROR(IF(VLOOKUP(E81,e5a40c1c6c9bab46_a_col5!A:N,10,0)=0,"",VLOOKUP(E81,e5a40c1c6c9bab46_a_col5!A:N,10,0)),"")</f>
        <v>√</v>
      </c>
      <c r="O81" s="15" t="str">
        <f>IFERROR(IF(VLOOKUP(E81,e5a40c1c6c9bab46_a_col5!A:N,11,0)=0,"",VLOOKUP(E81,e5a40c1c6c9bab46_a_col5!A:N,11,0)),"")</f>
        <v/>
      </c>
      <c r="P81" s="15" t="str">
        <f>IFERROR(IF(VLOOKUP(E81,e5a40c1c6c9bab46_a_col5!A:N,12,0)=0,"",VLOOKUP(E81,e5a40c1c6c9bab46_a_col5!A:N,12,0)),"")</f>
        <v/>
      </c>
      <c r="Q81" s="15" t="str">
        <f>IFERROR(IF(VLOOKUP(E81,e5a40c1c6c9bab46_a_col5!A:N,13,0)=0,"",VLOOKUP(E81,e5a40c1c6c9bab46_a_col5!A:N,13,0)),"")</f>
        <v>0731-84452440</v>
      </c>
      <c r="R81" s="15" t="str">
        <f>IFERROR(IF(VLOOKUP(E81,e5a40c1c6c9bab46_a_col5!A:N,14,0)=0,"",VLOOKUP(E81,e5a40c1c6c9bab46_a_col5!A:N,14,0)),"")</f>
        <v/>
      </c>
    </row>
    <row r="82" ht="69" spans="1:18">
      <c r="A82" s="14">
        <f t="shared" si="0"/>
        <v>77</v>
      </c>
      <c r="B82" s="15" t="s">
        <v>21</v>
      </c>
      <c r="C82" s="15" t="str">
        <f>IFERROR(IF(VLOOKUP(E82,e5a40c1c6c9bab46_a_col5!A:N,2,0)=0,"",VLOOKUP(E82,e5a40c1c6c9bab46_a_col5!A:N,2,0)),"")</f>
        <v>湖南省农业农村厅</v>
      </c>
      <c r="D82" s="15" t="str">
        <f>IFERROR(IF(VLOOKUP(E82,e5a40c1c6c9bab46_a_col5!A:N,3,0)=0,"",VLOOKUP(E82,e5a40c1c6c9bab46_a_col5!A:N,3,0)),"")</f>
        <v>耕地地力保护补贴双季（内）</v>
      </c>
      <c r="E82" s="17" t="s">
        <v>225</v>
      </c>
      <c r="F82" s="15" t="str">
        <f>IFERROR(IF(VLOOKUP(E82,e5a40c1c6c9bab46_a_col5!A:N,4,0)=0,"",VLOOKUP(E82,e5a40c1c6c9bab46_a_col5!A:N,4,0)),"")</f>
        <v>耕地保双</v>
      </c>
      <c r="G82" s="15" t="str">
        <f>IFERROR(IF(VLOOKUP(E82,e5a40c1c6c9bab46_a_col5!A:N,5,0)=0,"",VLOOKUP(E82,e5a40c1c6c9bab46_a_col5!A:N,5,0)),"")</f>
        <v>《湖南省人民政府办公厅关于印发〈湖南省农业“三项补贴”改革试点方案〉的通知》（湘政办发〔2015〕72号）</v>
      </c>
      <c r="H82" s="15" t="str">
        <f>IFERROR(IF(VLOOKUP(E82,e5a40c1c6c9bab46_a_col5!A:N,6,0)=0,"",VLOOKUP(E82,e5a40c1c6c9bab46_a_col5!A:N,6,0)),"")</f>
        <v>用于耕地地力保护，保持粮食生产稳定。</v>
      </c>
      <c r="I82" s="15" t="s">
        <v>223</v>
      </c>
      <c r="J82" s="15" t="s">
        <v>226</v>
      </c>
      <c r="K82" s="15" t="str">
        <f>IFERROR(IF(VLOOKUP(E82,e5a40c1c6c9bab46_a_col5!A:N,7,0)=0,"",VLOOKUP(E82,e5a40c1c6c9bab46_a_col5!A:N,7,0)),"")</f>
        <v>不定期</v>
      </c>
      <c r="L82" s="15" t="str">
        <f>IFERROR(IF(VLOOKUP(E82,e5a40c1c6c9bab46_a_col5!A:N,8,0)=0,"",VLOOKUP(E82,e5a40c1c6c9bab46_a_col5!A:N,8,0)),"")</f>
        <v>√</v>
      </c>
      <c r="M82" s="15" t="str">
        <f>IFERROR(IF(VLOOKUP(E82,e5a40c1c6c9bab46_a_col5!A:N,9,0)=0,"",VLOOKUP(E82,e5a40c1c6c9bab46_a_col5!A:N,9,0)),"")</f>
        <v/>
      </c>
      <c r="N82" s="15" t="str">
        <f>IFERROR(IF(VLOOKUP(E82,e5a40c1c6c9bab46_a_col5!A:N,10,0)=0,"",VLOOKUP(E82,e5a40c1c6c9bab46_a_col5!A:N,10,0)),"")</f>
        <v>√</v>
      </c>
      <c r="O82" s="15" t="str">
        <f>IFERROR(IF(VLOOKUP(E82,e5a40c1c6c9bab46_a_col5!A:N,11,0)=0,"",VLOOKUP(E82,e5a40c1c6c9bab46_a_col5!A:N,11,0)),"")</f>
        <v/>
      </c>
      <c r="P82" s="15" t="str">
        <f>IFERROR(IF(VLOOKUP(E82,e5a40c1c6c9bab46_a_col5!A:N,12,0)=0,"",VLOOKUP(E82,e5a40c1c6c9bab46_a_col5!A:N,12,0)),"")</f>
        <v/>
      </c>
      <c r="Q82" s="15" t="str">
        <f>IFERROR(IF(VLOOKUP(E82,e5a40c1c6c9bab46_a_col5!A:N,13,0)=0,"",VLOOKUP(E82,e5a40c1c6c9bab46_a_col5!A:N,13,0)),"")</f>
        <v>0731-84452440</v>
      </c>
      <c r="R82" s="15" t="str">
        <f>IFERROR(IF(VLOOKUP(E82,e5a40c1c6c9bab46_a_col5!A:N,14,0)=0,"",VLOOKUP(E82,e5a40c1c6c9bab46_a_col5!A:N,14,0)),"")</f>
        <v/>
      </c>
    </row>
    <row r="83" ht="69" spans="1:18">
      <c r="A83" s="14">
        <f t="shared" si="0"/>
        <v>78</v>
      </c>
      <c r="B83" s="15" t="s">
        <v>21</v>
      </c>
      <c r="C83" s="15" t="str">
        <f>IFERROR(IF(VLOOKUP(E83,e5a40c1c6c9bab46_a_col5!A:N,2,0)=0,"",VLOOKUP(E83,e5a40c1c6c9bab46_a_col5!A:N,2,0)),"")</f>
        <v>湖南省农业农村厅</v>
      </c>
      <c r="D83" s="15" t="str">
        <f>IFERROR(IF(VLOOKUP(E83,e5a40c1c6c9bab46_a_col5!A:N,3,0)=0,"",VLOOKUP(E83,e5a40c1c6c9bab46_a_col5!A:N,3,0)),"")</f>
        <v>耕地地力保护补贴双季（外）</v>
      </c>
      <c r="E83" s="17" t="s">
        <v>227</v>
      </c>
      <c r="F83" s="15" t="str">
        <f>IFERROR(IF(VLOOKUP(E83,e5a40c1c6c9bab46_a_col5!A:N,4,0)=0,"",VLOOKUP(E83,e5a40c1c6c9bab46_a_col5!A:N,4,0)),"")</f>
        <v>耕地外双</v>
      </c>
      <c r="G83" s="15" t="str">
        <f>IFERROR(IF(VLOOKUP(E83,e5a40c1c6c9bab46_a_col5!A:N,5,0)=0,"",VLOOKUP(E83,e5a40c1c6c9bab46_a_col5!A:N,5,0)),"")</f>
        <v>《湖南省人民政府办公厅关于印发〈湖南省农业“三项补贴”改革试点方案〉的通知》（湘政办发〔2015〕72号）</v>
      </c>
      <c r="H83" s="15" t="str">
        <f>IFERROR(IF(VLOOKUP(E83,e5a40c1c6c9bab46_a_col5!A:N,6,0)=0,"",VLOOKUP(E83,e5a40c1c6c9bab46_a_col5!A:N,6,0)),"")</f>
        <v>用于耕地地力保护，保持粮食生产稳定。</v>
      </c>
      <c r="I83" s="15" t="s">
        <v>223</v>
      </c>
      <c r="J83" s="15" t="s">
        <v>228</v>
      </c>
      <c r="K83" s="15" t="str">
        <f>IFERROR(IF(VLOOKUP(E83,e5a40c1c6c9bab46_a_col5!A:N,7,0)=0,"",VLOOKUP(E83,e5a40c1c6c9bab46_a_col5!A:N,7,0)),"")</f>
        <v>不定期</v>
      </c>
      <c r="L83" s="15" t="str">
        <f>IFERROR(IF(VLOOKUP(E83,e5a40c1c6c9bab46_a_col5!A:N,8,0)=0,"",VLOOKUP(E83,e5a40c1c6c9bab46_a_col5!A:N,8,0)),"")</f>
        <v>√</v>
      </c>
      <c r="M83" s="15" t="str">
        <f>IFERROR(IF(VLOOKUP(E83,e5a40c1c6c9bab46_a_col5!A:N,9,0)=0,"",VLOOKUP(E83,e5a40c1c6c9bab46_a_col5!A:N,9,0)),"")</f>
        <v/>
      </c>
      <c r="N83" s="15" t="str">
        <f>IFERROR(IF(VLOOKUP(E83,e5a40c1c6c9bab46_a_col5!A:N,10,0)=0,"",VLOOKUP(E83,e5a40c1c6c9bab46_a_col5!A:N,10,0)),"")</f>
        <v>√</v>
      </c>
      <c r="O83" s="15" t="str">
        <f>IFERROR(IF(VLOOKUP(E83,e5a40c1c6c9bab46_a_col5!A:N,11,0)=0,"",VLOOKUP(E83,e5a40c1c6c9bab46_a_col5!A:N,11,0)),"")</f>
        <v/>
      </c>
      <c r="P83" s="15" t="str">
        <f>IFERROR(IF(VLOOKUP(E83,e5a40c1c6c9bab46_a_col5!A:N,12,0)=0,"",VLOOKUP(E83,e5a40c1c6c9bab46_a_col5!A:N,12,0)),"")</f>
        <v/>
      </c>
      <c r="Q83" s="15" t="str">
        <f>IFERROR(IF(VLOOKUP(E83,e5a40c1c6c9bab46_a_col5!A:N,13,0)=0,"",VLOOKUP(E83,e5a40c1c6c9bab46_a_col5!A:N,13,0)),"")</f>
        <v>0731-84452440</v>
      </c>
      <c r="R83" s="15" t="str">
        <f>IFERROR(IF(VLOOKUP(E83,e5a40c1c6c9bab46_a_col5!A:N,14,0)=0,"",VLOOKUP(E83,e5a40c1c6c9bab46_a_col5!A:N,14,0)),"")</f>
        <v/>
      </c>
    </row>
    <row r="84" ht="175.5" spans="1:18">
      <c r="A84" s="14">
        <f t="shared" si="0"/>
        <v>79</v>
      </c>
      <c r="B84" s="15" t="s">
        <v>21</v>
      </c>
      <c r="C84" s="15" t="str">
        <f>IFERROR(IF(VLOOKUP(E84,e5a40c1c6c9bab46_a_col5!A:N,2,0)=0,"",VLOOKUP(E84,e5a40c1c6c9bab46_a_col5!A:N,2,0)),"")</f>
        <v>湖南省农业农村厅</v>
      </c>
      <c r="D84" s="15" t="str">
        <f>IFERROR(IF(VLOOKUP(E84,e5a40c1c6c9bab46_a_col5!A:N,3,0)=0,"",VLOOKUP(E84,e5a40c1c6c9bab46_a_col5!A:N,3,0)),"")</f>
        <v>种粮农民一次性补贴资金</v>
      </c>
      <c r="E84" s="17" t="s">
        <v>229</v>
      </c>
      <c r="F84" s="15" t="str">
        <f>IFERROR(IF(VLOOKUP(E84,e5a40c1c6c9bab46_a_col5!A:N,4,0)=0,"",VLOOKUP(E84,e5a40c1c6c9bab46_a_col5!A:N,4,0)),"")</f>
        <v>种粮成本</v>
      </c>
      <c r="G84" s="15" t="str">
        <f>IFERROR(IF(VLOOKUP(E84,e5a40c1c6c9bab46_a_col5!A:N,5,0)=0,"",VLOOKUP(E84,e5a40c1c6c9bab46_a_col5!A:N,5,0)),"")</f>
        <v>《湖南省财政厅关于下达2022年实际种粮农民一次性补贴资金的通知》（湘财预〔2022〕36号）</v>
      </c>
      <c r="H84" s="15" t="str">
        <f>IFERROR(IF(VLOOKUP(E84,e5a40c1c6c9bab46_a_col5!A:N,6,0)=0,"",VLOOKUP(E84,e5a40c1c6c9bab46_a_col5!A:N,6,0)),"")</f>
        <v>应对农资价格上涨对实际种粮农民增支影响，支持粮食生产，保障农民种粮收益，稳定种粮农民收入。</v>
      </c>
      <c r="I84" s="15" t="s">
        <v>230</v>
      </c>
      <c r="J84" s="15" t="s">
        <v>231</v>
      </c>
      <c r="K84" s="15" t="str">
        <f>IFERROR(IF(VLOOKUP(E84,e5a40c1c6c9bab46_a_col5!A:N,7,0)=0,"",VLOOKUP(E84,e5a40c1c6c9bab46_a_col5!A:N,7,0)),"")</f>
        <v>不定期</v>
      </c>
      <c r="L84" s="15" t="str">
        <f>IFERROR(IF(VLOOKUP(E84,e5a40c1c6c9bab46_a_col5!A:N,8,0)=0,"",VLOOKUP(E84,e5a40c1c6c9bab46_a_col5!A:N,8,0)),"")</f>
        <v>√</v>
      </c>
      <c r="M84" s="15" t="str">
        <f>IFERROR(IF(VLOOKUP(E84,e5a40c1c6c9bab46_a_col5!A:N,9,0)=0,"",VLOOKUP(E84,e5a40c1c6c9bab46_a_col5!A:N,9,0)),"")</f>
        <v/>
      </c>
      <c r="N84" s="15" t="str">
        <f>IFERROR(IF(VLOOKUP(E84,e5a40c1c6c9bab46_a_col5!A:N,10,0)=0,"",VLOOKUP(E84,e5a40c1c6c9bab46_a_col5!A:N,10,0)),"")</f>
        <v>√</v>
      </c>
      <c r="O84" s="15" t="str">
        <f>IFERROR(IF(VLOOKUP(E84,e5a40c1c6c9bab46_a_col5!A:N,11,0)=0,"",VLOOKUP(E84,e5a40c1c6c9bab46_a_col5!A:N,11,0)),"")</f>
        <v/>
      </c>
      <c r="P84" s="15" t="str">
        <f>IFERROR(IF(VLOOKUP(E84,e5a40c1c6c9bab46_a_col5!A:N,12,0)=0,"",VLOOKUP(E84,e5a40c1c6c9bab46_a_col5!A:N,12,0)),"")</f>
        <v/>
      </c>
      <c r="Q84" s="15" t="str">
        <f>IFERROR(IF(VLOOKUP(E84,e5a40c1c6c9bab46_a_col5!A:N,13,0)=0,"",VLOOKUP(E84,e5a40c1c6c9bab46_a_col5!A:N,13,0)),"")</f>
        <v>0731-84452440</v>
      </c>
      <c r="R84" s="15" t="str">
        <f>IFERROR(IF(VLOOKUP(E84,e5a40c1c6c9bab46_a_col5!A:N,14,0)=0,"",VLOOKUP(E84,e5a40c1c6c9bab46_a_col5!A:N,14,0)),"")</f>
        <v/>
      </c>
    </row>
    <row r="85" ht="135" spans="1:18">
      <c r="A85" s="14">
        <f t="shared" si="0"/>
        <v>80</v>
      </c>
      <c r="B85" s="15" t="s">
        <v>21</v>
      </c>
      <c r="C85" s="15" t="str">
        <f>IFERROR(IF(VLOOKUP(E85,e5a40c1c6c9bab46_a_col5!A:N,2,0)=0,"",VLOOKUP(E85,e5a40c1c6c9bab46_a_col5!A:N,2,0)),"")</f>
        <v>湖南省农业农村厅</v>
      </c>
      <c r="D85" s="15" t="str">
        <f>IFERROR(IF(VLOOKUP(E85,e5a40c1c6c9bab46_a_col5!A:N,3,0)=0,"",VLOOKUP(E85,e5a40c1c6c9bab46_a_col5!A:N,3,0)),"")</f>
        <v>农机具购置补贴</v>
      </c>
      <c r="E85" s="17" t="s">
        <v>232</v>
      </c>
      <c r="F85" s="15" t="str">
        <f>IFERROR(IF(VLOOKUP(E85,e5a40c1c6c9bab46_a_col5!A:N,4,0)=0,"",VLOOKUP(E85,e5a40c1c6c9bab46_a_col5!A:N,4,0)),"")</f>
        <v>农机购置</v>
      </c>
      <c r="G85" s="15" t="str">
        <f>IFERROR(IF(VLOOKUP(E85,e5a40c1c6c9bab46_a_col5!A:N,5,0)=0,"",VLOOKUP(E85,e5a40c1c6c9bab46_a_col5!A:N,5,0)),"")</f>
        <v>1.《农业农村部办公厅 财政部办公厅关于印发〈2021-2023年农机购置补贴实施指导意见〉的通知》（农办计财〔2021〕8号）
2.《湖南省农业农村厅 湖南省财政厅关于印发〈湖南省2021-2023年农业机械购置补贴实施方案〉的通知》（湘农联〔2021〕54号）
</v>
      </c>
      <c r="H85" s="15" t="str">
        <f>IFERROR(IF(VLOOKUP(E85,e5a40c1c6c9bab46_a_col5!A:N,6,0)=0,"",VLOOKUP(E85,e5a40c1c6c9bab46_a_col5!A:N,6,0)),"")</f>
        <v>对购买纳入农机购置补贴机具种类范围的主体进行补贴，提升我省农机化水平。</v>
      </c>
      <c r="I85" s="15" t="s">
        <v>233</v>
      </c>
      <c r="J85" s="15" t="s">
        <v>234</v>
      </c>
      <c r="K85" s="15" t="str">
        <f>IFERROR(IF(VLOOKUP(E85,e5a40c1c6c9bab46_a_col5!A:N,7,0)=0,"",VLOOKUP(E85,e5a40c1c6c9bab46_a_col5!A:N,7,0)),"")</f>
        <v>不定期</v>
      </c>
      <c r="L85" s="15" t="str">
        <f>IFERROR(IF(VLOOKUP(E85,e5a40c1c6c9bab46_a_col5!A:N,8,0)=0,"",VLOOKUP(E85,e5a40c1c6c9bab46_a_col5!A:N,8,0)),"")</f>
        <v>√</v>
      </c>
      <c r="M85" s="15" t="str">
        <f>IFERROR(IF(VLOOKUP(E85,e5a40c1c6c9bab46_a_col5!A:N,9,0)=0,"",VLOOKUP(E85,e5a40c1c6c9bab46_a_col5!A:N,9,0)),"")</f>
        <v/>
      </c>
      <c r="N85" s="15" t="str">
        <f>IFERROR(IF(VLOOKUP(E85,e5a40c1c6c9bab46_a_col5!A:N,10,0)=0,"",VLOOKUP(E85,e5a40c1c6c9bab46_a_col5!A:N,10,0)),"")</f>
        <v>√</v>
      </c>
      <c r="O85" s="15" t="str">
        <f>IFERROR(IF(VLOOKUP(E85,e5a40c1c6c9bab46_a_col5!A:N,11,0)=0,"",VLOOKUP(E85,e5a40c1c6c9bab46_a_col5!A:N,11,0)),"")</f>
        <v/>
      </c>
      <c r="P85" s="15" t="str">
        <f>IFERROR(IF(VLOOKUP(E85,e5a40c1c6c9bab46_a_col5!A:N,12,0)=0,"",VLOOKUP(E85,e5a40c1c6c9bab46_a_col5!A:N,12,0)),"")</f>
        <v/>
      </c>
      <c r="Q85" s="15" t="str">
        <f>IFERROR(IF(VLOOKUP(E85,e5a40c1c6c9bab46_a_col5!A:N,13,0)=0,"",VLOOKUP(E85,e5a40c1c6c9bab46_a_col5!A:N,13,0)),"")</f>
        <v>0731-85521950</v>
      </c>
      <c r="R85" s="15" t="str">
        <f>IFERROR(IF(VLOOKUP(E85,e5a40c1c6c9bab46_a_col5!A:N,14,0)=0,"",VLOOKUP(E85,e5a40c1c6c9bab46_a_col5!A:N,14,0)),"")</f>
        <v/>
      </c>
    </row>
    <row r="86" ht="94.5" hidden="1" spans="1:18">
      <c r="A86" s="14">
        <f t="shared" si="0"/>
        <v>81</v>
      </c>
      <c r="B86" s="15" t="s">
        <v>21</v>
      </c>
      <c r="C86" s="15" t="str">
        <f>IFERROR(IF(VLOOKUP(E86,e5a40c1c6c9bab46_a_col5!A:N,2,0)=0,"",VLOOKUP(E86,e5a40c1c6c9bab46_a_col5!A:N,2,0)),"")</f>
        <v>湖南省农业农村厅</v>
      </c>
      <c r="D86" s="15" t="str">
        <f>IFERROR(IF(VLOOKUP(E86,e5a40c1c6c9bab46_a_col5!A:N,3,0)=0,"",VLOOKUP(E86,e5a40c1c6c9bab46_a_col5!A:N,3,0)),"")</f>
        <v>棉花目标价格改革补贴</v>
      </c>
      <c r="E86" s="17" t="s">
        <v>235</v>
      </c>
      <c r="F86" s="15" t="str">
        <f>IFERROR(IF(VLOOKUP(E86,e5a40c1c6c9bab46_a_col5!A:N,4,0)=0,"",VLOOKUP(E86,e5a40c1c6c9bab46_a_col5!A:N,4,0)),"")</f>
        <v>棉花补贴</v>
      </c>
      <c r="G86" s="15" t="str">
        <f>IFERROR(IF(VLOOKUP(E86,e5a40c1c6c9bab46_a_col5!A:N,5,0)=0,"",VLOOKUP(E86,e5a40c1c6c9bab46_a_col5!A:N,5,0)),"")</f>
        <v>《关于棉花目标价格改革中央财政补贴其他棉花主产区有关事项的通知》（财建函〔2014〕114号）</v>
      </c>
      <c r="H86" s="15" t="str">
        <f>IFERROR(IF(VLOOKUP(E86,e5a40c1c6c9bab46_a_col5!A:N,6,0)=0,"",VLOOKUP(E86,e5a40c1c6c9bab46_a_col5!A:N,6,0)),"")</f>
        <v>稳定内地棉花种植规模，保护农民植棉利益，保障内地棉花产能，推动棉花产业高质量发展。</v>
      </c>
      <c r="I86" s="15" t="s">
        <v>236</v>
      </c>
      <c r="J86" s="15" t="s">
        <v>237</v>
      </c>
      <c r="K86" s="15" t="str">
        <f>IFERROR(IF(VLOOKUP(E86,e5a40c1c6c9bab46_a_col5!A:N,7,0)=0,"",VLOOKUP(E86,e5a40c1c6c9bab46_a_col5!A:N,7,0)),"")</f>
        <v>不定期</v>
      </c>
      <c r="L86" s="15" t="str">
        <f>IFERROR(IF(VLOOKUP(E86,e5a40c1c6c9bab46_a_col5!A:N,8,0)=0,"",VLOOKUP(E86,e5a40c1c6c9bab46_a_col5!A:N,8,0)),"")</f>
        <v>√</v>
      </c>
      <c r="M86" s="15" t="str">
        <f>IFERROR(IF(VLOOKUP(E86,e5a40c1c6c9bab46_a_col5!A:N,9,0)=0,"",VLOOKUP(E86,e5a40c1c6c9bab46_a_col5!A:N,9,0)),"")</f>
        <v/>
      </c>
      <c r="N86" s="15" t="str">
        <f>IFERROR(IF(VLOOKUP(E86,e5a40c1c6c9bab46_a_col5!A:N,10,0)=0,"",VLOOKUP(E86,e5a40c1c6c9bab46_a_col5!A:N,10,0)),"")</f>
        <v/>
      </c>
      <c r="O86" s="15" t="str">
        <f>IFERROR(IF(VLOOKUP(E86,e5a40c1c6c9bab46_a_col5!A:N,11,0)=0,"",VLOOKUP(E86,e5a40c1c6c9bab46_a_col5!A:N,11,0)),"")</f>
        <v>√</v>
      </c>
      <c r="P86" s="15" t="str">
        <f>IFERROR(IF(VLOOKUP(E86,e5a40c1c6c9bab46_a_col5!A:N,12,0)=0,"",VLOOKUP(E86,e5a40c1c6c9bab46_a_col5!A:N,12,0)),"")</f>
        <v>涉及敏感信息</v>
      </c>
      <c r="Q86" s="15" t="str">
        <f>IFERROR(IF(VLOOKUP(E86,e5a40c1c6c9bab46_a_col5!A:N,13,0)=0,"",VLOOKUP(E86,e5a40c1c6c9bab46_a_col5!A:N,13,0)),"")</f>
        <v>0731-84430256</v>
      </c>
      <c r="R86" s="15" t="str">
        <f>IFERROR(IF(VLOOKUP(E86,e5a40c1c6c9bab46_a_col5!A:N,14,0)=0,"",VLOOKUP(E86,e5a40c1c6c9bab46_a_col5!A:N,14,0)),"")</f>
        <v/>
      </c>
    </row>
    <row r="87" ht="124.5" hidden="1" spans="1:18">
      <c r="A87" s="14">
        <f t="shared" si="0"/>
        <v>82</v>
      </c>
      <c r="B87" s="15" t="s">
        <v>21</v>
      </c>
      <c r="C87" s="15" t="str">
        <f>IFERROR(IF(VLOOKUP(E87,e5a40c1c6c9bab46_a_col5!A:N,2,0)=0,"",VLOOKUP(E87,e5a40c1c6c9bab46_a_col5!A:N,2,0)),"")</f>
        <v>湖南省农业农村厅</v>
      </c>
      <c r="D87" s="15" t="str">
        <f>IFERROR(IF(VLOOKUP(E87,e5a40c1c6c9bab46_a_col5!A:N,3,0)=0,"",VLOOKUP(E87,e5a40c1c6c9bab46_a_col5!A:N,3,0)),"")</f>
        <v>稻谷目标价格补贴</v>
      </c>
      <c r="E87" s="17" t="s">
        <v>238</v>
      </c>
      <c r="F87" s="15" t="str">
        <f>IFERROR(IF(VLOOKUP(E87,e5a40c1c6c9bab46_a_col5!A:N,4,0)=0,"",VLOOKUP(E87,e5a40c1c6c9bab46_a_col5!A:N,4,0)),"")</f>
        <v>稻谷补贴</v>
      </c>
      <c r="G87" s="15" t="str">
        <f>IFERROR(IF(VLOOKUP(E87,e5a40c1c6c9bab46_a_col5!A:N,5,0)=0,"",VLOOKUP(E87,e5a40c1c6c9bab46_a_col5!A:N,5,0)),"")</f>
        <v>《湖南省财政厅关于预拨2020年稻谷目标价格补贴资金的通知》（湘财预〔2020〕87号）</v>
      </c>
      <c r="H87" s="15" t="str">
        <f>IFERROR(IF(VLOOKUP(E87,e5a40c1c6c9bab46_a_col5!A:N,6,0)=0,"",VLOOKUP(E87,e5a40c1c6c9bab46_a_col5!A:N,6,0)),"")</f>
        <v>稳定粮食种植规模，保护农民植粮利益，保障粮食产能，推动粮食产业高质量发展。</v>
      </c>
      <c r="I87" s="15" t="s">
        <v>239</v>
      </c>
      <c r="J87" s="15" t="s">
        <v>240</v>
      </c>
      <c r="K87" s="15" t="str">
        <f>IFERROR(IF(VLOOKUP(E87,e5a40c1c6c9bab46_a_col5!A:N,7,0)=0,"",VLOOKUP(E87,e5a40c1c6c9bab46_a_col5!A:N,7,0)),"")</f>
        <v>不定期</v>
      </c>
      <c r="L87" s="15" t="str">
        <f>IFERROR(IF(VLOOKUP(E87,e5a40c1c6c9bab46_a_col5!A:N,8,0)=0,"",VLOOKUP(E87,e5a40c1c6c9bab46_a_col5!A:N,8,0)),"")</f>
        <v>√</v>
      </c>
      <c r="M87" s="15" t="str">
        <f>IFERROR(IF(VLOOKUP(E87,e5a40c1c6c9bab46_a_col5!A:N,9,0)=0,"",VLOOKUP(E87,e5a40c1c6c9bab46_a_col5!A:N,9,0)),"")</f>
        <v/>
      </c>
      <c r="N87" s="15" t="str">
        <f>IFERROR(IF(VLOOKUP(E87,e5a40c1c6c9bab46_a_col5!A:N,10,0)=0,"",VLOOKUP(E87,e5a40c1c6c9bab46_a_col5!A:N,10,0)),"")</f>
        <v/>
      </c>
      <c r="O87" s="15" t="str">
        <f>IFERROR(IF(VLOOKUP(E87,e5a40c1c6c9bab46_a_col5!A:N,11,0)=0,"",VLOOKUP(E87,e5a40c1c6c9bab46_a_col5!A:N,11,0)),"")</f>
        <v>√</v>
      </c>
      <c r="P87" s="15" t="str">
        <f>IFERROR(IF(VLOOKUP(E87,e5a40c1c6c9bab46_a_col5!A:N,12,0)=0,"",VLOOKUP(E87,e5a40c1c6c9bab46_a_col5!A:N,12,0)),"")</f>
        <v>涉及敏感信息</v>
      </c>
      <c r="Q87" s="15" t="str">
        <f>IFERROR(IF(VLOOKUP(E87,e5a40c1c6c9bab46_a_col5!A:N,13,0)=0,"",VLOOKUP(E87,e5a40c1c6c9bab46_a_col5!A:N,13,0)),"")</f>
        <v>0731-84452440</v>
      </c>
      <c r="R87" s="15" t="str">
        <f>IFERROR(IF(VLOOKUP(E87,e5a40c1c6c9bab46_a_col5!A:N,14,0)=0,"",VLOOKUP(E87,e5a40c1c6c9bab46_a_col5!A:N,14,0)),"")</f>
        <v/>
      </c>
    </row>
    <row r="88" ht="310.5" spans="1:18">
      <c r="A88" s="14">
        <f t="shared" si="0"/>
        <v>83</v>
      </c>
      <c r="B88" s="15" t="s">
        <v>21</v>
      </c>
      <c r="C88" s="15" t="str">
        <f>IFERROR(IF(VLOOKUP(E88,e5a40c1c6c9bab46_a_col5!A:N,2,0)=0,"",VLOOKUP(E88,e5a40c1c6c9bab46_a_col5!A:N,2,0)),"")</f>
        <v>湖南省农业农村厅</v>
      </c>
      <c r="D88" s="15" t="str">
        <f>IFERROR(IF(VLOOKUP(E88,e5a40c1c6c9bab46_a_col5!A:N,3,0)=0,"",VLOOKUP(E88,e5a40c1c6c9bab46_a_col5!A:N,3,0)),"")</f>
        <v>生猪调出大县奖励资金</v>
      </c>
      <c r="E88" s="17" t="s">
        <v>241</v>
      </c>
      <c r="F88" s="15" t="str">
        <f>IFERROR(IF(VLOOKUP(E88,e5a40c1c6c9bab46_a_col5!A:N,4,0)=0,"",VLOOKUP(E88,e5a40c1c6c9bab46_a_col5!A:N,4,0)),"")</f>
        <v>生猪调出</v>
      </c>
      <c r="G88" s="15" t="str">
        <f>IFERROR(IF(VLOOKUP(E88,e5a40c1c6c9bab46_a_col5!A:N,5,0)=0,"",VLOOKUP(E88,e5a40c1c6c9bab46_a_col5!A:N,5,0)),"")</f>
        <v>《财政部关于印发〈生猪（牛羊）调出大县奖励资金管理办法〉的通知》（财建〔2015〕778号）</v>
      </c>
      <c r="H88" s="15" t="str">
        <f>IFERROR(IF(VLOOKUP(E88,e5a40c1c6c9bab46_a_col5!A:N,6,0)=0,"",VLOOKUP(E88,e5a40c1c6c9bab46_a_col5!A:N,6,0)),"")</f>
        <v>生猪调出大县奖励资金和牛羊调出大县奖励资金由县级人民政府统筹安排用于支持本县生猪（牛羊）生产流通和产业发展，支持范围包括：生猪（牛羊）生产环节的圈舍改造、良种引进、污粪处理、防疫、保险、牛羊饲草料基地建设，以及流通加工环节的冷链物流、仓储、加工设施设备等方面的支出。</v>
      </c>
      <c r="I88" s="15" t="s">
        <v>242</v>
      </c>
      <c r="J88" s="15" t="s">
        <v>243</v>
      </c>
      <c r="K88" s="15" t="str">
        <f>IFERROR(IF(VLOOKUP(E88,e5a40c1c6c9bab46_a_col5!A:N,7,0)=0,"",VLOOKUP(E88,e5a40c1c6c9bab46_a_col5!A:N,7,0)),"")</f>
        <v>不定期</v>
      </c>
      <c r="L88" s="15" t="str">
        <f>IFERROR(IF(VLOOKUP(E88,e5a40c1c6c9bab46_a_col5!A:N,8,0)=0,"",VLOOKUP(E88,e5a40c1c6c9bab46_a_col5!A:N,8,0)),"")</f>
        <v>√</v>
      </c>
      <c r="M88" s="15" t="str">
        <f>IFERROR(IF(VLOOKUP(E88,e5a40c1c6c9bab46_a_col5!A:N,9,0)=0,"",VLOOKUP(E88,e5a40c1c6c9bab46_a_col5!A:N,9,0)),"")</f>
        <v/>
      </c>
      <c r="N88" s="15" t="str">
        <f>IFERROR(IF(VLOOKUP(E88,e5a40c1c6c9bab46_a_col5!A:N,10,0)=0,"",VLOOKUP(E88,e5a40c1c6c9bab46_a_col5!A:N,10,0)),"")</f>
        <v>√</v>
      </c>
      <c r="O88" s="15" t="str">
        <f>IFERROR(IF(VLOOKUP(E88,e5a40c1c6c9bab46_a_col5!A:N,11,0)=0,"",VLOOKUP(E88,e5a40c1c6c9bab46_a_col5!A:N,11,0)),"")</f>
        <v/>
      </c>
      <c r="P88" s="15" t="str">
        <f>IFERROR(IF(VLOOKUP(E88,e5a40c1c6c9bab46_a_col5!A:N,12,0)=0,"",VLOOKUP(E88,e5a40c1c6c9bab46_a_col5!A:N,12,0)),"")</f>
        <v/>
      </c>
      <c r="Q88" s="15" t="str">
        <f>IFERROR(IF(VLOOKUP(E88,e5a40c1c6c9bab46_a_col5!A:N,13,0)=0,"",VLOOKUP(E88,e5a40c1c6c9bab46_a_col5!A:N,13,0)),"")</f>
        <v>0731-85046117</v>
      </c>
      <c r="R88" s="15" t="str">
        <f>IFERROR(IF(VLOOKUP(E88,e5a40c1c6c9bab46_a_col5!A:N,14,0)=0,"",VLOOKUP(E88,e5a40c1c6c9bab46_a_col5!A:N,14,0)),"")</f>
        <v/>
      </c>
    </row>
    <row r="89" ht="282" spans="1:18">
      <c r="A89" s="14">
        <f t="shared" si="0"/>
        <v>84</v>
      </c>
      <c r="B89" s="15" t="s">
        <v>21</v>
      </c>
      <c r="C89" s="15" t="str">
        <f>IFERROR(IF(VLOOKUP(E89,e5a40c1c6c9bab46_a_col5!A:N,2,0)=0,"",VLOOKUP(E89,e5a40c1c6c9bab46_a_col5!A:N,2,0)),"")</f>
        <v>湖南省农业农村厅</v>
      </c>
      <c r="D89" s="15" t="str">
        <f>IFERROR(IF(VLOOKUP(E89,e5a40c1c6c9bab46_a_col5!A:N,3,0)=0,"",VLOOKUP(E89,e5a40c1c6c9bab46_a_col5!A:N,3,0)),"")</f>
        <v>重大动物疫病扑杀补贴</v>
      </c>
      <c r="E89" s="17" t="s">
        <v>244</v>
      </c>
      <c r="F89" s="15" t="str">
        <f>IFERROR(IF(VLOOKUP(E89,e5a40c1c6c9bab46_a_col5!A:N,4,0)=0,"",VLOOKUP(E89,e5a40c1c6c9bab46_a_col5!A:N,4,0)),"")</f>
        <v>扑杀补贴</v>
      </c>
      <c r="G89" s="15" t="str">
        <f>IFERROR(IF(VLOOKUP(E89,e5a40c1c6c9bab46_a_col5!A:N,5,0)=0,"",VLOOKUP(E89,e5a40c1c6c9bab46_a_col5!A:N,5,0)),"")</f>
        <v>1.《农业部  财政部关于调整完善动物疫病防控支持政策的通知》（农医发〔2016〕35号）
2.《湖南省畜牧水产局 湖南省财政厅关于调整完善动物疫病防控支持政策的实施意见》（湘牧渔联〔2017〕6号）
3.《财政部 农业农村部关于做好非洲猪瘟强制扑杀补助工作的通知》（财农〔2018〕98号）</v>
      </c>
      <c r="H89" s="15" t="str">
        <f>IFERROR(IF(VLOOKUP(E89,e5a40c1c6c9bab46_a_col5!A:N,6,0)=0,"",VLOOKUP(E89,e5a40c1c6c9bab46_a_col5!A:N,6,0)),"")</f>
        <v>对在预防、控制和扑灭动物疾病过程中被强制扑杀的动物给予补偿。</v>
      </c>
      <c r="I89" s="15" t="s">
        <v>245</v>
      </c>
      <c r="J89" s="15" t="s">
        <v>246</v>
      </c>
      <c r="K89" s="15" t="str">
        <f>IFERROR(IF(VLOOKUP(E89,e5a40c1c6c9bab46_a_col5!A:N,7,0)=0,"",VLOOKUP(E89,e5a40c1c6c9bab46_a_col5!A:N,7,0)),"")</f>
        <v>半年</v>
      </c>
      <c r="L89" s="15" t="str">
        <f>IFERROR(IF(VLOOKUP(E89,e5a40c1c6c9bab46_a_col5!A:N,8,0)=0,"",VLOOKUP(E89,e5a40c1c6c9bab46_a_col5!A:N,8,0)),"")</f>
        <v>√</v>
      </c>
      <c r="M89" s="15" t="str">
        <f>IFERROR(IF(VLOOKUP(E89,e5a40c1c6c9bab46_a_col5!A:N,9,0)=0,"",VLOOKUP(E89,e5a40c1c6c9bab46_a_col5!A:N,9,0)),"")</f>
        <v/>
      </c>
      <c r="N89" s="15" t="str">
        <f>IFERROR(IF(VLOOKUP(E89,e5a40c1c6c9bab46_a_col5!A:N,10,0)=0,"",VLOOKUP(E89,e5a40c1c6c9bab46_a_col5!A:N,10,0)),"")</f>
        <v>√</v>
      </c>
      <c r="O89" s="15" t="str">
        <f>IFERROR(IF(VLOOKUP(E89,e5a40c1c6c9bab46_a_col5!A:N,11,0)=0,"",VLOOKUP(E89,e5a40c1c6c9bab46_a_col5!A:N,11,0)),"")</f>
        <v/>
      </c>
      <c r="P89" s="15" t="str">
        <f>IFERROR(IF(VLOOKUP(E89,e5a40c1c6c9bab46_a_col5!A:N,12,0)=0,"",VLOOKUP(E89,e5a40c1c6c9bab46_a_col5!A:N,12,0)),"")</f>
        <v/>
      </c>
      <c r="Q89" s="15" t="str">
        <f>IFERROR(IF(VLOOKUP(E89,e5a40c1c6c9bab46_a_col5!A:N,13,0)=0,"",VLOOKUP(E89,e5a40c1c6c9bab46_a_col5!A:N,13,0)),"")</f>
        <v>0731-85046112</v>
      </c>
      <c r="R89" s="15" t="str">
        <f>IFERROR(IF(VLOOKUP(E89,e5a40c1c6c9bab46_a_col5!A:N,14,0)=0,"",VLOOKUP(E89,e5a40c1c6c9bab46_a_col5!A:N,14,0)),"")</f>
        <v/>
      </c>
    </row>
    <row r="90" ht="130.5" spans="1:18">
      <c r="A90" s="14">
        <f t="shared" si="0"/>
        <v>85</v>
      </c>
      <c r="B90" s="15" t="s">
        <v>21</v>
      </c>
      <c r="C90" s="15" t="str">
        <f>IFERROR(IF(VLOOKUP(E90,e5a40c1c6c9bab46_a_col5!A:N,2,0)=0,"",VLOOKUP(E90,e5a40c1c6c9bab46_a_col5!A:N,2,0)),"")</f>
        <v>湖南省农业农村厅</v>
      </c>
      <c r="D90" s="15" t="str">
        <f>IFERROR(IF(VLOOKUP(E90,e5a40c1c6c9bab46_a_col5!A:N,3,0)=0,"",VLOOKUP(E90,e5a40c1c6c9bab46_a_col5!A:N,3,0)),"")</f>
        <v>规模养殖场强制免疫“先打后补”补贴</v>
      </c>
      <c r="E90" s="17" t="s">
        <v>247</v>
      </c>
      <c r="F90" s="15" t="str">
        <f>IFERROR(IF(VLOOKUP(E90,e5a40c1c6c9bab46_a_col5!A:N,4,0)=0,"",VLOOKUP(E90,e5a40c1c6c9bab46_a_col5!A:N,4,0)),"")</f>
        <v>先打后补</v>
      </c>
      <c r="G90" s="15" t="str">
        <f>IFERROR(IF(VLOOKUP(E90,e5a40c1c6c9bab46_a_col5!A:N,5,0)=0,"",VLOOKUP(E90,e5a40c1c6c9bab46_a_col5!A:N,5,0)),"")</f>
        <v>《湖南省农业农村厅关于印发&lt;湖南省规模养殖场户强制免疫“先打后补”工作方案（2022-2025年）&gt;的通知》(湘农发〔2022〕85号)</v>
      </c>
      <c r="H90" s="15" t="str">
        <f>IFERROR(IF(VLOOKUP(E90,e5a40c1c6c9bab46_a_col5!A:N,6,0)=0,"",VLOOKUP(E90,e5a40c1c6c9bab46_a_col5!A:N,6,0)),"")</f>
        <v>直接补贴自主采购疫苗的规模养殖场户，提高规模养殖场户防疫主体责任意识和强制免疫保护水平。</v>
      </c>
      <c r="I90" s="15" t="s">
        <v>248</v>
      </c>
      <c r="J90" s="15" t="s">
        <v>249</v>
      </c>
      <c r="K90" s="15" t="str">
        <f>IFERROR(IF(VLOOKUP(E90,e5a40c1c6c9bab46_a_col5!A:N,7,0)=0,"",VLOOKUP(E90,e5a40c1c6c9bab46_a_col5!A:N,7,0)),"")</f>
        <v>不定期</v>
      </c>
      <c r="L90" s="15" t="str">
        <f>IFERROR(IF(VLOOKUP(E90,e5a40c1c6c9bab46_a_col5!A:N,8,0)=0,"",VLOOKUP(E90,e5a40c1c6c9bab46_a_col5!A:N,8,0)),"")</f>
        <v>√</v>
      </c>
      <c r="M90" s="15" t="str">
        <f>IFERROR(IF(VLOOKUP(E90,e5a40c1c6c9bab46_a_col5!A:N,9,0)=0,"",VLOOKUP(E90,e5a40c1c6c9bab46_a_col5!A:N,9,0)),"")</f>
        <v/>
      </c>
      <c r="N90" s="15" t="str">
        <f>IFERROR(IF(VLOOKUP(E90,e5a40c1c6c9bab46_a_col5!A:N,10,0)=0,"",VLOOKUP(E90,e5a40c1c6c9bab46_a_col5!A:N,10,0)),"")</f>
        <v>√</v>
      </c>
      <c r="O90" s="15" t="str">
        <f>IFERROR(IF(VLOOKUP(E90,e5a40c1c6c9bab46_a_col5!A:N,11,0)=0,"",VLOOKUP(E90,e5a40c1c6c9bab46_a_col5!A:N,11,0)),"")</f>
        <v/>
      </c>
      <c r="P90" s="15" t="str">
        <f>IFERROR(IF(VLOOKUP(E90,e5a40c1c6c9bab46_a_col5!A:N,12,0)=0,"",VLOOKUP(E90,e5a40c1c6c9bab46_a_col5!A:N,12,0)),"")</f>
        <v/>
      </c>
      <c r="Q90" s="15" t="str">
        <f>IFERROR(IF(VLOOKUP(E90,e5a40c1c6c9bab46_a_col5!A:N,13,0)=0,"",VLOOKUP(E90,e5a40c1c6c9bab46_a_col5!A:N,13,0)),"")</f>
        <v>0731-85046112</v>
      </c>
      <c r="R90" s="15" t="str">
        <f>IFERROR(IF(VLOOKUP(E90,e5a40c1c6c9bab46_a_col5!A:N,14,0)=0,"",VLOOKUP(E90,e5a40c1c6c9bab46_a_col5!A:N,14,0)),"")</f>
        <v/>
      </c>
    </row>
    <row r="91" ht="268.5" spans="1:18">
      <c r="A91" s="14">
        <f t="shared" si="0"/>
        <v>86</v>
      </c>
      <c r="B91" s="15" t="s">
        <v>21</v>
      </c>
      <c r="C91" s="15" t="str">
        <f>IFERROR(IF(VLOOKUP(E91,e5a40c1c6c9bab46_a_col5!A:N,2,0)=0,"",VLOOKUP(E91,e5a40c1c6c9bab46_a_col5!A:N,2,0)),"")</f>
        <v>湖南省农业农村厅</v>
      </c>
      <c r="D91" s="15" t="str">
        <f>IFERROR(IF(VLOOKUP(E91,e5a40c1c6c9bab46_a_col5!A:N,3,0)=0,"",VLOOKUP(E91,e5a40c1c6c9bab46_a_col5!A:N,3,0)),"")</f>
        <v>养殖环节病死生猪无害化处理补贴</v>
      </c>
      <c r="E91" s="17" t="s">
        <v>250</v>
      </c>
      <c r="F91" s="15" t="str">
        <f>IFERROR(IF(VLOOKUP(E91,e5a40c1c6c9bab46_a_col5!A:N,4,0)=0,"",VLOOKUP(E91,e5a40c1c6c9bab46_a_col5!A:N,4,0)),"")</f>
        <v>生猪无害</v>
      </c>
      <c r="G91" s="15" t="str">
        <f>IFERROR(IF(VLOOKUP(E91,e5a40c1c6c9bab46_a_col5!A:N,5,0)=0,"",VLOOKUP(E91,e5a40c1c6c9bab46_a_col5!A:N,5,0)),"")</f>
        <v>《湖南省农业农村厅 湖南省财政厅关于进一步加强病死畜禽无害化处理工作的通知》（湘农联〔2021〕27号）</v>
      </c>
      <c r="H91" s="15" t="str">
        <f>IFERROR(IF(VLOOKUP(E91,e5a40c1c6c9bab46_a_col5!A:N,6,0)=0,"",VLOOKUP(E91,e5a40c1c6c9bab46_a_col5!A:N,6,0)),"")</f>
        <v>用于养殖环节病死猪无害化处理。</v>
      </c>
      <c r="I91" s="15" t="s">
        <v>251</v>
      </c>
      <c r="J91" s="15" t="s">
        <v>252</v>
      </c>
      <c r="K91" s="15" t="str">
        <f>IFERROR(IF(VLOOKUP(E91,e5a40c1c6c9bab46_a_col5!A:N,7,0)=0,"",VLOOKUP(E91,e5a40c1c6c9bab46_a_col5!A:N,7,0)),"")</f>
        <v>不定期</v>
      </c>
      <c r="L91" s="15" t="str">
        <f>IFERROR(IF(VLOOKUP(E91,e5a40c1c6c9bab46_a_col5!A:N,8,0)=0,"",VLOOKUP(E91,e5a40c1c6c9bab46_a_col5!A:N,8,0)),"")</f>
        <v>√</v>
      </c>
      <c r="M91" s="15" t="str">
        <f>IFERROR(IF(VLOOKUP(E91,e5a40c1c6c9bab46_a_col5!A:N,9,0)=0,"",VLOOKUP(E91,e5a40c1c6c9bab46_a_col5!A:N,9,0)),"")</f>
        <v/>
      </c>
      <c r="N91" s="15" t="str">
        <f>IFERROR(IF(VLOOKUP(E91,e5a40c1c6c9bab46_a_col5!A:N,10,0)=0,"",VLOOKUP(E91,e5a40c1c6c9bab46_a_col5!A:N,10,0)),"")</f>
        <v>√</v>
      </c>
      <c r="O91" s="15" t="str">
        <f>IFERROR(IF(VLOOKUP(E91,e5a40c1c6c9bab46_a_col5!A:N,11,0)=0,"",VLOOKUP(E91,e5a40c1c6c9bab46_a_col5!A:N,11,0)),"")</f>
        <v/>
      </c>
      <c r="P91" s="15" t="str">
        <f>IFERROR(IF(VLOOKUP(E91,e5a40c1c6c9bab46_a_col5!A:N,12,0)=0,"",VLOOKUP(E91,e5a40c1c6c9bab46_a_col5!A:N,12,0)),"")</f>
        <v/>
      </c>
      <c r="Q91" s="15" t="str">
        <f>IFERROR(IF(VLOOKUP(E91,e5a40c1c6c9bab46_a_col5!A:N,13,0)=0,"",VLOOKUP(E91,e5a40c1c6c9bab46_a_col5!A:N,13,0)),"")</f>
        <v>0731-85046112</v>
      </c>
      <c r="R91" s="15" t="str">
        <f>IFERROR(IF(VLOOKUP(E91,e5a40c1c6c9bab46_a_col5!A:N,14,0)=0,"",VLOOKUP(E91,e5a40c1c6c9bab46_a_col5!A:N,14,0)),"")</f>
        <v/>
      </c>
    </row>
    <row r="92" ht="54" hidden="1" spans="1:18">
      <c r="A92" s="14">
        <f t="shared" si="0"/>
        <v>87</v>
      </c>
      <c r="B92" s="15" t="s">
        <v>21</v>
      </c>
      <c r="C92" s="15" t="str">
        <f>IFERROR(IF(VLOOKUP(E92,e5a40c1c6c9bab46_a_col5!A:N,2,0)=0,"",VLOOKUP(E92,e5a40c1c6c9bab46_a_col5!A:N,2,0)),"")</f>
        <v>湖南省农业农村厅</v>
      </c>
      <c r="D92" s="15" t="str">
        <f>IFERROR(IF(VLOOKUP(E92,e5a40c1c6c9bab46_a_col5!A:N,3,0)=0,"",VLOOKUP(E92,e5a40c1c6c9bab46_a_col5!A:N,3,0)),"")</f>
        <v>村级动物防疫员劳务补助</v>
      </c>
      <c r="E92" s="17" t="s">
        <v>253</v>
      </c>
      <c r="F92" s="15" t="str">
        <f>IFERROR(IF(VLOOKUP(E92,e5a40c1c6c9bab46_a_col5!A:N,4,0)=0,"",VLOOKUP(E92,e5a40c1c6c9bab46_a_col5!A:N,4,0)),"")</f>
        <v>劳务补助</v>
      </c>
      <c r="G92" s="15" t="str">
        <f>IFERROR(IF(VLOOKUP(E92,e5a40c1c6c9bab46_a_col5!A:N,5,0)=0,"",VLOOKUP(E92,e5a40c1c6c9bab46_a_col5!A:N,5,0)),"")</f>
        <v>《农业部关于加强村级动物防疫员队伍建设的意见》（农医发〔2008〕16号）</v>
      </c>
      <c r="H92" s="15" t="str">
        <f>IFERROR(IF(VLOOKUP(E92,e5a40c1c6c9bab46_a_col5!A:N,6,0)=0,"",VLOOKUP(E92,e5a40c1c6c9bab46_a_col5!A:N,6,0)),"")</f>
        <v>用于村级动物防疫员的劳务补贴。</v>
      </c>
      <c r="I92" s="15" t="s">
        <v>254</v>
      </c>
      <c r="J92" s="15" t="s">
        <v>255</v>
      </c>
      <c r="K92" s="15" t="str">
        <f>IFERROR(IF(VLOOKUP(E92,e5a40c1c6c9bab46_a_col5!A:N,7,0)=0,"",VLOOKUP(E92,e5a40c1c6c9bab46_a_col5!A:N,7,0)),"")</f>
        <v>不定期</v>
      </c>
      <c r="L92" s="15" t="str">
        <f>IFERROR(IF(VLOOKUP(E92,e5a40c1c6c9bab46_a_col5!A:N,8,0)=0,"",VLOOKUP(E92,e5a40c1c6c9bab46_a_col5!A:N,8,0)),"")</f>
        <v>√</v>
      </c>
      <c r="M92" s="15" t="str">
        <f>IFERROR(IF(VLOOKUP(E92,e5a40c1c6c9bab46_a_col5!A:N,9,0)=0,"",VLOOKUP(E92,e5a40c1c6c9bab46_a_col5!A:N,9,0)),"")</f>
        <v/>
      </c>
      <c r="N92" s="15" t="str">
        <f>IFERROR(IF(VLOOKUP(E92,e5a40c1c6c9bab46_a_col5!A:N,10,0)=0,"",VLOOKUP(E92,e5a40c1c6c9bab46_a_col5!A:N,10,0)),"")</f>
        <v/>
      </c>
      <c r="O92" s="15" t="str">
        <f>IFERROR(IF(VLOOKUP(E92,e5a40c1c6c9bab46_a_col5!A:N,11,0)=0,"",VLOOKUP(E92,e5a40c1c6c9bab46_a_col5!A:N,11,0)),"")</f>
        <v>√</v>
      </c>
      <c r="P92" s="15" t="str">
        <f>IFERROR(IF(VLOOKUP(E92,e5a40c1c6c9bab46_a_col5!A:N,12,0)=0,"",VLOOKUP(E92,e5a40c1c6c9bab46_a_col5!A:N,12,0)),"")</f>
        <v>涉及个人隐私</v>
      </c>
      <c r="Q92" s="15" t="str">
        <f>IFERROR(IF(VLOOKUP(E92,e5a40c1c6c9bab46_a_col5!A:N,13,0)=0,"",VLOOKUP(E92,e5a40c1c6c9bab46_a_col5!A:N,13,0)),"")</f>
        <v>0731-85046112</v>
      </c>
      <c r="R92" s="15" t="str">
        <f>IFERROR(IF(VLOOKUP(E92,e5a40c1c6c9bab46_a_col5!A:N,14,0)=0,"",VLOOKUP(E92,e5a40c1c6c9bab46_a_col5!A:N,14,0)),"")</f>
        <v/>
      </c>
    </row>
    <row r="93" ht="54" spans="1:18">
      <c r="A93" s="14">
        <f t="shared" si="0"/>
        <v>88</v>
      </c>
      <c r="B93" s="15" t="s">
        <v>21</v>
      </c>
      <c r="C93" s="15" t="str">
        <f>IFERROR(IF(VLOOKUP(E93,e5a40c1c6c9bab46_a_col5!A:N,2,0)=0,"",VLOOKUP(E93,e5a40c1c6c9bab46_a_col5!A:N,2,0)),"")</f>
        <v>湖南省农业农村厅</v>
      </c>
      <c r="D93" s="15" t="str">
        <f>IFERROR(IF(VLOOKUP(E93,e5a40c1c6c9bab46_a_col5!A:N,3,0)=0,"",VLOOKUP(E93,e5a40c1c6c9bab46_a_col5!A:N,3,0)),"")</f>
        <v>耕地轮作补贴</v>
      </c>
      <c r="E93" s="17" t="s">
        <v>256</v>
      </c>
      <c r="F93" s="15" t="str">
        <f>IFERROR(IF(VLOOKUP(E93,e5a40c1c6c9bab46_a_col5!A:N,4,0)=0,"",VLOOKUP(E93,e5a40c1c6c9bab46_a_col5!A:N,4,0)),"")</f>
        <v>耕地轮作</v>
      </c>
      <c r="G93" s="15" t="str">
        <f>IFERROR(IF(VLOOKUP(E93,e5a40c1c6c9bab46_a_col5!A:N,5,0)=0,"",VLOOKUP(E93,e5a40c1c6c9bab46_a_col5!A:N,5,0)),"")</f>
        <v>《农业农村部办公厅关于做好2022年轮作休耕工作的通知》（农办农〔2022〕9号）</v>
      </c>
      <c r="H93" s="15" t="str">
        <f>IFERROR(IF(VLOOKUP(E93,e5a40c1c6c9bab46_a_col5!A:N,6,0)=0,"",VLOOKUP(E93,e5a40c1c6c9bab46_a_col5!A:N,6,0)),"")</f>
        <v>用于参与耕地轮作农户的现金补助。</v>
      </c>
      <c r="I93" s="15" t="s">
        <v>257</v>
      </c>
      <c r="J93" s="15" t="s">
        <v>258</v>
      </c>
      <c r="K93" s="15" t="str">
        <f>IFERROR(IF(VLOOKUP(E93,e5a40c1c6c9bab46_a_col5!A:N,7,0)=0,"",VLOOKUP(E93,e5a40c1c6c9bab46_a_col5!A:N,7,0)),"")</f>
        <v>不定期</v>
      </c>
      <c r="L93" s="15" t="str">
        <f>IFERROR(IF(VLOOKUP(E93,e5a40c1c6c9bab46_a_col5!A:N,8,0)=0,"",VLOOKUP(E93,e5a40c1c6c9bab46_a_col5!A:N,8,0)),"")</f>
        <v/>
      </c>
      <c r="M93" s="15" t="str">
        <f>IFERROR(IF(VLOOKUP(E93,e5a40c1c6c9bab46_a_col5!A:N,9,0)=0,"",VLOOKUP(E93,e5a40c1c6c9bab46_a_col5!A:N,9,0)),"")</f>
        <v>√</v>
      </c>
      <c r="N93" s="15" t="str">
        <f>IFERROR(IF(VLOOKUP(E93,e5a40c1c6c9bab46_a_col5!A:N,10,0)=0,"",VLOOKUP(E93,e5a40c1c6c9bab46_a_col5!A:N,10,0)),"")</f>
        <v>√</v>
      </c>
      <c r="O93" s="15" t="str">
        <f>IFERROR(IF(VLOOKUP(E93,e5a40c1c6c9bab46_a_col5!A:N,11,0)=0,"",VLOOKUP(E93,e5a40c1c6c9bab46_a_col5!A:N,11,0)),"")</f>
        <v/>
      </c>
      <c r="P93" s="15" t="str">
        <f>IFERROR(IF(VLOOKUP(E93,e5a40c1c6c9bab46_a_col5!A:N,12,0)=0,"",VLOOKUP(E93,e5a40c1c6c9bab46_a_col5!A:N,12,0)),"")</f>
        <v/>
      </c>
      <c r="Q93" s="15" t="str">
        <f>IFERROR(IF(VLOOKUP(E93,e5a40c1c6c9bab46_a_col5!A:N,13,0)=0,"",VLOOKUP(E93,e5a40c1c6c9bab46_a_col5!A:N,13,0)),"")</f>
        <v>0731-84452440</v>
      </c>
      <c r="R93" s="15" t="str">
        <f>IFERROR(IF(VLOOKUP(E93,e5a40c1c6c9bab46_a_col5!A:N,14,0)=0,"",VLOOKUP(E93,e5a40c1c6c9bab46_a_col5!A:N,14,0)),"")</f>
        <v/>
      </c>
    </row>
    <row r="94" ht="54" spans="1:18">
      <c r="A94" s="14">
        <f t="shared" si="0"/>
        <v>89</v>
      </c>
      <c r="B94" s="15" t="s">
        <v>21</v>
      </c>
      <c r="C94" s="15" t="str">
        <f>IFERROR(IF(VLOOKUP(E94,e5a40c1c6c9bab46_a_col5!A:N,2,0)=0,"",VLOOKUP(E94,e5a40c1c6c9bab46_a_col5!A:N,2,0)),"")</f>
        <v>湖南省农业农村厅</v>
      </c>
      <c r="D94" s="15" t="str">
        <f>IFERROR(IF(VLOOKUP(E94,e5a40c1c6c9bab46_a_col5!A:N,3,0)=0,"",VLOOKUP(E94,e5a40c1c6c9bab46_a_col5!A:N,3,0)),"")</f>
        <v>大豆玉米带状复合种植补贴</v>
      </c>
      <c r="E94" s="17" t="s">
        <v>259</v>
      </c>
      <c r="F94" s="15" t="str">
        <f>IFERROR(IF(VLOOKUP(E94,e5a40c1c6c9bab46_a_col5!A:N,4,0)=0,"",VLOOKUP(E94,e5a40c1c6c9bab46_a_col5!A:N,4,0)),"")</f>
        <v>复合种植</v>
      </c>
      <c r="G94" s="15" t="str">
        <f>IFERROR(IF(VLOOKUP(E94,e5a40c1c6c9bab46_a_col5!A:N,5,0)=0,"",VLOOKUP(E94,e5a40c1c6c9bab46_a_col5!A:N,5,0)),"")</f>
        <v>《农业农村部办公厅关于做好2022年轮作休耕工作的通知》（农办农〔2022〕9号）</v>
      </c>
      <c r="H94" s="15" t="str">
        <f>IFERROR(IF(VLOOKUP(E94,e5a40c1c6c9bab46_a_col5!A:N,6,0)=0,"",VLOOKUP(E94,e5a40c1c6c9bab46_a_col5!A:N,6,0)),"")</f>
        <v>用于参与大豆玉米带状复合种植农户的现金补助。</v>
      </c>
      <c r="I94" s="15" t="s">
        <v>257</v>
      </c>
      <c r="J94" s="15" t="s">
        <v>258</v>
      </c>
      <c r="K94" s="15" t="str">
        <f>IFERROR(IF(VLOOKUP(E94,e5a40c1c6c9bab46_a_col5!A:N,7,0)=0,"",VLOOKUP(E94,e5a40c1c6c9bab46_a_col5!A:N,7,0)),"")</f>
        <v>不定期</v>
      </c>
      <c r="L94" s="15" t="str">
        <f>IFERROR(IF(VLOOKUP(E94,e5a40c1c6c9bab46_a_col5!A:N,8,0)=0,"",VLOOKUP(E94,e5a40c1c6c9bab46_a_col5!A:N,8,0)),"")</f>
        <v/>
      </c>
      <c r="M94" s="15" t="str">
        <f>IFERROR(IF(VLOOKUP(E94,e5a40c1c6c9bab46_a_col5!A:N,9,0)=0,"",VLOOKUP(E94,e5a40c1c6c9bab46_a_col5!A:N,9,0)),"")</f>
        <v>√</v>
      </c>
      <c r="N94" s="15" t="str">
        <f>IFERROR(IF(VLOOKUP(E94,e5a40c1c6c9bab46_a_col5!A:N,10,0)=0,"",VLOOKUP(E94,e5a40c1c6c9bab46_a_col5!A:N,10,0)),"")</f>
        <v>√</v>
      </c>
      <c r="O94" s="15" t="str">
        <f>IFERROR(IF(VLOOKUP(E94,e5a40c1c6c9bab46_a_col5!A:N,11,0)=0,"",VLOOKUP(E94,e5a40c1c6c9bab46_a_col5!A:N,11,0)),"")</f>
        <v/>
      </c>
      <c r="P94" s="15" t="str">
        <f>IFERROR(IF(VLOOKUP(E94,e5a40c1c6c9bab46_a_col5!A:N,12,0)=0,"",VLOOKUP(E94,e5a40c1c6c9bab46_a_col5!A:N,12,0)),"")</f>
        <v/>
      </c>
      <c r="Q94" s="15" t="str">
        <f>IFERROR(IF(VLOOKUP(E94,e5a40c1c6c9bab46_a_col5!A:N,13,0)=0,"",VLOOKUP(E94,e5a40c1c6c9bab46_a_col5!A:N,13,0)),"")</f>
        <v>0731-84452440</v>
      </c>
      <c r="R94" s="15" t="str">
        <f>IFERROR(IF(VLOOKUP(E94,e5a40c1c6c9bab46_a_col5!A:N,14,0)=0,"",VLOOKUP(E94,e5a40c1c6c9bab46_a_col5!A:N,14,0)),"")</f>
        <v/>
      </c>
    </row>
    <row r="95" ht="145.5" spans="1:18">
      <c r="A95" s="14">
        <f t="shared" si="0"/>
        <v>90</v>
      </c>
      <c r="B95" s="15" t="s">
        <v>21</v>
      </c>
      <c r="C95" s="15" t="str">
        <f>IFERROR(IF(VLOOKUP(E95,e5a40c1c6c9bab46_a_col5!A:N,2,0)=0,"",VLOOKUP(E95,e5a40c1c6c9bab46_a_col5!A:N,2,0)),"")</f>
        <v>湖南省林业局</v>
      </c>
      <c r="D95" s="15" t="str">
        <f>IFERROR(IF(VLOOKUP(E95,e5a40c1c6c9bab46_a_col5!A:N,3,0)=0,"",VLOOKUP(E95,e5a40c1c6c9bab46_a_col5!A:N,3,0)),"")</f>
        <v>森林生态效益补偿补助</v>
      </c>
      <c r="E95" s="17" t="s">
        <v>260</v>
      </c>
      <c r="F95" s="15" t="str">
        <f>IFERROR(IF(VLOOKUP(E95,e5a40c1c6c9bab46_a_col5!A:N,4,0)=0,"",VLOOKUP(E95,e5a40c1c6c9bab46_a_col5!A:N,4,0)),"")</f>
        <v>森生效益</v>
      </c>
      <c r="G95" s="15" t="str">
        <f>IFERROR(IF(VLOOKUP(E95,e5a40c1c6c9bab46_a_col5!A:N,5,0)=0,"",VLOOKUP(E95,e5a40c1c6c9bab46_a_col5!A:N,5,0)),"")</f>
        <v>1.《财政部 国家林业和草原局关于修订〈林业改革发展资金管理办法〉的通知》（财资环〔2021〕39号）
2.《湖南省财政厅 湖南省林业局关于印发〈湖南省林业生态保护修复及发展资金管理办法〉的通知》（湘财资环〔2020〕33号）
3.《湖南省林业局关于全面签订公益林和天然林管护责任协议书的通知》（湘林场函〔2022〕9号）</v>
      </c>
      <c r="H95" s="15" t="str">
        <f>IFERROR(IF(VLOOKUP(E95,e5a40c1c6c9bab46_a_col5!A:N,6,0)=0,"",VLOOKUP(E95,e5a40c1c6c9bab46_a_col5!A:N,6,0)),"")</f>
        <v>用于公益林权利人的经济补偿。</v>
      </c>
      <c r="I95" s="15" t="s">
        <v>261</v>
      </c>
      <c r="J95" s="15" t="s">
        <v>262</v>
      </c>
      <c r="K95" s="15" t="str">
        <f>IFERROR(IF(VLOOKUP(E95,e5a40c1c6c9bab46_a_col5!A:N,7,0)=0,"",VLOOKUP(E95,e5a40c1c6c9bab46_a_col5!A:N,7,0)),"")</f>
        <v>年</v>
      </c>
      <c r="L95" s="15" t="str">
        <f>IFERROR(IF(VLOOKUP(E95,e5a40c1c6c9bab46_a_col5!A:N,8,0)=0,"",VLOOKUP(E95,e5a40c1c6c9bab46_a_col5!A:N,8,0)),"")</f>
        <v/>
      </c>
      <c r="M95" s="15" t="str">
        <f>IFERROR(IF(VLOOKUP(E95,e5a40c1c6c9bab46_a_col5!A:N,9,0)=0,"",VLOOKUP(E95,e5a40c1c6c9bab46_a_col5!A:N,9,0)),"")</f>
        <v>√</v>
      </c>
      <c r="N95" s="15" t="str">
        <f>IFERROR(IF(VLOOKUP(E95,e5a40c1c6c9bab46_a_col5!A:N,10,0)=0,"",VLOOKUP(E95,e5a40c1c6c9bab46_a_col5!A:N,10,0)),"")</f>
        <v>√</v>
      </c>
      <c r="O95" s="15" t="str">
        <f>IFERROR(IF(VLOOKUP(E95,e5a40c1c6c9bab46_a_col5!A:N,11,0)=0,"",VLOOKUP(E95,e5a40c1c6c9bab46_a_col5!A:N,11,0)),"")</f>
        <v/>
      </c>
      <c r="P95" s="15" t="str">
        <f>IFERROR(IF(VLOOKUP(E95,e5a40c1c6c9bab46_a_col5!A:N,12,0)=0,"",VLOOKUP(E95,e5a40c1c6c9bab46_a_col5!A:N,12,0)),"")</f>
        <v/>
      </c>
      <c r="Q95" s="15" t="str">
        <f>IFERROR(IF(VLOOKUP(E95,e5a40c1c6c9bab46_a_col5!A:N,13,0)=0,"",VLOOKUP(E95,e5a40c1c6c9bab46_a_col5!A:N,13,0)),"")</f>
        <v>0731-85550771</v>
      </c>
      <c r="R95" s="15" t="str">
        <f>IFERROR(IF(VLOOKUP(E95,e5a40c1c6c9bab46_a_col5!A:N,14,0)=0,"",VLOOKUP(E95,e5a40c1c6c9bab46_a_col5!A:N,14,0)),"")</f>
        <v/>
      </c>
    </row>
    <row r="96" ht="88.5" spans="1:18">
      <c r="A96" s="14">
        <f t="shared" si="0"/>
        <v>91</v>
      </c>
      <c r="B96" s="15" t="s">
        <v>21</v>
      </c>
      <c r="C96" s="15" t="str">
        <f>IFERROR(IF(VLOOKUP(E96,e5a40c1c6c9bab46_a_col5!A:N,2,0)=0,"",VLOOKUP(E96,e5a40c1c6c9bab46_a_col5!A:N,2,0)),"")</f>
        <v>湖南省林业局</v>
      </c>
      <c r="D96" s="15" t="str">
        <f>IFERROR(IF(VLOOKUP(E96,e5a40c1c6c9bab46_a_col5!A:N,3,0)=0,"",VLOOKUP(E96,e5a40c1c6c9bab46_a_col5!A:N,3,0)),"")</f>
        <v>造林补助</v>
      </c>
      <c r="E96" s="17" t="s">
        <v>263</v>
      </c>
      <c r="F96" s="15" t="str">
        <f>IFERROR(IF(VLOOKUP(E96,e5a40c1c6c9bab46_a_col5!A:N,4,0)=0,"",VLOOKUP(E96,e5a40c1c6c9bab46_a_col5!A:N,4,0)),"")</f>
        <v>造林补助</v>
      </c>
      <c r="G96" s="15" t="str">
        <f>IFERROR(IF(VLOOKUP(E96,e5a40c1c6c9bab46_a_col5!A:N,5,0)=0,"",VLOOKUP(E96,e5a40c1c6c9bab46_a_col5!A:N,5,0)),"")</f>
        <v>1.《财政部 国家林业和草原局关于修订&lt;林业改革发展资金管理办法&gt;的通知》（财资环〔2021〕39号）
2.《湖南省林业局关于做好2022年提前批中央财政造林补助和森林抚育补助工作的通知》（湘林造〔2022〕1号）</v>
      </c>
      <c r="H96" s="15" t="str">
        <f>IFERROR(IF(VLOOKUP(E96,e5a40c1c6c9bab46_a_col5!A:N,6,0)=0,"",VLOOKUP(E96,e5a40c1c6c9bab46_a_col5!A:N,6,0)),"")</f>
        <v>用于中央财政造林任务的补助。</v>
      </c>
      <c r="I96" s="15" t="s">
        <v>264</v>
      </c>
      <c r="J96" s="15" t="s">
        <v>265</v>
      </c>
      <c r="K96" s="15" t="str">
        <f>IFERROR(IF(VLOOKUP(E96,e5a40c1c6c9bab46_a_col5!A:N,7,0)=0,"",VLOOKUP(E96,e5a40c1c6c9bab46_a_col5!A:N,7,0)),"")</f>
        <v>年</v>
      </c>
      <c r="L96" s="15" t="str">
        <f>IFERROR(IF(VLOOKUP(E96,e5a40c1c6c9bab46_a_col5!A:N,8,0)=0,"",VLOOKUP(E96,e5a40c1c6c9bab46_a_col5!A:N,8,0)),"")</f>
        <v/>
      </c>
      <c r="M96" s="15" t="str">
        <f>IFERROR(IF(VLOOKUP(E96,e5a40c1c6c9bab46_a_col5!A:N,9,0)=0,"",VLOOKUP(E96,e5a40c1c6c9bab46_a_col5!A:N,9,0)),"")</f>
        <v>√</v>
      </c>
      <c r="N96" s="15" t="str">
        <f>IFERROR(IF(VLOOKUP(E96,e5a40c1c6c9bab46_a_col5!A:N,10,0)=0,"",VLOOKUP(E96,e5a40c1c6c9bab46_a_col5!A:N,10,0)),"")</f>
        <v>√</v>
      </c>
      <c r="O96" s="15" t="str">
        <f>IFERROR(IF(VLOOKUP(E96,e5a40c1c6c9bab46_a_col5!A:N,11,0)=0,"",VLOOKUP(E96,e5a40c1c6c9bab46_a_col5!A:N,11,0)),"")</f>
        <v/>
      </c>
      <c r="P96" s="15" t="str">
        <f>IFERROR(IF(VLOOKUP(E96,e5a40c1c6c9bab46_a_col5!A:N,12,0)=0,"",VLOOKUP(E96,e5a40c1c6c9bab46_a_col5!A:N,12,0)),"")</f>
        <v/>
      </c>
      <c r="Q96" s="15" t="str">
        <f>IFERROR(IF(VLOOKUP(E96,e5a40c1c6c9bab46_a_col5!A:N,13,0)=0,"",VLOOKUP(E96,e5a40c1c6c9bab46_a_col5!A:N,13,0)),"")</f>
        <v>0731-85550771</v>
      </c>
      <c r="R96" s="15" t="str">
        <f>IFERROR(IF(VLOOKUP(E96,e5a40c1c6c9bab46_a_col5!A:N,14,0)=0,"",VLOOKUP(E96,e5a40c1c6c9bab46_a_col5!A:N,14,0)),"")</f>
        <v/>
      </c>
    </row>
    <row r="97" ht="88.5" spans="1:18">
      <c r="A97" s="14">
        <f t="shared" si="0"/>
        <v>92</v>
      </c>
      <c r="B97" s="15" t="s">
        <v>21</v>
      </c>
      <c r="C97" s="15" t="str">
        <f>IFERROR(IF(VLOOKUP(E97,e5a40c1c6c9bab46_a_col5!A:N,2,0)=0,"",VLOOKUP(E97,e5a40c1c6c9bab46_a_col5!A:N,2,0)),"")</f>
        <v>湖南省林业局</v>
      </c>
      <c r="D97" s="15" t="str">
        <f>IFERROR(IF(VLOOKUP(E97,e5a40c1c6c9bab46_a_col5!A:N,3,0)=0,"",VLOOKUP(E97,e5a40c1c6c9bab46_a_col5!A:N,3,0)),"")</f>
        <v>森林抚育补助</v>
      </c>
      <c r="E97" s="17" t="s">
        <v>266</v>
      </c>
      <c r="F97" s="15" t="str">
        <f>IFERROR(IF(VLOOKUP(E97,e5a40c1c6c9bab46_a_col5!A:N,4,0)=0,"",VLOOKUP(E97,e5a40c1c6c9bab46_a_col5!A:N,4,0)),"")</f>
        <v>森林抚育</v>
      </c>
      <c r="G97" s="15" t="str">
        <f>IFERROR(IF(VLOOKUP(E97,e5a40c1c6c9bab46_a_col5!A:N,5,0)=0,"",VLOOKUP(E97,e5a40c1c6c9bab46_a_col5!A:N,5,0)),"")</f>
        <v>1.《财政部 国家林业和草原局关于修订&lt;林业改革发展资金管理办法&gt;的通知》（财资环〔2021〕39号）
2.《湖南省林业局关于做好2022年提前批中央财政造林补助和森林抚育补助工作的通知》（湘林造〔2022〕1号）</v>
      </c>
      <c r="H97" s="15" t="str">
        <f>IFERROR(IF(VLOOKUP(E97,e5a40c1c6c9bab46_a_col5!A:N,6,0)=0,"",VLOOKUP(E97,e5a40c1c6c9bab46_a_col5!A:N,6,0)),"")</f>
        <v>用于中央财政森林抚育任务的补助。</v>
      </c>
      <c r="I97" s="15" t="s">
        <v>267</v>
      </c>
      <c r="J97" s="15" t="s">
        <v>265</v>
      </c>
      <c r="K97" s="15" t="str">
        <f>IFERROR(IF(VLOOKUP(E97,e5a40c1c6c9bab46_a_col5!A:N,7,0)=0,"",VLOOKUP(E97,e5a40c1c6c9bab46_a_col5!A:N,7,0)),"")</f>
        <v>年</v>
      </c>
      <c r="L97" s="15" t="str">
        <f>IFERROR(IF(VLOOKUP(E97,e5a40c1c6c9bab46_a_col5!A:N,8,0)=0,"",VLOOKUP(E97,e5a40c1c6c9bab46_a_col5!A:N,8,0)),"")</f>
        <v/>
      </c>
      <c r="M97" s="15" t="str">
        <f>IFERROR(IF(VLOOKUP(E97,e5a40c1c6c9bab46_a_col5!A:N,9,0)=0,"",VLOOKUP(E97,e5a40c1c6c9bab46_a_col5!A:N,9,0)),"")</f>
        <v>√</v>
      </c>
      <c r="N97" s="15" t="str">
        <f>IFERROR(IF(VLOOKUP(E97,e5a40c1c6c9bab46_a_col5!A:N,10,0)=0,"",VLOOKUP(E97,e5a40c1c6c9bab46_a_col5!A:N,10,0)),"")</f>
        <v>√</v>
      </c>
      <c r="O97" s="15" t="str">
        <f>IFERROR(IF(VLOOKUP(E97,e5a40c1c6c9bab46_a_col5!A:N,11,0)=0,"",VLOOKUP(E97,e5a40c1c6c9bab46_a_col5!A:N,11,0)),"")</f>
        <v/>
      </c>
      <c r="P97" s="15" t="str">
        <f>IFERROR(IF(VLOOKUP(E97,e5a40c1c6c9bab46_a_col5!A:N,12,0)=0,"",VLOOKUP(E97,e5a40c1c6c9bab46_a_col5!A:N,12,0)),"")</f>
        <v/>
      </c>
      <c r="Q97" s="15" t="str">
        <f>IFERROR(IF(VLOOKUP(E97,e5a40c1c6c9bab46_a_col5!A:N,13,0)=0,"",VLOOKUP(E97,e5a40c1c6c9bab46_a_col5!A:N,13,0)),"")</f>
        <v>0731-85550771</v>
      </c>
      <c r="R97" s="15" t="str">
        <f>IFERROR(IF(VLOOKUP(E97,e5a40c1c6c9bab46_a_col5!A:N,14,0)=0,"",VLOOKUP(E97,e5a40c1c6c9bab46_a_col5!A:N,14,0)),"")</f>
        <v/>
      </c>
    </row>
    <row r="98" ht="102" spans="1:18">
      <c r="A98" s="14">
        <f t="shared" si="0"/>
        <v>93</v>
      </c>
      <c r="B98" s="15" t="s">
        <v>21</v>
      </c>
      <c r="C98" s="15" t="str">
        <f>IFERROR(IF(VLOOKUP(E98,e5a40c1c6c9bab46_a_col5!A:N,2,0)=0,"",VLOOKUP(E98,e5a40c1c6c9bab46_a_col5!A:N,2,0)),"")</f>
        <v>湖南省林业局</v>
      </c>
      <c r="D98" s="15" t="str">
        <f>IFERROR(IF(VLOOKUP(E98,e5a40c1c6c9bab46_a_col5!A:N,3,0)=0,"",VLOOKUP(E98,e5a40c1c6c9bab46_a_col5!A:N,3,0)),"")</f>
        <v>新一轮退耕还林补助</v>
      </c>
      <c r="E98" s="17" t="s">
        <v>268</v>
      </c>
      <c r="F98" s="15" t="str">
        <f>IFERROR(IF(VLOOKUP(E98,e5a40c1c6c9bab46_a_col5!A:N,4,0)=0,"",VLOOKUP(E98,e5a40c1c6c9bab46_a_col5!A:N,4,0)),"")</f>
        <v>新退耕林</v>
      </c>
      <c r="G98" s="15" t="str">
        <f>IFERROR(IF(VLOOKUP(E98,e5a40c1c6c9bab46_a_col5!A:N,5,0)=0,"",VLOOKUP(E98,e5a40c1c6c9bab46_a_col5!A:N,5,0)),"")</f>
        <v>1.《退耕还林条例》
2.《财政部 国家林业和草原局关于修订〈林业草原生态保护恢复资金管理办法〉的通知》（财资环〔2021〕76号）</v>
      </c>
      <c r="H98" s="15" t="str">
        <f>IFERROR(IF(VLOOKUP(E98,e5a40c1c6c9bab46_a_col5!A:N,6,0)=0,"",VLOOKUP(E98,e5a40c1c6c9bab46_a_col5!A:N,6,0)),"")</f>
        <v>用于对实施新一轮退耕还林农户的补助。</v>
      </c>
      <c r="I98" s="15" t="s">
        <v>269</v>
      </c>
      <c r="J98" s="15" t="s">
        <v>270</v>
      </c>
      <c r="K98" s="15" t="str">
        <f>IFERROR(IF(VLOOKUP(E98,e5a40c1c6c9bab46_a_col5!A:N,7,0)=0,"",VLOOKUP(E98,e5a40c1c6c9bab46_a_col5!A:N,7,0)),"")</f>
        <v>年</v>
      </c>
      <c r="L98" s="15" t="str">
        <f>IFERROR(IF(VLOOKUP(E98,e5a40c1c6c9bab46_a_col5!A:N,8,0)=0,"",VLOOKUP(E98,e5a40c1c6c9bab46_a_col5!A:N,8,0)),"")</f>
        <v/>
      </c>
      <c r="M98" s="15" t="str">
        <f>IFERROR(IF(VLOOKUP(E98,e5a40c1c6c9bab46_a_col5!A:N,9,0)=0,"",VLOOKUP(E98,e5a40c1c6c9bab46_a_col5!A:N,9,0)),"")</f>
        <v>√</v>
      </c>
      <c r="N98" s="15" t="str">
        <f>IFERROR(IF(VLOOKUP(E98,e5a40c1c6c9bab46_a_col5!A:N,10,0)=0,"",VLOOKUP(E98,e5a40c1c6c9bab46_a_col5!A:N,10,0)),"")</f>
        <v>√</v>
      </c>
      <c r="O98" s="15" t="str">
        <f>IFERROR(IF(VLOOKUP(E98,e5a40c1c6c9bab46_a_col5!A:N,11,0)=0,"",VLOOKUP(E98,e5a40c1c6c9bab46_a_col5!A:N,11,0)),"")</f>
        <v/>
      </c>
      <c r="P98" s="15" t="str">
        <f>IFERROR(IF(VLOOKUP(E98,e5a40c1c6c9bab46_a_col5!A:N,12,0)=0,"",VLOOKUP(E98,e5a40c1c6c9bab46_a_col5!A:N,12,0)),"")</f>
        <v/>
      </c>
      <c r="Q98" s="15" t="str">
        <f>IFERROR(IF(VLOOKUP(E98,e5a40c1c6c9bab46_a_col5!A:N,13,0)=0,"",VLOOKUP(E98,e5a40c1c6c9bab46_a_col5!A:N,13,0)),"")</f>
        <v>0731-85550771</v>
      </c>
      <c r="R98" s="15" t="str">
        <f>IFERROR(IF(VLOOKUP(E98,e5a40c1c6c9bab46_a_col5!A:N,14,0)=0,"",VLOOKUP(E98,e5a40c1c6c9bab46_a_col5!A:N,14,0)),"")</f>
        <v/>
      </c>
    </row>
    <row r="99" ht="87" spans="1:18">
      <c r="A99" s="14">
        <f t="shared" si="0"/>
        <v>94</v>
      </c>
      <c r="B99" s="15" t="s">
        <v>21</v>
      </c>
      <c r="C99" s="15" t="str">
        <f>IFERROR(IF(VLOOKUP(E99,e5a40c1c6c9bab46_a_col5!A:N,2,0)=0,"",VLOOKUP(E99,e5a40c1c6c9bab46_a_col5!A:N,2,0)),"")</f>
        <v>湖南省林业局</v>
      </c>
      <c r="D99" s="15" t="str">
        <f>IFERROR(IF(VLOOKUP(E99,e5a40c1c6c9bab46_a_col5!A:N,3,0)=0,"",VLOOKUP(E99,e5a40c1c6c9bab46_a_col5!A:N,3,0)),"")</f>
        <v>天然商品林停伐管护补助</v>
      </c>
      <c r="E99" s="17" t="s">
        <v>271</v>
      </c>
      <c r="F99" s="15" t="str">
        <f>IFERROR(IF(VLOOKUP(E99,e5a40c1c6c9bab46_a_col5!A:N,4,0)=0,"",VLOOKUP(E99,e5a40c1c6c9bab46_a_col5!A:N,4,0)),"")</f>
        <v>天林管护</v>
      </c>
      <c r="G99" s="15" t="str">
        <f>IFERROR(IF(VLOOKUP(E99,e5a40c1c6c9bab46_a_col5!A:N,5,0)=0,"",VLOOKUP(E99,e5a40c1c6c9bab46_a_col5!A:N,5,0)),"")</f>
        <v>1.《财政部 国家林业和草原局关于修订〈林业改革发展资金管理办法〉的通知》（财资环〔2021〕39号）
2.《湖南省林业局关于全面签订公益林和天然林管护责任协议书的通知》（湘林场函〔2022〕9号）</v>
      </c>
      <c r="H99" s="15" t="str">
        <f>IFERROR(IF(VLOOKUP(E99,e5a40c1c6c9bab46_a_col5!A:N,6,0)=0,"",VLOOKUP(E99,e5a40c1c6c9bab46_a_col5!A:N,6,0)),"")</f>
        <v>用于停伐后的天然林权利人落实管护责任后的经济补偿。</v>
      </c>
      <c r="I99" s="15" t="s">
        <v>261</v>
      </c>
      <c r="J99" s="15" t="s">
        <v>272</v>
      </c>
      <c r="K99" s="15" t="str">
        <f>IFERROR(IF(VLOOKUP(E99,e5a40c1c6c9bab46_a_col5!A:N,7,0)=0,"",VLOOKUP(E99,e5a40c1c6c9bab46_a_col5!A:N,7,0)),"")</f>
        <v>年</v>
      </c>
      <c r="L99" s="15" t="str">
        <f>IFERROR(IF(VLOOKUP(E99,e5a40c1c6c9bab46_a_col5!A:N,8,0)=0,"",VLOOKUP(E99,e5a40c1c6c9bab46_a_col5!A:N,8,0)),"")</f>
        <v/>
      </c>
      <c r="M99" s="15" t="str">
        <f>IFERROR(IF(VLOOKUP(E99,e5a40c1c6c9bab46_a_col5!A:N,9,0)=0,"",VLOOKUP(E99,e5a40c1c6c9bab46_a_col5!A:N,9,0)),"")</f>
        <v>√</v>
      </c>
      <c r="N99" s="15" t="str">
        <f>IFERROR(IF(VLOOKUP(E99,e5a40c1c6c9bab46_a_col5!A:N,10,0)=0,"",VLOOKUP(E99,e5a40c1c6c9bab46_a_col5!A:N,10,0)),"")</f>
        <v>√</v>
      </c>
      <c r="O99" s="15" t="str">
        <f>IFERROR(IF(VLOOKUP(E99,e5a40c1c6c9bab46_a_col5!A:N,11,0)=0,"",VLOOKUP(E99,e5a40c1c6c9bab46_a_col5!A:N,11,0)),"")</f>
        <v/>
      </c>
      <c r="P99" s="15" t="str">
        <f>IFERROR(IF(VLOOKUP(E99,e5a40c1c6c9bab46_a_col5!A:N,12,0)=0,"",VLOOKUP(E99,e5a40c1c6c9bab46_a_col5!A:N,12,0)),"")</f>
        <v/>
      </c>
      <c r="Q99" s="15" t="str">
        <f>IFERROR(IF(VLOOKUP(E99,e5a40c1c6c9bab46_a_col5!A:N,13,0)=0,"",VLOOKUP(E99,e5a40c1c6c9bab46_a_col5!A:N,13,0)),"")</f>
        <v>0731-85550771</v>
      </c>
      <c r="R99" s="15" t="str">
        <f>IFERROR(IF(VLOOKUP(E99,e5a40c1c6c9bab46_a_col5!A:N,14,0)=0,"",VLOOKUP(E99,e5a40c1c6c9bab46_a_col5!A:N,14,0)),"")</f>
        <v/>
      </c>
    </row>
    <row r="100" ht="121.5" spans="1:18">
      <c r="A100" s="14">
        <f t="shared" si="0"/>
        <v>95</v>
      </c>
      <c r="B100" s="15" t="s">
        <v>21</v>
      </c>
      <c r="C100" s="15" t="str">
        <f>IFERROR(IF(VLOOKUP(E100,e5a40c1c6c9bab46_a_col5!A:N,2,0)=0,"",VLOOKUP(E100,e5a40c1c6c9bab46_a_col5!A:N,2,0)),"")</f>
        <v>湖南省林业局</v>
      </c>
      <c r="D100" s="15" t="str">
        <f>IFERROR(IF(VLOOKUP(E100,e5a40c1c6c9bab46_a_col5!A:N,3,0)=0,"",VLOOKUP(E100,e5a40c1c6c9bab46_a_col5!A:N,3,0)),"")</f>
        <v>生态护林员补助</v>
      </c>
      <c r="E100" s="17" t="s">
        <v>273</v>
      </c>
      <c r="F100" s="15" t="str">
        <f>IFERROR(IF(VLOOKUP(E100,e5a40c1c6c9bab46_a_col5!A:N,4,0)=0,"",VLOOKUP(E100,e5a40c1c6c9bab46_a_col5!A:N,4,0)),"")</f>
        <v>护林管护</v>
      </c>
      <c r="G100" s="15" t="str">
        <f>IFERROR(IF(VLOOKUP(E100,e5a40c1c6c9bab46_a_col5!A:N,5,0)=0,"",VLOOKUP(E100,e5a40c1c6c9bab46_a_col5!A:N,5,0)),"")</f>
        <v>1.《财政部 国家林业和草原局关于修订〈林业草原生态保护恢复资金管理办法〉的通知》（财资环〔2021〕76号）
2.《国家林业和草原局办公室、财政部办公厅、国家乡村振兴局综合司关于印发的&lt;生态护林员管理办法&gt;》的通知（办规字〔2021〕115号）</v>
      </c>
      <c r="H100" s="15" t="str">
        <f>IFERROR(IF(VLOOKUP(E100,e5a40c1c6c9bab46_a_col5!A:N,6,0)=0,"",VLOOKUP(E100,e5a40c1c6c9bab46_a_col5!A:N,6,0)),"")</f>
        <v>用于原贫困地区建档立卡贫困人口受聘开展森林、草原、湿地、荒漠、野生动植物等资源管护人员的劳务报酬支出。</v>
      </c>
      <c r="I100" s="15" t="s">
        <v>274</v>
      </c>
      <c r="J100" s="15" t="s">
        <v>275</v>
      </c>
      <c r="K100" s="15" t="str">
        <f>IFERROR(IF(VLOOKUP(E100,e5a40c1c6c9bab46_a_col5!A:N,7,0)=0,"",VLOOKUP(E100,e5a40c1c6c9bab46_a_col5!A:N,7,0)),"")</f>
        <v>不定期</v>
      </c>
      <c r="L100" s="15" t="str">
        <f>IFERROR(IF(VLOOKUP(E100,e5a40c1c6c9bab46_a_col5!A:N,8,0)=0,"",VLOOKUP(E100,e5a40c1c6c9bab46_a_col5!A:N,8,0)),"")</f>
        <v>√</v>
      </c>
      <c r="M100" s="15" t="str">
        <f>IFERROR(IF(VLOOKUP(E100,e5a40c1c6c9bab46_a_col5!A:N,9,0)=0,"",VLOOKUP(E100,e5a40c1c6c9bab46_a_col5!A:N,9,0)),"")</f>
        <v/>
      </c>
      <c r="N100" s="15" t="str">
        <f>IFERROR(IF(VLOOKUP(E100,e5a40c1c6c9bab46_a_col5!A:N,10,0)=0,"",VLOOKUP(E100,e5a40c1c6c9bab46_a_col5!A:N,10,0)),"")</f>
        <v>√</v>
      </c>
      <c r="O100" s="15" t="str">
        <f>IFERROR(IF(VLOOKUP(E100,e5a40c1c6c9bab46_a_col5!A:N,11,0)=0,"",VLOOKUP(E100,e5a40c1c6c9bab46_a_col5!A:N,11,0)),"")</f>
        <v/>
      </c>
      <c r="P100" s="15" t="str">
        <f>IFERROR(IF(VLOOKUP(E100,e5a40c1c6c9bab46_a_col5!A:N,12,0)=0,"",VLOOKUP(E100,e5a40c1c6c9bab46_a_col5!A:N,12,0)),"")</f>
        <v/>
      </c>
      <c r="Q100" s="15" t="str">
        <f>IFERROR(IF(VLOOKUP(E100,e5a40c1c6c9bab46_a_col5!A:N,13,0)=0,"",VLOOKUP(E100,e5a40c1c6c9bab46_a_col5!A:N,13,0)),"")</f>
        <v>0731-85550771</v>
      </c>
      <c r="R100" s="15" t="str">
        <f>IFERROR(IF(VLOOKUP(E100,e5a40c1c6c9bab46_a_col5!A:N,14,0)=0,"",VLOOKUP(E100,e5a40c1c6c9bab46_a_col5!A:N,14,0)),"")</f>
        <v/>
      </c>
    </row>
    <row r="101" ht="109.5" hidden="1" spans="1:18">
      <c r="A101" s="14">
        <f t="shared" si="0"/>
        <v>96</v>
      </c>
      <c r="B101" s="15" t="s">
        <v>21</v>
      </c>
      <c r="C101" s="15" t="str">
        <f>IFERROR(IF(VLOOKUP(E101,e5a40c1c6c9bab46_a_col5!A:N,2,0)=0,"",VLOOKUP(E101,e5a40c1c6c9bab46_a_col5!A:N,2,0)),"")</f>
        <v>湖南省水利厅</v>
      </c>
      <c r="D101" s="15" t="str">
        <f>IFERROR(IF(VLOOKUP(E101,e5a40c1c6c9bab46_a_col5!A:N,3,0)=0,"",VLOOKUP(E101,e5a40c1c6c9bab46_a_col5!A:N,3,0)),"")</f>
        <v>移民口粮补贴</v>
      </c>
      <c r="E101" s="17" t="s">
        <v>276</v>
      </c>
      <c r="F101" s="15" t="str">
        <f>IFERROR(IF(VLOOKUP(E101,e5a40c1c6c9bab46_a_col5!A:N,4,0)=0,"",VLOOKUP(E101,e5a40c1c6c9bab46_a_col5!A:N,4,0)),"")</f>
        <v>口粮补贴</v>
      </c>
      <c r="G101" s="15" t="str">
        <f>IFERROR(IF(VLOOKUP(E101,e5a40c1c6c9bab46_a_col5!A:N,5,0)=0,"",VLOOKUP(E101,e5a40c1c6c9bab46_a_col5!A:N,5,0)),"")</f>
        <v>2007年省政府常务会议109次（之二）</v>
      </c>
      <c r="H101" s="15" t="str">
        <f>IFERROR(IF(VLOOKUP(E101,e5a40c1c6c9bab46_a_col5!A:N,6,0)=0,"",VLOOKUP(E101,e5a40c1c6c9bab46_a_col5!A:N,6,0)),"")</f>
        <v>解决小水库移民、原享受了口粮补贴而不能享受每人每年600元后扶政策人员和其他连带影响人口的困难问题。</v>
      </c>
      <c r="I101" s="15" t="s">
        <v>277</v>
      </c>
      <c r="J101" s="15" t="s">
        <v>278</v>
      </c>
      <c r="K101" s="15" t="str">
        <f>IFERROR(IF(VLOOKUP(E101,e5a40c1c6c9bab46_a_col5!A:N,7,0)=0,"",VLOOKUP(E101,e5a40c1c6c9bab46_a_col5!A:N,7,0)),"")</f>
        <v>年</v>
      </c>
      <c r="L101" s="15" t="str">
        <f>IFERROR(IF(VLOOKUP(E101,e5a40c1c6c9bab46_a_col5!A:N,8,0)=0,"",VLOOKUP(E101,e5a40c1c6c9bab46_a_col5!A:N,8,0)),"")</f>
        <v/>
      </c>
      <c r="M101" s="15" t="str">
        <f>IFERROR(IF(VLOOKUP(E101,e5a40c1c6c9bab46_a_col5!A:N,9,0)=0,"",VLOOKUP(E101,e5a40c1c6c9bab46_a_col5!A:N,9,0)),"")</f>
        <v>√</v>
      </c>
      <c r="N101" s="15" t="str">
        <f>IFERROR(IF(VLOOKUP(E101,e5a40c1c6c9bab46_a_col5!A:N,10,0)=0,"",VLOOKUP(E101,e5a40c1c6c9bab46_a_col5!A:N,10,0)),"")</f>
        <v/>
      </c>
      <c r="O101" s="15" t="str">
        <f>IFERROR(IF(VLOOKUP(E101,e5a40c1c6c9bab46_a_col5!A:N,11,0)=0,"",VLOOKUP(E101,e5a40c1c6c9bab46_a_col5!A:N,11,0)),"")</f>
        <v>√</v>
      </c>
      <c r="P101" s="15" t="str">
        <f>IFERROR(IF(VLOOKUP(E101,e5a40c1c6c9bab46_a_col5!A:N,12,0)=0,"",VLOOKUP(E101,e5a40c1c6c9bab46_a_col5!A:N,12,0)),"")</f>
        <v>涉及敏感信息</v>
      </c>
      <c r="Q101" s="15" t="str">
        <f>IFERROR(IF(VLOOKUP(E101,e5a40c1c6c9bab46_a_col5!A:N,13,0)=0,"",VLOOKUP(E101,e5a40c1c6c9bab46_a_col5!A:N,13,0)),"")</f>
        <v>0731-85483623</v>
      </c>
      <c r="R101" s="15" t="str">
        <f>IFERROR(IF(VLOOKUP(E101,e5a40c1c6c9bab46_a_col5!A:N,14,0)=0,"",VLOOKUP(E101,e5a40c1c6c9bab46_a_col5!A:N,14,0)),"")</f>
        <v/>
      </c>
    </row>
    <row r="102" ht="43.5" spans="1:18">
      <c r="A102" s="14">
        <f t="shared" si="0"/>
        <v>97</v>
      </c>
      <c r="B102" s="15" t="s">
        <v>21</v>
      </c>
      <c r="C102" s="15" t="str">
        <f>IFERROR(IF(VLOOKUP(E102,e5a40c1c6c9bab46_a_col5!A:N,2,0)=0,"",VLOOKUP(E102,e5a40c1c6c9bab46_a_col5!A:N,2,0)),"")</f>
        <v>湖南省水利厅</v>
      </c>
      <c r="D102" s="15" t="str">
        <f>IFERROR(IF(VLOOKUP(E102,e5a40c1c6c9bab46_a_col5!A:N,3,0)=0,"",VLOOKUP(E102,e5a40c1c6c9bab46_a_col5!A:N,3,0)),"")</f>
        <v>移民直补资金</v>
      </c>
      <c r="E102" s="17" t="s">
        <v>279</v>
      </c>
      <c r="F102" s="15" t="str">
        <f>IFERROR(IF(VLOOKUP(E102,e5a40c1c6c9bab46_a_col5!A:N,4,0)=0,"",VLOOKUP(E102,e5a40c1c6c9bab46_a_col5!A:N,4,0)),"")</f>
        <v>移民直补</v>
      </c>
      <c r="G102" s="15" t="str">
        <f>IFERROR(IF(VLOOKUP(E102,e5a40c1c6c9bab46_a_col5!A:N,5,0)=0,"",VLOOKUP(E102,e5a40c1c6c9bab46_a_col5!A:N,5,0)),"")</f>
        <v>《湖南省财政厅 湖南省水库移民开发管理局关于印发〈湖南省水库移民资金管理办法〉的通知》（湘财综〔2017〕27号）</v>
      </c>
      <c r="H102" s="15" t="str">
        <f>IFERROR(IF(VLOOKUP(E102,e5a40c1c6c9bab46_a_col5!A:N,6,0)=0,"",VLOOKUP(E102,e5a40c1c6c9bab46_a_col5!A:N,6,0)),"")</f>
        <v>用于大中型水库移民生产生活补助。</v>
      </c>
      <c r="I102" s="15" t="s">
        <v>280</v>
      </c>
      <c r="J102" s="15" t="s">
        <v>281</v>
      </c>
      <c r="K102" s="15" t="str">
        <f>IFERROR(IF(VLOOKUP(E102,e5a40c1c6c9bab46_a_col5!A:N,7,0)=0,"",VLOOKUP(E102,e5a40c1c6c9bab46_a_col5!A:N,7,0)),"")</f>
        <v>年</v>
      </c>
      <c r="L102" s="15" t="str">
        <f>IFERROR(IF(VLOOKUP(E102,e5a40c1c6c9bab46_a_col5!A:N,8,0)=0,"",VLOOKUP(E102,e5a40c1c6c9bab46_a_col5!A:N,8,0)),"")</f>
        <v/>
      </c>
      <c r="M102" s="15" t="str">
        <f>IFERROR(IF(VLOOKUP(E102,e5a40c1c6c9bab46_a_col5!A:N,9,0)=0,"",VLOOKUP(E102,e5a40c1c6c9bab46_a_col5!A:N,9,0)),"")</f>
        <v>√</v>
      </c>
      <c r="N102" s="15" t="str">
        <f>IFERROR(IF(VLOOKUP(E102,e5a40c1c6c9bab46_a_col5!A:N,10,0)=0,"",VLOOKUP(E102,e5a40c1c6c9bab46_a_col5!A:N,10,0)),"")</f>
        <v>√</v>
      </c>
      <c r="O102" s="15" t="str">
        <f>IFERROR(IF(VLOOKUP(E102,e5a40c1c6c9bab46_a_col5!A:N,11,0)=0,"",VLOOKUP(E102,e5a40c1c6c9bab46_a_col5!A:N,11,0)),"")</f>
        <v/>
      </c>
      <c r="P102" s="15" t="str">
        <f>IFERROR(IF(VLOOKUP(E102,e5a40c1c6c9bab46_a_col5!A:N,12,0)=0,"",VLOOKUP(E102,e5a40c1c6c9bab46_a_col5!A:N,12,0)),"")</f>
        <v/>
      </c>
      <c r="Q102" s="15" t="str">
        <f>IFERROR(IF(VLOOKUP(E102,e5a40c1c6c9bab46_a_col5!A:N,13,0)=0,"",VLOOKUP(E102,e5a40c1c6c9bab46_a_col5!A:N,13,0)),"")</f>
        <v>0731-85483623</v>
      </c>
      <c r="R102" s="15" t="str">
        <f>IFERROR(IF(VLOOKUP(E102,e5a40c1c6c9bab46_a_col5!A:N,14,0)=0,"",VLOOKUP(E102,e5a40c1c6c9bab46_a_col5!A:N,14,0)),"")</f>
        <v/>
      </c>
    </row>
    <row r="103" ht="84" spans="1:18">
      <c r="A103" s="14">
        <f t="shared" si="0"/>
        <v>98</v>
      </c>
      <c r="B103" s="15" t="s">
        <v>21</v>
      </c>
      <c r="C103" s="15" t="str">
        <f>IFERROR(IF(VLOOKUP(E103,e5a40c1c6c9bab46_a_col5!A:N,2,0)=0,"",VLOOKUP(E103,e5a40c1c6c9bab46_a_col5!A:N,2,0)),"")</f>
        <v>湖南省水利厅</v>
      </c>
      <c r="D103" s="15" t="str">
        <f>IFERROR(IF(VLOOKUP(E103,e5a40c1c6c9bab46_a_col5!A:N,3,0)=0,"",VLOOKUP(E103,e5a40c1c6c9bab46_a_col5!A:N,3,0)),"")</f>
        <v>移民职业教育补助</v>
      </c>
      <c r="E103" s="17" t="s">
        <v>282</v>
      </c>
      <c r="F103" s="15" t="str">
        <f>IFERROR(IF(VLOOKUP(E103,e5a40c1c6c9bab46_a_col5!A:N,4,0)=0,"",VLOOKUP(E103,e5a40c1c6c9bab46_a_col5!A:N,4,0)),"")</f>
        <v>移民职补</v>
      </c>
      <c r="G103" s="15" t="str">
        <f>IFERROR(IF(VLOOKUP(E103,e5a40c1c6c9bab46_a_col5!A:N,5,0)=0,"",VLOOKUP(E103,e5a40c1c6c9bab46_a_col5!A:N,5,0)),"")</f>
        <v>《湖南省水库移民开发管理局关于印发〈湖南省大中型水库移民培训管理办法〉的通知》（湘移发〔2018〕5号）</v>
      </c>
      <c r="H103" s="15" t="str">
        <f>IFERROR(IF(VLOOKUP(E103,e5a40c1c6c9bab46_a_col5!A:N,6,0)=0,"",VLOOKUP(E103,e5a40c1c6c9bab46_a_col5!A:N,6,0)),"")</f>
        <v>大中型水库移民中长期职业教育补助。</v>
      </c>
      <c r="I103" s="15" t="s">
        <v>283</v>
      </c>
      <c r="J103" s="15" t="s">
        <v>284</v>
      </c>
      <c r="K103" s="15" t="str">
        <f>IFERROR(IF(VLOOKUP(E103,e5a40c1c6c9bab46_a_col5!A:N,7,0)=0,"",VLOOKUP(E103,e5a40c1c6c9bab46_a_col5!A:N,7,0)),"")</f>
        <v>年</v>
      </c>
      <c r="L103" s="15" t="str">
        <f>IFERROR(IF(VLOOKUP(E103,e5a40c1c6c9bab46_a_col5!A:N,8,0)=0,"",VLOOKUP(E103,e5a40c1c6c9bab46_a_col5!A:N,8,0)),"")</f>
        <v/>
      </c>
      <c r="M103" s="15" t="str">
        <f>IFERROR(IF(VLOOKUP(E103,e5a40c1c6c9bab46_a_col5!A:N,9,0)=0,"",VLOOKUP(E103,e5a40c1c6c9bab46_a_col5!A:N,9,0)),"")</f>
        <v>√</v>
      </c>
      <c r="N103" s="15" t="str">
        <f>IFERROR(IF(VLOOKUP(E103,e5a40c1c6c9bab46_a_col5!A:N,10,0)=0,"",VLOOKUP(E103,e5a40c1c6c9bab46_a_col5!A:N,10,0)),"")</f>
        <v>√</v>
      </c>
      <c r="O103" s="15" t="str">
        <f>IFERROR(IF(VLOOKUP(E103,e5a40c1c6c9bab46_a_col5!A:N,11,0)=0,"",VLOOKUP(E103,e5a40c1c6c9bab46_a_col5!A:N,11,0)),"")</f>
        <v/>
      </c>
      <c r="P103" s="15" t="str">
        <f>IFERROR(IF(VLOOKUP(E103,e5a40c1c6c9bab46_a_col5!A:N,12,0)=0,"",VLOOKUP(E103,e5a40c1c6c9bab46_a_col5!A:N,12,0)),"")</f>
        <v/>
      </c>
      <c r="Q103" s="15" t="str">
        <f>IFERROR(IF(VLOOKUP(E103,e5a40c1c6c9bab46_a_col5!A:N,13,0)=0,"",VLOOKUP(E103,e5a40c1c6c9bab46_a_col5!A:N,13,0)),"")</f>
        <v>0731-85483623</v>
      </c>
      <c r="R103" s="15" t="str">
        <f>IFERROR(IF(VLOOKUP(E103,e5a40c1c6c9bab46_a_col5!A:N,14,0)=0,"",VLOOKUP(E103,e5a40c1c6c9bab46_a_col5!A:N,14,0)),"")</f>
        <v/>
      </c>
    </row>
    <row r="104" ht="357" spans="1:18">
      <c r="A104" s="14">
        <f t="shared" si="0"/>
        <v>99</v>
      </c>
      <c r="B104" s="15" t="s">
        <v>21</v>
      </c>
      <c r="C104" s="15" t="str">
        <f>IFERROR(IF(VLOOKUP(E104,e5a40c1c6c9bab46_a_col5!A:N,2,0)=0,"",VLOOKUP(E104,e5a40c1c6c9bab46_a_col5!A:N,2,0)),"")</f>
        <v>湖南省水利厅</v>
      </c>
      <c r="D104" s="15" t="str">
        <f>IFERROR(IF(VLOOKUP(E104,e5a40c1c6c9bab46_a_col5!A:N,3,0)=0,"",VLOOKUP(E104,e5a40c1c6c9bab46_a_col5!A:N,3,0)),"")</f>
        <v>移民自主培训获证补助</v>
      </c>
      <c r="E104" s="17" t="s">
        <v>285</v>
      </c>
      <c r="F104" s="15" t="str">
        <f>IFERROR(IF(VLOOKUP(E104,e5a40c1c6c9bab46_a_col5!A:N,4,0)=0,"",VLOOKUP(E104,e5a40c1c6c9bab46_a_col5!A:N,4,0)),"")</f>
        <v>移民培训</v>
      </c>
      <c r="G104" s="15" t="str">
        <f>IFERROR(IF(VLOOKUP(E104,e5a40c1c6c9bab46_a_col5!A:N,5,0)=0,"",VLOOKUP(E104,e5a40c1c6c9bab46_a_col5!A:N,5,0)),"")</f>
        <v>《湖南省水库移民开发管理局关于印发〈湖南省大中型水库移民培训管理办法〉的通知》（湘移发〔2018〕5号）</v>
      </c>
      <c r="H104" s="15" t="str">
        <f>IFERROR(IF(VLOOKUP(E104,e5a40c1c6c9bab46_a_col5!A:N,6,0)=0,"",VLOOKUP(E104,e5a40c1c6c9bab46_a_col5!A:N,6,0)),"")</f>
        <v>大中型水库移民自主培训获证补助。</v>
      </c>
      <c r="I104" s="15" t="s">
        <v>286</v>
      </c>
      <c r="J104" s="15" t="s">
        <v>287</v>
      </c>
      <c r="K104" s="15" t="str">
        <f>IFERROR(IF(VLOOKUP(E104,e5a40c1c6c9bab46_a_col5!A:N,7,0)=0,"",VLOOKUP(E104,e5a40c1c6c9bab46_a_col5!A:N,7,0)),"")</f>
        <v>不定期</v>
      </c>
      <c r="L104" s="15" t="str">
        <f>IFERROR(IF(VLOOKUP(E104,e5a40c1c6c9bab46_a_col5!A:N,8,0)=0,"",VLOOKUP(E104,e5a40c1c6c9bab46_a_col5!A:N,8,0)),"")</f>
        <v/>
      </c>
      <c r="M104" s="15" t="str">
        <f>IFERROR(IF(VLOOKUP(E104,e5a40c1c6c9bab46_a_col5!A:N,9,0)=0,"",VLOOKUP(E104,e5a40c1c6c9bab46_a_col5!A:N,9,0)),"")</f>
        <v>√</v>
      </c>
      <c r="N104" s="15" t="str">
        <f>IFERROR(IF(VLOOKUP(E104,e5a40c1c6c9bab46_a_col5!A:N,10,0)=0,"",VLOOKUP(E104,e5a40c1c6c9bab46_a_col5!A:N,10,0)),"")</f>
        <v>√</v>
      </c>
      <c r="O104" s="15" t="str">
        <f>IFERROR(IF(VLOOKUP(E104,e5a40c1c6c9bab46_a_col5!A:N,11,0)=0,"",VLOOKUP(E104,e5a40c1c6c9bab46_a_col5!A:N,11,0)),"")</f>
        <v/>
      </c>
      <c r="P104" s="15" t="str">
        <f>IFERROR(IF(VLOOKUP(E104,e5a40c1c6c9bab46_a_col5!A:N,12,0)=0,"",VLOOKUP(E104,e5a40c1c6c9bab46_a_col5!A:N,12,0)),"")</f>
        <v/>
      </c>
      <c r="Q104" s="15" t="str">
        <f>IFERROR(IF(VLOOKUP(E104,e5a40c1c6c9bab46_a_col5!A:N,13,0)=0,"",VLOOKUP(E104,e5a40c1c6c9bab46_a_col5!A:N,13,0)),"")</f>
        <v>0731-85483623</v>
      </c>
      <c r="R104" s="15" t="str">
        <f>IFERROR(IF(VLOOKUP(E104,e5a40c1c6c9bab46_a_col5!A:N,14,0)=0,"",VLOOKUP(E104,e5a40c1c6c9bab46_a_col5!A:N,14,0)),"")</f>
        <v/>
      </c>
    </row>
    <row r="105" ht="121.5" spans="1:18">
      <c r="A105" s="14">
        <f t="shared" si="0"/>
        <v>100</v>
      </c>
      <c r="B105" s="15" t="s">
        <v>21</v>
      </c>
      <c r="C105" s="15" t="str">
        <f>IFERROR(IF(VLOOKUP(E105,e5a40c1c6c9bab46_a_col5!A:N,2,0)=0,"",VLOOKUP(E105,e5a40c1c6c9bab46_a_col5!A:N,2,0)),"")</f>
        <v>湖南省水利厅</v>
      </c>
      <c r="D105" s="15" t="str">
        <f>IFERROR(IF(VLOOKUP(E105,e5a40c1c6c9bab46_a_col5!A:N,3,0)=0,"",VLOOKUP(E105,e5a40c1c6c9bab46_a_col5!A:N,3,0)),"")</f>
        <v>移民个人补偿补助</v>
      </c>
      <c r="E105" s="17" t="s">
        <v>288</v>
      </c>
      <c r="F105" s="15" t="str">
        <f>IFERROR(IF(VLOOKUP(E105,e5a40c1c6c9bab46_a_col5!A:N,4,0)=0,"",VLOOKUP(E105,e5a40c1c6c9bab46_a_col5!A:N,4,0)),"")</f>
        <v>移民个补</v>
      </c>
      <c r="G105" s="15" t="str">
        <f>IFERROR(IF(VLOOKUP(E105,e5a40c1c6c9bab46_a_col5!A:N,5,0)=0,"",VLOOKUP(E105,e5a40c1c6c9bab46_a_col5!A:N,5,0)),"")</f>
        <v>《湖南省水库移民开发管理局关于印发〈湖南省大中型水库建设征地补偿和移民安置资金管理办法〉的通知》（湘移发〔2015〕18号）</v>
      </c>
      <c r="H105" s="15" t="str">
        <f>IFERROR(IF(VLOOKUP(E105,e5a40c1c6c9bab46_a_col5!A:N,6,0)=0,"",VLOOKUP(E105,e5a40c1c6c9bab46_a_col5!A:N,6,0)),"")</f>
        <v>新建大中型水库移民房屋及附属设施补偿、搬迁补助、林木及零星树木补偿、分散安置移民基础设施建设补偿补助。</v>
      </c>
      <c r="I105" s="15" t="s">
        <v>289</v>
      </c>
      <c r="J105" s="15" t="s">
        <v>278</v>
      </c>
      <c r="K105" s="15" t="str">
        <f>IFERROR(IF(VLOOKUP(E105,e5a40c1c6c9bab46_a_col5!A:N,7,0)=0,"",VLOOKUP(E105,e5a40c1c6c9bab46_a_col5!A:N,7,0)),"")</f>
        <v>不定期</v>
      </c>
      <c r="L105" s="15" t="str">
        <f>IFERROR(IF(VLOOKUP(E105,e5a40c1c6c9bab46_a_col5!A:N,8,0)=0,"",VLOOKUP(E105,e5a40c1c6c9bab46_a_col5!A:N,8,0)),"")</f>
        <v/>
      </c>
      <c r="M105" s="15" t="str">
        <f>IFERROR(IF(VLOOKUP(E105,e5a40c1c6c9bab46_a_col5!A:N,9,0)=0,"",VLOOKUP(E105,e5a40c1c6c9bab46_a_col5!A:N,9,0)),"")</f>
        <v>√</v>
      </c>
      <c r="N105" s="15" t="str">
        <f>IFERROR(IF(VLOOKUP(E105,e5a40c1c6c9bab46_a_col5!A:N,10,0)=0,"",VLOOKUP(E105,e5a40c1c6c9bab46_a_col5!A:N,10,0)),"")</f>
        <v>√</v>
      </c>
      <c r="O105" s="15" t="str">
        <f>IFERROR(IF(VLOOKUP(E105,e5a40c1c6c9bab46_a_col5!A:N,11,0)=0,"",VLOOKUP(E105,e5a40c1c6c9bab46_a_col5!A:N,11,0)),"")</f>
        <v/>
      </c>
      <c r="P105" s="15" t="str">
        <f>IFERROR(IF(VLOOKUP(E105,e5a40c1c6c9bab46_a_col5!A:N,12,0)=0,"",VLOOKUP(E105,e5a40c1c6c9bab46_a_col5!A:N,12,0)),"")</f>
        <v/>
      </c>
      <c r="Q105" s="15" t="str">
        <f>IFERROR(IF(VLOOKUP(E105,e5a40c1c6c9bab46_a_col5!A:N,13,0)=0,"",VLOOKUP(E105,e5a40c1c6c9bab46_a_col5!A:N,13,0)),"")</f>
        <v>0731-85483623</v>
      </c>
      <c r="R105" s="15" t="str">
        <f>IFERROR(IF(VLOOKUP(E105,e5a40c1c6c9bab46_a_col5!A:N,14,0)=0,"",VLOOKUP(E105,e5a40c1c6c9bab46_a_col5!A:N,14,0)),"")</f>
        <v/>
      </c>
    </row>
    <row r="106" ht="264" spans="1:18">
      <c r="A106" s="14">
        <f t="shared" si="0"/>
        <v>101</v>
      </c>
      <c r="B106" s="15" t="s">
        <v>21</v>
      </c>
      <c r="C106" s="15" t="str">
        <f>IFERROR(IF(VLOOKUP(E106,e5a40c1c6c9bab46_a_col5!A:N,2,0)=0,"",VLOOKUP(E106,e5a40c1c6c9bab46_a_col5!A:N,2,0)),"")</f>
        <v>湖南省水利厅</v>
      </c>
      <c r="D106" s="15" t="str">
        <f>IFERROR(IF(VLOOKUP(E106,e5a40c1c6c9bab46_a_col5!A:N,3,0)=0,"",VLOOKUP(E106,e5a40c1c6c9bab46_a_col5!A:N,3,0)),"")</f>
        <v>移民避险解困建（购）房补助费</v>
      </c>
      <c r="E106" s="17" t="s">
        <v>290</v>
      </c>
      <c r="F106" s="15" t="str">
        <f>IFERROR(IF(VLOOKUP(E106,e5a40c1c6c9bab46_a_col5!A:N,4,0)=0,"",VLOOKUP(E106,e5a40c1c6c9bab46_a_col5!A:N,4,0)),"")</f>
        <v>避险解困</v>
      </c>
      <c r="G106" s="15" t="str">
        <f>IFERROR(IF(VLOOKUP(E106,e5a40c1c6c9bab46_a_col5!A:N,5,0)=0,"",VLOOKUP(E106,e5a40c1c6c9bab46_a_col5!A:N,5,0)),"")</f>
        <v>1.《湖南省水库移民开发管理局关于切实做好全省第三批大中型水库移民避险解困试点工作的通知》（湘移发〔2017〕7号）
2.《湖南省库区移民事务中心关于认真做好全省第四批大中型水库移民避险解困试点工作的通知》（湘移发〔2020〕2号）</v>
      </c>
      <c r="H106" s="15" t="str">
        <f>IFERROR(IF(VLOOKUP(E106,e5a40c1c6c9bab46_a_col5!A:N,6,0)=0,"",VLOOKUP(E106,e5a40c1c6c9bab46_a_col5!A:N,6,0)),"")</f>
        <v>对大中型水库困难移民避险搬迁建（购）房进行扶助。</v>
      </c>
      <c r="I106" s="15" t="s">
        <v>291</v>
      </c>
      <c r="J106" s="15" t="s">
        <v>292</v>
      </c>
      <c r="K106" s="15" t="str">
        <f>IFERROR(IF(VLOOKUP(E106,e5a40c1c6c9bab46_a_col5!A:N,7,0)=0,"",VLOOKUP(E106,e5a40c1c6c9bab46_a_col5!A:N,7,0)),"")</f>
        <v>年</v>
      </c>
      <c r="L106" s="15" t="str">
        <f>IFERROR(IF(VLOOKUP(E106,e5a40c1c6c9bab46_a_col5!A:N,8,0)=0,"",VLOOKUP(E106,e5a40c1c6c9bab46_a_col5!A:N,8,0)),"")</f>
        <v/>
      </c>
      <c r="M106" s="15" t="str">
        <f>IFERROR(IF(VLOOKUP(E106,e5a40c1c6c9bab46_a_col5!A:N,9,0)=0,"",VLOOKUP(E106,e5a40c1c6c9bab46_a_col5!A:N,9,0)),"")</f>
        <v>√</v>
      </c>
      <c r="N106" s="15" t="str">
        <f>IFERROR(IF(VLOOKUP(E106,e5a40c1c6c9bab46_a_col5!A:N,10,0)=0,"",VLOOKUP(E106,e5a40c1c6c9bab46_a_col5!A:N,10,0)),"")</f>
        <v>√</v>
      </c>
      <c r="O106" s="15" t="str">
        <f>IFERROR(IF(VLOOKUP(E106,e5a40c1c6c9bab46_a_col5!A:N,11,0)=0,"",VLOOKUP(E106,e5a40c1c6c9bab46_a_col5!A:N,11,0)),"")</f>
        <v/>
      </c>
      <c r="P106" s="15" t="str">
        <f>IFERROR(IF(VLOOKUP(E106,e5a40c1c6c9bab46_a_col5!A:N,12,0)=0,"",VLOOKUP(E106,e5a40c1c6c9bab46_a_col5!A:N,12,0)),"")</f>
        <v/>
      </c>
      <c r="Q106" s="15" t="str">
        <f>IFERROR(IF(VLOOKUP(E106,e5a40c1c6c9bab46_a_col5!A:N,13,0)=0,"",VLOOKUP(E106,e5a40c1c6c9bab46_a_col5!A:N,13,0)),"")</f>
        <v>0731-85483623</v>
      </c>
      <c r="R106" s="15" t="str">
        <f>IFERROR(IF(VLOOKUP(E106,e5a40c1c6c9bab46_a_col5!A:N,14,0)=0,"",VLOOKUP(E106,e5a40c1c6c9bab46_a_col5!A:N,14,0)),"")</f>
        <v/>
      </c>
    </row>
    <row r="107" ht="40.5" spans="1:18">
      <c r="A107" s="14">
        <f t="shared" si="0"/>
        <v>102</v>
      </c>
      <c r="B107" s="15" t="s">
        <v>21</v>
      </c>
      <c r="C107" s="15" t="str">
        <f>IFERROR(IF(VLOOKUP(E107,e5a40c1c6c9bab46_a_col5!A:N,2,0)=0,"",VLOOKUP(E107,e5a40c1c6c9bab46_a_col5!A:N,2,0)),"")</f>
        <v>湖南省水利厅</v>
      </c>
      <c r="D107" s="15" t="str">
        <f>IFERROR(IF(VLOOKUP(E107,e5a40c1c6c9bab46_a_col5!A:N,3,0)=0,"",VLOOKUP(E107,e5a40c1c6c9bab46_a_col5!A:N,3,0)),"")</f>
        <v>移民产业奖补</v>
      </c>
      <c r="E107" s="17" t="s">
        <v>293</v>
      </c>
      <c r="F107" s="15" t="str">
        <f>IFERROR(IF(VLOOKUP(E107,e5a40c1c6c9bab46_a_col5!A:N,4,0)=0,"",VLOOKUP(E107,e5a40c1c6c9bab46_a_col5!A:N,4,0)),"")</f>
        <v>移民产补</v>
      </c>
      <c r="G107" s="15" t="str">
        <f>IFERROR(IF(VLOOKUP(E107,e5a40c1c6c9bab46_a_col5!A:N,5,0)=0,"",VLOOKUP(E107,e5a40c1c6c9bab46_a_col5!A:N,5,0)),"")</f>
        <v>《湖南省水利厅关于加强移民产业扶持的指导意见》（湘水发〔2021〕15号）</v>
      </c>
      <c r="H107" s="15" t="str">
        <f>IFERROR(IF(VLOOKUP(E107,e5a40c1c6c9bab46_a_col5!A:N,6,0)=0,"",VLOOKUP(E107,e5a40c1c6c9bab46_a_col5!A:N,6,0)),"")</f>
        <v>移民产业开发补助。</v>
      </c>
      <c r="I107" s="15" t="s">
        <v>294</v>
      </c>
      <c r="J107" s="15" t="s">
        <v>278</v>
      </c>
      <c r="K107" s="15" t="str">
        <f>IFERROR(IF(VLOOKUP(E107,e5a40c1c6c9bab46_a_col5!A:N,7,0)=0,"",VLOOKUP(E107,e5a40c1c6c9bab46_a_col5!A:N,7,0)),"")</f>
        <v>不定期</v>
      </c>
      <c r="L107" s="15" t="str">
        <f>IFERROR(IF(VLOOKUP(E107,e5a40c1c6c9bab46_a_col5!A:N,8,0)=0,"",VLOOKUP(E107,e5a40c1c6c9bab46_a_col5!A:N,8,0)),"")</f>
        <v/>
      </c>
      <c r="M107" s="15" t="str">
        <f>IFERROR(IF(VLOOKUP(E107,e5a40c1c6c9bab46_a_col5!A:N,9,0)=0,"",VLOOKUP(E107,e5a40c1c6c9bab46_a_col5!A:N,9,0)),"")</f>
        <v>√</v>
      </c>
      <c r="N107" s="15" t="str">
        <f>IFERROR(IF(VLOOKUP(E107,e5a40c1c6c9bab46_a_col5!A:N,10,0)=0,"",VLOOKUP(E107,e5a40c1c6c9bab46_a_col5!A:N,10,0)),"")</f>
        <v>√</v>
      </c>
      <c r="O107" s="15" t="str">
        <f>IFERROR(IF(VLOOKUP(E107,e5a40c1c6c9bab46_a_col5!A:N,11,0)=0,"",VLOOKUP(E107,e5a40c1c6c9bab46_a_col5!A:N,11,0)),"")</f>
        <v/>
      </c>
      <c r="P107" s="15" t="str">
        <f>IFERROR(IF(VLOOKUP(E107,e5a40c1c6c9bab46_a_col5!A:N,12,0)=0,"",VLOOKUP(E107,e5a40c1c6c9bab46_a_col5!A:N,12,0)),"")</f>
        <v/>
      </c>
      <c r="Q107" s="15" t="str">
        <f>IFERROR(IF(VLOOKUP(E107,e5a40c1c6c9bab46_a_col5!A:N,13,0)=0,"",VLOOKUP(E107,e5a40c1c6c9bab46_a_col5!A:N,13,0)),"")</f>
        <v>0731-85483623</v>
      </c>
      <c r="R107" s="15" t="str">
        <f>IFERROR(IF(VLOOKUP(E107,e5a40c1c6c9bab46_a_col5!A:N,14,0)=0,"",VLOOKUP(E107,e5a40c1c6c9bab46_a_col5!A:N,14,0)),"")</f>
        <v/>
      </c>
    </row>
    <row r="108" ht="96" spans="1:18">
      <c r="A108" s="14">
        <f t="shared" si="0"/>
        <v>103</v>
      </c>
      <c r="B108" s="15" t="s">
        <v>21</v>
      </c>
      <c r="C108" s="15" t="str">
        <f>IFERROR(IF(VLOOKUP(E108,e5a40c1c6c9bab46_a_col5!A:N,2,0)=0,"",VLOOKUP(E108,e5a40c1c6c9bab46_a_col5!A:N,2,0)),"")</f>
        <v>湖南省水利厅</v>
      </c>
      <c r="D108" s="15" t="str">
        <f>IFERROR(IF(VLOOKUP(E108,e5a40c1c6c9bab46_a_col5!A:N,3,0)=0,"",VLOOKUP(E108,e5a40c1c6c9bab46_a_col5!A:N,3,0)),"")</f>
        <v>移民高中助学</v>
      </c>
      <c r="E108" s="17" t="s">
        <v>295</v>
      </c>
      <c r="F108" s="15" t="str">
        <f>IFERROR(IF(VLOOKUP(E108,e5a40c1c6c9bab46_a_col5!A:N,4,0)=0,"",VLOOKUP(E108,e5a40c1c6c9bab46_a_col5!A:N,4,0)),"")</f>
        <v>移高助学</v>
      </c>
      <c r="G108" s="15" t="str">
        <f>IFERROR(IF(VLOOKUP(E108,e5a40c1c6c9bab46_a_col5!A:N,5,0)=0,"",VLOOKUP(E108,e5a40c1c6c9bab46_a_col5!A:N,5,0)),"")</f>
        <v>《湖南省水库移民开发管理局关于认真做好2018年度大中型水库农村移民独生子女户和计划生育两女户奖励及扶助工作的通知》（湘移后扶〔2018〕6号）</v>
      </c>
      <c r="H108" s="15" t="str">
        <f>IFERROR(IF(VLOOKUP(E108,e5a40c1c6c9bab46_a_col5!A:N,6,0)=0,"",VLOOKUP(E108,e5a40c1c6c9bab46_a_col5!A:N,6,0)),"")</f>
        <v>移民高中助学。</v>
      </c>
      <c r="I108" s="15" t="s">
        <v>296</v>
      </c>
      <c r="J108" s="15" t="s">
        <v>297</v>
      </c>
      <c r="K108" s="15" t="str">
        <f>IFERROR(IF(VLOOKUP(E108,e5a40c1c6c9bab46_a_col5!A:N,7,0)=0,"",VLOOKUP(E108,e5a40c1c6c9bab46_a_col5!A:N,7,0)),"")</f>
        <v>年</v>
      </c>
      <c r="L108" s="15" t="str">
        <f>IFERROR(IF(VLOOKUP(E108,e5a40c1c6c9bab46_a_col5!A:N,8,0)=0,"",VLOOKUP(E108,e5a40c1c6c9bab46_a_col5!A:N,8,0)),"")</f>
        <v/>
      </c>
      <c r="M108" s="15" t="str">
        <f>IFERROR(IF(VLOOKUP(E108,e5a40c1c6c9bab46_a_col5!A:N,9,0)=0,"",VLOOKUP(E108,e5a40c1c6c9bab46_a_col5!A:N,9,0)),"")</f>
        <v>√</v>
      </c>
      <c r="N108" s="15" t="str">
        <f>IFERROR(IF(VLOOKUP(E108,e5a40c1c6c9bab46_a_col5!A:N,10,0)=0,"",VLOOKUP(E108,e5a40c1c6c9bab46_a_col5!A:N,10,0)),"")</f>
        <v>√</v>
      </c>
      <c r="O108" s="15" t="str">
        <f>IFERROR(IF(VLOOKUP(E108,e5a40c1c6c9bab46_a_col5!A:N,11,0)=0,"",VLOOKUP(E108,e5a40c1c6c9bab46_a_col5!A:N,11,0)),"")</f>
        <v/>
      </c>
      <c r="P108" s="15" t="str">
        <f>IFERROR(IF(VLOOKUP(E108,e5a40c1c6c9bab46_a_col5!A:N,12,0)=0,"",VLOOKUP(E108,e5a40c1c6c9bab46_a_col5!A:N,12,0)),"")</f>
        <v/>
      </c>
      <c r="Q108" s="15" t="str">
        <f>IFERROR(IF(VLOOKUP(E108,e5a40c1c6c9bab46_a_col5!A:N,13,0)=0,"",VLOOKUP(E108,e5a40c1c6c9bab46_a_col5!A:N,13,0)),"")</f>
        <v>0731-85483623</v>
      </c>
      <c r="R108" s="15" t="str">
        <f>IFERROR(IF(VLOOKUP(E108,e5a40c1c6c9bab46_a_col5!A:N,14,0)=0,"",VLOOKUP(E108,e5a40c1c6c9bab46_a_col5!A:N,14,0)),"")</f>
        <v/>
      </c>
    </row>
    <row r="109" ht="57" spans="1:18">
      <c r="A109" s="14">
        <f t="shared" si="0"/>
        <v>104</v>
      </c>
      <c r="B109" s="15" t="s">
        <v>21</v>
      </c>
      <c r="C109" s="15" t="str">
        <f>IFERROR(IF(VLOOKUP(E109,e5a40c1c6c9bab46_a_col5!A:N,2,0)=0,"",VLOOKUP(E109,e5a40c1c6c9bab46_a_col5!A:N,2,0)),"")</f>
        <v>湖南省水利厅</v>
      </c>
      <c r="D109" s="15" t="str">
        <f>IFERROR(IF(VLOOKUP(E109,e5a40c1c6c9bab46_a_col5!A:N,3,0)=0,"",VLOOKUP(E109,e5a40c1c6c9bab46_a_col5!A:N,3,0)),"")</f>
        <v>考上全日制大学的移民计生困难家庭助学</v>
      </c>
      <c r="E109" s="17" t="s">
        <v>298</v>
      </c>
      <c r="F109" s="15" t="str">
        <f>IFERROR(IF(VLOOKUP(E109,e5a40c1c6c9bab46_a_col5!A:N,4,0)=0,"",VLOOKUP(E109,e5a40c1c6c9bab46_a_col5!A:N,4,0)),"")</f>
        <v>移大助学</v>
      </c>
      <c r="G109" s="15" t="str">
        <f>IFERROR(IF(VLOOKUP(E109,e5a40c1c6c9bab46_a_col5!A:N,5,0)=0,"",VLOOKUP(E109,e5a40c1c6c9bab46_a_col5!A:N,5,0)),"")</f>
        <v>《湖南省水库移民开发管理局关于认真做好2018年度大中型水库农村移民独生子女户和计划生育两女户奖励及扶助工作的通知》（湘移后扶〔2018〕6号）</v>
      </c>
      <c r="H109" s="15" t="str">
        <f>IFERROR(IF(VLOOKUP(E109,e5a40c1c6c9bab46_a_col5!A:N,6,0)=0,"",VLOOKUP(E109,e5a40c1c6c9bab46_a_col5!A:N,6,0)),"")</f>
        <v>移民大学助学。</v>
      </c>
      <c r="I109" s="15" t="s">
        <v>299</v>
      </c>
      <c r="J109" s="15" t="s">
        <v>300</v>
      </c>
      <c r="K109" s="15" t="str">
        <f>IFERROR(IF(VLOOKUP(E109,e5a40c1c6c9bab46_a_col5!A:N,7,0)=0,"",VLOOKUP(E109,e5a40c1c6c9bab46_a_col5!A:N,7,0)),"")</f>
        <v>一次性</v>
      </c>
      <c r="L109" s="15" t="str">
        <f>IFERROR(IF(VLOOKUP(E109,e5a40c1c6c9bab46_a_col5!A:N,8,0)=0,"",VLOOKUP(E109,e5a40c1c6c9bab46_a_col5!A:N,8,0)),"")</f>
        <v/>
      </c>
      <c r="M109" s="15" t="str">
        <f>IFERROR(IF(VLOOKUP(E109,e5a40c1c6c9bab46_a_col5!A:N,9,0)=0,"",VLOOKUP(E109,e5a40c1c6c9bab46_a_col5!A:N,9,0)),"")</f>
        <v>√</v>
      </c>
      <c r="N109" s="15" t="str">
        <f>IFERROR(IF(VLOOKUP(E109,e5a40c1c6c9bab46_a_col5!A:N,10,0)=0,"",VLOOKUP(E109,e5a40c1c6c9bab46_a_col5!A:N,10,0)),"")</f>
        <v>√</v>
      </c>
      <c r="O109" s="15" t="str">
        <f>IFERROR(IF(VLOOKUP(E109,e5a40c1c6c9bab46_a_col5!A:N,11,0)=0,"",VLOOKUP(E109,e5a40c1c6c9bab46_a_col5!A:N,11,0)),"")</f>
        <v/>
      </c>
      <c r="P109" s="15" t="str">
        <f>IFERROR(IF(VLOOKUP(E109,e5a40c1c6c9bab46_a_col5!A:N,12,0)=0,"",VLOOKUP(E109,e5a40c1c6c9bab46_a_col5!A:N,12,0)),"")</f>
        <v/>
      </c>
      <c r="Q109" s="15" t="str">
        <f>IFERROR(IF(VLOOKUP(E109,e5a40c1c6c9bab46_a_col5!A:N,13,0)=0,"",VLOOKUP(E109,e5a40c1c6c9bab46_a_col5!A:N,13,0)),"")</f>
        <v>0731-85483623</v>
      </c>
      <c r="R109" s="15" t="str">
        <f>IFERROR(IF(VLOOKUP(E109,e5a40c1c6c9bab46_a_col5!A:N,14,0)=0,"",VLOOKUP(E109,e5a40c1c6c9bab46_a_col5!A:N,14,0)),"")</f>
        <v/>
      </c>
    </row>
    <row r="110" ht="57" spans="1:18">
      <c r="A110" s="14">
        <f t="shared" si="0"/>
        <v>105</v>
      </c>
      <c r="B110" s="15" t="s">
        <v>21</v>
      </c>
      <c r="C110" s="15" t="str">
        <f>IFERROR(IF(VLOOKUP(E110,e5a40c1c6c9bab46_a_col5!A:N,2,0)=0,"",VLOOKUP(E110,e5a40c1c6c9bab46_a_col5!A:N,2,0)),"")</f>
        <v>湖南省水利厅</v>
      </c>
      <c r="D110" s="15" t="str">
        <f>IFERROR(IF(VLOOKUP(E110,e5a40c1c6c9bab46_a_col5!A:N,3,0)=0,"",VLOOKUP(E110,e5a40c1c6c9bab46_a_col5!A:N,3,0)),"")</f>
        <v>关爱移民计生特困家庭</v>
      </c>
      <c r="E110" s="17" t="s">
        <v>301</v>
      </c>
      <c r="F110" s="15" t="str">
        <f>IFERROR(IF(VLOOKUP(E110,e5a40c1c6c9bab46_a_col5!A:N,4,0)=0,"",VLOOKUP(E110,e5a40c1c6c9bab46_a_col5!A:N,4,0)),"")</f>
        <v>计生特困</v>
      </c>
      <c r="G110" s="15" t="str">
        <f>IFERROR(IF(VLOOKUP(E110,e5a40c1c6c9bab46_a_col5!A:N,5,0)=0,"",VLOOKUP(E110,e5a40c1c6c9bab46_a_col5!A:N,5,0)),"")</f>
        <v>《湖南省水库移民开发管理局关于认真做好2018年度大中型水库农村移民独生子女户和计划生育两女户奖励及扶助工作的通知》（湘移后扶〔2018〕6号）</v>
      </c>
      <c r="H110" s="15" t="str">
        <f>IFERROR(IF(VLOOKUP(E110,e5a40c1c6c9bab46_a_col5!A:N,6,0)=0,"",VLOOKUP(E110,e5a40c1c6c9bab46_a_col5!A:N,6,0)),"")</f>
        <v>关爱移民计生特困家庭。</v>
      </c>
      <c r="I110" s="15" t="s">
        <v>302</v>
      </c>
      <c r="J110" s="15" t="s">
        <v>303</v>
      </c>
      <c r="K110" s="15" t="str">
        <f>IFERROR(IF(VLOOKUP(E110,e5a40c1c6c9bab46_a_col5!A:N,7,0)=0,"",VLOOKUP(E110,e5a40c1c6c9bab46_a_col5!A:N,7,0)),"")</f>
        <v>一次性</v>
      </c>
      <c r="L110" s="15" t="str">
        <f>IFERROR(IF(VLOOKUP(E110,e5a40c1c6c9bab46_a_col5!A:N,8,0)=0,"",VLOOKUP(E110,e5a40c1c6c9bab46_a_col5!A:N,8,0)),"")</f>
        <v/>
      </c>
      <c r="M110" s="15" t="str">
        <f>IFERROR(IF(VLOOKUP(E110,e5a40c1c6c9bab46_a_col5!A:N,9,0)=0,"",VLOOKUP(E110,e5a40c1c6c9bab46_a_col5!A:N,9,0)),"")</f>
        <v>√</v>
      </c>
      <c r="N110" s="15" t="str">
        <f>IFERROR(IF(VLOOKUP(E110,e5a40c1c6c9bab46_a_col5!A:N,10,0)=0,"",VLOOKUP(E110,e5a40c1c6c9bab46_a_col5!A:N,10,0)),"")</f>
        <v>√</v>
      </c>
      <c r="O110" s="15" t="str">
        <f>IFERROR(IF(VLOOKUP(E110,e5a40c1c6c9bab46_a_col5!A:N,11,0)=0,"",VLOOKUP(E110,e5a40c1c6c9bab46_a_col5!A:N,11,0)),"")</f>
        <v/>
      </c>
      <c r="P110" s="15" t="str">
        <f>IFERROR(IF(VLOOKUP(E110,e5a40c1c6c9bab46_a_col5!A:N,12,0)=0,"",VLOOKUP(E110,e5a40c1c6c9bab46_a_col5!A:N,12,0)),"")</f>
        <v/>
      </c>
      <c r="Q110" s="15" t="str">
        <f>IFERROR(IF(VLOOKUP(E110,e5a40c1c6c9bab46_a_col5!A:N,13,0)=0,"",VLOOKUP(E110,e5a40c1c6c9bab46_a_col5!A:N,13,0)),"")</f>
        <v>0731-85483623</v>
      </c>
      <c r="R110" s="15" t="str">
        <f>IFERROR(IF(VLOOKUP(E110,e5a40c1c6c9bab46_a_col5!A:N,14,0)=0,"",VLOOKUP(E110,e5a40c1c6c9bab46_a_col5!A:N,14,0)),"")</f>
        <v/>
      </c>
    </row>
    <row r="111" ht="57" spans="1:18">
      <c r="A111" s="14">
        <f t="shared" si="0"/>
        <v>106</v>
      </c>
      <c r="B111" s="15" t="s">
        <v>21</v>
      </c>
      <c r="C111" s="15" t="str">
        <f>IFERROR(IF(VLOOKUP(E111,e5a40c1c6c9bab46_a_col5!A:N,2,0)=0,"",VLOOKUP(E111,e5a40c1c6c9bab46_a_col5!A:N,2,0)),"")</f>
        <v>湖南省水利厅</v>
      </c>
      <c r="D111" s="15" t="str">
        <f>IFERROR(IF(VLOOKUP(E111,e5a40c1c6c9bab46_a_col5!A:N,3,0)=0,"",VLOOKUP(E111,e5a40c1c6c9bab46_a_col5!A:N,3,0)),"")</f>
        <v>移民计生家庭大病救助</v>
      </c>
      <c r="E111" s="17" t="s">
        <v>304</v>
      </c>
      <c r="F111" s="15" t="str">
        <f>IFERROR(IF(VLOOKUP(E111,e5a40c1c6c9bab46_a_col5!A:N,4,0)=0,"",VLOOKUP(E111,e5a40c1c6c9bab46_a_col5!A:N,4,0)),"")</f>
        <v>大病救助</v>
      </c>
      <c r="G111" s="15" t="str">
        <f>IFERROR(IF(VLOOKUP(E111,e5a40c1c6c9bab46_a_col5!A:N,5,0)=0,"",VLOOKUP(E111,e5a40c1c6c9bab46_a_col5!A:N,5,0)),"")</f>
        <v>《湖南省水库移民开发管理局关于认真做好2018年度大中型水库农村移民独生子女户和计划生育两女户奖励及扶助工作的通知》（湘移后扶〔2018〕6号）</v>
      </c>
      <c r="H111" s="15" t="str">
        <f>IFERROR(IF(VLOOKUP(E111,e5a40c1c6c9bab46_a_col5!A:N,6,0)=0,"",VLOOKUP(E111,e5a40c1c6c9bab46_a_col5!A:N,6,0)),"")</f>
        <v>移民计生家庭大病救助。</v>
      </c>
      <c r="I111" s="15" t="s">
        <v>305</v>
      </c>
      <c r="J111" s="15" t="s">
        <v>306</v>
      </c>
      <c r="K111" s="15" t="str">
        <f>IFERROR(IF(VLOOKUP(E111,e5a40c1c6c9bab46_a_col5!A:N,7,0)=0,"",VLOOKUP(E111,e5a40c1c6c9bab46_a_col5!A:N,7,0)),"")</f>
        <v>一次性</v>
      </c>
      <c r="L111" s="15" t="str">
        <f>IFERROR(IF(VLOOKUP(E111,e5a40c1c6c9bab46_a_col5!A:N,8,0)=0,"",VLOOKUP(E111,e5a40c1c6c9bab46_a_col5!A:N,8,0)),"")</f>
        <v/>
      </c>
      <c r="M111" s="15" t="str">
        <f>IFERROR(IF(VLOOKUP(E111,e5a40c1c6c9bab46_a_col5!A:N,9,0)=0,"",VLOOKUP(E111,e5a40c1c6c9bab46_a_col5!A:N,9,0)),"")</f>
        <v>√</v>
      </c>
      <c r="N111" s="15" t="str">
        <f>IFERROR(IF(VLOOKUP(E111,e5a40c1c6c9bab46_a_col5!A:N,10,0)=0,"",VLOOKUP(E111,e5a40c1c6c9bab46_a_col5!A:N,10,0)),"")</f>
        <v>√</v>
      </c>
      <c r="O111" s="15" t="str">
        <f>IFERROR(IF(VLOOKUP(E111,e5a40c1c6c9bab46_a_col5!A:N,11,0)=0,"",VLOOKUP(E111,e5a40c1c6c9bab46_a_col5!A:N,11,0)),"")</f>
        <v/>
      </c>
      <c r="P111" s="15" t="str">
        <f>IFERROR(IF(VLOOKUP(E111,e5a40c1c6c9bab46_a_col5!A:N,12,0)=0,"",VLOOKUP(E111,e5a40c1c6c9bab46_a_col5!A:N,12,0)),"")</f>
        <v/>
      </c>
      <c r="Q111" s="15" t="str">
        <f>IFERROR(IF(VLOOKUP(E111,e5a40c1c6c9bab46_a_col5!A:N,13,0)=0,"",VLOOKUP(E111,e5a40c1c6c9bab46_a_col5!A:N,13,0)),"")</f>
        <v>0731-85483623</v>
      </c>
      <c r="R111" s="15" t="str">
        <f>IFERROR(IF(VLOOKUP(E111,e5a40c1c6c9bab46_a_col5!A:N,14,0)=0,"",VLOOKUP(E111,e5a40c1c6c9bab46_a_col5!A:N,14,0)),"")</f>
        <v/>
      </c>
    </row>
    <row r="112" ht="177" spans="1:18">
      <c r="A112" s="14">
        <f t="shared" si="0"/>
        <v>107</v>
      </c>
      <c r="B112" s="15" t="s">
        <v>21</v>
      </c>
      <c r="C112" s="15" t="str">
        <f>IFERROR(IF(VLOOKUP(E112,e5a40c1c6c9bab46_a_col5!A:N,2,0)=0,"",VLOOKUP(E112,e5a40c1c6c9bab46_a_col5!A:N,2,0)),"")</f>
        <v>湖南省住房和城乡建设厅</v>
      </c>
      <c r="D112" s="15" t="str">
        <f>IFERROR(IF(VLOOKUP(E112,e5a40c1c6c9bab46_a_col5!A:N,3,0)=0,"",VLOOKUP(E112,e5a40c1c6c9bab46_a_col5!A:N,3,0)),"")</f>
        <v>农村危房改造补助资金</v>
      </c>
      <c r="E112" s="17" t="s">
        <v>307</v>
      </c>
      <c r="F112" s="15" t="str">
        <f>IFERROR(IF(VLOOKUP(E112,e5a40c1c6c9bab46_a_col5!A:N,4,0)=0,"",VLOOKUP(E112,e5a40c1c6c9bab46_a_col5!A:N,4,0)),"")</f>
        <v>危房改造</v>
      </c>
      <c r="G112" s="15" t="str">
        <f>IFERROR(IF(VLOOKUP(E112,e5a40c1c6c9bab46_a_col5!A:N,5,0)=0,"",VLOOKUP(E112,e5a40c1c6c9bab46_a_col5!A:N,5,0)),"")</f>
        <v>1.《财政部 住房城乡建设部关于印发〈中央财政农村危房改造补助资金管理办法〉的通知》（财社〔2016〕216号）
2.《住房和城乡建设部 财政部 民政部 国家乡村振兴局关于做好农村低收入群体等重点对象住房安全保障工作的实施意见》（建村〔2021〕35号）
3.《湖南省住房和城乡建设厅等4部门关于做好农村低收入群体等重点对象住房安全保障工作的通知》（湘建村〔2021〕113号）</v>
      </c>
      <c r="H112" s="15" t="str">
        <f>IFERROR(IF(VLOOKUP(E112,e5a40c1c6c9bab46_a_col5!A:N,6,0)=0,"",VLOOKUP(E112,e5a40c1c6c9bab46_a_col5!A:N,6,0)),"")</f>
        <v>住房保障支出。</v>
      </c>
      <c r="I112" s="15" t="s">
        <v>308</v>
      </c>
      <c r="J112" s="15" t="s">
        <v>309</v>
      </c>
      <c r="K112" s="15" t="str">
        <f>IFERROR(IF(VLOOKUP(E112,e5a40c1c6c9bab46_a_col5!A:N,7,0)=0,"",VLOOKUP(E112,e5a40c1c6c9bab46_a_col5!A:N,7,0)),"")</f>
        <v>不定期</v>
      </c>
      <c r="L112" s="15" t="str">
        <f>IFERROR(IF(VLOOKUP(E112,e5a40c1c6c9bab46_a_col5!A:N,8,0)=0,"",VLOOKUP(E112,e5a40c1c6c9bab46_a_col5!A:N,8,0)),"")</f>
        <v>√</v>
      </c>
      <c r="M112" s="15" t="str">
        <f>IFERROR(IF(VLOOKUP(E112,e5a40c1c6c9bab46_a_col5!A:N,9,0)=0,"",VLOOKUP(E112,e5a40c1c6c9bab46_a_col5!A:N,9,0)),"")</f>
        <v/>
      </c>
      <c r="N112" s="15" t="str">
        <f>IFERROR(IF(VLOOKUP(E112,e5a40c1c6c9bab46_a_col5!A:N,10,0)=0,"",VLOOKUP(E112,e5a40c1c6c9bab46_a_col5!A:N,10,0)),"")</f>
        <v>√</v>
      </c>
      <c r="O112" s="15" t="str">
        <f>IFERROR(IF(VLOOKUP(E112,e5a40c1c6c9bab46_a_col5!A:N,11,0)=0,"",VLOOKUP(E112,e5a40c1c6c9bab46_a_col5!A:N,11,0)),"")</f>
        <v/>
      </c>
      <c r="P112" s="15" t="str">
        <f>IFERROR(IF(VLOOKUP(E112,e5a40c1c6c9bab46_a_col5!A:N,12,0)=0,"",VLOOKUP(E112,e5a40c1c6c9bab46_a_col5!A:N,12,0)),"")</f>
        <v/>
      </c>
      <c r="Q112" s="15" t="str">
        <f>IFERROR(IF(VLOOKUP(E112,e5a40c1c6c9bab46_a_col5!A:N,13,0)=0,"",VLOOKUP(E112,e5a40c1c6c9bab46_a_col5!A:N,13,0)),"")</f>
        <v>0731-889500421</v>
      </c>
      <c r="R112" s="15" t="str">
        <f>IFERROR(IF(VLOOKUP(E112,e5a40c1c6c9bab46_a_col5!A:N,14,0)=0,"",VLOOKUP(E112,e5a40c1c6c9bab46_a_col5!A:N,14,0)),"")</f>
        <v/>
      </c>
    </row>
    <row r="113" ht="135" spans="1:18">
      <c r="A113" s="14">
        <f t="shared" si="0"/>
        <v>108</v>
      </c>
      <c r="B113" s="15" t="s">
        <v>21</v>
      </c>
      <c r="C113" s="15" t="str">
        <f>IFERROR(IF(VLOOKUP(E113,e5a40c1c6c9bab46_a_col5!A:N,2,0)=0,"",VLOOKUP(E113,e5a40c1c6c9bab46_a_col5!A:N,2,0)),"")</f>
        <v>湖南省住房和城乡建设厅</v>
      </c>
      <c r="D113" s="15" t="str">
        <f>IFERROR(IF(VLOOKUP(E113,e5a40c1c6c9bab46_a_col5!A:N,3,0)=0,"",VLOOKUP(E113,e5a40c1c6c9bab46_a_col5!A:N,3,0)),"")</f>
        <v>公共租赁住房补贴</v>
      </c>
      <c r="E113" s="17" t="s">
        <v>310</v>
      </c>
      <c r="F113" s="15" t="str">
        <f>IFERROR(IF(VLOOKUP(E113,e5a40c1c6c9bab46_a_col5!A:N,4,0)=0,"",VLOOKUP(E113,e5a40c1c6c9bab46_a_col5!A:N,4,0)),"")</f>
        <v>租赁补贴</v>
      </c>
      <c r="G113" s="15" t="str">
        <f>IFERROR(IF(VLOOKUP(E113,e5a40c1c6c9bab46_a_col5!A:N,5,0)=0,"",VLOOKUP(E113,e5a40c1c6c9bab46_a_col5!A:N,5,0)),"")</f>
        <v>1.《国务院关于解决城市低收入家庭住房困难的若干意见》（国发〔2007〕24号）
2.《公共租赁住房管理办法》（住房和城乡建设部令第11号）
3.《住房城乡建设部 财政部关于做好城镇住房保障家庭租赁补贴工作的指导意见》（建保〔2016〕281号）</v>
      </c>
      <c r="H113" s="15" t="str">
        <f>IFERROR(IF(VLOOKUP(E113,e5a40c1c6c9bab46_a_col5!A:N,6,0)=0,"",VLOOKUP(E113,e5a40c1c6c9bab46_a_col5!A:N,6,0)),"")</f>
        <v>住房保障支出。</v>
      </c>
      <c r="I113" s="15" t="s">
        <v>311</v>
      </c>
      <c r="J113" s="15" t="s">
        <v>312</v>
      </c>
      <c r="K113" s="15" t="str">
        <f>IFERROR(IF(VLOOKUP(E113,e5a40c1c6c9bab46_a_col5!A:N,7,0)=0,"",VLOOKUP(E113,e5a40c1c6c9bab46_a_col5!A:N,7,0)),"")</f>
        <v>按月或按季</v>
      </c>
      <c r="L113" s="15" t="str">
        <f>IFERROR(IF(VLOOKUP(E113,e5a40c1c6c9bab46_a_col5!A:N,8,0)=0,"",VLOOKUP(E113,e5a40c1c6c9bab46_a_col5!A:N,8,0)),"")</f>
        <v>√</v>
      </c>
      <c r="M113" s="15" t="str">
        <f>IFERROR(IF(VLOOKUP(E113,e5a40c1c6c9bab46_a_col5!A:N,9,0)=0,"",VLOOKUP(E113,e5a40c1c6c9bab46_a_col5!A:N,9,0)),"")</f>
        <v/>
      </c>
      <c r="N113" s="15" t="str">
        <f>IFERROR(IF(VLOOKUP(E113,e5a40c1c6c9bab46_a_col5!A:N,10,0)=0,"",VLOOKUP(E113,e5a40c1c6c9bab46_a_col5!A:N,10,0)),"")</f>
        <v>√</v>
      </c>
      <c r="O113" s="15" t="str">
        <f>IFERROR(IF(VLOOKUP(E113,e5a40c1c6c9bab46_a_col5!A:N,11,0)=0,"",VLOOKUP(E113,e5a40c1c6c9bab46_a_col5!A:N,11,0)),"")</f>
        <v/>
      </c>
      <c r="P113" s="15" t="str">
        <f>IFERROR(IF(VLOOKUP(E113,e5a40c1c6c9bab46_a_col5!A:N,12,0)=0,"",VLOOKUP(E113,e5a40c1c6c9bab46_a_col5!A:N,12,0)),"")</f>
        <v/>
      </c>
      <c r="Q113" s="15" t="str">
        <f>IFERROR(IF(VLOOKUP(E113,e5a40c1c6c9bab46_a_col5!A:N,13,0)=0,"",VLOOKUP(E113,e5a40c1c6c9bab46_a_col5!A:N,13,0)),"")</f>
        <v>0731-88950069</v>
      </c>
      <c r="R113" s="15" t="str">
        <f>IFERROR(IF(VLOOKUP(E113,e5a40c1c6c9bab46_a_col5!A:N,14,0)=0,"",VLOOKUP(E113,e5a40c1c6c9bab46_a_col5!A:N,14,0)),"")</f>
        <v/>
      </c>
    </row>
    <row r="114" ht="300" spans="1:18">
      <c r="A114" s="14">
        <f t="shared" si="0"/>
        <v>109</v>
      </c>
      <c r="B114" s="15" t="s">
        <v>21</v>
      </c>
      <c r="C114" s="15" t="str">
        <f>IFERROR(IF(VLOOKUP(E114,e5a40c1c6c9bab46_a_col5!A:N,2,0)=0,"",VLOOKUP(E114,e5a40c1c6c9bab46_a_col5!A:N,2,0)),"")</f>
        <v>中共湖南省委宣传部</v>
      </c>
      <c r="D114" s="15" t="str">
        <f>IFERROR(IF(VLOOKUP(E114,e5a40c1c6c9bab46_a_col5!A:N,3,0)=0,"",VLOOKUP(E114,e5a40c1c6c9bab46_a_col5!A:N,3,0)),"")</f>
        <v>老放映员生活困难补助</v>
      </c>
      <c r="E114" s="17" t="s">
        <v>313</v>
      </c>
      <c r="F114" s="15" t="str">
        <f>IFERROR(IF(VLOOKUP(E114,e5a40c1c6c9bab46_a_col5!A:N,4,0)=0,"",VLOOKUP(E114,e5a40c1c6c9bab46_a_col5!A:N,4,0)),"")</f>
        <v>老放映员</v>
      </c>
      <c r="G114" s="15" t="str">
        <f>IFERROR(IF(VLOOKUP(E114,e5a40c1c6c9bab46_a_col5!A:N,5,0)=0,"",VLOOKUP(E114,e5a40c1c6c9bab46_a_col5!A:N,5,0)),"")</f>
        <v>1.《国家广播电影电视总局 人力资源和社会保障部 财政部关于妥善解决乡镇（公社）老放映员历史遗留问题的指导意见》 （广发〔2012〕 47号）
2.《湖南省人民政府办公厅关于做好乡镇（公社）老放映员生活困难补助发放工作的通知》（湘政办发〔2015〕78号）
3.《湖南省财政厅 中共湖南省委宣传部 湖南省教育厅 湖南省卫生健康委员会关于进一步提高原中小学民办教师代课教师老年乡村医生和乡镇（公社）老放映员生活困难补助标准的通知》（湘财社〔2020〕33号）</v>
      </c>
      <c r="H114" s="15" t="str">
        <f>IFERROR(IF(VLOOKUP(E114,e5a40c1c6c9bab46_a_col5!A:N,6,0)=0,"",VLOOKUP(E114,e5a40c1c6c9bab46_a_col5!A:N,6,0)),"")</f>
        <v>老放映员生活困难补助。</v>
      </c>
      <c r="I114" s="15" t="s">
        <v>314</v>
      </c>
      <c r="J114" s="15" t="s">
        <v>315</v>
      </c>
      <c r="K114" s="15" t="str">
        <f>IFERROR(IF(VLOOKUP(E114,e5a40c1c6c9bab46_a_col5!A:N,7,0)=0,"",VLOOKUP(E114,e5a40c1c6c9bab46_a_col5!A:N,7,0)),"")</f>
        <v>月</v>
      </c>
      <c r="L114" s="15" t="str">
        <f>IFERROR(IF(VLOOKUP(E114,e5a40c1c6c9bab46_a_col5!A:N,8,0)=0,"",VLOOKUP(E114,e5a40c1c6c9bab46_a_col5!A:N,8,0)),"")</f>
        <v/>
      </c>
      <c r="M114" s="15" t="str">
        <f>IFERROR(IF(VLOOKUP(E114,e5a40c1c6c9bab46_a_col5!A:N,9,0)=0,"",VLOOKUP(E114,e5a40c1c6c9bab46_a_col5!A:N,9,0)),"")</f>
        <v>√</v>
      </c>
      <c r="N114" s="15" t="str">
        <f>IFERROR(IF(VLOOKUP(E114,e5a40c1c6c9bab46_a_col5!A:N,10,0)=0,"",VLOOKUP(E114,e5a40c1c6c9bab46_a_col5!A:N,10,0)),"")</f>
        <v>√</v>
      </c>
      <c r="O114" s="15" t="str">
        <f>IFERROR(IF(VLOOKUP(E114,e5a40c1c6c9bab46_a_col5!A:N,11,0)=0,"",VLOOKUP(E114,e5a40c1c6c9bab46_a_col5!A:N,11,0)),"")</f>
        <v/>
      </c>
      <c r="P114" s="15" t="str">
        <f>IFERROR(IF(VLOOKUP(E114,e5a40c1c6c9bab46_a_col5!A:N,12,0)=0,"",VLOOKUP(E114,e5a40c1c6c9bab46_a_col5!A:N,12,0)),"")</f>
        <v/>
      </c>
      <c r="Q114" s="15" t="str">
        <f>IFERROR(IF(VLOOKUP(E114,e5a40c1c6c9bab46_a_col5!A:N,13,0)=0,"",VLOOKUP(E114,e5a40c1c6c9bab46_a_col5!A:N,13,0)),"")</f>
        <v>0731-82688065</v>
      </c>
      <c r="R114" s="15" t="str">
        <f>IFERROR(IF(VLOOKUP(E114,e5a40c1c6c9bab46_a_col5!A:N,14,0)=0,"",VLOOKUP(E114,e5a40c1c6c9bab46_a_col5!A:N,14,0)),"")</f>
        <v/>
      </c>
    </row>
  </sheetData>
  <autoFilter ref="A5:R114">
    <filterColumn colId="13">
      <customFilters>
        <customFilter operator="equal" val="√"/>
      </customFilters>
    </filterColumn>
    <extLst/>
  </autoFilter>
  <mergeCells count="18">
    <mergeCell ref="A1:C1"/>
    <mergeCell ref="A2:R2"/>
    <mergeCell ref="A3:R3"/>
    <mergeCell ref="L4:M4"/>
    <mergeCell ref="N4:P4"/>
    <mergeCell ref="A4:A5"/>
    <mergeCell ref="B4:B5"/>
    <mergeCell ref="C4:C5"/>
    <mergeCell ref="D4:D5"/>
    <mergeCell ref="E4:E5"/>
    <mergeCell ref="F4:F5"/>
    <mergeCell ref="G4:G5"/>
    <mergeCell ref="H4:H5"/>
    <mergeCell ref="I4:I5"/>
    <mergeCell ref="J4:J5"/>
    <mergeCell ref="K4:K5"/>
    <mergeCell ref="Q4:Q5"/>
    <mergeCell ref="R4:R5"/>
  </mergeCells>
  <dataValidations count="2">
    <dataValidation type="textLength" operator="greaterThan" showInputMessage="1" showErrorMessage="1" errorTitle="错误" error="单元格为必填项，请正确填写" promptTitle="提示" prompt="单元格必填" sqref="I6:I223 J6:J223">
      <formula1>0</formula1>
    </dataValidation>
    <dataValidation type="list" showInputMessage="1" showErrorMessage="1" errorTitle="错误" error="输入值与单元格数据验证限制不匹配" promptTitle="提示" prompt="输入值从下拉列表选择" sqref="E6:E223">
      <formula1>省级惠民惠农一卡通系统发放项目名称</formula1>
    </dataValidation>
  </dataValidations>
  <pageMargins left="0.700694444444445" right="0.700694444444445" top="0.751388888888889" bottom="0.751388888888889" header="0.298611111111111" footer="0.298611111111111"/>
  <pageSetup paperSize="1" scale="4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E1"/>
  <sheetViews>
    <sheetView workbookViewId="0">
      <selection activeCell="A1" sqref="A1"/>
    </sheetView>
  </sheetViews>
  <sheetFormatPr defaultColWidth="9" defaultRowHeight="13.5"/>
  <sheetData>
    <row r="1" spans="1:109">
      <c r="A1" t="s">
        <v>190</v>
      </c>
      <c r="B1" t="s">
        <v>43</v>
      </c>
      <c r="C1" t="s">
        <v>94</v>
      </c>
      <c r="D1" t="s">
        <v>25</v>
      </c>
      <c r="E1" t="s">
        <v>61</v>
      </c>
      <c r="F1" t="s">
        <v>88</v>
      </c>
      <c r="G1" t="s">
        <v>97</v>
      </c>
      <c r="H1" t="s">
        <v>91</v>
      </c>
      <c r="I1" t="s">
        <v>100</v>
      </c>
      <c r="J1" t="s">
        <v>103</v>
      </c>
      <c r="K1" t="s">
        <v>22</v>
      </c>
      <c r="L1" t="s">
        <v>138</v>
      </c>
      <c r="M1" t="s">
        <v>132</v>
      </c>
      <c r="N1" t="s">
        <v>135</v>
      </c>
      <c r="O1" t="s">
        <v>127</v>
      </c>
      <c r="P1" t="s">
        <v>216</v>
      </c>
      <c r="Q1" t="s">
        <v>150</v>
      </c>
      <c r="R1" t="s">
        <v>142</v>
      </c>
      <c r="S1" t="s">
        <v>158</v>
      </c>
      <c r="T1" t="s">
        <v>153</v>
      </c>
      <c r="U1" t="s">
        <v>118</v>
      </c>
      <c r="V1" t="s">
        <v>196</v>
      </c>
      <c r="W1" t="s">
        <v>253</v>
      </c>
      <c r="X1" t="s">
        <v>176</v>
      </c>
      <c r="Y1" t="s">
        <v>201</v>
      </c>
      <c r="Z1" t="s">
        <v>259</v>
      </c>
      <c r="AA1" t="s">
        <v>37</v>
      </c>
      <c r="AB1" t="s">
        <v>238</v>
      </c>
      <c r="AC1" t="s">
        <v>112</v>
      </c>
      <c r="AD1" t="s">
        <v>67</v>
      </c>
      <c r="AE1" t="s">
        <v>187</v>
      </c>
      <c r="AF1" t="s">
        <v>222</v>
      </c>
      <c r="AG1" t="s">
        <v>225</v>
      </c>
      <c r="AH1" t="s">
        <v>227</v>
      </c>
      <c r="AI1" t="s">
        <v>256</v>
      </c>
      <c r="AJ1" t="s">
        <v>204</v>
      </c>
      <c r="AK1" t="s">
        <v>310</v>
      </c>
      <c r="AL1" t="s">
        <v>213</v>
      </c>
      <c r="AM1" t="s">
        <v>146</v>
      </c>
      <c r="AN1" t="s">
        <v>168</v>
      </c>
      <c r="AO1" t="s">
        <v>301</v>
      </c>
      <c r="AP1" t="s">
        <v>247</v>
      </c>
      <c r="AQ1" t="s">
        <v>184</v>
      </c>
      <c r="AR1" t="s">
        <v>121</v>
      </c>
      <c r="AS1" t="s">
        <v>109</v>
      </c>
      <c r="AT1" t="s">
        <v>124</v>
      </c>
      <c r="AU1" t="s">
        <v>40</v>
      </c>
      <c r="AV1" t="s">
        <v>85</v>
      </c>
      <c r="AW1" t="s">
        <v>165</v>
      </c>
      <c r="AX1" t="s">
        <v>210</v>
      </c>
      <c r="AY1" t="s">
        <v>207</v>
      </c>
      <c r="AZ1" t="s">
        <v>298</v>
      </c>
      <c r="BA1" t="s">
        <v>182</v>
      </c>
      <c r="BB1" t="s">
        <v>193</v>
      </c>
      <c r="BC1" t="s">
        <v>313</v>
      </c>
      <c r="BD1" t="s">
        <v>46</v>
      </c>
      <c r="BE1" t="s">
        <v>79</v>
      </c>
      <c r="BF1" t="s">
        <v>162</v>
      </c>
      <c r="BG1" t="s">
        <v>235</v>
      </c>
      <c r="BH1" t="s">
        <v>115</v>
      </c>
      <c r="BI1" t="s">
        <v>218</v>
      </c>
      <c r="BJ1" t="s">
        <v>140</v>
      </c>
      <c r="BK1" t="s">
        <v>134</v>
      </c>
      <c r="BL1" t="s">
        <v>137</v>
      </c>
      <c r="BM1" t="s">
        <v>130</v>
      </c>
      <c r="BN1" t="s">
        <v>220</v>
      </c>
      <c r="BO1" t="s">
        <v>152</v>
      </c>
      <c r="BP1" t="s">
        <v>144</v>
      </c>
      <c r="BQ1" t="s">
        <v>161</v>
      </c>
      <c r="BR1" t="s">
        <v>156</v>
      </c>
      <c r="BS1" t="s">
        <v>232</v>
      </c>
      <c r="BT1" t="s">
        <v>266</v>
      </c>
      <c r="BU1" t="s">
        <v>260</v>
      </c>
      <c r="BV1" t="s">
        <v>273</v>
      </c>
      <c r="BW1" t="s">
        <v>241</v>
      </c>
      <c r="BX1" t="s">
        <v>174</v>
      </c>
      <c r="BY1" t="s">
        <v>148</v>
      </c>
      <c r="BZ1" t="s">
        <v>271</v>
      </c>
      <c r="CA1" t="s">
        <v>76</v>
      </c>
      <c r="CB1" t="s">
        <v>64</v>
      </c>
      <c r="CC1" t="s">
        <v>307</v>
      </c>
      <c r="CD1" t="s">
        <v>73</v>
      </c>
      <c r="CE1" t="s">
        <v>268</v>
      </c>
      <c r="CF1" t="s">
        <v>250</v>
      </c>
      <c r="CG1" t="s">
        <v>290</v>
      </c>
      <c r="CH1" t="s">
        <v>293</v>
      </c>
      <c r="CI1" t="s">
        <v>295</v>
      </c>
      <c r="CJ1" t="s">
        <v>288</v>
      </c>
      <c r="CK1" t="s">
        <v>304</v>
      </c>
      <c r="CL1" t="s">
        <v>276</v>
      </c>
      <c r="CM1" t="s">
        <v>279</v>
      </c>
      <c r="CN1" t="s">
        <v>282</v>
      </c>
      <c r="CO1" t="s">
        <v>285</v>
      </c>
      <c r="CP1" t="s">
        <v>55</v>
      </c>
      <c r="CQ1" t="s">
        <v>82</v>
      </c>
      <c r="CR1" t="s">
        <v>58</v>
      </c>
      <c r="CS1" t="s">
        <v>34</v>
      </c>
      <c r="CT1" t="s">
        <v>263</v>
      </c>
      <c r="CU1" t="s">
        <v>199</v>
      </c>
      <c r="CV1" t="s">
        <v>229</v>
      </c>
      <c r="CW1" t="s">
        <v>244</v>
      </c>
      <c r="CX1" t="s">
        <v>52</v>
      </c>
      <c r="CY1" t="s">
        <v>179</v>
      </c>
      <c r="CZ1" t="s">
        <v>106</v>
      </c>
      <c r="DA1" t="s">
        <v>70</v>
      </c>
      <c r="DB1" t="s">
        <v>171</v>
      </c>
      <c r="DC1" t="s">
        <v>31</v>
      </c>
      <c r="DD1" t="s">
        <v>28</v>
      </c>
      <c r="DE1" t="s">
        <v>49</v>
      </c>
    </row>
  </sheetData>
  <pageMargins left="0.7" right="0.7" top="0.75" bottom="0.75" header="0.3" footer="0.3"/>
  <pageSetup paperSize="1"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E1"/>
  <sheetViews>
    <sheetView workbookViewId="0">
      <selection activeCell="A1" sqref="A1"/>
    </sheetView>
  </sheetViews>
  <sheetFormatPr defaultColWidth="9" defaultRowHeight="13.5"/>
  <sheetData>
    <row r="1" spans="1:109">
      <c r="A1" t="s">
        <v>22</v>
      </c>
      <c r="B1" t="s">
        <v>25</v>
      </c>
      <c r="C1" t="s">
        <v>28</v>
      </c>
      <c r="D1" t="s">
        <v>31</v>
      </c>
      <c r="E1" t="s">
        <v>34</v>
      </c>
      <c r="F1" t="s">
        <v>37</v>
      </c>
      <c r="G1" t="s">
        <v>40</v>
      </c>
      <c r="H1" t="s">
        <v>43</v>
      </c>
      <c r="I1" t="s">
        <v>46</v>
      </c>
      <c r="J1" t="s">
        <v>49</v>
      </c>
      <c r="K1" t="s">
        <v>52</v>
      </c>
      <c r="L1" t="s">
        <v>55</v>
      </c>
      <c r="M1" t="s">
        <v>58</v>
      </c>
      <c r="N1" t="s">
        <v>61</v>
      </c>
      <c r="O1" t="s">
        <v>64</v>
      </c>
      <c r="P1" t="s">
        <v>67</v>
      </c>
      <c r="Q1" t="s">
        <v>70</v>
      </c>
      <c r="R1" t="s">
        <v>73</v>
      </c>
      <c r="S1" t="s">
        <v>76</v>
      </c>
      <c r="T1" t="s">
        <v>79</v>
      </c>
      <c r="U1" t="s">
        <v>82</v>
      </c>
      <c r="V1" t="s">
        <v>85</v>
      </c>
      <c r="W1" t="s">
        <v>88</v>
      </c>
      <c r="X1" t="s">
        <v>91</v>
      </c>
      <c r="Y1" t="s">
        <v>94</v>
      </c>
      <c r="Z1" t="s">
        <v>97</v>
      </c>
      <c r="AA1" t="s">
        <v>100</v>
      </c>
      <c r="AB1" t="s">
        <v>103</v>
      </c>
      <c r="AC1" t="s">
        <v>106</v>
      </c>
      <c r="AD1" t="s">
        <v>109</v>
      </c>
      <c r="AE1" t="s">
        <v>112</v>
      </c>
      <c r="AF1" t="s">
        <v>115</v>
      </c>
      <c r="AG1" t="s">
        <v>118</v>
      </c>
      <c r="AH1" t="s">
        <v>121</v>
      </c>
      <c r="AI1" t="s">
        <v>124</v>
      </c>
      <c r="AJ1" t="s">
        <v>127</v>
      </c>
      <c r="AK1" t="s">
        <v>130</v>
      </c>
      <c r="AL1" t="s">
        <v>132</v>
      </c>
      <c r="AM1" t="s">
        <v>134</v>
      </c>
      <c r="AN1" t="s">
        <v>135</v>
      </c>
      <c r="AO1" t="s">
        <v>137</v>
      </c>
      <c r="AP1" t="s">
        <v>138</v>
      </c>
      <c r="AQ1" t="s">
        <v>140</v>
      </c>
      <c r="AR1" t="s">
        <v>142</v>
      </c>
      <c r="AS1" t="s">
        <v>144</v>
      </c>
      <c r="AT1" t="s">
        <v>146</v>
      </c>
      <c r="AU1" t="s">
        <v>148</v>
      </c>
      <c r="AV1" t="s">
        <v>150</v>
      </c>
      <c r="AW1" t="s">
        <v>152</v>
      </c>
      <c r="AX1" t="s">
        <v>153</v>
      </c>
      <c r="AY1" t="s">
        <v>156</v>
      </c>
      <c r="AZ1" t="s">
        <v>158</v>
      </c>
      <c r="BA1" t="s">
        <v>161</v>
      </c>
      <c r="BB1" t="s">
        <v>162</v>
      </c>
      <c r="BC1" t="s">
        <v>165</v>
      </c>
      <c r="BD1" t="s">
        <v>168</v>
      </c>
      <c r="BE1" t="s">
        <v>171</v>
      </c>
      <c r="BF1" t="s">
        <v>174</v>
      </c>
      <c r="BG1" t="s">
        <v>176</v>
      </c>
      <c r="BH1" t="s">
        <v>179</v>
      </c>
      <c r="BI1" t="s">
        <v>182</v>
      </c>
      <c r="BJ1" t="s">
        <v>184</v>
      </c>
      <c r="BK1" t="s">
        <v>187</v>
      </c>
      <c r="BL1" t="s">
        <v>190</v>
      </c>
      <c r="BM1" t="s">
        <v>193</v>
      </c>
      <c r="BN1" t="s">
        <v>196</v>
      </c>
      <c r="BO1" t="s">
        <v>199</v>
      </c>
      <c r="BP1" t="s">
        <v>201</v>
      </c>
      <c r="BQ1" t="s">
        <v>204</v>
      </c>
      <c r="BR1" t="s">
        <v>207</v>
      </c>
      <c r="BS1" t="s">
        <v>210</v>
      </c>
      <c r="BT1" t="s">
        <v>213</v>
      </c>
      <c r="BU1" t="s">
        <v>216</v>
      </c>
      <c r="BV1" t="s">
        <v>218</v>
      </c>
      <c r="BW1" t="s">
        <v>220</v>
      </c>
      <c r="BX1" t="s">
        <v>222</v>
      </c>
      <c r="BY1" t="s">
        <v>225</v>
      </c>
      <c r="BZ1" t="s">
        <v>227</v>
      </c>
      <c r="CA1" t="s">
        <v>229</v>
      </c>
      <c r="CB1" t="s">
        <v>232</v>
      </c>
      <c r="CC1" t="s">
        <v>235</v>
      </c>
      <c r="CD1" t="s">
        <v>238</v>
      </c>
      <c r="CE1" t="s">
        <v>241</v>
      </c>
      <c r="CF1" t="s">
        <v>244</v>
      </c>
      <c r="CG1" t="s">
        <v>247</v>
      </c>
      <c r="CH1" t="s">
        <v>250</v>
      </c>
      <c r="CI1" t="s">
        <v>253</v>
      </c>
      <c r="CJ1" t="s">
        <v>256</v>
      </c>
      <c r="CK1" t="s">
        <v>259</v>
      </c>
      <c r="CL1" t="s">
        <v>260</v>
      </c>
      <c r="CM1" t="s">
        <v>263</v>
      </c>
      <c r="CN1" t="s">
        <v>266</v>
      </c>
      <c r="CO1" t="s">
        <v>268</v>
      </c>
      <c r="CP1" t="s">
        <v>271</v>
      </c>
      <c r="CQ1" t="s">
        <v>273</v>
      </c>
      <c r="CR1" t="s">
        <v>276</v>
      </c>
      <c r="CS1" t="s">
        <v>279</v>
      </c>
      <c r="CT1" t="s">
        <v>282</v>
      </c>
      <c r="CU1" t="s">
        <v>285</v>
      </c>
      <c r="CV1" t="s">
        <v>288</v>
      </c>
      <c r="CW1" t="s">
        <v>290</v>
      </c>
      <c r="CX1" t="s">
        <v>293</v>
      </c>
      <c r="CY1" t="s">
        <v>295</v>
      </c>
      <c r="CZ1" t="s">
        <v>298</v>
      </c>
      <c r="DA1" t="s">
        <v>301</v>
      </c>
      <c r="DB1" t="s">
        <v>304</v>
      </c>
      <c r="DC1" t="s">
        <v>307</v>
      </c>
      <c r="DD1" t="s">
        <v>310</v>
      </c>
      <c r="DE1" t="s">
        <v>313</v>
      </c>
    </row>
  </sheetData>
  <pageMargins left="0.7" right="0.7" top="0.75" bottom="0.75" header="0.3" footer="0.3"/>
  <pageSetup paperSize="1"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9"/>
  <sheetViews>
    <sheetView workbookViewId="0">
      <selection activeCell="A1" sqref="A1"/>
    </sheetView>
  </sheetViews>
  <sheetFormatPr defaultColWidth="9" defaultRowHeight="13.5"/>
  <sheetData>
    <row r="1" spans="1:14">
      <c r="A1" t="s">
        <v>22</v>
      </c>
      <c r="B1" t="s">
        <v>316</v>
      </c>
      <c r="C1" t="s">
        <v>22</v>
      </c>
      <c r="D1" t="s">
        <v>317</v>
      </c>
      <c r="E1" t="s">
        <v>318</v>
      </c>
      <c r="F1" t="s">
        <v>319</v>
      </c>
      <c r="G1" t="s">
        <v>320</v>
      </c>
      <c r="I1" t="s">
        <v>321</v>
      </c>
      <c r="J1" t="s">
        <v>321</v>
      </c>
      <c r="M1" t="s">
        <v>322</v>
      </c>
      <c r="N1" t="s">
        <v>323</v>
      </c>
    </row>
    <row r="2" spans="1:14">
      <c r="A2" t="s">
        <v>25</v>
      </c>
      <c r="B2" t="s">
        <v>316</v>
      </c>
      <c r="C2" t="s">
        <v>25</v>
      </c>
      <c r="D2" t="s">
        <v>324</v>
      </c>
      <c r="E2" t="s">
        <v>318</v>
      </c>
      <c r="F2" t="s">
        <v>319</v>
      </c>
      <c r="G2" t="s">
        <v>320</v>
      </c>
      <c r="I2" t="s">
        <v>321</v>
      </c>
      <c r="J2" t="s">
        <v>321</v>
      </c>
      <c r="M2" t="s">
        <v>322</v>
      </c>
      <c r="N2" t="s">
        <v>323</v>
      </c>
    </row>
    <row r="3" spans="1:14">
      <c r="A3" t="s">
        <v>28</v>
      </c>
      <c r="B3" t="s">
        <v>316</v>
      </c>
      <c r="C3" t="s">
        <v>28</v>
      </c>
      <c r="D3" t="s">
        <v>325</v>
      </c>
      <c r="E3" t="s">
        <v>318</v>
      </c>
      <c r="F3" t="s">
        <v>319</v>
      </c>
      <c r="G3" t="s">
        <v>320</v>
      </c>
      <c r="I3" t="s">
        <v>321</v>
      </c>
      <c r="J3" t="s">
        <v>321</v>
      </c>
      <c r="M3" t="s">
        <v>322</v>
      </c>
      <c r="N3" t="s">
        <v>323</v>
      </c>
    </row>
    <row r="4" spans="1:14">
      <c r="A4" t="s">
        <v>31</v>
      </c>
      <c r="B4" t="s">
        <v>316</v>
      </c>
      <c r="C4" t="s">
        <v>31</v>
      </c>
      <c r="D4" t="s">
        <v>326</v>
      </c>
      <c r="E4" t="s">
        <v>318</v>
      </c>
      <c r="F4" t="s">
        <v>319</v>
      </c>
      <c r="G4" t="s">
        <v>320</v>
      </c>
      <c r="I4" t="s">
        <v>321</v>
      </c>
      <c r="J4" t="s">
        <v>321</v>
      </c>
      <c r="M4" t="s">
        <v>322</v>
      </c>
      <c r="N4" t="s">
        <v>323</v>
      </c>
    </row>
    <row r="5" spans="1:14">
      <c r="A5" t="s">
        <v>34</v>
      </c>
      <c r="B5" t="s">
        <v>316</v>
      </c>
      <c r="C5" t="s">
        <v>34</v>
      </c>
      <c r="D5" t="s">
        <v>327</v>
      </c>
      <c r="E5" t="s">
        <v>318</v>
      </c>
      <c r="F5" t="s">
        <v>319</v>
      </c>
      <c r="G5" t="s">
        <v>320</v>
      </c>
      <c r="I5" t="s">
        <v>321</v>
      </c>
      <c r="J5" t="s">
        <v>321</v>
      </c>
      <c r="M5" t="s">
        <v>322</v>
      </c>
      <c r="N5" t="s">
        <v>323</v>
      </c>
    </row>
    <row r="6" spans="1:14">
      <c r="A6" t="s">
        <v>37</v>
      </c>
      <c r="B6" t="s">
        <v>316</v>
      </c>
      <c r="C6" t="s">
        <v>37</v>
      </c>
      <c r="D6" t="s">
        <v>328</v>
      </c>
      <c r="E6" t="s">
        <v>318</v>
      </c>
      <c r="F6" t="s">
        <v>319</v>
      </c>
      <c r="G6" t="s">
        <v>320</v>
      </c>
      <c r="I6" t="s">
        <v>321</v>
      </c>
      <c r="J6" t="s">
        <v>321</v>
      </c>
      <c r="M6" t="s">
        <v>322</v>
      </c>
      <c r="N6" t="s">
        <v>323</v>
      </c>
    </row>
    <row r="7" spans="1:14">
      <c r="A7" t="s">
        <v>40</v>
      </c>
      <c r="B7" t="s">
        <v>316</v>
      </c>
      <c r="C7" t="s">
        <v>40</v>
      </c>
      <c r="D7" t="s">
        <v>329</v>
      </c>
      <c r="E7" t="s">
        <v>318</v>
      </c>
      <c r="F7" t="s">
        <v>319</v>
      </c>
      <c r="G7" t="s">
        <v>320</v>
      </c>
      <c r="I7" t="s">
        <v>321</v>
      </c>
      <c r="K7" t="s">
        <v>321</v>
      </c>
      <c r="L7" t="s">
        <v>330</v>
      </c>
      <c r="M7" t="s">
        <v>322</v>
      </c>
      <c r="N7" t="s">
        <v>331</v>
      </c>
    </row>
    <row r="8" spans="1:14">
      <c r="A8" t="s">
        <v>43</v>
      </c>
      <c r="B8" t="s">
        <v>316</v>
      </c>
      <c r="C8" t="s">
        <v>43</v>
      </c>
      <c r="D8" t="s">
        <v>332</v>
      </c>
      <c r="E8" t="s">
        <v>318</v>
      </c>
      <c r="F8" t="s">
        <v>319</v>
      </c>
      <c r="G8" t="s">
        <v>320</v>
      </c>
      <c r="I8" t="s">
        <v>321</v>
      </c>
      <c r="K8" t="s">
        <v>321</v>
      </c>
      <c r="L8" t="s">
        <v>330</v>
      </c>
      <c r="M8" t="s">
        <v>322</v>
      </c>
      <c r="N8" t="s">
        <v>333</v>
      </c>
    </row>
    <row r="9" spans="1:14">
      <c r="A9" t="s">
        <v>46</v>
      </c>
      <c r="B9" t="s">
        <v>316</v>
      </c>
      <c r="C9" t="s">
        <v>46</v>
      </c>
      <c r="D9" t="s">
        <v>334</v>
      </c>
      <c r="E9" t="s">
        <v>318</v>
      </c>
      <c r="F9" t="s">
        <v>319</v>
      </c>
      <c r="G9" t="s">
        <v>320</v>
      </c>
      <c r="I9" t="s">
        <v>321</v>
      </c>
      <c r="J9" t="s">
        <v>321</v>
      </c>
      <c r="M9" t="s">
        <v>322</v>
      </c>
      <c r="N9" t="s">
        <v>323</v>
      </c>
    </row>
    <row r="10" spans="1:14">
      <c r="A10" t="s">
        <v>49</v>
      </c>
      <c r="B10" t="s">
        <v>316</v>
      </c>
      <c r="C10" t="s">
        <v>49</v>
      </c>
      <c r="D10" t="s">
        <v>335</v>
      </c>
      <c r="E10" t="s">
        <v>318</v>
      </c>
      <c r="F10" t="s">
        <v>319</v>
      </c>
      <c r="G10" t="s">
        <v>320</v>
      </c>
      <c r="I10" t="s">
        <v>321</v>
      </c>
      <c r="J10" t="s">
        <v>321</v>
      </c>
      <c r="M10" t="s">
        <v>322</v>
      </c>
      <c r="N10" t="s">
        <v>323</v>
      </c>
    </row>
    <row r="11" spans="1:14">
      <c r="A11" t="s">
        <v>52</v>
      </c>
      <c r="B11" t="s">
        <v>316</v>
      </c>
      <c r="C11" t="s">
        <v>52</v>
      </c>
      <c r="D11" t="s">
        <v>336</v>
      </c>
      <c r="E11" t="s">
        <v>318</v>
      </c>
      <c r="F11" t="s">
        <v>319</v>
      </c>
      <c r="G11" t="s">
        <v>337</v>
      </c>
      <c r="I11" t="s">
        <v>321</v>
      </c>
      <c r="J11" t="s">
        <v>321</v>
      </c>
      <c r="M11" t="s">
        <v>322</v>
      </c>
      <c r="N11" t="s">
        <v>323</v>
      </c>
    </row>
    <row r="12" spans="1:14">
      <c r="A12" t="s">
        <v>55</v>
      </c>
      <c r="B12" t="s">
        <v>316</v>
      </c>
      <c r="C12" t="s">
        <v>55</v>
      </c>
      <c r="D12" t="s">
        <v>338</v>
      </c>
      <c r="E12" t="s">
        <v>339</v>
      </c>
      <c r="F12" t="s">
        <v>340</v>
      </c>
      <c r="G12" t="s">
        <v>341</v>
      </c>
      <c r="I12" t="s">
        <v>321</v>
      </c>
      <c r="K12" t="s">
        <v>321</v>
      </c>
      <c r="L12" t="s">
        <v>330</v>
      </c>
      <c r="M12" t="s">
        <v>322</v>
      </c>
      <c r="N12" t="s">
        <v>331</v>
      </c>
    </row>
    <row r="13" spans="1:14">
      <c r="A13" t="s">
        <v>58</v>
      </c>
      <c r="B13" t="s">
        <v>316</v>
      </c>
      <c r="C13" t="s">
        <v>58</v>
      </c>
      <c r="D13" t="s">
        <v>342</v>
      </c>
      <c r="E13" t="s">
        <v>343</v>
      </c>
      <c r="F13" t="s">
        <v>319</v>
      </c>
      <c r="G13" t="s">
        <v>337</v>
      </c>
      <c r="I13" t="s">
        <v>321</v>
      </c>
      <c r="K13" t="s">
        <v>321</v>
      </c>
      <c r="L13" t="s">
        <v>330</v>
      </c>
      <c r="M13" t="s">
        <v>322</v>
      </c>
      <c r="N13" t="s">
        <v>344</v>
      </c>
    </row>
    <row r="14" spans="1:14">
      <c r="A14" t="s">
        <v>61</v>
      </c>
      <c r="B14" t="s">
        <v>316</v>
      </c>
      <c r="C14" t="s">
        <v>61</v>
      </c>
      <c r="D14" t="s">
        <v>345</v>
      </c>
      <c r="E14" t="s">
        <v>346</v>
      </c>
      <c r="F14" t="s">
        <v>347</v>
      </c>
      <c r="G14" t="s">
        <v>337</v>
      </c>
      <c r="I14" t="s">
        <v>321</v>
      </c>
      <c r="J14" t="s">
        <v>321</v>
      </c>
      <c r="M14" t="s">
        <v>322</v>
      </c>
      <c r="N14" t="s">
        <v>323</v>
      </c>
    </row>
    <row r="15" spans="1:14">
      <c r="A15" t="s">
        <v>64</v>
      </c>
      <c r="B15" t="s">
        <v>316</v>
      </c>
      <c r="C15" t="s">
        <v>64</v>
      </c>
      <c r="D15" t="s">
        <v>348</v>
      </c>
      <c r="E15" t="s">
        <v>349</v>
      </c>
      <c r="F15" t="s">
        <v>350</v>
      </c>
      <c r="G15" t="s">
        <v>351</v>
      </c>
      <c r="I15" t="s">
        <v>321</v>
      </c>
      <c r="K15" t="s">
        <v>321</v>
      </c>
      <c r="L15" t="s">
        <v>330</v>
      </c>
      <c r="M15" t="s">
        <v>352</v>
      </c>
      <c r="N15" t="s">
        <v>331</v>
      </c>
    </row>
    <row r="16" spans="1:13">
      <c r="A16" t="s">
        <v>67</v>
      </c>
      <c r="B16" t="s">
        <v>316</v>
      </c>
      <c r="C16" t="s">
        <v>67</v>
      </c>
      <c r="D16" t="s">
        <v>353</v>
      </c>
      <c r="E16" t="s">
        <v>354</v>
      </c>
      <c r="F16" t="s">
        <v>355</v>
      </c>
      <c r="G16" t="s">
        <v>320</v>
      </c>
      <c r="I16" t="s">
        <v>321</v>
      </c>
      <c r="K16" t="s">
        <v>321</v>
      </c>
      <c r="L16" t="s">
        <v>330</v>
      </c>
      <c r="M16" t="s">
        <v>356</v>
      </c>
    </row>
    <row r="17" spans="1:13">
      <c r="A17" t="s">
        <v>70</v>
      </c>
      <c r="B17" t="s">
        <v>316</v>
      </c>
      <c r="C17" t="s">
        <v>70</v>
      </c>
      <c r="D17" t="s">
        <v>357</v>
      </c>
      <c r="E17" t="s">
        <v>358</v>
      </c>
      <c r="F17" t="s">
        <v>359</v>
      </c>
      <c r="G17" t="s">
        <v>360</v>
      </c>
      <c r="I17" t="s">
        <v>321</v>
      </c>
      <c r="K17" t="s">
        <v>321</v>
      </c>
      <c r="L17" t="s">
        <v>330</v>
      </c>
      <c r="M17" t="s">
        <v>356</v>
      </c>
    </row>
    <row r="18" spans="1:13">
      <c r="A18" t="s">
        <v>73</v>
      </c>
      <c r="B18" t="s">
        <v>316</v>
      </c>
      <c r="C18" t="s">
        <v>361</v>
      </c>
      <c r="D18" t="s">
        <v>362</v>
      </c>
      <c r="E18" t="s">
        <v>363</v>
      </c>
      <c r="F18" t="s">
        <v>364</v>
      </c>
      <c r="G18" t="s">
        <v>320</v>
      </c>
      <c r="I18" t="s">
        <v>321</v>
      </c>
      <c r="K18" t="s">
        <v>321</v>
      </c>
      <c r="L18" t="s">
        <v>330</v>
      </c>
      <c r="M18" t="s">
        <v>365</v>
      </c>
    </row>
    <row r="19" spans="1:13">
      <c r="A19" t="s">
        <v>76</v>
      </c>
      <c r="B19" t="s">
        <v>316</v>
      </c>
      <c r="C19" t="s">
        <v>366</v>
      </c>
      <c r="D19" t="s">
        <v>367</v>
      </c>
      <c r="E19" t="s">
        <v>368</v>
      </c>
      <c r="F19" t="s">
        <v>369</v>
      </c>
      <c r="G19" t="s">
        <v>337</v>
      </c>
      <c r="H19" t="s">
        <v>321</v>
      </c>
      <c r="K19" t="s">
        <v>321</v>
      </c>
      <c r="L19" t="s">
        <v>370</v>
      </c>
      <c r="M19" t="s">
        <v>371</v>
      </c>
    </row>
    <row r="20" spans="1:13">
      <c r="A20" t="s">
        <v>79</v>
      </c>
      <c r="B20" t="s">
        <v>372</v>
      </c>
      <c r="C20" t="s">
        <v>79</v>
      </c>
      <c r="D20" t="s">
        <v>373</v>
      </c>
      <c r="E20" t="s">
        <v>374</v>
      </c>
      <c r="F20" t="s">
        <v>375</v>
      </c>
      <c r="G20" t="s">
        <v>337</v>
      </c>
      <c r="I20" t="s">
        <v>321</v>
      </c>
      <c r="K20" t="s">
        <v>321</v>
      </c>
      <c r="L20" t="s">
        <v>370</v>
      </c>
      <c r="M20" t="s">
        <v>376</v>
      </c>
    </row>
    <row r="21" spans="1:13">
      <c r="A21" t="s">
        <v>82</v>
      </c>
      <c r="B21" t="s">
        <v>377</v>
      </c>
      <c r="C21" t="s">
        <v>82</v>
      </c>
      <c r="D21" t="s">
        <v>378</v>
      </c>
      <c r="E21" t="s">
        <v>379</v>
      </c>
      <c r="F21" t="s">
        <v>380</v>
      </c>
      <c r="G21" t="s">
        <v>381</v>
      </c>
      <c r="H21" t="s">
        <v>321</v>
      </c>
      <c r="K21" t="s">
        <v>321</v>
      </c>
      <c r="L21" t="s">
        <v>382</v>
      </c>
      <c r="M21" t="s">
        <v>383</v>
      </c>
    </row>
    <row r="22" spans="1:13">
      <c r="A22" t="s">
        <v>85</v>
      </c>
      <c r="B22" t="s">
        <v>377</v>
      </c>
      <c r="C22" t="s">
        <v>85</v>
      </c>
      <c r="D22" t="s">
        <v>384</v>
      </c>
      <c r="E22" t="s">
        <v>385</v>
      </c>
      <c r="F22" t="s">
        <v>380</v>
      </c>
      <c r="G22" t="s">
        <v>381</v>
      </c>
      <c r="H22" t="s">
        <v>321</v>
      </c>
      <c r="K22" t="s">
        <v>321</v>
      </c>
      <c r="L22" t="s">
        <v>382</v>
      </c>
      <c r="M22" t="s">
        <v>383</v>
      </c>
    </row>
    <row r="23" spans="1:13">
      <c r="A23" t="s">
        <v>88</v>
      </c>
      <c r="B23" t="s">
        <v>386</v>
      </c>
      <c r="C23" t="s">
        <v>88</v>
      </c>
      <c r="D23" t="s">
        <v>387</v>
      </c>
      <c r="E23" t="s">
        <v>388</v>
      </c>
      <c r="F23" t="s">
        <v>389</v>
      </c>
      <c r="G23" t="s">
        <v>337</v>
      </c>
      <c r="I23" t="s">
        <v>321</v>
      </c>
      <c r="J23" t="s">
        <v>321</v>
      </c>
      <c r="M23" t="s">
        <v>390</v>
      </c>
    </row>
    <row r="24" spans="1:13">
      <c r="A24" t="s">
        <v>91</v>
      </c>
      <c r="B24" t="s">
        <v>386</v>
      </c>
      <c r="C24" t="s">
        <v>91</v>
      </c>
      <c r="D24" t="s">
        <v>391</v>
      </c>
      <c r="E24" t="s">
        <v>392</v>
      </c>
      <c r="F24" t="s">
        <v>393</v>
      </c>
      <c r="G24" t="s">
        <v>337</v>
      </c>
      <c r="I24" t="s">
        <v>321</v>
      </c>
      <c r="J24" t="s">
        <v>321</v>
      </c>
      <c r="M24" t="s">
        <v>394</v>
      </c>
    </row>
    <row r="25" spans="1:13">
      <c r="A25" t="s">
        <v>94</v>
      </c>
      <c r="B25" t="s">
        <v>386</v>
      </c>
      <c r="C25" t="s">
        <v>94</v>
      </c>
      <c r="D25" t="s">
        <v>395</v>
      </c>
      <c r="E25" t="s">
        <v>396</v>
      </c>
      <c r="F25" t="s">
        <v>397</v>
      </c>
      <c r="G25" t="s">
        <v>337</v>
      </c>
      <c r="I25" t="s">
        <v>321</v>
      </c>
      <c r="K25" t="s">
        <v>321</v>
      </c>
      <c r="L25" t="s">
        <v>382</v>
      </c>
      <c r="M25" t="s">
        <v>398</v>
      </c>
    </row>
    <row r="26" spans="1:13">
      <c r="A26" t="s">
        <v>97</v>
      </c>
      <c r="B26" t="s">
        <v>386</v>
      </c>
      <c r="C26" t="s">
        <v>97</v>
      </c>
      <c r="D26" t="s">
        <v>399</v>
      </c>
      <c r="E26" t="s">
        <v>400</v>
      </c>
      <c r="F26" t="s">
        <v>401</v>
      </c>
      <c r="G26" t="s">
        <v>337</v>
      </c>
      <c r="I26" t="s">
        <v>321</v>
      </c>
      <c r="J26" t="s">
        <v>321</v>
      </c>
      <c r="M26" t="s">
        <v>390</v>
      </c>
    </row>
    <row r="27" spans="1:13">
      <c r="A27" t="s">
        <v>100</v>
      </c>
      <c r="B27" t="s">
        <v>386</v>
      </c>
      <c r="C27" t="s">
        <v>100</v>
      </c>
      <c r="D27" t="s">
        <v>402</v>
      </c>
      <c r="E27" t="s">
        <v>403</v>
      </c>
      <c r="F27" t="s">
        <v>404</v>
      </c>
      <c r="G27" t="s">
        <v>337</v>
      </c>
      <c r="H27" t="s">
        <v>321</v>
      </c>
      <c r="J27" t="s">
        <v>321</v>
      </c>
      <c r="M27" t="s">
        <v>390</v>
      </c>
    </row>
    <row r="28" spans="1:13">
      <c r="A28" t="s">
        <v>103</v>
      </c>
      <c r="B28" t="s">
        <v>386</v>
      </c>
      <c r="C28" t="s">
        <v>103</v>
      </c>
      <c r="D28" t="s">
        <v>405</v>
      </c>
      <c r="E28" t="s">
        <v>406</v>
      </c>
      <c r="F28" t="s">
        <v>407</v>
      </c>
      <c r="G28" t="s">
        <v>337</v>
      </c>
      <c r="I28" t="s">
        <v>321</v>
      </c>
      <c r="J28" t="s">
        <v>321</v>
      </c>
      <c r="M28" t="s">
        <v>408</v>
      </c>
    </row>
    <row r="29" spans="1:14">
      <c r="A29" t="s">
        <v>106</v>
      </c>
      <c r="B29" t="s">
        <v>409</v>
      </c>
      <c r="C29" t="s">
        <v>410</v>
      </c>
      <c r="D29" t="s">
        <v>411</v>
      </c>
      <c r="E29" t="s">
        <v>412</v>
      </c>
      <c r="F29" t="s">
        <v>413</v>
      </c>
      <c r="G29" t="s">
        <v>337</v>
      </c>
      <c r="I29" t="s">
        <v>321</v>
      </c>
      <c r="J29" t="s">
        <v>321</v>
      </c>
      <c r="M29" t="s">
        <v>414</v>
      </c>
      <c r="N29" t="s">
        <v>415</v>
      </c>
    </row>
    <row r="30" spans="1:13">
      <c r="A30" t="s">
        <v>109</v>
      </c>
      <c r="B30" t="s">
        <v>416</v>
      </c>
      <c r="C30" t="s">
        <v>109</v>
      </c>
      <c r="D30" t="s">
        <v>417</v>
      </c>
      <c r="E30" t="s">
        <v>418</v>
      </c>
      <c r="F30" t="s">
        <v>419</v>
      </c>
      <c r="G30" t="s">
        <v>337</v>
      </c>
      <c r="H30" t="s">
        <v>321</v>
      </c>
      <c r="J30" t="s">
        <v>321</v>
      </c>
      <c r="M30" t="s">
        <v>420</v>
      </c>
    </row>
    <row r="31" spans="1:13">
      <c r="A31" t="s">
        <v>112</v>
      </c>
      <c r="B31" t="s">
        <v>421</v>
      </c>
      <c r="C31" t="s">
        <v>422</v>
      </c>
      <c r="D31" t="s">
        <v>423</v>
      </c>
      <c r="E31" t="s">
        <v>424</v>
      </c>
      <c r="F31" t="s">
        <v>425</v>
      </c>
      <c r="G31" t="s">
        <v>426</v>
      </c>
      <c r="I31" t="s">
        <v>321</v>
      </c>
      <c r="J31" t="s">
        <v>321</v>
      </c>
      <c r="M31" t="s">
        <v>427</v>
      </c>
    </row>
    <row r="32" spans="1:13">
      <c r="A32" t="s">
        <v>115</v>
      </c>
      <c r="B32" t="s">
        <v>421</v>
      </c>
      <c r="C32" t="s">
        <v>428</v>
      </c>
      <c r="D32" t="s">
        <v>429</v>
      </c>
      <c r="E32" t="s">
        <v>430</v>
      </c>
      <c r="F32" t="s">
        <v>431</v>
      </c>
      <c r="G32" t="s">
        <v>426</v>
      </c>
      <c r="I32" t="s">
        <v>321</v>
      </c>
      <c r="J32" t="s">
        <v>321</v>
      </c>
      <c r="M32" t="s">
        <v>427</v>
      </c>
    </row>
    <row r="33" spans="1:13">
      <c r="A33" t="s">
        <v>118</v>
      </c>
      <c r="B33" t="s">
        <v>421</v>
      </c>
      <c r="C33" t="s">
        <v>118</v>
      </c>
      <c r="D33" t="s">
        <v>432</v>
      </c>
      <c r="E33" t="s">
        <v>433</v>
      </c>
      <c r="F33" t="s">
        <v>434</v>
      </c>
      <c r="G33" t="s">
        <v>426</v>
      </c>
      <c r="I33" t="s">
        <v>321</v>
      </c>
      <c r="J33" t="s">
        <v>321</v>
      </c>
      <c r="M33" t="s">
        <v>427</v>
      </c>
    </row>
    <row r="34" spans="1:13">
      <c r="A34" t="s">
        <v>121</v>
      </c>
      <c r="B34" t="s">
        <v>421</v>
      </c>
      <c r="C34" t="s">
        <v>435</v>
      </c>
      <c r="D34" t="s">
        <v>436</v>
      </c>
      <c r="E34" t="s">
        <v>437</v>
      </c>
      <c r="F34" t="s">
        <v>438</v>
      </c>
      <c r="G34" t="s">
        <v>426</v>
      </c>
      <c r="I34" t="s">
        <v>321</v>
      </c>
      <c r="K34" t="s">
        <v>321</v>
      </c>
      <c r="L34" t="s">
        <v>439</v>
      </c>
      <c r="M34" t="s">
        <v>427</v>
      </c>
    </row>
    <row r="35" spans="1:13">
      <c r="A35" t="s">
        <v>124</v>
      </c>
      <c r="B35" t="s">
        <v>421</v>
      </c>
      <c r="C35" t="s">
        <v>124</v>
      </c>
      <c r="D35" t="s">
        <v>440</v>
      </c>
      <c r="E35" t="s">
        <v>441</v>
      </c>
      <c r="F35" t="s">
        <v>442</v>
      </c>
      <c r="G35" t="s">
        <v>426</v>
      </c>
      <c r="I35" t="s">
        <v>321</v>
      </c>
      <c r="K35" t="s">
        <v>321</v>
      </c>
      <c r="L35" t="s">
        <v>439</v>
      </c>
      <c r="M35" t="s">
        <v>427</v>
      </c>
    </row>
    <row r="36" spans="1:14">
      <c r="A36" t="s">
        <v>127</v>
      </c>
      <c r="B36" t="s">
        <v>443</v>
      </c>
      <c r="C36" t="s">
        <v>444</v>
      </c>
      <c r="D36" t="s">
        <v>445</v>
      </c>
      <c r="E36" t="s">
        <v>446</v>
      </c>
      <c r="F36" t="s">
        <v>447</v>
      </c>
      <c r="G36" t="s">
        <v>448</v>
      </c>
      <c r="H36" t="s">
        <v>321</v>
      </c>
      <c r="J36" t="s">
        <v>321</v>
      </c>
      <c r="M36" t="s">
        <v>449</v>
      </c>
      <c r="N36" t="s">
        <v>450</v>
      </c>
    </row>
    <row r="37" spans="1:14">
      <c r="A37" t="s">
        <v>130</v>
      </c>
      <c r="B37" t="s">
        <v>443</v>
      </c>
      <c r="C37" t="s">
        <v>444</v>
      </c>
      <c r="D37" t="s">
        <v>451</v>
      </c>
      <c r="E37" t="s">
        <v>446</v>
      </c>
      <c r="F37" t="s">
        <v>447</v>
      </c>
      <c r="G37" t="s">
        <v>448</v>
      </c>
      <c r="H37" t="s">
        <v>321</v>
      </c>
      <c r="J37" t="s">
        <v>321</v>
      </c>
      <c r="M37" t="s">
        <v>449</v>
      </c>
      <c r="N37" t="s">
        <v>450</v>
      </c>
    </row>
    <row r="38" spans="1:14">
      <c r="A38" t="s">
        <v>132</v>
      </c>
      <c r="B38" t="s">
        <v>443</v>
      </c>
      <c r="C38" t="s">
        <v>452</v>
      </c>
      <c r="D38" t="s">
        <v>453</v>
      </c>
      <c r="E38" t="s">
        <v>454</v>
      </c>
      <c r="F38" t="s">
        <v>455</v>
      </c>
      <c r="G38" t="s">
        <v>337</v>
      </c>
      <c r="H38" t="s">
        <v>321</v>
      </c>
      <c r="J38" t="s">
        <v>321</v>
      </c>
      <c r="M38" t="s">
        <v>449</v>
      </c>
      <c r="N38" t="s">
        <v>450</v>
      </c>
    </row>
    <row r="39" spans="1:14">
      <c r="A39" t="s">
        <v>134</v>
      </c>
      <c r="B39" t="s">
        <v>443</v>
      </c>
      <c r="C39" t="s">
        <v>452</v>
      </c>
      <c r="D39" t="s">
        <v>456</v>
      </c>
      <c r="E39" t="s">
        <v>454</v>
      </c>
      <c r="F39" t="s">
        <v>455</v>
      </c>
      <c r="G39" t="s">
        <v>337</v>
      </c>
      <c r="H39" t="s">
        <v>321</v>
      </c>
      <c r="J39" t="s">
        <v>321</v>
      </c>
      <c r="M39" t="s">
        <v>449</v>
      </c>
      <c r="N39" t="s">
        <v>450</v>
      </c>
    </row>
    <row r="40" spans="1:14">
      <c r="A40" t="s">
        <v>135</v>
      </c>
      <c r="B40" t="s">
        <v>443</v>
      </c>
      <c r="C40" t="s">
        <v>457</v>
      </c>
      <c r="D40" t="s">
        <v>458</v>
      </c>
      <c r="E40" t="s">
        <v>459</v>
      </c>
      <c r="F40" t="s">
        <v>460</v>
      </c>
      <c r="G40" t="s">
        <v>337</v>
      </c>
      <c r="H40" t="s">
        <v>321</v>
      </c>
      <c r="J40" t="s">
        <v>321</v>
      </c>
      <c r="M40" t="s">
        <v>449</v>
      </c>
      <c r="N40" t="s">
        <v>450</v>
      </c>
    </row>
    <row r="41" spans="1:14">
      <c r="A41" t="s">
        <v>137</v>
      </c>
      <c r="B41" t="s">
        <v>443</v>
      </c>
      <c r="C41" t="s">
        <v>457</v>
      </c>
      <c r="D41" t="s">
        <v>461</v>
      </c>
      <c r="E41" t="s">
        <v>459</v>
      </c>
      <c r="F41" t="s">
        <v>460</v>
      </c>
      <c r="G41" t="s">
        <v>337</v>
      </c>
      <c r="H41" t="s">
        <v>321</v>
      </c>
      <c r="J41" t="s">
        <v>321</v>
      </c>
      <c r="M41" t="s">
        <v>449</v>
      </c>
      <c r="N41" t="s">
        <v>450</v>
      </c>
    </row>
    <row r="42" spans="1:13">
      <c r="A42" t="s">
        <v>138</v>
      </c>
      <c r="B42" t="s">
        <v>443</v>
      </c>
      <c r="C42" t="s">
        <v>457</v>
      </c>
      <c r="D42" t="s">
        <v>462</v>
      </c>
      <c r="E42" t="s">
        <v>463</v>
      </c>
      <c r="F42" t="s">
        <v>464</v>
      </c>
      <c r="G42" t="s">
        <v>337</v>
      </c>
      <c r="H42" t="s">
        <v>321</v>
      </c>
      <c r="J42" t="s">
        <v>321</v>
      </c>
      <c r="M42" t="s">
        <v>465</v>
      </c>
    </row>
    <row r="43" spans="1:13">
      <c r="A43" t="s">
        <v>140</v>
      </c>
      <c r="B43" t="s">
        <v>443</v>
      </c>
      <c r="C43" t="s">
        <v>457</v>
      </c>
      <c r="D43" t="s">
        <v>466</v>
      </c>
      <c r="E43" t="s">
        <v>463</v>
      </c>
      <c r="F43" t="s">
        <v>467</v>
      </c>
      <c r="G43" t="s">
        <v>337</v>
      </c>
      <c r="H43" t="s">
        <v>321</v>
      </c>
      <c r="J43" t="s">
        <v>321</v>
      </c>
      <c r="M43" t="s">
        <v>465</v>
      </c>
    </row>
    <row r="44" spans="1:14">
      <c r="A44" t="s">
        <v>142</v>
      </c>
      <c r="B44" t="s">
        <v>443</v>
      </c>
      <c r="C44" t="s">
        <v>457</v>
      </c>
      <c r="D44" t="s">
        <v>468</v>
      </c>
      <c r="E44" t="s">
        <v>459</v>
      </c>
      <c r="F44" t="s">
        <v>460</v>
      </c>
      <c r="G44" t="s">
        <v>337</v>
      </c>
      <c r="H44" t="s">
        <v>321</v>
      </c>
      <c r="J44" t="s">
        <v>321</v>
      </c>
      <c r="M44" t="s">
        <v>449</v>
      </c>
      <c r="N44" t="s">
        <v>450</v>
      </c>
    </row>
    <row r="45" spans="1:14">
      <c r="A45" t="s">
        <v>144</v>
      </c>
      <c r="B45" t="s">
        <v>443</v>
      </c>
      <c r="C45" t="s">
        <v>457</v>
      </c>
      <c r="D45" t="s">
        <v>469</v>
      </c>
      <c r="E45" t="s">
        <v>459</v>
      </c>
      <c r="F45" t="s">
        <v>460</v>
      </c>
      <c r="G45" t="s">
        <v>337</v>
      </c>
      <c r="H45" t="s">
        <v>321</v>
      </c>
      <c r="J45" t="s">
        <v>321</v>
      </c>
      <c r="M45" t="s">
        <v>449</v>
      </c>
      <c r="N45" t="s">
        <v>450</v>
      </c>
    </row>
    <row r="46" spans="1:14">
      <c r="A46" t="s">
        <v>146</v>
      </c>
      <c r="B46" t="s">
        <v>443</v>
      </c>
      <c r="C46" t="s">
        <v>457</v>
      </c>
      <c r="D46" t="s">
        <v>470</v>
      </c>
      <c r="E46" t="s">
        <v>459</v>
      </c>
      <c r="F46" t="s">
        <v>460</v>
      </c>
      <c r="G46" t="s">
        <v>337</v>
      </c>
      <c r="H46" t="s">
        <v>321</v>
      </c>
      <c r="K46" t="s">
        <v>321</v>
      </c>
      <c r="L46" t="s">
        <v>439</v>
      </c>
      <c r="M46" t="s">
        <v>471</v>
      </c>
      <c r="N46" t="s">
        <v>331</v>
      </c>
    </row>
    <row r="47" spans="1:14">
      <c r="A47" t="s">
        <v>148</v>
      </c>
      <c r="B47" t="s">
        <v>443</v>
      </c>
      <c r="C47" t="s">
        <v>457</v>
      </c>
      <c r="D47" t="s">
        <v>472</v>
      </c>
      <c r="E47" t="s">
        <v>459</v>
      </c>
      <c r="F47" t="s">
        <v>460</v>
      </c>
      <c r="G47" t="s">
        <v>337</v>
      </c>
      <c r="H47" t="s">
        <v>321</v>
      </c>
      <c r="K47" t="s">
        <v>321</v>
      </c>
      <c r="L47" t="s">
        <v>439</v>
      </c>
      <c r="M47" t="s">
        <v>471</v>
      </c>
      <c r="N47" t="s">
        <v>331</v>
      </c>
    </row>
    <row r="48" spans="1:14">
      <c r="A48" t="s">
        <v>150</v>
      </c>
      <c r="B48" t="s">
        <v>443</v>
      </c>
      <c r="C48" t="s">
        <v>473</v>
      </c>
      <c r="D48" t="s">
        <v>474</v>
      </c>
      <c r="E48" t="s">
        <v>475</v>
      </c>
      <c r="F48" t="s">
        <v>476</v>
      </c>
      <c r="G48" t="s">
        <v>448</v>
      </c>
      <c r="H48" t="s">
        <v>321</v>
      </c>
      <c r="J48" t="s">
        <v>321</v>
      </c>
      <c r="M48" t="s">
        <v>449</v>
      </c>
      <c r="N48" t="s">
        <v>450</v>
      </c>
    </row>
    <row r="49" spans="1:14">
      <c r="A49" t="s">
        <v>152</v>
      </c>
      <c r="B49" t="s">
        <v>443</v>
      </c>
      <c r="C49" t="s">
        <v>473</v>
      </c>
      <c r="D49" t="s">
        <v>477</v>
      </c>
      <c r="E49" t="s">
        <v>475</v>
      </c>
      <c r="F49" t="s">
        <v>476</v>
      </c>
      <c r="G49" t="s">
        <v>448</v>
      </c>
      <c r="H49" t="s">
        <v>321</v>
      </c>
      <c r="J49" t="s">
        <v>321</v>
      </c>
      <c r="M49" t="s">
        <v>449</v>
      </c>
      <c r="N49" t="s">
        <v>450</v>
      </c>
    </row>
    <row r="50" spans="1:14">
      <c r="A50" t="s">
        <v>153</v>
      </c>
      <c r="B50" t="s">
        <v>443</v>
      </c>
      <c r="C50" t="s">
        <v>478</v>
      </c>
      <c r="D50" t="s">
        <v>479</v>
      </c>
      <c r="E50" t="s">
        <v>475</v>
      </c>
      <c r="F50" t="s">
        <v>480</v>
      </c>
      <c r="G50" t="s">
        <v>448</v>
      </c>
      <c r="H50" t="s">
        <v>321</v>
      </c>
      <c r="J50" t="s">
        <v>321</v>
      </c>
      <c r="M50" t="s">
        <v>449</v>
      </c>
      <c r="N50" t="s">
        <v>450</v>
      </c>
    </row>
    <row r="51" spans="1:14">
      <c r="A51" t="s">
        <v>156</v>
      </c>
      <c r="B51" t="s">
        <v>443</v>
      </c>
      <c r="C51" t="s">
        <v>478</v>
      </c>
      <c r="D51" t="s">
        <v>481</v>
      </c>
      <c r="E51" t="s">
        <v>475</v>
      </c>
      <c r="F51" t="s">
        <v>480</v>
      </c>
      <c r="G51" t="s">
        <v>448</v>
      </c>
      <c r="H51" t="s">
        <v>321</v>
      </c>
      <c r="J51" t="s">
        <v>321</v>
      </c>
      <c r="M51" t="s">
        <v>449</v>
      </c>
      <c r="N51" t="s">
        <v>450</v>
      </c>
    </row>
    <row r="52" spans="1:14">
      <c r="A52" t="s">
        <v>158</v>
      </c>
      <c r="B52" t="s">
        <v>443</v>
      </c>
      <c r="C52" t="s">
        <v>482</v>
      </c>
      <c r="D52" t="s">
        <v>483</v>
      </c>
      <c r="E52" t="s">
        <v>475</v>
      </c>
      <c r="F52" t="s">
        <v>484</v>
      </c>
      <c r="G52" t="s">
        <v>337</v>
      </c>
      <c r="H52" t="s">
        <v>321</v>
      </c>
      <c r="J52" t="s">
        <v>321</v>
      </c>
      <c r="M52" t="s">
        <v>449</v>
      </c>
      <c r="N52" t="s">
        <v>450</v>
      </c>
    </row>
    <row r="53" spans="1:14">
      <c r="A53" t="s">
        <v>161</v>
      </c>
      <c r="B53" t="s">
        <v>443</v>
      </c>
      <c r="C53" t="s">
        <v>482</v>
      </c>
      <c r="D53" t="s">
        <v>485</v>
      </c>
      <c r="E53" t="s">
        <v>475</v>
      </c>
      <c r="F53" t="s">
        <v>484</v>
      </c>
      <c r="G53" t="s">
        <v>337</v>
      </c>
      <c r="H53" t="s">
        <v>321</v>
      </c>
      <c r="J53" t="s">
        <v>321</v>
      </c>
      <c r="M53" t="s">
        <v>449</v>
      </c>
      <c r="N53" t="s">
        <v>450</v>
      </c>
    </row>
    <row r="54" spans="1:14">
      <c r="A54" t="s">
        <v>162</v>
      </c>
      <c r="B54" t="s">
        <v>443</v>
      </c>
      <c r="C54" t="s">
        <v>162</v>
      </c>
      <c r="D54" t="s">
        <v>486</v>
      </c>
      <c r="E54" t="s">
        <v>487</v>
      </c>
      <c r="F54" t="s">
        <v>488</v>
      </c>
      <c r="G54" t="s">
        <v>337</v>
      </c>
      <c r="H54" t="s">
        <v>321</v>
      </c>
      <c r="J54" t="s">
        <v>321</v>
      </c>
      <c r="M54" t="s">
        <v>449</v>
      </c>
      <c r="N54" t="s">
        <v>450</v>
      </c>
    </row>
    <row r="55" spans="1:14">
      <c r="A55" t="s">
        <v>165</v>
      </c>
      <c r="B55" t="s">
        <v>443</v>
      </c>
      <c r="C55" t="s">
        <v>165</v>
      </c>
      <c r="D55" t="s">
        <v>489</v>
      </c>
      <c r="E55" t="s">
        <v>490</v>
      </c>
      <c r="F55" t="s">
        <v>491</v>
      </c>
      <c r="G55" t="s">
        <v>448</v>
      </c>
      <c r="I55" t="s">
        <v>321</v>
      </c>
      <c r="J55" t="s">
        <v>321</v>
      </c>
      <c r="M55" t="s">
        <v>449</v>
      </c>
      <c r="N55" t="s">
        <v>450</v>
      </c>
    </row>
    <row r="56" spans="1:14">
      <c r="A56" t="s">
        <v>168</v>
      </c>
      <c r="B56" t="s">
        <v>443</v>
      </c>
      <c r="C56" t="s">
        <v>492</v>
      </c>
      <c r="D56" t="s">
        <v>493</v>
      </c>
      <c r="E56" t="s">
        <v>494</v>
      </c>
      <c r="F56" t="s">
        <v>495</v>
      </c>
      <c r="G56" t="s">
        <v>448</v>
      </c>
      <c r="H56" t="s">
        <v>321</v>
      </c>
      <c r="K56" t="s">
        <v>321</v>
      </c>
      <c r="L56" t="s">
        <v>439</v>
      </c>
      <c r="M56" t="s">
        <v>471</v>
      </c>
      <c r="N56" t="s">
        <v>331</v>
      </c>
    </row>
    <row r="57" spans="1:14">
      <c r="A57" t="s">
        <v>171</v>
      </c>
      <c r="B57" t="s">
        <v>443</v>
      </c>
      <c r="C57" t="s">
        <v>496</v>
      </c>
      <c r="D57" t="s">
        <v>497</v>
      </c>
      <c r="E57" t="s">
        <v>498</v>
      </c>
      <c r="F57" t="s">
        <v>499</v>
      </c>
      <c r="G57" t="s">
        <v>500</v>
      </c>
      <c r="H57" t="s">
        <v>321</v>
      </c>
      <c r="K57" t="s">
        <v>321</v>
      </c>
      <c r="L57" t="s">
        <v>439</v>
      </c>
      <c r="M57" t="s">
        <v>471</v>
      </c>
      <c r="N57" t="s">
        <v>331</v>
      </c>
    </row>
    <row r="58" spans="1:14">
      <c r="A58" t="s">
        <v>174</v>
      </c>
      <c r="B58" t="s">
        <v>443</v>
      </c>
      <c r="C58" t="s">
        <v>174</v>
      </c>
      <c r="D58" t="s">
        <v>501</v>
      </c>
      <c r="E58" t="s">
        <v>502</v>
      </c>
      <c r="F58" t="s">
        <v>503</v>
      </c>
      <c r="G58" t="s">
        <v>448</v>
      </c>
      <c r="H58" t="s">
        <v>321</v>
      </c>
      <c r="K58" t="s">
        <v>321</v>
      </c>
      <c r="L58" t="s">
        <v>439</v>
      </c>
      <c r="M58" t="s">
        <v>471</v>
      </c>
      <c r="N58" t="s">
        <v>331</v>
      </c>
    </row>
    <row r="59" spans="1:13">
      <c r="A59" t="s">
        <v>176</v>
      </c>
      <c r="B59" t="s">
        <v>443</v>
      </c>
      <c r="C59" t="s">
        <v>504</v>
      </c>
      <c r="D59" t="s">
        <v>505</v>
      </c>
      <c r="E59" t="s">
        <v>506</v>
      </c>
      <c r="F59" t="s">
        <v>507</v>
      </c>
      <c r="G59" t="s">
        <v>337</v>
      </c>
      <c r="I59" t="s">
        <v>321</v>
      </c>
      <c r="J59" t="s">
        <v>321</v>
      </c>
      <c r="M59" t="s">
        <v>471</v>
      </c>
    </row>
    <row r="60" spans="1:13">
      <c r="A60" t="s">
        <v>179</v>
      </c>
      <c r="B60" t="s">
        <v>443</v>
      </c>
      <c r="C60" t="s">
        <v>179</v>
      </c>
      <c r="D60" t="s">
        <v>508</v>
      </c>
      <c r="E60" t="s">
        <v>509</v>
      </c>
      <c r="F60" t="s">
        <v>510</v>
      </c>
      <c r="G60" t="s">
        <v>511</v>
      </c>
      <c r="H60" t="s">
        <v>321</v>
      </c>
      <c r="J60" t="s">
        <v>321</v>
      </c>
      <c r="M60" t="s">
        <v>512</v>
      </c>
    </row>
    <row r="61" spans="1:13">
      <c r="A61" t="s">
        <v>182</v>
      </c>
      <c r="B61" t="s">
        <v>443</v>
      </c>
      <c r="C61" t="s">
        <v>182</v>
      </c>
      <c r="D61" t="s">
        <v>513</v>
      </c>
      <c r="E61" t="s">
        <v>509</v>
      </c>
      <c r="F61" t="s">
        <v>514</v>
      </c>
      <c r="G61" t="s">
        <v>511</v>
      </c>
      <c r="H61" t="s">
        <v>321</v>
      </c>
      <c r="J61" t="s">
        <v>321</v>
      </c>
      <c r="M61" t="s">
        <v>512</v>
      </c>
    </row>
    <row r="62" spans="1:13">
      <c r="A62" t="s">
        <v>184</v>
      </c>
      <c r="B62" t="s">
        <v>443</v>
      </c>
      <c r="C62" t="s">
        <v>184</v>
      </c>
      <c r="D62" t="s">
        <v>515</v>
      </c>
      <c r="E62" t="s">
        <v>516</v>
      </c>
      <c r="F62" t="s">
        <v>517</v>
      </c>
      <c r="G62" t="s">
        <v>337</v>
      </c>
      <c r="I62" t="s">
        <v>321</v>
      </c>
      <c r="J62" t="s">
        <v>321</v>
      </c>
      <c r="M62" t="s">
        <v>518</v>
      </c>
    </row>
    <row r="63" spans="1:13">
      <c r="A63" t="s">
        <v>187</v>
      </c>
      <c r="B63" t="s">
        <v>443</v>
      </c>
      <c r="C63" t="s">
        <v>187</v>
      </c>
      <c r="D63" t="s">
        <v>187</v>
      </c>
      <c r="E63" t="s">
        <v>519</v>
      </c>
      <c r="F63" t="s">
        <v>520</v>
      </c>
      <c r="G63" t="s">
        <v>337</v>
      </c>
      <c r="I63" t="s">
        <v>321</v>
      </c>
      <c r="J63" t="s">
        <v>321</v>
      </c>
      <c r="M63" t="s">
        <v>518</v>
      </c>
    </row>
    <row r="64" spans="1:13">
      <c r="A64" t="s">
        <v>190</v>
      </c>
      <c r="B64" t="s">
        <v>443</v>
      </c>
      <c r="C64" t="s">
        <v>190</v>
      </c>
      <c r="D64" t="s">
        <v>521</v>
      </c>
      <c r="E64" t="s">
        <v>519</v>
      </c>
      <c r="F64" t="s">
        <v>522</v>
      </c>
      <c r="G64" t="s">
        <v>341</v>
      </c>
      <c r="I64" t="s">
        <v>321</v>
      </c>
      <c r="J64" t="s">
        <v>321</v>
      </c>
      <c r="M64" t="s">
        <v>518</v>
      </c>
    </row>
    <row r="65" spans="1:13">
      <c r="A65" t="s">
        <v>193</v>
      </c>
      <c r="B65" t="s">
        <v>443</v>
      </c>
      <c r="C65" t="s">
        <v>193</v>
      </c>
      <c r="D65" t="s">
        <v>523</v>
      </c>
      <c r="E65" t="s">
        <v>524</v>
      </c>
      <c r="F65" t="s">
        <v>525</v>
      </c>
      <c r="G65" t="s">
        <v>337</v>
      </c>
      <c r="H65" t="s">
        <v>321</v>
      </c>
      <c r="J65" t="s">
        <v>321</v>
      </c>
      <c r="M65" t="s">
        <v>465</v>
      </c>
    </row>
    <row r="66" spans="1:14">
      <c r="A66" t="s">
        <v>196</v>
      </c>
      <c r="B66" t="s">
        <v>526</v>
      </c>
      <c r="C66" t="s">
        <v>196</v>
      </c>
      <c r="D66" t="s">
        <v>527</v>
      </c>
      <c r="E66" t="s">
        <v>528</v>
      </c>
      <c r="F66" t="s">
        <v>529</v>
      </c>
      <c r="G66" t="s">
        <v>530</v>
      </c>
      <c r="I66" t="s">
        <v>321</v>
      </c>
      <c r="J66" t="s">
        <v>321</v>
      </c>
      <c r="M66" t="s">
        <v>531</v>
      </c>
      <c r="N66" t="s">
        <v>532</v>
      </c>
    </row>
    <row r="67" spans="1:14">
      <c r="A67" t="s">
        <v>199</v>
      </c>
      <c r="B67" t="s">
        <v>526</v>
      </c>
      <c r="C67" t="s">
        <v>199</v>
      </c>
      <c r="D67" t="s">
        <v>533</v>
      </c>
      <c r="E67" t="s">
        <v>534</v>
      </c>
      <c r="F67" t="s">
        <v>535</v>
      </c>
      <c r="G67" t="s">
        <v>536</v>
      </c>
      <c r="I67" t="s">
        <v>321</v>
      </c>
      <c r="J67" t="s">
        <v>321</v>
      </c>
      <c r="M67" t="s">
        <v>531</v>
      </c>
      <c r="N67" t="s">
        <v>532</v>
      </c>
    </row>
    <row r="68" spans="1:14">
      <c r="A68" t="s">
        <v>201</v>
      </c>
      <c r="B68" t="s">
        <v>526</v>
      </c>
      <c r="C68" t="s">
        <v>201</v>
      </c>
      <c r="D68" t="s">
        <v>537</v>
      </c>
      <c r="E68" t="s">
        <v>538</v>
      </c>
      <c r="F68" t="s">
        <v>539</v>
      </c>
      <c r="G68" t="s">
        <v>540</v>
      </c>
      <c r="I68" t="s">
        <v>321</v>
      </c>
      <c r="J68" t="s">
        <v>321</v>
      </c>
      <c r="M68" t="s">
        <v>531</v>
      </c>
      <c r="N68" t="s">
        <v>532</v>
      </c>
    </row>
    <row r="69" spans="1:13">
      <c r="A69" t="s">
        <v>204</v>
      </c>
      <c r="B69" t="s">
        <v>541</v>
      </c>
      <c r="C69" t="s">
        <v>204</v>
      </c>
      <c r="D69" t="s">
        <v>542</v>
      </c>
      <c r="E69" t="s">
        <v>543</v>
      </c>
      <c r="F69" t="s">
        <v>544</v>
      </c>
      <c r="G69" t="s">
        <v>337</v>
      </c>
      <c r="H69" t="s">
        <v>321</v>
      </c>
      <c r="J69" t="s">
        <v>321</v>
      </c>
      <c r="M69" t="s">
        <v>545</v>
      </c>
    </row>
    <row r="70" spans="1:13">
      <c r="A70" t="s">
        <v>207</v>
      </c>
      <c r="B70" t="s">
        <v>541</v>
      </c>
      <c r="C70" t="s">
        <v>207</v>
      </c>
      <c r="D70" t="s">
        <v>546</v>
      </c>
      <c r="E70" t="s">
        <v>543</v>
      </c>
      <c r="F70" t="s">
        <v>547</v>
      </c>
      <c r="G70" t="s">
        <v>337</v>
      </c>
      <c r="H70" t="s">
        <v>321</v>
      </c>
      <c r="J70" t="s">
        <v>321</v>
      </c>
      <c r="M70" t="s">
        <v>548</v>
      </c>
    </row>
    <row r="71" spans="1:13">
      <c r="A71" t="s">
        <v>210</v>
      </c>
      <c r="B71" t="s">
        <v>541</v>
      </c>
      <c r="C71" t="s">
        <v>549</v>
      </c>
      <c r="D71" t="s">
        <v>210</v>
      </c>
      <c r="E71" t="s">
        <v>550</v>
      </c>
      <c r="F71" t="s">
        <v>551</v>
      </c>
      <c r="G71" t="s">
        <v>381</v>
      </c>
      <c r="H71" t="s">
        <v>321</v>
      </c>
      <c r="J71" t="s">
        <v>321</v>
      </c>
      <c r="M71" t="s">
        <v>552</v>
      </c>
    </row>
    <row r="72" spans="1:13">
      <c r="A72" t="s">
        <v>213</v>
      </c>
      <c r="B72" t="s">
        <v>541</v>
      </c>
      <c r="C72" t="s">
        <v>553</v>
      </c>
      <c r="D72" t="s">
        <v>554</v>
      </c>
      <c r="E72" t="s">
        <v>555</v>
      </c>
      <c r="F72" t="s">
        <v>556</v>
      </c>
      <c r="G72" t="s">
        <v>337</v>
      </c>
      <c r="H72" t="s">
        <v>321</v>
      </c>
      <c r="J72" t="s">
        <v>321</v>
      </c>
      <c r="M72" t="s">
        <v>548</v>
      </c>
    </row>
    <row r="73" spans="1:13">
      <c r="A73" t="s">
        <v>216</v>
      </c>
      <c r="B73" t="s">
        <v>557</v>
      </c>
      <c r="C73" t="s">
        <v>558</v>
      </c>
      <c r="D73" t="s">
        <v>559</v>
      </c>
      <c r="E73" t="s">
        <v>560</v>
      </c>
      <c r="F73" t="s">
        <v>561</v>
      </c>
      <c r="G73" t="s">
        <v>562</v>
      </c>
      <c r="I73" t="s">
        <v>321</v>
      </c>
      <c r="J73" t="s">
        <v>321</v>
      </c>
      <c r="M73" t="s">
        <v>563</v>
      </c>
    </row>
    <row r="74" spans="1:13">
      <c r="A74" t="s">
        <v>218</v>
      </c>
      <c r="B74" t="s">
        <v>557</v>
      </c>
      <c r="C74" t="s">
        <v>564</v>
      </c>
      <c r="D74" t="s">
        <v>565</v>
      </c>
      <c r="E74" t="s">
        <v>560</v>
      </c>
      <c r="F74" t="s">
        <v>561</v>
      </c>
      <c r="G74" t="s">
        <v>562</v>
      </c>
      <c r="I74" t="s">
        <v>321</v>
      </c>
      <c r="J74" t="s">
        <v>321</v>
      </c>
      <c r="M74" t="s">
        <v>563</v>
      </c>
    </row>
    <row r="75" spans="1:13">
      <c r="A75" t="s">
        <v>220</v>
      </c>
      <c r="B75" t="s">
        <v>557</v>
      </c>
      <c r="C75" t="s">
        <v>564</v>
      </c>
      <c r="D75" t="s">
        <v>566</v>
      </c>
      <c r="E75" t="s">
        <v>560</v>
      </c>
      <c r="F75" t="s">
        <v>561</v>
      </c>
      <c r="G75" t="s">
        <v>562</v>
      </c>
      <c r="I75" t="s">
        <v>321</v>
      </c>
      <c r="J75" t="s">
        <v>321</v>
      </c>
      <c r="M75" t="s">
        <v>567</v>
      </c>
    </row>
    <row r="76" spans="1:13">
      <c r="A76" t="s">
        <v>222</v>
      </c>
      <c r="B76" t="s">
        <v>568</v>
      </c>
      <c r="C76" t="s">
        <v>222</v>
      </c>
      <c r="D76" t="s">
        <v>569</v>
      </c>
      <c r="E76" t="s">
        <v>570</v>
      </c>
      <c r="F76" t="s">
        <v>571</v>
      </c>
      <c r="G76" t="s">
        <v>337</v>
      </c>
      <c r="H76" t="s">
        <v>321</v>
      </c>
      <c r="J76" t="s">
        <v>321</v>
      </c>
      <c r="M76" t="s">
        <v>572</v>
      </c>
    </row>
    <row r="77" spans="1:13">
      <c r="A77" t="s">
        <v>225</v>
      </c>
      <c r="B77" t="s">
        <v>568</v>
      </c>
      <c r="C77" t="s">
        <v>225</v>
      </c>
      <c r="D77" t="s">
        <v>573</v>
      </c>
      <c r="E77" t="s">
        <v>570</v>
      </c>
      <c r="F77" t="s">
        <v>571</v>
      </c>
      <c r="G77" t="s">
        <v>337</v>
      </c>
      <c r="H77" t="s">
        <v>321</v>
      </c>
      <c r="J77" t="s">
        <v>321</v>
      </c>
      <c r="M77" t="s">
        <v>572</v>
      </c>
    </row>
    <row r="78" spans="1:13">
      <c r="A78" t="s">
        <v>227</v>
      </c>
      <c r="B78" t="s">
        <v>568</v>
      </c>
      <c r="C78" t="s">
        <v>227</v>
      </c>
      <c r="D78" t="s">
        <v>574</v>
      </c>
      <c r="E78" t="s">
        <v>570</v>
      </c>
      <c r="F78" t="s">
        <v>571</v>
      </c>
      <c r="G78" t="s">
        <v>337</v>
      </c>
      <c r="H78" t="s">
        <v>321</v>
      </c>
      <c r="J78" t="s">
        <v>321</v>
      </c>
      <c r="M78" t="s">
        <v>572</v>
      </c>
    </row>
    <row r="79" spans="1:13">
      <c r="A79" t="s">
        <v>229</v>
      </c>
      <c r="B79" t="s">
        <v>568</v>
      </c>
      <c r="C79" t="s">
        <v>229</v>
      </c>
      <c r="D79" t="s">
        <v>575</v>
      </c>
      <c r="E79" t="s">
        <v>576</v>
      </c>
      <c r="F79" t="s">
        <v>577</v>
      </c>
      <c r="G79" t="s">
        <v>337</v>
      </c>
      <c r="H79" t="s">
        <v>321</v>
      </c>
      <c r="J79" t="s">
        <v>321</v>
      </c>
      <c r="M79" t="s">
        <v>572</v>
      </c>
    </row>
    <row r="80" spans="1:13">
      <c r="A80" t="s">
        <v>232</v>
      </c>
      <c r="B80" t="s">
        <v>568</v>
      </c>
      <c r="C80" t="s">
        <v>232</v>
      </c>
      <c r="D80" t="s">
        <v>578</v>
      </c>
      <c r="E80" t="s">
        <v>579</v>
      </c>
      <c r="F80" t="s">
        <v>580</v>
      </c>
      <c r="G80" t="s">
        <v>337</v>
      </c>
      <c r="H80" t="s">
        <v>321</v>
      </c>
      <c r="J80" t="s">
        <v>321</v>
      </c>
      <c r="M80" t="s">
        <v>581</v>
      </c>
    </row>
    <row r="81" spans="1:13">
      <c r="A81" t="s">
        <v>235</v>
      </c>
      <c r="B81" t="s">
        <v>568</v>
      </c>
      <c r="C81" t="s">
        <v>235</v>
      </c>
      <c r="D81" t="s">
        <v>582</v>
      </c>
      <c r="E81" t="s">
        <v>583</v>
      </c>
      <c r="F81" t="s">
        <v>584</v>
      </c>
      <c r="G81" t="s">
        <v>337</v>
      </c>
      <c r="H81" t="s">
        <v>321</v>
      </c>
      <c r="K81" t="s">
        <v>321</v>
      </c>
      <c r="L81" t="s">
        <v>330</v>
      </c>
      <c r="M81" t="s">
        <v>585</v>
      </c>
    </row>
    <row r="82" spans="1:13">
      <c r="A82" t="s">
        <v>238</v>
      </c>
      <c r="B82" t="s">
        <v>568</v>
      </c>
      <c r="C82" t="s">
        <v>238</v>
      </c>
      <c r="D82" t="s">
        <v>586</v>
      </c>
      <c r="E82" t="s">
        <v>587</v>
      </c>
      <c r="F82" t="s">
        <v>588</v>
      </c>
      <c r="G82" t="s">
        <v>337</v>
      </c>
      <c r="H82" t="s">
        <v>321</v>
      </c>
      <c r="K82" t="s">
        <v>321</v>
      </c>
      <c r="L82" t="s">
        <v>330</v>
      </c>
      <c r="M82" t="s">
        <v>572</v>
      </c>
    </row>
    <row r="83" spans="1:13">
      <c r="A83" t="s">
        <v>241</v>
      </c>
      <c r="B83" t="s">
        <v>568</v>
      </c>
      <c r="C83" t="s">
        <v>241</v>
      </c>
      <c r="D83" t="s">
        <v>589</v>
      </c>
      <c r="E83" t="s">
        <v>590</v>
      </c>
      <c r="F83" t="s">
        <v>591</v>
      </c>
      <c r="G83" t="s">
        <v>337</v>
      </c>
      <c r="H83" t="s">
        <v>321</v>
      </c>
      <c r="J83" t="s">
        <v>321</v>
      </c>
      <c r="M83" t="s">
        <v>592</v>
      </c>
    </row>
    <row r="84" spans="1:13">
      <c r="A84" t="s">
        <v>244</v>
      </c>
      <c r="B84" t="s">
        <v>568</v>
      </c>
      <c r="C84" t="s">
        <v>244</v>
      </c>
      <c r="D84" t="s">
        <v>593</v>
      </c>
      <c r="E84" t="s">
        <v>594</v>
      </c>
      <c r="F84" t="s">
        <v>595</v>
      </c>
      <c r="G84" t="s">
        <v>596</v>
      </c>
      <c r="H84" t="s">
        <v>321</v>
      </c>
      <c r="J84" t="s">
        <v>321</v>
      </c>
      <c r="M84" t="s">
        <v>597</v>
      </c>
    </row>
    <row r="85" spans="1:13">
      <c r="A85" t="s">
        <v>247</v>
      </c>
      <c r="B85" t="s">
        <v>568</v>
      </c>
      <c r="C85" t="s">
        <v>247</v>
      </c>
      <c r="D85" t="s">
        <v>598</v>
      </c>
      <c r="E85" t="s">
        <v>599</v>
      </c>
      <c r="F85" t="s">
        <v>600</v>
      </c>
      <c r="G85" t="s">
        <v>337</v>
      </c>
      <c r="H85" t="s">
        <v>321</v>
      </c>
      <c r="J85" t="s">
        <v>321</v>
      </c>
      <c r="M85" t="s">
        <v>597</v>
      </c>
    </row>
    <row r="86" spans="1:13">
      <c r="A86" t="s">
        <v>250</v>
      </c>
      <c r="B86" t="s">
        <v>568</v>
      </c>
      <c r="C86" t="s">
        <v>250</v>
      </c>
      <c r="D86" t="s">
        <v>601</v>
      </c>
      <c r="E86" t="s">
        <v>602</v>
      </c>
      <c r="F86" t="s">
        <v>603</v>
      </c>
      <c r="G86" t="s">
        <v>337</v>
      </c>
      <c r="H86" t="s">
        <v>321</v>
      </c>
      <c r="J86" t="s">
        <v>321</v>
      </c>
      <c r="M86" t="s">
        <v>597</v>
      </c>
    </row>
    <row r="87" spans="1:13">
      <c r="A87" t="s">
        <v>253</v>
      </c>
      <c r="B87" t="s">
        <v>568</v>
      </c>
      <c r="C87" t="s">
        <v>253</v>
      </c>
      <c r="D87" t="s">
        <v>604</v>
      </c>
      <c r="E87" t="s">
        <v>605</v>
      </c>
      <c r="F87" t="s">
        <v>606</v>
      </c>
      <c r="G87" t="s">
        <v>337</v>
      </c>
      <c r="H87" t="s">
        <v>321</v>
      </c>
      <c r="K87" t="s">
        <v>321</v>
      </c>
      <c r="L87" t="s">
        <v>370</v>
      </c>
      <c r="M87" t="s">
        <v>597</v>
      </c>
    </row>
    <row r="88" spans="1:13">
      <c r="A88" t="s">
        <v>256</v>
      </c>
      <c r="B88" t="s">
        <v>568</v>
      </c>
      <c r="C88" t="s">
        <v>256</v>
      </c>
      <c r="D88" t="s">
        <v>607</v>
      </c>
      <c r="E88" t="s">
        <v>608</v>
      </c>
      <c r="F88" t="s">
        <v>609</v>
      </c>
      <c r="G88" t="s">
        <v>337</v>
      </c>
      <c r="I88" t="s">
        <v>321</v>
      </c>
      <c r="J88" t="s">
        <v>321</v>
      </c>
      <c r="M88" t="s">
        <v>572</v>
      </c>
    </row>
    <row r="89" spans="1:13">
      <c r="A89" t="s">
        <v>259</v>
      </c>
      <c r="B89" t="s">
        <v>568</v>
      </c>
      <c r="C89" t="s">
        <v>259</v>
      </c>
      <c r="D89" t="s">
        <v>610</v>
      </c>
      <c r="E89" t="s">
        <v>608</v>
      </c>
      <c r="F89" t="s">
        <v>611</v>
      </c>
      <c r="G89" t="s">
        <v>337</v>
      </c>
      <c r="I89" t="s">
        <v>321</v>
      </c>
      <c r="J89" t="s">
        <v>321</v>
      </c>
      <c r="M89" t="s">
        <v>572</v>
      </c>
    </row>
    <row r="90" spans="1:13">
      <c r="A90" t="s">
        <v>260</v>
      </c>
      <c r="B90" t="s">
        <v>612</v>
      </c>
      <c r="C90" t="s">
        <v>260</v>
      </c>
      <c r="D90" t="s">
        <v>613</v>
      </c>
      <c r="E90" t="s">
        <v>614</v>
      </c>
      <c r="F90" t="s">
        <v>615</v>
      </c>
      <c r="G90" t="s">
        <v>341</v>
      </c>
      <c r="I90" t="s">
        <v>321</v>
      </c>
      <c r="J90" t="s">
        <v>321</v>
      </c>
      <c r="M90" t="s">
        <v>616</v>
      </c>
    </row>
    <row r="91" spans="1:13">
      <c r="A91" t="s">
        <v>263</v>
      </c>
      <c r="B91" t="s">
        <v>612</v>
      </c>
      <c r="C91" t="s">
        <v>263</v>
      </c>
      <c r="D91" t="s">
        <v>263</v>
      </c>
      <c r="E91" t="s">
        <v>617</v>
      </c>
      <c r="F91" t="s">
        <v>618</v>
      </c>
      <c r="G91" t="s">
        <v>341</v>
      </c>
      <c r="I91" t="s">
        <v>321</v>
      </c>
      <c r="J91" t="s">
        <v>321</v>
      </c>
      <c r="M91" t="s">
        <v>616</v>
      </c>
    </row>
    <row r="92" spans="1:13">
      <c r="A92" t="s">
        <v>266</v>
      </c>
      <c r="B92" t="s">
        <v>612</v>
      </c>
      <c r="C92" t="s">
        <v>266</v>
      </c>
      <c r="D92" t="s">
        <v>619</v>
      </c>
      <c r="E92" t="s">
        <v>617</v>
      </c>
      <c r="F92" t="s">
        <v>620</v>
      </c>
      <c r="G92" t="s">
        <v>341</v>
      </c>
      <c r="I92" t="s">
        <v>321</v>
      </c>
      <c r="J92" t="s">
        <v>321</v>
      </c>
      <c r="M92" t="s">
        <v>616</v>
      </c>
    </row>
    <row r="93" spans="1:13">
      <c r="A93" t="s">
        <v>268</v>
      </c>
      <c r="B93" t="s">
        <v>612</v>
      </c>
      <c r="C93" t="s">
        <v>268</v>
      </c>
      <c r="D93" t="s">
        <v>621</v>
      </c>
      <c r="E93" t="s">
        <v>622</v>
      </c>
      <c r="F93" t="s">
        <v>623</v>
      </c>
      <c r="G93" t="s">
        <v>341</v>
      </c>
      <c r="I93" t="s">
        <v>321</v>
      </c>
      <c r="J93" t="s">
        <v>321</v>
      </c>
      <c r="M93" t="s">
        <v>616</v>
      </c>
    </row>
    <row r="94" spans="1:13">
      <c r="A94" t="s">
        <v>271</v>
      </c>
      <c r="B94" t="s">
        <v>612</v>
      </c>
      <c r="C94" t="s">
        <v>271</v>
      </c>
      <c r="D94" t="s">
        <v>624</v>
      </c>
      <c r="E94" t="s">
        <v>625</v>
      </c>
      <c r="F94" t="s">
        <v>626</v>
      </c>
      <c r="G94" t="s">
        <v>341</v>
      </c>
      <c r="I94" t="s">
        <v>321</v>
      </c>
      <c r="J94" t="s">
        <v>321</v>
      </c>
      <c r="M94" t="s">
        <v>616</v>
      </c>
    </row>
    <row r="95" spans="1:13">
      <c r="A95" t="s">
        <v>273</v>
      </c>
      <c r="B95" t="s">
        <v>612</v>
      </c>
      <c r="C95" t="s">
        <v>273</v>
      </c>
      <c r="D95" t="s">
        <v>627</v>
      </c>
      <c r="E95" t="s">
        <v>628</v>
      </c>
      <c r="F95" t="s">
        <v>629</v>
      </c>
      <c r="G95" t="s">
        <v>337</v>
      </c>
      <c r="H95" t="s">
        <v>321</v>
      </c>
      <c r="J95" t="s">
        <v>321</v>
      </c>
      <c r="M95" t="s">
        <v>616</v>
      </c>
    </row>
    <row r="96" spans="1:13">
      <c r="A96" t="s">
        <v>276</v>
      </c>
      <c r="B96" t="s">
        <v>630</v>
      </c>
      <c r="C96" t="s">
        <v>276</v>
      </c>
      <c r="D96" t="s">
        <v>631</v>
      </c>
      <c r="E96" t="s">
        <v>632</v>
      </c>
      <c r="F96" t="s">
        <v>633</v>
      </c>
      <c r="G96" t="s">
        <v>341</v>
      </c>
      <c r="I96" t="s">
        <v>321</v>
      </c>
      <c r="K96" t="s">
        <v>321</v>
      </c>
      <c r="L96" t="s">
        <v>330</v>
      </c>
      <c r="M96" t="s">
        <v>634</v>
      </c>
    </row>
    <row r="97" spans="1:13">
      <c r="A97" t="s">
        <v>279</v>
      </c>
      <c r="B97" t="s">
        <v>630</v>
      </c>
      <c r="C97" t="s">
        <v>279</v>
      </c>
      <c r="D97" t="s">
        <v>635</v>
      </c>
      <c r="E97" t="s">
        <v>636</v>
      </c>
      <c r="F97" t="s">
        <v>637</v>
      </c>
      <c r="G97" t="s">
        <v>341</v>
      </c>
      <c r="I97" t="s">
        <v>321</v>
      </c>
      <c r="J97" t="s">
        <v>321</v>
      </c>
      <c r="M97" t="s">
        <v>634</v>
      </c>
    </row>
    <row r="98" spans="1:13">
      <c r="A98" t="s">
        <v>282</v>
      </c>
      <c r="B98" t="s">
        <v>630</v>
      </c>
      <c r="C98" t="s">
        <v>282</v>
      </c>
      <c r="D98" t="s">
        <v>638</v>
      </c>
      <c r="E98" t="s">
        <v>639</v>
      </c>
      <c r="F98" t="s">
        <v>640</v>
      </c>
      <c r="G98" t="s">
        <v>341</v>
      </c>
      <c r="I98" t="s">
        <v>321</v>
      </c>
      <c r="J98" t="s">
        <v>321</v>
      </c>
      <c r="M98" t="s">
        <v>634</v>
      </c>
    </row>
    <row r="99" spans="1:13">
      <c r="A99" t="s">
        <v>285</v>
      </c>
      <c r="B99" t="s">
        <v>630</v>
      </c>
      <c r="C99" t="s">
        <v>285</v>
      </c>
      <c r="D99" t="s">
        <v>641</v>
      </c>
      <c r="E99" t="s">
        <v>639</v>
      </c>
      <c r="F99" t="s">
        <v>642</v>
      </c>
      <c r="G99" t="s">
        <v>337</v>
      </c>
      <c r="I99" t="s">
        <v>321</v>
      </c>
      <c r="J99" t="s">
        <v>321</v>
      </c>
      <c r="M99" t="s">
        <v>634</v>
      </c>
    </row>
    <row r="100" spans="1:13">
      <c r="A100" t="s">
        <v>288</v>
      </c>
      <c r="B100" t="s">
        <v>630</v>
      </c>
      <c r="C100" t="s">
        <v>643</v>
      </c>
      <c r="D100" t="s">
        <v>644</v>
      </c>
      <c r="E100" t="s">
        <v>645</v>
      </c>
      <c r="F100" t="s">
        <v>646</v>
      </c>
      <c r="G100" t="s">
        <v>337</v>
      </c>
      <c r="I100" t="s">
        <v>321</v>
      </c>
      <c r="J100" t="s">
        <v>321</v>
      </c>
      <c r="M100" t="s">
        <v>634</v>
      </c>
    </row>
    <row r="101" spans="1:13">
      <c r="A101" t="s">
        <v>290</v>
      </c>
      <c r="B101" t="s">
        <v>630</v>
      </c>
      <c r="C101" t="s">
        <v>290</v>
      </c>
      <c r="D101" t="s">
        <v>647</v>
      </c>
      <c r="E101" t="s">
        <v>648</v>
      </c>
      <c r="F101" t="s">
        <v>649</v>
      </c>
      <c r="G101" t="s">
        <v>341</v>
      </c>
      <c r="I101" t="s">
        <v>321</v>
      </c>
      <c r="J101" t="s">
        <v>321</v>
      </c>
      <c r="M101" t="s">
        <v>634</v>
      </c>
    </row>
    <row r="102" spans="1:13">
      <c r="A102" t="s">
        <v>293</v>
      </c>
      <c r="B102" t="s">
        <v>630</v>
      </c>
      <c r="C102" t="s">
        <v>293</v>
      </c>
      <c r="D102" t="s">
        <v>650</v>
      </c>
      <c r="E102" t="s">
        <v>651</v>
      </c>
      <c r="F102" t="s">
        <v>652</v>
      </c>
      <c r="G102" t="s">
        <v>337</v>
      </c>
      <c r="I102" t="s">
        <v>321</v>
      </c>
      <c r="J102" t="s">
        <v>321</v>
      </c>
      <c r="M102" t="s">
        <v>634</v>
      </c>
    </row>
    <row r="103" spans="1:13">
      <c r="A103" t="s">
        <v>295</v>
      </c>
      <c r="B103" t="s">
        <v>630</v>
      </c>
      <c r="C103" t="s">
        <v>295</v>
      </c>
      <c r="D103" t="s">
        <v>653</v>
      </c>
      <c r="E103" t="s">
        <v>654</v>
      </c>
      <c r="F103" t="s">
        <v>655</v>
      </c>
      <c r="G103" t="s">
        <v>341</v>
      </c>
      <c r="I103" t="s">
        <v>321</v>
      </c>
      <c r="J103" t="s">
        <v>321</v>
      </c>
      <c r="M103" t="s">
        <v>634</v>
      </c>
    </row>
    <row r="104" spans="1:13">
      <c r="A104" t="s">
        <v>298</v>
      </c>
      <c r="B104" t="s">
        <v>630</v>
      </c>
      <c r="C104" t="s">
        <v>298</v>
      </c>
      <c r="D104" t="s">
        <v>656</v>
      </c>
      <c r="E104" t="s">
        <v>654</v>
      </c>
      <c r="F104" t="s">
        <v>657</v>
      </c>
      <c r="G104" t="s">
        <v>658</v>
      </c>
      <c r="I104" t="s">
        <v>321</v>
      </c>
      <c r="J104" t="s">
        <v>321</v>
      </c>
      <c r="M104" t="s">
        <v>634</v>
      </c>
    </row>
    <row r="105" spans="1:13">
      <c r="A105" t="s">
        <v>301</v>
      </c>
      <c r="B105" t="s">
        <v>630</v>
      </c>
      <c r="C105" t="s">
        <v>301</v>
      </c>
      <c r="D105" t="s">
        <v>659</v>
      </c>
      <c r="E105" t="s">
        <v>654</v>
      </c>
      <c r="F105" t="s">
        <v>660</v>
      </c>
      <c r="G105" t="s">
        <v>658</v>
      </c>
      <c r="I105" t="s">
        <v>321</v>
      </c>
      <c r="J105" t="s">
        <v>321</v>
      </c>
      <c r="M105" t="s">
        <v>634</v>
      </c>
    </row>
    <row r="106" spans="1:13">
      <c r="A106" t="s">
        <v>304</v>
      </c>
      <c r="B106" t="s">
        <v>630</v>
      </c>
      <c r="C106" t="s">
        <v>304</v>
      </c>
      <c r="D106" t="s">
        <v>661</v>
      </c>
      <c r="E106" t="s">
        <v>654</v>
      </c>
      <c r="F106" t="s">
        <v>662</v>
      </c>
      <c r="G106" t="s">
        <v>658</v>
      </c>
      <c r="I106" t="s">
        <v>321</v>
      </c>
      <c r="J106" t="s">
        <v>321</v>
      </c>
      <c r="M106" t="s">
        <v>634</v>
      </c>
    </row>
    <row r="107" spans="1:13">
      <c r="A107" t="s">
        <v>307</v>
      </c>
      <c r="B107" t="s">
        <v>663</v>
      </c>
      <c r="C107" t="s">
        <v>664</v>
      </c>
      <c r="D107" t="s">
        <v>665</v>
      </c>
      <c r="E107" t="s">
        <v>666</v>
      </c>
      <c r="F107" t="s">
        <v>667</v>
      </c>
      <c r="G107" t="s">
        <v>337</v>
      </c>
      <c r="H107" t="s">
        <v>321</v>
      </c>
      <c r="J107" t="s">
        <v>321</v>
      </c>
      <c r="M107" t="s">
        <v>668</v>
      </c>
    </row>
    <row r="108" spans="1:13">
      <c r="A108" t="s">
        <v>310</v>
      </c>
      <c r="B108" t="s">
        <v>663</v>
      </c>
      <c r="C108" t="s">
        <v>669</v>
      </c>
      <c r="D108" t="s">
        <v>670</v>
      </c>
      <c r="E108" t="s">
        <v>671</v>
      </c>
      <c r="F108" t="s">
        <v>667</v>
      </c>
      <c r="G108" t="s">
        <v>672</v>
      </c>
      <c r="H108" t="s">
        <v>321</v>
      </c>
      <c r="J108" t="s">
        <v>321</v>
      </c>
      <c r="M108" t="s">
        <v>673</v>
      </c>
    </row>
    <row r="109" spans="1:13">
      <c r="A109" t="s">
        <v>313</v>
      </c>
      <c r="B109" t="s">
        <v>674</v>
      </c>
      <c r="C109" t="s">
        <v>313</v>
      </c>
      <c r="D109" t="s">
        <v>675</v>
      </c>
      <c r="E109" t="s">
        <v>676</v>
      </c>
      <c r="F109" t="s">
        <v>677</v>
      </c>
      <c r="G109" t="s">
        <v>320</v>
      </c>
      <c r="I109" t="s">
        <v>321</v>
      </c>
      <c r="J109" t="s">
        <v>321</v>
      </c>
      <c r="M109" t="s">
        <v>678</v>
      </c>
    </row>
  </sheetData>
  <pageMargins left="0.7" right="0.7" top="0.75" bottom="0.75" header="0.3" footer="0.3"/>
  <pageSetup paperSize="1"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sheet1</vt:lpstr>
      <vt:lpstr>s_9fe3a0ca26673bae</vt:lpstr>
      <vt:lpstr>70366f32692c3a56</vt:lpstr>
      <vt:lpstr>e5a40c1c6c9bab46_a_col5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2022-11-16T00:40:00Z</dcterms:created>
  <dcterms:modified xsi:type="dcterms:W3CDTF">2023-02-16T08:06:54Z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A2A8DBFAFCFE48999C30EF1F0BD53C28</vt:lpwstr>
  </property>
  <property fmtid="{D5CDD505-2E9C-101B-9397-08002B2CF9AE}" pid="3" name="KSOProductBuildVer">
    <vt:lpwstr>2052-11.1.0.13703</vt:lpwstr>
  </property>
</Properties>
</file>