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财政（公开表）" sheetId="1" r:id="rId1"/>
  </sheets>
  <calcPr calcId="144525"/>
</workbook>
</file>

<file path=xl/sharedStrings.xml><?xml version="1.0" encoding="utf-8"?>
<sst xmlns="http://schemas.openxmlformats.org/spreadsheetml/2006/main" count="109" uniqueCount="63">
  <si>
    <t>炎陵县财政局综合规划口2022年度1-10月炎陵县财政民生专项资金分配情况表</t>
  </si>
  <si>
    <t>单位：元</t>
  </si>
  <si>
    <t>序号</t>
  </si>
  <si>
    <t>专项项目名称</t>
  </si>
  <si>
    <t>文号</t>
  </si>
  <si>
    <t>内容摘要</t>
  </si>
  <si>
    <t>归口股室</t>
  </si>
  <si>
    <t>公开选项</t>
  </si>
  <si>
    <t>金额</t>
  </si>
  <si>
    <t>分配情况</t>
  </si>
  <si>
    <t>截至10月31日止余额</t>
  </si>
  <si>
    <t>备注</t>
  </si>
  <si>
    <t>合计</t>
  </si>
  <si>
    <t>专项转移支付</t>
  </si>
  <si>
    <t>一般性转移支付</t>
  </si>
  <si>
    <t>本级安排</t>
  </si>
  <si>
    <t>上年结转</t>
  </si>
  <si>
    <t>明细</t>
  </si>
  <si>
    <t>分配单位</t>
  </si>
  <si>
    <t>住房保障支出</t>
  </si>
  <si>
    <t>2210101廉租住房</t>
  </si>
  <si>
    <t>株财综
[2021]8号</t>
  </si>
  <si>
    <t>下达第二批增值收益补充保障性住房建设资金</t>
  </si>
  <si>
    <t>综合股</t>
  </si>
  <si>
    <t>主动公开</t>
  </si>
  <si>
    <t>炎财综指〔2022〕17号、炎财综指〔2022〕25号</t>
  </si>
  <si>
    <t>炎陵县住房和城乡建设局、炎陵县住房保障服务中心</t>
  </si>
  <si>
    <t>株财综[2021]49号</t>
  </si>
  <si>
    <t>下达2020年度住房公积金增值收益补充廉租住房建设资金</t>
  </si>
  <si>
    <t>炎财综指〔2022〕22号、炎财综指〔2022〕27号、炎财综指〔2022〕31号、炎财综指〔2022〕37号、炎财综指〔2022〕39号、炎财综指〔2022〕41号</t>
  </si>
  <si>
    <t>株财综[2020]41号</t>
  </si>
  <si>
    <t>下达2019年度住房公积金增值收益补充廉租住房建设资金</t>
  </si>
  <si>
    <t>2210103棚户区改造</t>
  </si>
  <si>
    <t>湘财预
〔2019〕317号</t>
  </si>
  <si>
    <t>提前下达2020年部分省级财政城镇保障性安居工程专项资金（城市棚户区改造）</t>
  </si>
  <si>
    <t>湘财预
〔2019〕305号</t>
  </si>
  <si>
    <t>提前下达2020年部分中央财政城镇保障性安居工程专项资金（城市棚户区改造）（524万元，湘财预[2019]369号调减283万元，已分配38.016）</t>
  </si>
  <si>
    <t>炎财综指〔2022〕11号</t>
  </si>
  <si>
    <t>炎陵县住房和城乡建设局</t>
  </si>
  <si>
    <t>湘财预
〔2020〕152号</t>
  </si>
  <si>
    <t>下达2020年中央财政城镇保障性安居工程专项资金（城市棚户区改造和租赁补贴）</t>
  </si>
  <si>
    <t>湘财预[2021]72号</t>
  </si>
  <si>
    <t>关于下达2021年中央财政城镇保障性安居工程专项资金（城市棚户区改造（含租赁补贴发放））</t>
  </si>
  <si>
    <t>2210107保障性住房租金补贴</t>
  </si>
  <si>
    <t>湘财预[2021]330号</t>
  </si>
  <si>
    <t>提前下达2022年中央财政城镇保障性安居工程补助资金的通知（租赁补贴98万元））</t>
  </si>
  <si>
    <t>炎财综指〔2022〕21号、炎财综指〔2022〕34号、炎财综指〔2022〕40号</t>
  </si>
  <si>
    <t>炎陵县住房保障服务中心</t>
  </si>
  <si>
    <t>2210108老旧小区改造</t>
  </si>
  <si>
    <t>下达2020年中央财政城镇保障性安居工程专项资金（城镇老旧小区改造）</t>
  </si>
  <si>
    <t>炎财综指〔2022〕9号、炎财综指〔2022〕14号</t>
  </si>
  <si>
    <t>湘财预[2020]317号</t>
  </si>
  <si>
    <t>提前下达2021年部分中央财政城镇保障性安居工程专项资金（老旧小区改造）</t>
  </si>
  <si>
    <t>关于下达2021年中央财政城镇保障性安居工程专项资金（城镇老旧小区改造20年提前下达金额77万本次下达金额140万）</t>
  </si>
  <si>
    <t>炎财综指〔2022〕8号</t>
  </si>
  <si>
    <t>湘财预[2021]213号</t>
  </si>
  <si>
    <t>下达2021年省级财政城镇保障性安居工程专项资金（城镇老旧小区改造）</t>
  </si>
  <si>
    <t>提前下达2022年部分中央财政城镇保障性安居工程补助资金的通知（老旧小区改造385万元—湘财预〔2022〕89号老旧小区改造调减157万元）228万元</t>
  </si>
  <si>
    <t>22199其他保障性安居工程支出</t>
  </si>
  <si>
    <t>湘财预
〔2022〕89号</t>
  </si>
  <si>
    <t>下达2022年中央财政城镇保障性安居工程补助资金的通知（租赁住房保障（含保障性租赁住房、公租房和租赁补贴）367万元）</t>
  </si>
  <si>
    <t>湘财预
〔2022〕217号</t>
  </si>
  <si>
    <t>下达2022年省级财政城镇保障性安居工程专项资金的通知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</si>
</sst>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0.00_);[Red]\(0.00\)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2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Arial"/>
      <charset val="0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color indexed="8"/>
      <name val="Arial"/>
      <charset val="0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>
      <alignment vertical="top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1" fillId="14" borderId="13" applyNumberFormat="0" applyAlignment="0" applyProtection="0">
      <alignment vertical="center"/>
    </xf>
    <xf numFmtId="0" fontId="22" fillId="14" borderId="9" applyNumberFormat="0" applyAlignment="0" applyProtection="0">
      <alignment vertical="center"/>
    </xf>
    <xf numFmtId="0" fontId="23" fillId="15" borderId="14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28" fillId="0" borderId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11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77" fontId="1" fillId="4" borderId="1" xfId="0" applyNumberFormat="1" applyFont="1" applyFill="1" applyBorder="1" applyAlignment="1">
      <alignment horizontal="center" vertical="center" wrapText="1"/>
    </xf>
    <xf numFmtId="49" fontId="3" fillId="0" borderId="1" xfId="11" applyNumberFormat="1" applyFont="1" applyFill="1" applyBorder="1" applyAlignment="1" applyProtection="1">
      <alignment horizontal="left" vertical="center" wrapText="1"/>
    </xf>
    <xf numFmtId="0" fontId="3" fillId="0" borderId="1" xfId="11" applyFont="1" applyFill="1" applyBorder="1" applyAlignment="1" applyProtection="1">
      <alignment horizontal="center" vertical="center" wrapText="1"/>
    </xf>
    <xf numFmtId="0" fontId="3" fillId="0" borderId="1" xfId="11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49" fontId="3" fillId="0" borderId="1" xfId="50" applyNumberFormat="1" applyFont="1" applyFill="1" applyBorder="1" applyAlignment="1" applyProtection="1">
      <alignment horizontal="left" vertical="center" wrapText="1"/>
    </xf>
    <xf numFmtId="49" fontId="3" fillId="0" borderId="1" xfId="50" applyNumberFormat="1" applyFont="1" applyFill="1" applyBorder="1" applyAlignment="1" applyProtection="1">
      <alignment horizontal="center" vertical="center" wrapText="1"/>
    </xf>
    <xf numFmtId="49" fontId="1" fillId="0" borderId="1" xfId="50" applyNumberFormat="1" applyFont="1" applyFill="1" applyBorder="1" applyAlignment="1" applyProtection="1">
      <alignment horizontal="left" vertical="center" wrapText="1"/>
    </xf>
    <xf numFmtId="0" fontId="1" fillId="0" borderId="1" xfId="50" applyFont="1" applyFill="1" applyBorder="1" applyAlignment="1" applyProtection="1">
      <alignment horizontal="center" vertical="center" wrapText="1"/>
    </xf>
    <xf numFmtId="178" fontId="1" fillId="0" borderId="1" xfId="50" applyNumberFormat="1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1" fillId="0" borderId="3" xfId="50" applyFont="1" applyFill="1" applyBorder="1" applyAlignment="1" applyProtection="1">
      <alignment horizontal="center" vertical="center" wrapText="1"/>
    </xf>
    <xf numFmtId="178" fontId="1" fillId="0" borderId="3" xfId="50" applyNumberFormat="1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49" fontId="3" fillId="0" borderId="3" xfId="50" applyNumberFormat="1" applyFont="1" applyFill="1" applyBorder="1" applyAlignment="1" applyProtection="1">
      <alignment horizontal="left" vertical="center" wrapText="1"/>
    </xf>
    <xf numFmtId="0" fontId="3" fillId="0" borderId="1" xfId="5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50" applyFont="1" applyFill="1" applyBorder="1" applyAlignment="1" applyProtection="1">
      <alignment horizontal="center" vertical="center" wrapText="1"/>
    </xf>
    <xf numFmtId="0" fontId="4" fillId="0" borderId="1" xfId="0" applyFont="1" applyBorder="1">
      <alignment vertical="center"/>
    </xf>
    <xf numFmtId="0" fontId="3" fillId="0" borderId="5" xfId="50" applyFont="1" applyFill="1" applyBorder="1" applyAlignment="1" applyProtection="1">
      <alignment horizontal="center" vertical="center" wrapText="1"/>
    </xf>
    <xf numFmtId="0" fontId="3" fillId="0" borderId="5" xfId="50" applyFont="1" applyFill="1" applyBorder="1" applyAlignment="1" applyProtection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8" fontId="1" fillId="2" borderId="1" xfId="0" applyNumberFormat="1" applyFont="1" applyFill="1" applyBorder="1" applyAlignment="1">
      <alignment horizontal="center" vertical="center" wrapText="1"/>
    </xf>
    <xf numFmtId="178" fontId="1" fillId="4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 applyProtection="1">
      <alignment horizontal="center" vertical="center" wrapText="1"/>
    </xf>
    <xf numFmtId="177" fontId="5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177" fontId="3" fillId="0" borderId="1" xfId="11" applyNumberFormat="1" applyFont="1" applyFill="1" applyBorder="1" applyAlignment="1" applyProtection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177" fontId="7" fillId="0" borderId="1" xfId="0" applyNumberFormat="1" applyFont="1" applyFill="1" applyBorder="1" applyAlignment="1" applyProtection="1">
      <alignment horizontal="center" vertical="center"/>
    </xf>
    <xf numFmtId="177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 applyProtection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2015年上级追加专项指标明细表（2015.2.11）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2015年一般性转移支付指标明细表（2015.2.2）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1"/>
  <sheetViews>
    <sheetView tabSelected="1" workbookViewId="0">
      <pane xSplit="2" ySplit="5" topLeftCell="E9" activePane="bottomRight" state="frozen"/>
      <selection/>
      <selection pane="topRight"/>
      <selection pane="bottomLeft"/>
      <selection pane="bottomRight" activeCell="J4" sqref="J4"/>
    </sheetView>
  </sheetViews>
  <sheetFormatPr defaultColWidth="9" defaultRowHeight="50" customHeight="1"/>
  <cols>
    <col min="1" max="1" width="5.375" style="1" customWidth="1"/>
    <col min="2" max="2" width="18.5" style="1" customWidth="1"/>
    <col min="3" max="3" width="11.75" style="1" customWidth="1"/>
    <col min="4" max="4" width="36" style="1" customWidth="1"/>
    <col min="5" max="5" width="9.5" style="1" customWidth="1"/>
    <col min="6" max="6" width="9.25" style="1" customWidth="1"/>
    <col min="7" max="7" width="16.75" style="1" customWidth="1"/>
    <col min="8" max="8" width="14.25" style="1" customWidth="1"/>
    <col min="9" max="9" width="16.625" style="1" customWidth="1"/>
    <col min="10" max="10" width="16.3166666666667" style="1" customWidth="1"/>
    <col min="11" max="11" width="15.375" style="1" customWidth="1"/>
    <col min="12" max="12" width="15.125" style="1" customWidth="1"/>
    <col min="13" max="13" width="37.3583333333333" style="1" customWidth="1"/>
    <col min="14" max="14" width="13.3333333333333" style="1" customWidth="1"/>
    <col min="15" max="15" width="15.125" style="1" customWidth="1"/>
    <col min="16" max="16" width="11.375" style="1" customWidth="1"/>
    <col min="17" max="17" width="10.875" style="1" customWidth="1"/>
    <col min="18" max="18" width="4.875" style="1" customWidth="1"/>
    <col min="19" max="16384" width="9" style="1"/>
  </cols>
  <sheetData>
    <row r="1" s="1" customFormat="1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31" customHeight="1" spans="1:16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 t="s">
        <v>1</v>
      </c>
      <c r="P2" s="3"/>
    </row>
    <row r="3" s="1" customFormat="1" customHeight="1" spans="1:1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/>
      <c r="I3" s="4"/>
      <c r="J3" s="4"/>
      <c r="K3" s="4"/>
      <c r="L3" s="36" t="s">
        <v>9</v>
      </c>
      <c r="M3" s="37"/>
      <c r="N3" s="38"/>
      <c r="O3" s="39" t="s">
        <v>10</v>
      </c>
      <c r="P3" s="4" t="s">
        <v>11</v>
      </c>
    </row>
    <row r="4" s="1" customFormat="1" customHeight="1" spans="1:16">
      <c r="A4" s="4"/>
      <c r="B4" s="4"/>
      <c r="C4" s="4"/>
      <c r="D4" s="4"/>
      <c r="E4" s="4"/>
      <c r="F4" s="4"/>
      <c r="G4" s="4" t="s">
        <v>12</v>
      </c>
      <c r="H4" s="4" t="s">
        <v>13</v>
      </c>
      <c r="I4" s="4" t="s">
        <v>14</v>
      </c>
      <c r="J4" s="4" t="s">
        <v>15</v>
      </c>
      <c r="K4" s="4" t="s">
        <v>16</v>
      </c>
      <c r="L4" s="4" t="s">
        <v>8</v>
      </c>
      <c r="M4" s="4" t="s">
        <v>17</v>
      </c>
      <c r="N4" s="4" t="s">
        <v>18</v>
      </c>
      <c r="O4" s="4"/>
      <c r="P4" s="4"/>
    </row>
    <row r="5" s="1" customFormat="1" customHeight="1" spans="1:16">
      <c r="A5" s="5"/>
      <c r="B5" s="5" t="s">
        <v>12</v>
      </c>
      <c r="C5" s="5"/>
      <c r="D5" s="5"/>
      <c r="E5" s="5"/>
      <c r="F5" s="5"/>
      <c r="G5" s="6">
        <f t="shared" ref="G5:L5" si="0">G6</f>
        <v>25964523.97</v>
      </c>
      <c r="H5" s="6"/>
      <c r="I5" s="6">
        <f t="shared" si="0"/>
        <v>7190000</v>
      </c>
      <c r="J5" s="6"/>
      <c r="K5" s="6">
        <f t="shared" si="0"/>
        <v>18774523.97</v>
      </c>
      <c r="L5" s="6">
        <f t="shared" si="0"/>
        <v>8115843</v>
      </c>
      <c r="M5" s="40"/>
      <c r="N5" s="40"/>
      <c r="O5" s="6">
        <f>O6</f>
        <v>17848680.97</v>
      </c>
      <c r="P5" s="5"/>
    </row>
    <row r="6" s="1" customFormat="1" customHeight="1" spans="1:16">
      <c r="A6" s="7"/>
      <c r="B6" s="7" t="s">
        <v>19</v>
      </c>
      <c r="C6" s="8"/>
      <c r="D6" s="9"/>
      <c r="E6" s="9"/>
      <c r="F6" s="9"/>
      <c r="G6" s="10">
        <f>SUM(G7:G21)</f>
        <v>25964523.97</v>
      </c>
      <c r="H6" s="10"/>
      <c r="I6" s="10">
        <f t="shared" ref="H6:O6" si="1">SUM(I7:I21)</f>
        <v>7190000</v>
      </c>
      <c r="J6" s="10"/>
      <c r="K6" s="10">
        <f t="shared" si="1"/>
        <v>18774523.97</v>
      </c>
      <c r="L6" s="10">
        <f t="shared" si="1"/>
        <v>8115843</v>
      </c>
      <c r="M6" s="10"/>
      <c r="N6" s="10"/>
      <c r="O6" s="10">
        <f t="shared" si="1"/>
        <v>17848680.97</v>
      </c>
      <c r="P6" s="41"/>
    </row>
    <row r="7" s="1" customFormat="1" ht="53" customHeight="1" spans="1:16">
      <c r="A7" s="4">
        <v>1</v>
      </c>
      <c r="B7" s="11" t="s">
        <v>20</v>
      </c>
      <c r="C7" s="12" t="s">
        <v>21</v>
      </c>
      <c r="D7" s="13" t="s">
        <v>22</v>
      </c>
      <c r="E7" s="14" t="s">
        <v>23</v>
      </c>
      <c r="F7" s="4" t="s">
        <v>24</v>
      </c>
      <c r="G7" s="15">
        <f t="shared" ref="G7:G20" si="2">SUM(H7:K7)</f>
        <v>2252800</v>
      </c>
      <c r="H7" s="15"/>
      <c r="I7" s="15"/>
      <c r="J7" s="42"/>
      <c r="K7" s="43">
        <v>2252800</v>
      </c>
      <c r="L7" s="42">
        <f>1755000+350000</f>
        <v>2105000</v>
      </c>
      <c r="M7" s="44" t="s">
        <v>25</v>
      </c>
      <c r="N7" s="21" t="s">
        <v>26</v>
      </c>
      <c r="O7" s="15">
        <f t="shared" ref="O7:O14" si="3">G7-L7</f>
        <v>147800</v>
      </c>
      <c r="P7" s="4"/>
    </row>
    <row r="8" s="1" customFormat="1" customHeight="1" spans="1:16">
      <c r="A8" s="4">
        <v>2</v>
      </c>
      <c r="B8" s="11" t="s">
        <v>20</v>
      </c>
      <c r="C8" s="12" t="s">
        <v>27</v>
      </c>
      <c r="D8" s="13" t="s">
        <v>28</v>
      </c>
      <c r="E8" s="14" t="s">
        <v>23</v>
      </c>
      <c r="F8" s="4" t="s">
        <v>24</v>
      </c>
      <c r="G8" s="15">
        <f t="shared" si="2"/>
        <v>7243000</v>
      </c>
      <c r="H8" s="15"/>
      <c r="I8" s="15"/>
      <c r="J8" s="42"/>
      <c r="K8" s="45">
        <v>7243000</v>
      </c>
      <c r="L8" s="42">
        <f>100000+250000+250000+250000+290000+916000+5483+137800+58000+750000+200000</f>
        <v>3207283</v>
      </c>
      <c r="M8" s="44" t="s">
        <v>29</v>
      </c>
      <c r="N8" s="21" t="s">
        <v>26</v>
      </c>
      <c r="O8" s="46">
        <f t="shared" si="3"/>
        <v>4035717</v>
      </c>
      <c r="P8" s="4"/>
    </row>
    <row r="9" s="1" customFormat="1" customHeight="1" spans="1:16">
      <c r="A9" s="4">
        <v>3</v>
      </c>
      <c r="B9" s="11" t="s">
        <v>20</v>
      </c>
      <c r="C9" s="12" t="s">
        <v>30</v>
      </c>
      <c r="D9" s="13" t="s">
        <v>31</v>
      </c>
      <c r="E9" s="14" t="s">
        <v>23</v>
      </c>
      <c r="F9" s="4" t="s">
        <v>24</v>
      </c>
      <c r="G9" s="15">
        <f t="shared" si="2"/>
        <v>244560</v>
      </c>
      <c r="H9" s="15"/>
      <c r="I9" s="15"/>
      <c r="J9" s="15"/>
      <c r="K9" s="45">
        <v>244560</v>
      </c>
      <c r="L9" s="42"/>
      <c r="M9" s="44"/>
      <c r="N9" s="21"/>
      <c r="O9" s="15">
        <f t="shared" si="3"/>
        <v>244560</v>
      </c>
      <c r="P9" s="4"/>
    </row>
    <row r="10" s="1" customFormat="1" customHeight="1" spans="1:16">
      <c r="A10" s="4">
        <v>4</v>
      </c>
      <c r="B10" s="16" t="s">
        <v>32</v>
      </c>
      <c r="C10" s="17" t="s">
        <v>33</v>
      </c>
      <c r="D10" s="16" t="s">
        <v>34</v>
      </c>
      <c r="E10" s="14" t="s">
        <v>23</v>
      </c>
      <c r="F10" s="4" t="s">
        <v>24</v>
      </c>
      <c r="G10" s="15">
        <f t="shared" si="2"/>
        <v>242963.97</v>
      </c>
      <c r="H10" s="15"/>
      <c r="I10" s="15"/>
      <c r="J10" s="15"/>
      <c r="K10" s="45">
        <v>242963.97</v>
      </c>
      <c r="L10" s="47"/>
      <c r="M10" s="44"/>
      <c r="N10" s="21"/>
      <c r="O10" s="15">
        <f t="shared" si="3"/>
        <v>242963.97</v>
      </c>
      <c r="P10" s="4"/>
    </row>
    <row r="11" s="1" customFormat="1" customHeight="1" spans="1:16">
      <c r="A11" s="4">
        <v>5</v>
      </c>
      <c r="B11" s="16" t="s">
        <v>32</v>
      </c>
      <c r="C11" s="17" t="s">
        <v>35</v>
      </c>
      <c r="D11" s="16" t="s">
        <v>36</v>
      </c>
      <c r="E11" s="14" t="s">
        <v>23</v>
      </c>
      <c r="F11" s="4" t="s">
        <v>24</v>
      </c>
      <c r="G11" s="15">
        <f t="shared" si="2"/>
        <v>2029840</v>
      </c>
      <c r="H11" s="15"/>
      <c r="I11" s="15"/>
      <c r="J11" s="15"/>
      <c r="K11" s="45">
        <v>2029840</v>
      </c>
      <c r="L11" s="42">
        <v>1300000</v>
      </c>
      <c r="M11" s="48" t="s">
        <v>37</v>
      </c>
      <c r="N11" s="21" t="s">
        <v>38</v>
      </c>
      <c r="O11" s="15">
        <f t="shared" si="3"/>
        <v>729840</v>
      </c>
      <c r="P11" s="4"/>
    </row>
    <row r="12" s="1" customFormat="1" customHeight="1" spans="1:16">
      <c r="A12" s="4">
        <v>6</v>
      </c>
      <c r="B12" s="16" t="s">
        <v>32</v>
      </c>
      <c r="C12" s="17" t="s">
        <v>39</v>
      </c>
      <c r="D12" s="16" t="s">
        <v>40</v>
      </c>
      <c r="E12" s="14" t="s">
        <v>23</v>
      </c>
      <c r="F12" s="4" t="s">
        <v>24</v>
      </c>
      <c r="G12" s="15">
        <f t="shared" si="2"/>
        <v>2840000</v>
      </c>
      <c r="H12" s="15"/>
      <c r="I12" s="15"/>
      <c r="J12" s="15"/>
      <c r="K12" s="45">
        <v>2840000</v>
      </c>
      <c r="L12" s="42"/>
      <c r="M12" s="44"/>
      <c r="N12" s="21"/>
      <c r="O12" s="15">
        <f t="shared" si="3"/>
        <v>2840000</v>
      </c>
      <c r="P12" s="4"/>
    </row>
    <row r="13" s="1" customFormat="1" customHeight="1" spans="1:16">
      <c r="A13" s="4">
        <v>7</v>
      </c>
      <c r="B13" s="18" t="s">
        <v>32</v>
      </c>
      <c r="C13" s="19" t="s">
        <v>41</v>
      </c>
      <c r="D13" s="20" t="s">
        <v>42</v>
      </c>
      <c r="E13" s="14" t="s">
        <v>23</v>
      </c>
      <c r="F13" s="4" t="s">
        <v>24</v>
      </c>
      <c r="G13" s="15">
        <f t="shared" si="2"/>
        <v>1518160</v>
      </c>
      <c r="H13" s="15"/>
      <c r="I13" s="15"/>
      <c r="J13" s="42"/>
      <c r="K13" s="45">
        <f>812720+450000+500000-244560</f>
        <v>1518160</v>
      </c>
      <c r="L13" s="42"/>
      <c r="M13" s="44"/>
      <c r="N13" s="21"/>
      <c r="O13" s="15">
        <f t="shared" si="3"/>
        <v>1518160</v>
      </c>
      <c r="P13" s="4"/>
    </row>
    <row r="14" s="1" customFormat="1" customHeight="1" spans="1:16">
      <c r="A14" s="4">
        <v>8</v>
      </c>
      <c r="B14" s="21" t="s">
        <v>43</v>
      </c>
      <c r="C14" s="19" t="s">
        <v>44</v>
      </c>
      <c r="D14" s="16" t="s">
        <v>45</v>
      </c>
      <c r="E14" s="14" t="s">
        <v>23</v>
      </c>
      <c r="F14" s="4" t="s">
        <v>24</v>
      </c>
      <c r="G14" s="15">
        <f t="shared" si="2"/>
        <v>980000</v>
      </c>
      <c r="H14" s="15"/>
      <c r="I14" s="15">
        <v>980000</v>
      </c>
      <c r="J14" s="42"/>
      <c r="K14" s="45"/>
      <c r="L14" s="42">
        <f>76320+75840+74400</f>
        <v>226560</v>
      </c>
      <c r="M14" s="48" t="s">
        <v>46</v>
      </c>
      <c r="N14" s="21" t="s">
        <v>47</v>
      </c>
      <c r="O14" s="15">
        <f t="shared" si="3"/>
        <v>753440</v>
      </c>
      <c r="P14" s="4"/>
    </row>
    <row r="15" s="1" customFormat="1" customHeight="1" spans="1:16">
      <c r="A15" s="4">
        <v>9</v>
      </c>
      <c r="B15" s="16" t="s">
        <v>48</v>
      </c>
      <c r="C15" s="17" t="s">
        <v>39</v>
      </c>
      <c r="D15" s="16" t="s">
        <v>49</v>
      </c>
      <c r="E15" s="14" t="s">
        <v>23</v>
      </c>
      <c r="F15" s="4" t="s">
        <v>24</v>
      </c>
      <c r="G15" s="15">
        <f t="shared" si="2"/>
        <v>750000</v>
      </c>
      <c r="H15" s="15"/>
      <c r="I15" s="15"/>
      <c r="J15" s="15"/>
      <c r="K15" s="45">
        <v>750000</v>
      </c>
      <c r="L15" s="49">
        <v>750000</v>
      </c>
      <c r="M15" s="48" t="s">
        <v>50</v>
      </c>
      <c r="N15" s="21" t="s">
        <v>38</v>
      </c>
      <c r="O15" s="15">
        <f t="shared" ref="O15:O21" si="4">G15-L15</f>
        <v>0</v>
      </c>
      <c r="P15" s="4"/>
    </row>
    <row r="16" s="1" customFormat="1" customHeight="1" spans="1:16">
      <c r="A16" s="4">
        <v>10</v>
      </c>
      <c r="B16" s="18" t="s">
        <v>48</v>
      </c>
      <c r="C16" s="19" t="s">
        <v>51</v>
      </c>
      <c r="D16" s="20" t="s">
        <v>52</v>
      </c>
      <c r="E16" s="14" t="s">
        <v>23</v>
      </c>
      <c r="F16" s="4" t="s">
        <v>24</v>
      </c>
      <c r="G16" s="15">
        <f t="shared" si="2"/>
        <v>770000</v>
      </c>
      <c r="H16" s="15"/>
      <c r="I16" s="15"/>
      <c r="J16" s="42"/>
      <c r="K16" s="42">
        <v>770000</v>
      </c>
      <c r="L16" s="42"/>
      <c r="M16" s="44"/>
      <c r="N16" s="21"/>
      <c r="O16" s="15">
        <f t="shared" si="4"/>
        <v>770000</v>
      </c>
      <c r="P16" s="4"/>
    </row>
    <row r="17" s="1" customFormat="1" customHeight="1" spans="1:16">
      <c r="A17" s="4">
        <v>11</v>
      </c>
      <c r="B17" s="18" t="s">
        <v>48</v>
      </c>
      <c r="C17" s="19" t="s">
        <v>41</v>
      </c>
      <c r="D17" s="20" t="s">
        <v>53</v>
      </c>
      <c r="E17" s="14" t="s">
        <v>23</v>
      </c>
      <c r="F17" s="4" t="s">
        <v>24</v>
      </c>
      <c r="G17" s="15">
        <f t="shared" si="2"/>
        <v>873200</v>
      </c>
      <c r="H17" s="15"/>
      <c r="I17" s="15"/>
      <c r="J17" s="42"/>
      <c r="K17" s="42">
        <v>873200</v>
      </c>
      <c r="L17" s="42">
        <v>527000</v>
      </c>
      <c r="M17" s="48" t="s">
        <v>54</v>
      </c>
      <c r="N17" s="21" t="s">
        <v>38</v>
      </c>
      <c r="O17" s="15">
        <f t="shared" si="4"/>
        <v>346200</v>
      </c>
      <c r="P17" s="4"/>
    </row>
    <row r="18" s="1" customFormat="1" customHeight="1" spans="1:16">
      <c r="A18" s="4">
        <v>12</v>
      </c>
      <c r="B18" s="18" t="s">
        <v>48</v>
      </c>
      <c r="C18" s="22" t="s">
        <v>55</v>
      </c>
      <c r="D18" s="23" t="s">
        <v>56</v>
      </c>
      <c r="E18" s="24" t="s">
        <v>23</v>
      </c>
      <c r="F18" s="25" t="s">
        <v>24</v>
      </c>
      <c r="G18" s="15">
        <f t="shared" si="2"/>
        <v>10000</v>
      </c>
      <c r="H18" s="15"/>
      <c r="I18" s="15"/>
      <c r="J18" s="42"/>
      <c r="K18" s="42">
        <v>10000</v>
      </c>
      <c r="L18" s="42"/>
      <c r="M18" s="44"/>
      <c r="N18" s="21"/>
      <c r="O18" s="15">
        <f t="shared" si="4"/>
        <v>10000</v>
      </c>
      <c r="P18" s="4"/>
    </row>
    <row r="19" s="1" customFormat="1" customHeight="1" spans="1:16">
      <c r="A19" s="25">
        <v>13</v>
      </c>
      <c r="B19" s="26" t="s">
        <v>48</v>
      </c>
      <c r="C19" s="19" t="s">
        <v>44</v>
      </c>
      <c r="D19" s="27" t="s">
        <v>57</v>
      </c>
      <c r="E19" s="28" t="s">
        <v>23</v>
      </c>
      <c r="F19" s="4" t="s">
        <v>24</v>
      </c>
      <c r="G19" s="29">
        <f t="shared" si="2"/>
        <v>2280000</v>
      </c>
      <c r="H19" s="29"/>
      <c r="I19" s="29">
        <f>3850000-1570000</f>
        <v>2280000</v>
      </c>
      <c r="J19" s="50"/>
      <c r="K19" s="50"/>
      <c r="L19" s="50"/>
      <c r="M19" s="51"/>
      <c r="N19" s="52"/>
      <c r="O19" s="29">
        <f t="shared" si="4"/>
        <v>2280000</v>
      </c>
      <c r="P19" s="25"/>
    </row>
    <row r="20" customHeight="1" spans="1:16">
      <c r="A20" s="4">
        <v>14</v>
      </c>
      <c r="B20" s="30" t="s">
        <v>58</v>
      </c>
      <c r="C20" s="31" t="s">
        <v>59</v>
      </c>
      <c r="D20" s="27" t="s">
        <v>60</v>
      </c>
      <c r="E20" s="28" t="s">
        <v>23</v>
      </c>
      <c r="F20" s="4" t="s">
        <v>24</v>
      </c>
      <c r="G20" s="15">
        <f t="shared" si="2"/>
        <v>3670000</v>
      </c>
      <c r="H20" s="4"/>
      <c r="I20" s="35">
        <v>3670000</v>
      </c>
      <c r="J20" s="4"/>
      <c r="K20" s="4"/>
      <c r="L20" s="4"/>
      <c r="M20" s="4"/>
      <c r="N20" s="4"/>
      <c r="O20" s="15">
        <f t="shared" si="4"/>
        <v>3670000</v>
      </c>
      <c r="P20" s="4"/>
    </row>
    <row r="21" customHeight="1" spans="1:16">
      <c r="A21" s="4">
        <v>15</v>
      </c>
      <c r="B21" s="32" t="s">
        <v>48</v>
      </c>
      <c r="C21" s="33" t="s">
        <v>61</v>
      </c>
      <c r="D21" s="34" t="s">
        <v>62</v>
      </c>
      <c r="E21" s="28" t="s">
        <v>23</v>
      </c>
      <c r="F21" s="4" t="s">
        <v>24</v>
      </c>
      <c r="G21" s="35">
        <v>260000</v>
      </c>
      <c r="H21" s="4"/>
      <c r="I21" s="35">
        <v>260000</v>
      </c>
      <c r="J21" s="4"/>
      <c r="K21" s="4"/>
      <c r="L21" s="4"/>
      <c r="M21" s="4"/>
      <c r="N21" s="4"/>
      <c r="O21" s="15">
        <f t="shared" si="4"/>
        <v>260000</v>
      </c>
      <c r="P21" s="4"/>
    </row>
  </sheetData>
  <mergeCells count="13">
    <mergeCell ref="A1:P1"/>
    <mergeCell ref="A2:B2"/>
    <mergeCell ref="O2:P2"/>
    <mergeCell ref="G3:K3"/>
    <mergeCell ref="L3:N3"/>
    <mergeCell ref="A3:A4"/>
    <mergeCell ref="B3:B4"/>
    <mergeCell ref="C3:C4"/>
    <mergeCell ref="D3:D4"/>
    <mergeCell ref="E3:E4"/>
    <mergeCell ref="F3:F4"/>
    <mergeCell ref="O3:O4"/>
    <mergeCell ref="P3:P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财政（公开表）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2022-04-01T03:22:00Z</dcterms:created>
  <dcterms:modified xsi:type="dcterms:W3CDTF">2022-10-31T06:56:53Z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9E2874C1D0EF42928CED2E023AA619A3</vt:lpwstr>
  </property>
  <property fmtid="{D5CDD505-2E9C-101B-9397-08002B2CF9AE}" pid="3" name="KSOProductBuildVer">
    <vt:lpwstr>2052-11.1.0.12598</vt:lpwstr>
  </property>
</Properties>
</file>