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工资福利支出" sheetId="1" r:id="rId1"/>
  </sheets>
  <calcPr calcId="144525"/>
</workbook>
</file>

<file path=xl/sharedStrings.xml><?xml version="1.0" encoding="utf-8"?>
<sst xmlns="http://schemas.openxmlformats.org/spreadsheetml/2006/main" count="116">
  <si>
    <t>一般公共预算基本支出预算明细表-工资福利支出</t>
  </si>
  <si>
    <t>单位：元</t>
  </si>
  <si>
    <t>功能科目</t>
  </si>
  <si>
    <t>单位名称</t>
  </si>
  <si>
    <t>总计</t>
  </si>
  <si>
    <t>工资性支出</t>
  </si>
  <si>
    <t>社会保障缴费</t>
  </si>
  <si>
    <t>其他工资福利支出</t>
  </si>
  <si>
    <t>类</t>
  </si>
  <si>
    <t>款</t>
  </si>
  <si>
    <t>项</t>
  </si>
  <si>
    <t>科目名称</t>
  </si>
  <si>
    <t>合计</t>
  </si>
  <si>
    <t>30101基本工资</t>
  </si>
  <si>
    <t>30102津贴补贴</t>
  </si>
  <si>
    <t>30103奖金</t>
  </si>
  <si>
    <t>30108基本养老保险</t>
  </si>
  <si>
    <t>30109职业年金</t>
  </si>
  <si>
    <t>30104其它社会保险缴费</t>
  </si>
  <si>
    <t>小计</t>
  </si>
  <si>
    <t>基本医疗</t>
  </si>
  <si>
    <t>大病统筹</t>
  </si>
  <si>
    <t>医疗补助</t>
  </si>
  <si>
    <t>生育保险</t>
  </si>
  <si>
    <t>其它</t>
  </si>
  <si>
    <t>行政运行</t>
  </si>
  <si>
    <t>区龙泉街道办事处</t>
  </si>
  <si>
    <t>区枫溪街道办事处</t>
  </si>
  <si>
    <t>区建宁街道办事处</t>
  </si>
  <si>
    <t>区建设街道办事处</t>
  </si>
  <si>
    <t>区贺家土街道办事处</t>
  </si>
  <si>
    <t>区庆云街道办事处</t>
  </si>
  <si>
    <t>区董家塅街道办事处</t>
  </si>
  <si>
    <t>区教育局会计核算中心</t>
  </si>
  <si>
    <t>其他普通教育支出</t>
  </si>
  <si>
    <t>教育学校</t>
  </si>
  <si>
    <t>区纪委</t>
  </si>
  <si>
    <t>区委办</t>
  </si>
  <si>
    <t>区组织部</t>
  </si>
  <si>
    <t>区宣传部</t>
  </si>
  <si>
    <t>区统战部</t>
  </si>
  <si>
    <t>区政法委</t>
  </si>
  <si>
    <t>区档案局</t>
  </si>
  <si>
    <t>区老干局</t>
  </si>
  <si>
    <t>区610办</t>
  </si>
  <si>
    <t>区机关工委</t>
  </si>
  <si>
    <t>区总工会</t>
  </si>
  <si>
    <t>区妇联</t>
  </si>
  <si>
    <t>区团委</t>
  </si>
  <si>
    <t>区工商联</t>
  </si>
  <si>
    <t>区人大</t>
  </si>
  <si>
    <t>区政协</t>
  </si>
  <si>
    <t>区政府办</t>
  </si>
  <si>
    <t>区发改局</t>
  </si>
  <si>
    <t>芦淞区经济科技信息化局</t>
  </si>
  <si>
    <t>区民政局</t>
  </si>
  <si>
    <t>区财政局</t>
  </si>
  <si>
    <t>区审计局</t>
  </si>
  <si>
    <t>区国库集中支付核算局</t>
  </si>
  <si>
    <t>区人力资源和社会保障局</t>
  </si>
  <si>
    <t>机关事务服务中心</t>
  </si>
  <si>
    <t>区高科园</t>
  </si>
  <si>
    <t>社会保险经办机构</t>
  </si>
  <si>
    <t>区机关社保局</t>
  </si>
  <si>
    <t>区劳动社保局</t>
  </si>
  <si>
    <t>芦淞区商务和粮食局</t>
  </si>
  <si>
    <t>区城建局</t>
  </si>
  <si>
    <t>区城管局</t>
  </si>
  <si>
    <t>区检察院</t>
  </si>
  <si>
    <t>区法院</t>
  </si>
  <si>
    <t>区司法局</t>
  </si>
  <si>
    <t>芦淞区文化体育和旅游局</t>
  </si>
  <si>
    <t>区文化馆</t>
  </si>
  <si>
    <t>芦淞区卫生和计划生育局</t>
  </si>
  <si>
    <t>区农村工作局</t>
  </si>
  <si>
    <t>区安监局</t>
  </si>
  <si>
    <t>信访事务</t>
  </si>
  <si>
    <t>区信访局</t>
  </si>
  <si>
    <t>区红十字会</t>
  </si>
  <si>
    <t>区土地储备中心</t>
  </si>
  <si>
    <t>法制建设</t>
  </si>
  <si>
    <t>区法制办</t>
  </si>
  <si>
    <t>疾病预防控制机构</t>
  </si>
  <si>
    <t>区疾控中心</t>
  </si>
  <si>
    <t>区市场管理局</t>
  </si>
  <si>
    <t>芦淞区政务服务中心</t>
  </si>
  <si>
    <t>区残联</t>
  </si>
  <si>
    <t>妇幼保健机构</t>
  </si>
  <si>
    <t>区妇幼</t>
  </si>
  <si>
    <t>区医保中心</t>
  </si>
  <si>
    <t>区非公党委</t>
  </si>
  <si>
    <t>区编委</t>
  </si>
  <si>
    <t>区投资评审中心</t>
  </si>
  <si>
    <t>区科协</t>
  </si>
  <si>
    <t>城乡社区规划与管理</t>
  </si>
  <si>
    <t>芦淞区征地工作协调管理办公室</t>
  </si>
  <si>
    <t>城乡社区环境卫生</t>
  </si>
  <si>
    <t>区环卫处</t>
  </si>
  <si>
    <t>芦淞区政府研究和金融工作办公室</t>
  </si>
  <si>
    <t>区两型办</t>
  </si>
  <si>
    <t>城管执法</t>
  </si>
  <si>
    <t>区城管大队</t>
  </si>
  <si>
    <t>区统计局</t>
  </si>
  <si>
    <t>区建管委</t>
  </si>
  <si>
    <t>其他政府办公厅（室）及相关机构事务支出</t>
  </si>
  <si>
    <t>区人防办</t>
  </si>
  <si>
    <t>区拆违大队</t>
  </si>
  <si>
    <t>区白关镇</t>
  </si>
  <si>
    <t>区大京管委会</t>
  </si>
  <si>
    <t>区合管办</t>
  </si>
  <si>
    <t>区绿化处</t>
  </si>
  <si>
    <t>天泰能源退管办</t>
  </si>
  <si>
    <t>卫生监督机构</t>
  </si>
  <si>
    <t>株洲市芦淞区卫生计生综合监督执法局</t>
  </si>
  <si>
    <t>芦淞区重点工程办公室</t>
  </si>
  <si>
    <t>芦淞区文学艺术界联合会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</si>
</sst>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5" fillId="14" borderId="11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5" borderId="10" applyNumberFormat="0" applyFon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2" fillId="23" borderId="15" applyNumberFormat="0" applyAlignment="0" applyProtection="0">
      <alignment vertical="center"/>
    </xf>
    <xf numFmtId="0" fontId="23" fillId="23" borderId="11" applyNumberFormat="0" applyAlignment="0" applyProtection="0">
      <alignment vertical="center"/>
    </xf>
    <xf numFmtId="0" fontId="24" fillId="26" borderId="16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U86"/>
  <sheetViews>
    <sheetView tabSelected="1" workbookViewId="0">
      <selection activeCell="F14" sqref="F14"/>
    </sheetView>
  </sheetViews>
  <sheetFormatPr defaultColWidth="9" defaultRowHeight="13.5"/>
  <cols>
    <col min="1" max="3" width="3.25" customWidth="1"/>
    <col min="4" max="4" width="11.375" customWidth="1"/>
    <col min="5" max="5" width="16.25" customWidth="1"/>
    <col min="6" max="7" width="12.375" customWidth="1"/>
    <col min="8" max="9" width="13.75" customWidth="1"/>
    <col min="10" max="11" width="11.375" customWidth="1"/>
    <col min="12" max="12" width="17.5" customWidth="1"/>
    <col min="13" max="13" width="13.75" customWidth="1"/>
    <col min="14" max="15" width="11.375" customWidth="1"/>
    <col min="16" max="16" width="9.125" customWidth="1"/>
    <col min="17" max="17" width="11.375" customWidth="1"/>
    <col min="18" max="18" width="10.375" customWidth="1"/>
    <col min="19" max="19" width="4.375" customWidth="1"/>
    <col min="20" max="20" width="15.625" customWidth="1"/>
    <col min="21" max="21" width="1.875" customWidth="1"/>
  </cols>
  <sheetData>
    <row r="1" ht="33.75" customHeight="1" spans="1:2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2"/>
      <c r="U1" s="13"/>
    </row>
    <row r="2" ht="18.75" customHeight="1" spans="1:21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11"/>
      <c r="Q2" s="14" t="s">
        <v>1</v>
      </c>
      <c r="R2" s="15"/>
      <c r="S2" s="4"/>
      <c r="T2" s="11"/>
      <c r="U2" s="13"/>
    </row>
    <row r="3" ht="18.75" customHeight="1" spans="1:21">
      <c r="A3" s="5" t="s">
        <v>2</v>
      </c>
      <c r="B3" s="5"/>
      <c r="C3" s="5"/>
      <c r="D3" s="5"/>
      <c r="E3" s="5" t="s">
        <v>3</v>
      </c>
      <c r="F3" s="5" t="s">
        <v>4</v>
      </c>
      <c r="G3" s="5" t="s">
        <v>5</v>
      </c>
      <c r="H3" s="5"/>
      <c r="I3" s="5"/>
      <c r="J3" s="5"/>
      <c r="K3" s="5" t="s">
        <v>6</v>
      </c>
      <c r="L3" s="5"/>
      <c r="M3" s="5"/>
      <c r="N3" s="5"/>
      <c r="O3" s="5"/>
      <c r="P3" s="5"/>
      <c r="Q3" s="5"/>
      <c r="R3" s="5"/>
      <c r="S3" s="5"/>
      <c r="T3" s="5" t="s">
        <v>7</v>
      </c>
      <c r="U3" s="12"/>
    </row>
    <row r="4" ht="18.75" customHeight="1" spans="1:21">
      <c r="A4" s="5" t="s">
        <v>8</v>
      </c>
      <c r="B4" s="5" t="s">
        <v>9</v>
      </c>
      <c r="C4" s="5" t="s">
        <v>10</v>
      </c>
      <c r="D4" s="5" t="s">
        <v>11</v>
      </c>
      <c r="E4" s="5"/>
      <c r="F4" s="5"/>
      <c r="G4" s="5" t="s">
        <v>12</v>
      </c>
      <c r="H4" s="5" t="s">
        <v>13</v>
      </c>
      <c r="I4" s="5" t="s">
        <v>14</v>
      </c>
      <c r="J4" s="5" t="s">
        <v>15</v>
      </c>
      <c r="K4" s="5" t="s">
        <v>12</v>
      </c>
      <c r="L4" s="5" t="s">
        <v>16</v>
      </c>
      <c r="M4" s="5" t="s">
        <v>17</v>
      </c>
      <c r="N4" s="5" t="s">
        <v>18</v>
      </c>
      <c r="O4" s="5"/>
      <c r="P4" s="5"/>
      <c r="Q4" s="5"/>
      <c r="R4" s="5"/>
      <c r="S4" s="5"/>
      <c r="T4" s="5"/>
      <c r="U4" s="12"/>
    </row>
    <row r="5" ht="18.75" customHeight="1" spans="1:2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 t="s">
        <v>19</v>
      </c>
      <c r="O5" s="5" t="s">
        <v>20</v>
      </c>
      <c r="P5" s="5" t="s">
        <v>21</v>
      </c>
      <c r="Q5" s="5" t="s">
        <v>22</v>
      </c>
      <c r="R5" s="5" t="s">
        <v>23</v>
      </c>
      <c r="S5" s="5" t="s">
        <v>24</v>
      </c>
      <c r="T5" s="5"/>
      <c r="U5" s="12"/>
    </row>
    <row r="6" ht="18" customHeight="1" spans="1:21">
      <c r="A6" s="6"/>
      <c r="B6" s="6"/>
      <c r="C6" s="6"/>
      <c r="D6" s="7"/>
      <c r="E6" s="8" t="s">
        <v>12</v>
      </c>
      <c r="F6" s="9">
        <f>SUM(F7:F85)</f>
        <v>287737399.58</v>
      </c>
      <c r="G6" s="9">
        <f t="shared" ref="G6:T6" si="0">SUM(G7:G85)</f>
        <v>193782383.28</v>
      </c>
      <c r="H6" s="9">
        <f t="shared" si="0"/>
        <v>108835055.6</v>
      </c>
      <c r="I6" s="9">
        <f t="shared" si="0"/>
        <v>64057860</v>
      </c>
      <c r="J6" s="9">
        <f t="shared" si="0"/>
        <v>20889467.68</v>
      </c>
      <c r="K6" s="9">
        <f t="shared" si="0"/>
        <v>86607698.21</v>
      </c>
      <c r="L6" s="9">
        <f t="shared" si="0"/>
        <v>30951065.51</v>
      </c>
      <c r="M6" s="9">
        <f t="shared" si="0"/>
        <v>13109809.76</v>
      </c>
      <c r="N6" s="9">
        <f t="shared" si="0"/>
        <v>42546822.94</v>
      </c>
      <c r="O6" s="9">
        <f t="shared" si="0"/>
        <v>21125301.4</v>
      </c>
      <c r="P6" s="9">
        <f t="shared" si="0"/>
        <v>692000</v>
      </c>
      <c r="Q6" s="9">
        <f t="shared" si="0"/>
        <v>19592007.68</v>
      </c>
      <c r="R6" s="9">
        <f t="shared" si="0"/>
        <v>1137513.86</v>
      </c>
      <c r="S6" s="9">
        <f t="shared" si="0"/>
        <v>0</v>
      </c>
      <c r="T6" s="9">
        <f t="shared" si="0"/>
        <v>7347318.09</v>
      </c>
      <c r="U6" s="12"/>
    </row>
    <row r="7" ht="18" customHeight="1" spans="1:21">
      <c r="A7" s="6">
        <v>201</v>
      </c>
      <c r="B7" s="6">
        <v>3</v>
      </c>
      <c r="C7" s="6">
        <v>1</v>
      </c>
      <c r="D7" s="10" t="s">
        <v>25</v>
      </c>
      <c r="E7" s="10" t="s">
        <v>26</v>
      </c>
      <c r="F7" s="9">
        <f>G7+K7+T7</f>
        <v>3438399.23</v>
      </c>
      <c r="G7" s="9">
        <f>SUM(H7:J7)</f>
        <v>2374714.55</v>
      </c>
      <c r="H7" s="9">
        <f>202211.75+1127004</f>
        <v>1329215.75</v>
      </c>
      <c r="I7" s="9">
        <v>807600</v>
      </c>
      <c r="J7" s="9">
        <v>237898.8</v>
      </c>
      <c r="K7" s="9">
        <v>898497.68</v>
      </c>
      <c r="L7" s="9">
        <v>218452.45</v>
      </c>
      <c r="M7" s="9">
        <v>167665.68</v>
      </c>
      <c r="N7" s="9">
        <v>512379.55</v>
      </c>
      <c r="O7" s="9">
        <v>251498.52</v>
      </c>
      <c r="P7" s="9">
        <v>9440</v>
      </c>
      <c r="Q7" s="9">
        <v>237898.8</v>
      </c>
      <c r="R7" s="9">
        <v>13542.23</v>
      </c>
      <c r="S7" s="9">
        <v>0</v>
      </c>
      <c r="T7" s="9">
        <v>165187</v>
      </c>
      <c r="U7" s="12"/>
    </row>
    <row r="8" ht="18" customHeight="1" spans="1:21">
      <c r="A8" s="6">
        <v>201</v>
      </c>
      <c r="B8" s="6">
        <v>3</v>
      </c>
      <c r="C8" s="6">
        <v>1</v>
      </c>
      <c r="D8" s="10" t="s">
        <v>25</v>
      </c>
      <c r="E8" s="10" t="s">
        <v>27</v>
      </c>
      <c r="F8" s="9">
        <f t="shared" ref="F8:F13" si="1">G8+K8+T8</f>
        <v>3460046.41</v>
      </c>
      <c r="G8" s="9">
        <v>2260510.13</v>
      </c>
      <c r="H8" s="9">
        <v>1207476</v>
      </c>
      <c r="I8" s="9">
        <v>863460</v>
      </c>
      <c r="J8" s="9">
        <v>189574.13</v>
      </c>
      <c r="K8" s="9">
        <v>858782.19</v>
      </c>
      <c r="L8" s="9">
        <v>198808.71</v>
      </c>
      <c r="M8" s="9">
        <v>179481.12</v>
      </c>
      <c r="N8" s="9">
        <v>480492.36</v>
      </c>
      <c r="O8" s="9">
        <v>269221.68</v>
      </c>
      <c r="P8" s="9">
        <v>7200</v>
      </c>
      <c r="Q8" s="9">
        <v>189574.13</v>
      </c>
      <c r="R8" s="9">
        <v>14496.55</v>
      </c>
      <c r="S8" s="9">
        <v>0</v>
      </c>
      <c r="T8" s="9">
        <f>249894.09+90860</f>
        <v>340754.09</v>
      </c>
      <c r="U8" s="12"/>
    </row>
    <row r="9" ht="18" customHeight="1" spans="1:21">
      <c r="A9" s="6">
        <v>201</v>
      </c>
      <c r="B9" s="6">
        <v>3</v>
      </c>
      <c r="C9" s="6">
        <v>1</v>
      </c>
      <c r="D9" s="10" t="s">
        <v>25</v>
      </c>
      <c r="E9" s="10" t="s">
        <v>28</v>
      </c>
      <c r="F9" s="9">
        <f t="shared" si="1"/>
        <v>3109176.85</v>
      </c>
      <c r="G9" s="9">
        <f>SUM(H9:J9)</f>
        <v>2361661.51</v>
      </c>
      <c r="H9" s="9">
        <f>451766.97+991764</f>
        <v>1443530.97</v>
      </c>
      <c r="I9" s="9">
        <v>691860</v>
      </c>
      <c r="J9" s="9">
        <v>226270.54</v>
      </c>
      <c r="K9" s="9">
        <v>524819.34</v>
      </c>
      <c r="L9" s="9">
        <v>13018.23</v>
      </c>
      <c r="M9" s="9">
        <v>45914.08</v>
      </c>
      <c r="N9" s="9">
        <v>465887.03</v>
      </c>
      <c r="O9" s="9">
        <v>218871.12</v>
      </c>
      <c r="P9" s="9">
        <v>8960</v>
      </c>
      <c r="Q9" s="9">
        <v>226270.54</v>
      </c>
      <c r="R9" s="9">
        <v>11785.37</v>
      </c>
      <c r="S9" s="9">
        <v>0</v>
      </c>
      <c r="T9" s="9">
        <v>222696</v>
      </c>
      <c r="U9" s="12"/>
    </row>
    <row r="10" ht="18" customHeight="1" spans="1:21">
      <c r="A10" s="6">
        <v>201</v>
      </c>
      <c r="B10" s="6">
        <v>3</v>
      </c>
      <c r="C10" s="6">
        <v>1</v>
      </c>
      <c r="D10" s="10" t="s">
        <v>25</v>
      </c>
      <c r="E10" s="10" t="s">
        <v>29</v>
      </c>
      <c r="F10" s="9">
        <f t="shared" si="1"/>
        <v>2933219.61</v>
      </c>
      <c r="G10" s="9">
        <f>SUM(H10:J10)</f>
        <v>2212200.84</v>
      </c>
      <c r="H10" s="9">
        <f>322164.53+976164</f>
        <v>1298328.53</v>
      </c>
      <c r="I10" s="9">
        <v>703920</v>
      </c>
      <c r="J10" s="9">
        <v>209952.31</v>
      </c>
      <c r="K10" s="9">
        <v>637404.77</v>
      </c>
      <c r="L10" s="9">
        <v>43353.67</v>
      </c>
      <c r="M10" s="9">
        <v>145607.28</v>
      </c>
      <c r="N10" s="9">
        <v>448443.82</v>
      </c>
      <c r="O10" s="9">
        <v>218410.92</v>
      </c>
      <c r="P10" s="9">
        <v>8320</v>
      </c>
      <c r="Q10" s="9">
        <v>209952.31</v>
      </c>
      <c r="R10" s="9">
        <v>11760.59</v>
      </c>
      <c r="S10" s="9">
        <v>0</v>
      </c>
      <c r="T10" s="9">
        <v>83614</v>
      </c>
      <c r="U10" s="12"/>
    </row>
    <row r="11" ht="18" customHeight="1" spans="1:21">
      <c r="A11" s="6">
        <v>201</v>
      </c>
      <c r="B11" s="6">
        <v>3</v>
      </c>
      <c r="C11" s="6">
        <v>1</v>
      </c>
      <c r="D11" s="10" t="s">
        <v>25</v>
      </c>
      <c r="E11" s="10" t="s">
        <v>30</v>
      </c>
      <c r="F11" s="9">
        <f t="shared" si="1"/>
        <v>2867957.25</v>
      </c>
      <c r="G11" s="9">
        <f>SUM(H11:J11)</f>
        <v>1963834.21</v>
      </c>
      <c r="H11" s="9">
        <f>284802.53+888096</f>
        <v>1172898.53</v>
      </c>
      <c r="I11" s="9">
        <v>612660</v>
      </c>
      <c r="J11" s="9">
        <v>178275.68</v>
      </c>
      <c r="K11" s="9">
        <v>563006.04</v>
      </c>
      <c r="L11" s="9">
        <v>41861.27</v>
      </c>
      <c r="M11" s="9">
        <v>130065.52</v>
      </c>
      <c r="N11" s="9">
        <v>391079.25</v>
      </c>
      <c r="O11" s="9">
        <v>195098.28</v>
      </c>
      <c r="P11" s="9">
        <v>7200</v>
      </c>
      <c r="Q11" s="9">
        <v>178275.68</v>
      </c>
      <c r="R11" s="9">
        <v>10505.29</v>
      </c>
      <c r="S11" s="9">
        <v>0</v>
      </c>
      <c r="T11" s="9">
        <v>341117</v>
      </c>
      <c r="U11" s="12"/>
    </row>
    <row r="12" ht="18" customHeight="1" spans="1:21">
      <c r="A12" s="6">
        <v>201</v>
      </c>
      <c r="B12" s="6">
        <v>3</v>
      </c>
      <c r="C12" s="6">
        <v>1</v>
      </c>
      <c r="D12" s="10" t="s">
        <v>25</v>
      </c>
      <c r="E12" s="10" t="s">
        <v>31</v>
      </c>
      <c r="F12" s="9">
        <f t="shared" si="1"/>
        <v>2720484.06</v>
      </c>
      <c r="G12" s="9">
        <f>SUM(H12:J12)</f>
        <v>1893519.3</v>
      </c>
      <c r="H12" s="9">
        <f>122303.42+926532</f>
        <v>1048835.42</v>
      </c>
      <c r="I12" s="9">
        <v>695340</v>
      </c>
      <c r="J12" s="9">
        <v>149343.88</v>
      </c>
      <c r="K12" s="9">
        <v>746964.76</v>
      </c>
      <c r="L12" s="9">
        <v>229102.18</v>
      </c>
      <c r="M12" s="9">
        <v>140562.24</v>
      </c>
      <c r="N12" s="9">
        <v>377300.34</v>
      </c>
      <c r="O12" s="9">
        <v>210843.36</v>
      </c>
      <c r="P12" s="9">
        <v>5760</v>
      </c>
      <c r="Q12" s="9">
        <v>149343.88</v>
      </c>
      <c r="R12" s="9">
        <v>11353.1</v>
      </c>
      <c r="S12" s="9">
        <v>0</v>
      </c>
      <c r="T12" s="9">
        <v>80000</v>
      </c>
      <c r="U12" s="12"/>
    </row>
    <row r="13" ht="18" customHeight="1" spans="1:21">
      <c r="A13" s="6">
        <v>201</v>
      </c>
      <c r="B13" s="6">
        <v>3</v>
      </c>
      <c r="C13" s="6">
        <v>1</v>
      </c>
      <c r="D13" s="10" t="s">
        <v>25</v>
      </c>
      <c r="E13" s="10" t="s">
        <v>32</v>
      </c>
      <c r="F13" s="9">
        <f t="shared" si="1"/>
        <v>4743851.45</v>
      </c>
      <c r="G13" s="9">
        <f>SUM(H13:J13)</f>
        <v>3719705.73</v>
      </c>
      <c r="H13" s="9">
        <f>687857.37+1611504</f>
        <v>2299361.37</v>
      </c>
      <c r="I13" s="9">
        <v>1103400</v>
      </c>
      <c r="J13" s="9">
        <v>316944.36</v>
      </c>
      <c r="K13" s="9">
        <v>836709.72</v>
      </c>
      <c r="L13" s="9">
        <v>50371.83</v>
      </c>
      <c r="M13" s="9">
        <v>85291.68</v>
      </c>
      <c r="N13" s="9">
        <v>701046.21</v>
      </c>
      <c r="O13" s="9">
        <v>352937.52</v>
      </c>
      <c r="P13" s="9">
        <v>12160</v>
      </c>
      <c r="Q13" s="9">
        <v>316944.36</v>
      </c>
      <c r="R13" s="9">
        <v>19004.33</v>
      </c>
      <c r="S13" s="9">
        <v>0</v>
      </c>
      <c r="T13" s="9">
        <v>187436</v>
      </c>
      <c r="U13" s="12"/>
    </row>
    <row r="14" ht="18" customHeight="1" spans="1:21">
      <c r="A14" s="6">
        <v>205</v>
      </c>
      <c r="B14" s="6">
        <v>1</v>
      </c>
      <c r="C14" s="6">
        <v>1</v>
      </c>
      <c r="D14" s="10" t="s">
        <v>25</v>
      </c>
      <c r="E14" s="10" t="s">
        <v>33</v>
      </c>
      <c r="F14" s="9">
        <v>3999179</v>
      </c>
      <c r="G14" s="9">
        <v>2691884</v>
      </c>
      <c r="H14" s="9">
        <v>1568016</v>
      </c>
      <c r="I14" s="9">
        <v>916800</v>
      </c>
      <c r="J14" s="9">
        <v>207068</v>
      </c>
      <c r="K14" s="9">
        <v>1307295</v>
      </c>
      <c r="L14" s="9">
        <v>538377</v>
      </c>
      <c r="M14" s="9">
        <v>215351</v>
      </c>
      <c r="N14" s="9">
        <v>553567</v>
      </c>
      <c r="O14" s="9">
        <v>323026</v>
      </c>
      <c r="P14" s="9">
        <v>6080</v>
      </c>
      <c r="Q14" s="9">
        <v>207068</v>
      </c>
      <c r="R14" s="9">
        <v>17393</v>
      </c>
      <c r="S14" s="9">
        <v>0</v>
      </c>
      <c r="T14" s="9">
        <v>0</v>
      </c>
      <c r="U14" s="12"/>
    </row>
    <row r="15" ht="18" customHeight="1" spans="1:21">
      <c r="A15" s="6">
        <v>205</v>
      </c>
      <c r="B15" s="6">
        <v>2</v>
      </c>
      <c r="C15" s="6">
        <v>99</v>
      </c>
      <c r="D15" s="10" t="s">
        <v>34</v>
      </c>
      <c r="E15" s="10" t="s">
        <v>35</v>
      </c>
      <c r="F15" s="9">
        <v>155775152.42</v>
      </c>
      <c r="G15" s="9">
        <v>103079277.59</v>
      </c>
      <c r="H15" s="9">
        <v>57123288</v>
      </c>
      <c r="I15" s="9">
        <v>34122420</v>
      </c>
      <c r="J15" s="9">
        <v>11833569.59</v>
      </c>
      <c r="K15" s="9">
        <v>50291669.83</v>
      </c>
      <c r="L15" s="9">
        <v>18249141.6</v>
      </c>
      <c r="M15" s="9">
        <v>7299656.64</v>
      </c>
      <c r="N15" s="9">
        <v>24742871.59</v>
      </c>
      <c r="O15" s="9">
        <v>11861942.04</v>
      </c>
      <c r="P15" s="9">
        <v>408640</v>
      </c>
      <c r="Q15" s="9">
        <v>11833569.59</v>
      </c>
      <c r="R15" s="9">
        <v>638719.96</v>
      </c>
      <c r="S15" s="9">
        <v>0</v>
      </c>
      <c r="T15" s="9">
        <v>2404205</v>
      </c>
      <c r="U15" s="12"/>
    </row>
    <row r="16" ht="18" customHeight="1" spans="1:21">
      <c r="A16" s="6">
        <v>201</v>
      </c>
      <c r="B16" s="6">
        <v>11</v>
      </c>
      <c r="C16" s="6">
        <v>1</v>
      </c>
      <c r="D16" s="10" t="s">
        <v>25</v>
      </c>
      <c r="E16" s="10" t="s">
        <v>36</v>
      </c>
      <c r="F16" s="9">
        <v>1939883.3</v>
      </c>
      <c r="G16" s="9">
        <v>1265440.02</v>
      </c>
      <c r="H16" s="9">
        <v>696780</v>
      </c>
      <c r="I16" s="9">
        <v>455400</v>
      </c>
      <c r="J16" s="9">
        <v>113260.02</v>
      </c>
      <c r="K16" s="9">
        <v>624283.28</v>
      </c>
      <c r="L16" s="9">
        <v>249639</v>
      </c>
      <c r="M16" s="9">
        <v>99855.6</v>
      </c>
      <c r="N16" s="9">
        <v>274788.68</v>
      </c>
      <c r="O16" s="9">
        <v>149783.4</v>
      </c>
      <c r="P16" s="9">
        <v>3680</v>
      </c>
      <c r="Q16" s="9">
        <v>113260.02</v>
      </c>
      <c r="R16" s="9">
        <v>8065.26</v>
      </c>
      <c r="S16" s="9">
        <v>0</v>
      </c>
      <c r="T16" s="9">
        <v>50160</v>
      </c>
      <c r="U16" s="12"/>
    </row>
    <row r="17" ht="18" customHeight="1" spans="1:21">
      <c r="A17" s="6">
        <v>201</v>
      </c>
      <c r="B17" s="6">
        <v>31</v>
      </c>
      <c r="C17" s="6">
        <v>1</v>
      </c>
      <c r="D17" s="10" t="s">
        <v>25</v>
      </c>
      <c r="E17" s="10" t="s">
        <v>37</v>
      </c>
      <c r="F17" s="9">
        <v>750481.29</v>
      </c>
      <c r="G17" s="9">
        <v>490925.91</v>
      </c>
      <c r="H17" s="9">
        <v>247356</v>
      </c>
      <c r="I17" s="9">
        <v>170340</v>
      </c>
      <c r="J17" s="9">
        <v>73229.91</v>
      </c>
      <c r="K17" s="9">
        <v>259555.38</v>
      </c>
      <c r="L17" s="9">
        <v>90500.8</v>
      </c>
      <c r="M17" s="9">
        <v>36200.32</v>
      </c>
      <c r="N17" s="9">
        <v>132854.26</v>
      </c>
      <c r="O17" s="9">
        <v>54300.48</v>
      </c>
      <c r="P17" s="9">
        <v>2400</v>
      </c>
      <c r="Q17" s="9">
        <v>73229.91</v>
      </c>
      <c r="R17" s="9">
        <v>2923.87</v>
      </c>
      <c r="S17" s="9">
        <v>0</v>
      </c>
      <c r="T17" s="9">
        <v>0</v>
      </c>
      <c r="U17" s="12"/>
    </row>
    <row r="18" ht="18" customHeight="1" spans="1:21">
      <c r="A18" s="6">
        <v>201</v>
      </c>
      <c r="B18" s="6">
        <v>32</v>
      </c>
      <c r="C18" s="6">
        <v>1</v>
      </c>
      <c r="D18" s="10" t="s">
        <v>25</v>
      </c>
      <c r="E18" s="10" t="s">
        <v>38</v>
      </c>
      <c r="F18" s="9">
        <v>1073967.22</v>
      </c>
      <c r="G18" s="9">
        <v>721036.57</v>
      </c>
      <c r="H18" s="9">
        <v>381960</v>
      </c>
      <c r="I18" s="9">
        <v>279480</v>
      </c>
      <c r="J18" s="9">
        <v>59596.57</v>
      </c>
      <c r="K18" s="9">
        <v>352930.65</v>
      </c>
      <c r="L18" s="9">
        <v>143312</v>
      </c>
      <c r="M18" s="9">
        <v>57324.8</v>
      </c>
      <c r="N18" s="9">
        <v>152293.85</v>
      </c>
      <c r="O18" s="9">
        <v>85987.2</v>
      </c>
      <c r="P18" s="9">
        <v>2080</v>
      </c>
      <c r="Q18" s="9">
        <v>59596.57</v>
      </c>
      <c r="R18" s="9">
        <v>4630.08</v>
      </c>
      <c r="S18" s="9">
        <v>0</v>
      </c>
      <c r="T18" s="9">
        <v>0</v>
      </c>
      <c r="U18" s="12"/>
    </row>
    <row r="19" ht="18" customHeight="1" spans="1:21">
      <c r="A19" s="6">
        <v>201</v>
      </c>
      <c r="B19" s="6">
        <v>33</v>
      </c>
      <c r="C19" s="6">
        <v>1</v>
      </c>
      <c r="D19" s="10" t="s">
        <v>25</v>
      </c>
      <c r="E19" s="10" t="s">
        <v>39</v>
      </c>
      <c r="F19" s="9">
        <v>1092559.46</v>
      </c>
      <c r="G19" s="9">
        <v>735345</v>
      </c>
      <c r="H19" s="9">
        <v>413100</v>
      </c>
      <c r="I19" s="9">
        <v>265680</v>
      </c>
      <c r="J19" s="9">
        <v>56565</v>
      </c>
      <c r="K19" s="9">
        <v>357214.46</v>
      </c>
      <c r="L19" s="9">
        <v>147069</v>
      </c>
      <c r="M19" s="9">
        <v>58827.6</v>
      </c>
      <c r="N19" s="9">
        <v>151317.86</v>
      </c>
      <c r="O19" s="9">
        <v>88241.4</v>
      </c>
      <c r="P19" s="9">
        <v>1760</v>
      </c>
      <c r="Q19" s="9">
        <v>56565</v>
      </c>
      <c r="R19" s="9">
        <v>4751.46</v>
      </c>
      <c r="S19" s="9">
        <v>0</v>
      </c>
      <c r="T19" s="9">
        <v>0</v>
      </c>
      <c r="U19" s="12"/>
    </row>
    <row r="20" ht="18" customHeight="1" spans="1:21">
      <c r="A20" s="6">
        <v>201</v>
      </c>
      <c r="B20" s="6">
        <v>34</v>
      </c>
      <c r="C20" s="6">
        <v>1</v>
      </c>
      <c r="D20" s="10" t="s">
        <v>25</v>
      </c>
      <c r="E20" s="10" t="s">
        <v>40</v>
      </c>
      <c r="F20" s="9">
        <v>1120006.56</v>
      </c>
      <c r="G20" s="9">
        <v>749596.94</v>
      </c>
      <c r="H20" s="9">
        <v>428640</v>
      </c>
      <c r="I20" s="9">
        <v>252600</v>
      </c>
      <c r="J20" s="9">
        <v>68356.94</v>
      </c>
      <c r="K20" s="9">
        <v>370409.62</v>
      </c>
      <c r="L20" s="9">
        <v>147602</v>
      </c>
      <c r="M20" s="9">
        <v>59040.8</v>
      </c>
      <c r="N20" s="9">
        <v>163766.82</v>
      </c>
      <c r="O20" s="9">
        <v>88561.2</v>
      </c>
      <c r="P20" s="9">
        <v>2080</v>
      </c>
      <c r="Q20" s="9">
        <v>68356.94</v>
      </c>
      <c r="R20" s="9">
        <v>4768.68</v>
      </c>
      <c r="S20" s="9">
        <v>0</v>
      </c>
      <c r="T20" s="9">
        <v>0</v>
      </c>
      <c r="U20" s="12"/>
    </row>
    <row r="21" ht="18" customHeight="1" spans="1:21">
      <c r="A21" s="6">
        <v>201</v>
      </c>
      <c r="B21" s="6">
        <v>36</v>
      </c>
      <c r="C21" s="6">
        <v>1</v>
      </c>
      <c r="D21" s="10" t="s">
        <v>25</v>
      </c>
      <c r="E21" s="10" t="s">
        <v>41</v>
      </c>
      <c r="F21" s="9">
        <v>775696.56</v>
      </c>
      <c r="G21" s="9">
        <v>519081.48</v>
      </c>
      <c r="H21" s="9">
        <v>284568</v>
      </c>
      <c r="I21" s="9">
        <v>187260</v>
      </c>
      <c r="J21" s="9">
        <v>47253.48</v>
      </c>
      <c r="K21" s="9">
        <v>256615.08</v>
      </c>
      <c r="L21" s="9">
        <v>102229.4</v>
      </c>
      <c r="M21" s="9">
        <v>40891.76</v>
      </c>
      <c r="N21" s="9">
        <v>113493.92</v>
      </c>
      <c r="O21" s="9">
        <v>61337.64</v>
      </c>
      <c r="P21" s="9">
        <v>1600</v>
      </c>
      <c r="Q21" s="9">
        <v>47253.48</v>
      </c>
      <c r="R21" s="9">
        <v>3302.8</v>
      </c>
      <c r="S21" s="9">
        <v>0</v>
      </c>
      <c r="T21" s="9">
        <v>0</v>
      </c>
      <c r="U21" s="12"/>
    </row>
    <row r="22" ht="18" customHeight="1" spans="1:21">
      <c r="A22" s="6">
        <v>201</v>
      </c>
      <c r="B22" s="6">
        <v>26</v>
      </c>
      <c r="C22" s="6">
        <v>1</v>
      </c>
      <c r="D22" s="10" t="s">
        <v>25</v>
      </c>
      <c r="E22" s="10" t="s">
        <v>42</v>
      </c>
      <c r="F22" s="9">
        <v>628463.78</v>
      </c>
      <c r="G22" s="9">
        <v>421695.39</v>
      </c>
      <c r="H22" s="9">
        <v>241428</v>
      </c>
      <c r="I22" s="9">
        <v>144600</v>
      </c>
      <c r="J22" s="9">
        <v>35667.39</v>
      </c>
      <c r="K22" s="9">
        <v>206768.39</v>
      </c>
      <c r="L22" s="9">
        <v>83639.4</v>
      </c>
      <c r="M22" s="9">
        <v>33455.76</v>
      </c>
      <c r="N22" s="9">
        <v>89673.23</v>
      </c>
      <c r="O22" s="9">
        <v>50183.64</v>
      </c>
      <c r="P22" s="9">
        <v>1120</v>
      </c>
      <c r="Q22" s="9">
        <v>35667.39</v>
      </c>
      <c r="R22" s="9">
        <v>2702.2</v>
      </c>
      <c r="S22" s="9">
        <v>0</v>
      </c>
      <c r="T22" s="9">
        <v>0</v>
      </c>
      <c r="U22" s="12"/>
    </row>
    <row r="23" ht="18" customHeight="1" spans="1:21">
      <c r="A23" s="6">
        <v>201</v>
      </c>
      <c r="B23" s="6">
        <v>36</v>
      </c>
      <c r="C23" s="6">
        <v>1</v>
      </c>
      <c r="D23" s="10" t="s">
        <v>25</v>
      </c>
      <c r="E23" s="10" t="s">
        <v>43</v>
      </c>
      <c r="F23" s="9">
        <v>542289.1</v>
      </c>
      <c r="G23" s="9">
        <v>353990.75</v>
      </c>
      <c r="H23" s="9">
        <v>179772</v>
      </c>
      <c r="I23" s="9">
        <v>120000</v>
      </c>
      <c r="J23" s="9">
        <v>54218.75</v>
      </c>
      <c r="K23" s="9">
        <v>188298.35</v>
      </c>
      <c r="L23" s="9">
        <v>64950.6</v>
      </c>
      <c r="M23" s="9">
        <v>25980.24</v>
      </c>
      <c r="N23" s="9">
        <v>97367.51</v>
      </c>
      <c r="O23" s="9">
        <v>38970.36</v>
      </c>
      <c r="P23" s="9">
        <v>2080</v>
      </c>
      <c r="Q23" s="9">
        <v>54218.75</v>
      </c>
      <c r="R23" s="9">
        <v>2098.4</v>
      </c>
      <c r="S23" s="9">
        <v>0</v>
      </c>
      <c r="T23" s="9">
        <v>0</v>
      </c>
      <c r="U23" s="12"/>
    </row>
    <row r="24" ht="18" customHeight="1" spans="1:21">
      <c r="A24" s="6">
        <v>201</v>
      </c>
      <c r="B24" s="6">
        <v>36</v>
      </c>
      <c r="C24" s="6">
        <v>1</v>
      </c>
      <c r="D24" s="10" t="s">
        <v>25</v>
      </c>
      <c r="E24" s="10" t="s">
        <v>44</v>
      </c>
      <c r="F24" s="9">
        <v>292516.9</v>
      </c>
      <c r="G24" s="9">
        <v>196872</v>
      </c>
      <c r="H24" s="9">
        <v>110688</v>
      </c>
      <c r="I24" s="9">
        <v>71040</v>
      </c>
      <c r="J24" s="9">
        <v>15144</v>
      </c>
      <c r="K24" s="9">
        <v>95644.9</v>
      </c>
      <c r="L24" s="9">
        <v>39374.4</v>
      </c>
      <c r="M24" s="9">
        <v>15749.76</v>
      </c>
      <c r="N24" s="9">
        <v>40520.74</v>
      </c>
      <c r="O24" s="9">
        <v>23624.64</v>
      </c>
      <c r="P24" s="9">
        <v>480</v>
      </c>
      <c r="Q24" s="9">
        <v>15144</v>
      </c>
      <c r="R24" s="9">
        <v>1272.1</v>
      </c>
      <c r="S24" s="9">
        <v>0</v>
      </c>
      <c r="T24" s="9">
        <v>0</v>
      </c>
      <c r="U24" s="12"/>
    </row>
    <row r="25" ht="18" customHeight="1" spans="1:21">
      <c r="A25" s="6">
        <v>201</v>
      </c>
      <c r="B25" s="6">
        <v>36</v>
      </c>
      <c r="C25" s="6">
        <v>1</v>
      </c>
      <c r="D25" s="10" t="s">
        <v>25</v>
      </c>
      <c r="E25" s="10" t="s">
        <v>45</v>
      </c>
      <c r="F25" s="9">
        <v>624151.88</v>
      </c>
      <c r="G25" s="9">
        <v>417243.16</v>
      </c>
      <c r="H25" s="9">
        <v>233868</v>
      </c>
      <c r="I25" s="9">
        <v>144240</v>
      </c>
      <c r="J25" s="9">
        <v>39135.16</v>
      </c>
      <c r="K25" s="9">
        <v>206908.72</v>
      </c>
      <c r="L25" s="9">
        <v>81923.4</v>
      </c>
      <c r="M25" s="9">
        <v>32769.36</v>
      </c>
      <c r="N25" s="9">
        <v>92215.96</v>
      </c>
      <c r="O25" s="9">
        <v>49154.04</v>
      </c>
      <c r="P25" s="9">
        <v>1280</v>
      </c>
      <c r="Q25" s="9">
        <v>39135.16</v>
      </c>
      <c r="R25" s="9">
        <v>2646.76</v>
      </c>
      <c r="S25" s="9">
        <v>0</v>
      </c>
      <c r="T25" s="9">
        <v>0</v>
      </c>
      <c r="U25" s="12"/>
    </row>
    <row r="26" ht="18" customHeight="1" spans="1:21">
      <c r="A26" s="6">
        <v>201</v>
      </c>
      <c r="B26" s="6">
        <v>29</v>
      </c>
      <c r="C26" s="6">
        <v>1</v>
      </c>
      <c r="D26" s="10" t="s">
        <v>25</v>
      </c>
      <c r="E26" s="10" t="s">
        <v>46</v>
      </c>
      <c r="F26" s="9">
        <v>863735.3</v>
      </c>
      <c r="G26" s="9">
        <v>578279.01</v>
      </c>
      <c r="H26" s="9">
        <v>332688</v>
      </c>
      <c r="I26" s="9">
        <v>193380</v>
      </c>
      <c r="J26" s="9">
        <v>52211.01</v>
      </c>
      <c r="K26" s="9">
        <v>285456.29</v>
      </c>
      <c r="L26" s="9">
        <v>113981.4</v>
      </c>
      <c r="M26" s="9">
        <v>45592.56</v>
      </c>
      <c r="N26" s="9">
        <v>125882.33</v>
      </c>
      <c r="O26" s="9">
        <v>68388.84</v>
      </c>
      <c r="P26" s="9">
        <v>1600</v>
      </c>
      <c r="Q26" s="9">
        <v>52211.01</v>
      </c>
      <c r="R26" s="9">
        <v>3682.48</v>
      </c>
      <c r="S26" s="9">
        <v>0</v>
      </c>
      <c r="T26" s="9">
        <v>0</v>
      </c>
      <c r="U26" s="12"/>
    </row>
    <row r="27" ht="18" customHeight="1" spans="1:21">
      <c r="A27" s="6">
        <v>201</v>
      </c>
      <c r="B27" s="6">
        <v>29</v>
      </c>
      <c r="C27" s="6">
        <v>1</v>
      </c>
      <c r="D27" s="10" t="s">
        <v>25</v>
      </c>
      <c r="E27" s="10" t="s">
        <v>47</v>
      </c>
      <c r="F27" s="9">
        <v>341975.62</v>
      </c>
      <c r="G27" s="9">
        <v>225851.01</v>
      </c>
      <c r="H27" s="9">
        <v>124512</v>
      </c>
      <c r="I27" s="9">
        <v>73260</v>
      </c>
      <c r="J27" s="9">
        <v>28079.01</v>
      </c>
      <c r="K27" s="9">
        <v>116124.61</v>
      </c>
      <c r="L27" s="9">
        <v>42850.6</v>
      </c>
      <c r="M27" s="9">
        <v>17140.24</v>
      </c>
      <c r="N27" s="9">
        <v>56133.77</v>
      </c>
      <c r="O27" s="9">
        <v>25710.36</v>
      </c>
      <c r="P27" s="9">
        <v>960</v>
      </c>
      <c r="Q27" s="9">
        <v>28079.01</v>
      </c>
      <c r="R27" s="9">
        <v>1384.4</v>
      </c>
      <c r="S27" s="9">
        <v>0</v>
      </c>
      <c r="T27" s="9">
        <v>0</v>
      </c>
      <c r="U27" s="12"/>
    </row>
    <row r="28" ht="18" customHeight="1" spans="1:21">
      <c r="A28" s="6">
        <v>201</v>
      </c>
      <c r="B28" s="6">
        <v>29</v>
      </c>
      <c r="C28" s="6">
        <v>1</v>
      </c>
      <c r="D28" s="10" t="s">
        <v>25</v>
      </c>
      <c r="E28" s="10" t="s">
        <v>48</v>
      </c>
      <c r="F28" s="9">
        <v>249687.13</v>
      </c>
      <c r="G28" s="9">
        <v>167999</v>
      </c>
      <c r="H28" s="9">
        <v>86076</v>
      </c>
      <c r="I28" s="9">
        <v>69000</v>
      </c>
      <c r="J28" s="9">
        <v>12923</v>
      </c>
      <c r="K28" s="9">
        <v>81688.13</v>
      </c>
      <c r="L28" s="9">
        <v>33599.8</v>
      </c>
      <c r="M28" s="9">
        <v>13439.92</v>
      </c>
      <c r="N28" s="9">
        <v>34648.41</v>
      </c>
      <c r="O28" s="9">
        <v>20159.88</v>
      </c>
      <c r="P28" s="9">
        <v>480</v>
      </c>
      <c r="Q28" s="9">
        <v>12923</v>
      </c>
      <c r="R28" s="9">
        <v>1085.53</v>
      </c>
      <c r="S28" s="9">
        <v>0</v>
      </c>
      <c r="T28" s="9">
        <v>0</v>
      </c>
      <c r="U28" s="12"/>
    </row>
    <row r="29" ht="18" customHeight="1" spans="1:21">
      <c r="A29" s="6">
        <v>201</v>
      </c>
      <c r="B29" s="6">
        <v>28</v>
      </c>
      <c r="C29" s="6">
        <v>1</v>
      </c>
      <c r="D29" s="10" t="s">
        <v>25</v>
      </c>
      <c r="E29" s="10" t="s">
        <v>49</v>
      </c>
      <c r="F29" s="9">
        <v>317980.14</v>
      </c>
      <c r="G29" s="9">
        <v>211038.67</v>
      </c>
      <c r="H29" s="9">
        <v>112008</v>
      </c>
      <c r="I29" s="9">
        <v>75420</v>
      </c>
      <c r="J29" s="9">
        <v>23610.67</v>
      </c>
      <c r="K29" s="9">
        <v>106941.47</v>
      </c>
      <c r="L29" s="9">
        <v>40609.4</v>
      </c>
      <c r="M29" s="9">
        <v>16243.76</v>
      </c>
      <c r="N29" s="9">
        <v>50088.31</v>
      </c>
      <c r="O29" s="9">
        <v>24365.64</v>
      </c>
      <c r="P29" s="9">
        <v>800</v>
      </c>
      <c r="Q29" s="9">
        <v>23610.67</v>
      </c>
      <c r="R29" s="9">
        <v>1312</v>
      </c>
      <c r="S29" s="9">
        <v>0</v>
      </c>
      <c r="T29" s="9">
        <v>0</v>
      </c>
      <c r="U29" s="12"/>
    </row>
    <row r="30" ht="18" customHeight="1" spans="1:21">
      <c r="A30" s="6">
        <v>201</v>
      </c>
      <c r="B30" s="6">
        <v>1</v>
      </c>
      <c r="C30" s="6">
        <v>1</v>
      </c>
      <c r="D30" s="10" t="s">
        <v>25</v>
      </c>
      <c r="E30" s="10" t="s">
        <v>50</v>
      </c>
      <c r="F30" s="9">
        <v>2928952.36</v>
      </c>
      <c r="G30" s="9">
        <v>1935104.2</v>
      </c>
      <c r="H30" s="9">
        <v>1087692</v>
      </c>
      <c r="I30" s="9">
        <v>607560</v>
      </c>
      <c r="J30" s="9">
        <v>239852.2</v>
      </c>
      <c r="K30" s="9">
        <v>993848.16</v>
      </c>
      <c r="L30" s="9">
        <v>367304.6</v>
      </c>
      <c r="M30" s="9">
        <v>146921.84</v>
      </c>
      <c r="N30" s="9">
        <v>479621.72</v>
      </c>
      <c r="O30" s="9">
        <v>220382.76</v>
      </c>
      <c r="P30" s="9">
        <v>7520</v>
      </c>
      <c r="Q30" s="9">
        <v>239852.2</v>
      </c>
      <c r="R30" s="9">
        <v>11866.76</v>
      </c>
      <c r="S30" s="9">
        <v>0</v>
      </c>
      <c r="T30" s="9">
        <v>0</v>
      </c>
      <c r="U30" s="12"/>
    </row>
    <row r="31" ht="18" customHeight="1" spans="1:21">
      <c r="A31" s="6">
        <v>201</v>
      </c>
      <c r="B31" s="6">
        <v>2</v>
      </c>
      <c r="C31" s="6">
        <v>1</v>
      </c>
      <c r="D31" s="10" t="s">
        <v>25</v>
      </c>
      <c r="E31" s="10" t="s">
        <v>51</v>
      </c>
      <c r="F31" s="9">
        <v>2437382.68</v>
      </c>
      <c r="G31" s="9">
        <v>1615745.78</v>
      </c>
      <c r="H31" s="9">
        <v>915528</v>
      </c>
      <c r="I31" s="9">
        <v>513660</v>
      </c>
      <c r="J31" s="9">
        <v>186557.78</v>
      </c>
      <c r="K31" s="9">
        <v>821636.9</v>
      </c>
      <c r="L31" s="9">
        <v>309657.4</v>
      </c>
      <c r="M31" s="9">
        <v>123862.96</v>
      </c>
      <c r="N31" s="9">
        <v>388116.54</v>
      </c>
      <c r="O31" s="9">
        <v>185794.44</v>
      </c>
      <c r="P31" s="9">
        <v>5760</v>
      </c>
      <c r="Q31" s="9">
        <v>186557.78</v>
      </c>
      <c r="R31" s="9">
        <v>10004.32</v>
      </c>
      <c r="S31" s="9">
        <v>0</v>
      </c>
      <c r="T31" s="9">
        <v>0</v>
      </c>
      <c r="U31" s="12"/>
    </row>
    <row r="32" ht="18" customHeight="1" spans="1:21">
      <c r="A32" s="6">
        <v>201</v>
      </c>
      <c r="B32" s="6">
        <v>3</v>
      </c>
      <c r="C32" s="6">
        <v>1</v>
      </c>
      <c r="D32" s="10" t="s">
        <v>25</v>
      </c>
      <c r="E32" s="10" t="s">
        <v>52</v>
      </c>
      <c r="F32" s="9">
        <v>1768681.19</v>
      </c>
      <c r="G32" s="9">
        <v>1163652.3</v>
      </c>
      <c r="H32" s="9">
        <v>598056</v>
      </c>
      <c r="I32" s="9">
        <v>409800</v>
      </c>
      <c r="J32" s="9">
        <v>155796.3</v>
      </c>
      <c r="K32" s="9">
        <v>605028.89</v>
      </c>
      <c r="L32" s="9">
        <v>218368.8</v>
      </c>
      <c r="M32" s="9">
        <v>87347.52</v>
      </c>
      <c r="N32" s="9">
        <v>299312.57</v>
      </c>
      <c r="O32" s="9">
        <v>131021.28</v>
      </c>
      <c r="P32" s="9">
        <v>5440</v>
      </c>
      <c r="Q32" s="9">
        <v>155796.3</v>
      </c>
      <c r="R32" s="9">
        <v>7054.99</v>
      </c>
      <c r="S32" s="9">
        <v>0</v>
      </c>
      <c r="T32" s="9">
        <v>0</v>
      </c>
      <c r="U32" s="12"/>
    </row>
    <row r="33" ht="18" customHeight="1" spans="1:21">
      <c r="A33" s="6">
        <v>201</v>
      </c>
      <c r="B33" s="6">
        <v>4</v>
      </c>
      <c r="C33" s="6">
        <v>1</v>
      </c>
      <c r="D33" s="10" t="s">
        <v>25</v>
      </c>
      <c r="E33" s="10" t="s">
        <v>53</v>
      </c>
      <c r="F33" s="9">
        <v>1320351.96</v>
      </c>
      <c r="G33" s="9">
        <v>879848.03</v>
      </c>
      <c r="H33" s="9">
        <v>482868</v>
      </c>
      <c r="I33" s="9">
        <v>307860</v>
      </c>
      <c r="J33" s="9">
        <v>89120.03</v>
      </c>
      <c r="K33" s="9">
        <v>440503.93</v>
      </c>
      <c r="L33" s="9">
        <v>171324.4</v>
      </c>
      <c r="M33" s="9">
        <v>68529.76</v>
      </c>
      <c r="N33" s="9">
        <v>200649.77</v>
      </c>
      <c r="O33" s="9">
        <v>102794.64</v>
      </c>
      <c r="P33" s="9">
        <v>3200</v>
      </c>
      <c r="Q33" s="9">
        <v>89120.03</v>
      </c>
      <c r="R33" s="9">
        <v>5535.1</v>
      </c>
      <c r="S33" s="9">
        <v>0</v>
      </c>
      <c r="T33" s="9">
        <v>0</v>
      </c>
      <c r="U33" s="12"/>
    </row>
    <row r="34" ht="18" customHeight="1" spans="1:21">
      <c r="A34" s="6">
        <v>201</v>
      </c>
      <c r="B34" s="6">
        <v>3</v>
      </c>
      <c r="C34" s="6">
        <v>1</v>
      </c>
      <c r="D34" s="10" t="s">
        <v>25</v>
      </c>
      <c r="E34" s="10" t="s">
        <v>54</v>
      </c>
      <c r="F34" s="9">
        <v>1506719.71</v>
      </c>
      <c r="G34" s="9">
        <v>989530.15</v>
      </c>
      <c r="H34" s="9">
        <v>522336</v>
      </c>
      <c r="I34" s="9">
        <v>330780</v>
      </c>
      <c r="J34" s="9">
        <v>136414.15</v>
      </c>
      <c r="K34" s="9">
        <v>517189.56</v>
      </c>
      <c r="L34" s="9">
        <v>184841.8</v>
      </c>
      <c r="M34" s="9">
        <v>73936.72</v>
      </c>
      <c r="N34" s="9">
        <v>258411.04</v>
      </c>
      <c r="O34" s="9">
        <v>110905.08</v>
      </c>
      <c r="P34" s="9">
        <v>5120</v>
      </c>
      <c r="Q34" s="9">
        <v>136414.15</v>
      </c>
      <c r="R34" s="9">
        <v>5971.81</v>
      </c>
      <c r="S34" s="9">
        <v>0</v>
      </c>
      <c r="T34" s="9">
        <v>0</v>
      </c>
      <c r="U34" s="12"/>
    </row>
    <row r="35" ht="18" customHeight="1" spans="1:21">
      <c r="A35" s="6">
        <v>208</v>
      </c>
      <c r="B35" s="6">
        <v>2</v>
      </c>
      <c r="C35" s="6">
        <v>1</v>
      </c>
      <c r="D35" s="10" t="s">
        <v>25</v>
      </c>
      <c r="E35" s="10" t="s">
        <v>55</v>
      </c>
      <c r="F35" s="9">
        <v>2061801.7</v>
      </c>
      <c r="G35" s="9">
        <v>1246608</v>
      </c>
      <c r="H35" s="9">
        <v>663180</v>
      </c>
      <c r="I35" s="9">
        <v>439920</v>
      </c>
      <c r="J35" s="9">
        <v>143508</v>
      </c>
      <c r="K35" s="9">
        <v>634359.7</v>
      </c>
      <c r="L35" s="9">
        <v>239005</v>
      </c>
      <c r="M35" s="9">
        <v>95602</v>
      </c>
      <c r="N35" s="9">
        <v>299752.7</v>
      </c>
      <c r="O35" s="9">
        <v>143403</v>
      </c>
      <c r="P35" s="9">
        <v>5120</v>
      </c>
      <c r="Q35" s="9">
        <v>143508</v>
      </c>
      <c r="R35" s="9">
        <v>7721.7</v>
      </c>
      <c r="S35" s="9">
        <v>0</v>
      </c>
      <c r="T35" s="9">
        <v>180834</v>
      </c>
      <c r="U35" s="12"/>
    </row>
    <row r="36" ht="18" customHeight="1" spans="1:21">
      <c r="A36" s="6">
        <v>201</v>
      </c>
      <c r="B36" s="6">
        <v>6</v>
      </c>
      <c r="C36" s="6">
        <v>1</v>
      </c>
      <c r="D36" s="10" t="s">
        <v>25</v>
      </c>
      <c r="E36" s="10" t="s">
        <v>56</v>
      </c>
      <c r="F36" s="9">
        <v>2472257.56</v>
      </c>
      <c r="G36" s="9">
        <v>1659711.23</v>
      </c>
      <c r="H36" s="9">
        <v>911172</v>
      </c>
      <c r="I36" s="9">
        <v>611100</v>
      </c>
      <c r="J36" s="9">
        <v>137439.23</v>
      </c>
      <c r="K36" s="9">
        <v>812546.33</v>
      </c>
      <c r="L36" s="9">
        <v>329825.6</v>
      </c>
      <c r="M36" s="9">
        <v>131930.24</v>
      </c>
      <c r="N36" s="9">
        <v>350790.49</v>
      </c>
      <c r="O36" s="9">
        <v>197895.36</v>
      </c>
      <c r="P36" s="9">
        <v>4800</v>
      </c>
      <c r="Q36" s="9">
        <v>137439.23</v>
      </c>
      <c r="R36" s="9">
        <v>10655.9</v>
      </c>
      <c r="S36" s="9">
        <v>0</v>
      </c>
      <c r="T36" s="9">
        <v>0</v>
      </c>
      <c r="U36" s="12"/>
    </row>
    <row r="37" ht="18" customHeight="1" spans="1:21">
      <c r="A37" s="6">
        <v>201</v>
      </c>
      <c r="B37" s="6">
        <v>8</v>
      </c>
      <c r="C37" s="6">
        <v>1</v>
      </c>
      <c r="D37" s="10" t="s">
        <v>25</v>
      </c>
      <c r="E37" s="10" t="s">
        <v>57</v>
      </c>
      <c r="F37" s="9">
        <v>836829.7</v>
      </c>
      <c r="G37" s="9">
        <v>542782.73</v>
      </c>
      <c r="H37" s="9">
        <v>288540</v>
      </c>
      <c r="I37" s="9">
        <v>201780</v>
      </c>
      <c r="J37" s="9">
        <v>52462.73</v>
      </c>
      <c r="K37" s="9">
        <v>270286.97</v>
      </c>
      <c r="L37" s="9">
        <v>106236</v>
      </c>
      <c r="M37" s="9">
        <v>42494.4</v>
      </c>
      <c r="N37" s="9">
        <v>121556.57</v>
      </c>
      <c r="O37" s="9">
        <v>63741.6</v>
      </c>
      <c r="P37" s="9">
        <v>1920</v>
      </c>
      <c r="Q37" s="9">
        <v>52462.73</v>
      </c>
      <c r="R37" s="9">
        <v>3432.24</v>
      </c>
      <c r="S37" s="9">
        <v>0</v>
      </c>
      <c r="T37" s="9">
        <v>23760</v>
      </c>
      <c r="U37" s="12"/>
    </row>
    <row r="38" ht="18" customHeight="1" spans="1:21">
      <c r="A38" s="6">
        <v>201</v>
      </c>
      <c r="B38" s="6">
        <v>6</v>
      </c>
      <c r="C38" s="6">
        <v>1</v>
      </c>
      <c r="D38" s="10" t="s">
        <v>25</v>
      </c>
      <c r="E38" s="10" t="s">
        <v>58</v>
      </c>
      <c r="F38" s="9">
        <f>1500+555626.66</f>
        <v>557126.66</v>
      </c>
      <c r="G38" s="9">
        <v>313443.11</v>
      </c>
      <c r="H38" s="9">
        <v>158208</v>
      </c>
      <c r="I38" s="9">
        <v>127740</v>
      </c>
      <c r="J38" s="9">
        <v>27495.11</v>
      </c>
      <c r="K38" s="9">
        <v>154527.55</v>
      </c>
      <c r="L38" s="9">
        <v>61955.4</v>
      </c>
      <c r="M38" s="9">
        <v>24782.16</v>
      </c>
      <c r="N38" s="9">
        <v>67789.99</v>
      </c>
      <c r="O38" s="9">
        <v>37173.24</v>
      </c>
      <c r="P38" s="9">
        <v>1120</v>
      </c>
      <c r="Q38" s="9">
        <v>27495.11</v>
      </c>
      <c r="R38" s="9">
        <v>2001.64</v>
      </c>
      <c r="S38" s="9">
        <v>0</v>
      </c>
      <c r="T38" s="9">
        <f>1500+87656</f>
        <v>89156</v>
      </c>
      <c r="U38" s="12"/>
    </row>
    <row r="39" ht="18" customHeight="1" spans="1:21">
      <c r="A39" s="6">
        <v>201</v>
      </c>
      <c r="B39" s="6">
        <v>10</v>
      </c>
      <c r="C39" s="6">
        <v>1</v>
      </c>
      <c r="D39" s="10" t="s">
        <v>25</v>
      </c>
      <c r="E39" s="10" t="s">
        <v>59</v>
      </c>
      <c r="F39" s="9">
        <v>1916957.34</v>
      </c>
      <c r="G39" s="9">
        <v>1271577.98</v>
      </c>
      <c r="H39" s="9">
        <v>675612</v>
      </c>
      <c r="I39" s="9">
        <v>452700</v>
      </c>
      <c r="J39" s="9">
        <v>143265.98</v>
      </c>
      <c r="K39" s="9">
        <v>645379.36</v>
      </c>
      <c r="L39" s="9">
        <v>244467.6</v>
      </c>
      <c r="M39" s="9">
        <v>97787.04</v>
      </c>
      <c r="N39" s="9">
        <v>303124.72</v>
      </c>
      <c r="O39" s="9">
        <v>146680.56</v>
      </c>
      <c r="P39" s="9">
        <v>5280</v>
      </c>
      <c r="Q39" s="9">
        <v>143265.98</v>
      </c>
      <c r="R39" s="9">
        <v>7898.18</v>
      </c>
      <c r="S39" s="9">
        <v>0</v>
      </c>
      <c r="T39" s="9">
        <v>0</v>
      </c>
      <c r="U39" s="12"/>
    </row>
    <row r="40" ht="18" customHeight="1" spans="1:21">
      <c r="A40" s="6">
        <v>201</v>
      </c>
      <c r="B40" s="6">
        <v>3</v>
      </c>
      <c r="C40" s="6">
        <v>1</v>
      </c>
      <c r="D40" s="10" t="s">
        <v>25</v>
      </c>
      <c r="E40" s="10" t="s">
        <v>60</v>
      </c>
      <c r="F40" s="9">
        <v>2158450.24</v>
      </c>
      <c r="G40" s="9">
        <v>1429518.42</v>
      </c>
      <c r="H40" s="9">
        <v>774348</v>
      </c>
      <c r="I40" s="9">
        <v>488880</v>
      </c>
      <c r="J40" s="9">
        <v>166290.42</v>
      </c>
      <c r="K40" s="9">
        <v>728931.82</v>
      </c>
      <c r="L40" s="9">
        <v>273699.4</v>
      </c>
      <c r="M40" s="9">
        <v>109479.76</v>
      </c>
      <c r="N40" s="9">
        <v>345752.66</v>
      </c>
      <c r="O40" s="9">
        <v>164219.64</v>
      </c>
      <c r="P40" s="9">
        <v>6400</v>
      </c>
      <c r="Q40" s="9">
        <v>166290.42</v>
      </c>
      <c r="R40" s="9">
        <v>8842.6</v>
      </c>
      <c r="S40" s="9">
        <v>0</v>
      </c>
      <c r="T40" s="9">
        <v>0</v>
      </c>
      <c r="U40" s="12"/>
    </row>
    <row r="41" ht="18" customHeight="1" spans="1:21">
      <c r="A41" s="6">
        <v>206</v>
      </c>
      <c r="B41" s="6">
        <v>1</v>
      </c>
      <c r="C41" s="6">
        <v>1</v>
      </c>
      <c r="D41" s="10" t="s">
        <v>25</v>
      </c>
      <c r="E41" s="10" t="s">
        <v>61</v>
      </c>
      <c r="F41" s="9">
        <v>197903.86</v>
      </c>
      <c r="G41" s="9">
        <v>133198</v>
      </c>
      <c r="H41" s="9">
        <v>74172</v>
      </c>
      <c r="I41" s="9">
        <v>48780</v>
      </c>
      <c r="J41" s="9">
        <v>10246</v>
      </c>
      <c r="K41" s="9">
        <v>64705.86</v>
      </c>
      <c r="L41" s="9">
        <v>26639.6</v>
      </c>
      <c r="M41" s="9">
        <v>10655.84</v>
      </c>
      <c r="N41" s="9">
        <v>27410.42</v>
      </c>
      <c r="O41" s="9">
        <v>15983.76</v>
      </c>
      <c r="P41" s="9">
        <v>320</v>
      </c>
      <c r="Q41" s="9">
        <v>10246</v>
      </c>
      <c r="R41" s="9">
        <v>860.66</v>
      </c>
      <c r="S41" s="9">
        <v>0</v>
      </c>
      <c r="T41" s="9">
        <v>0</v>
      </c>
      <c r="U41" s="12"/>
    </row>
    <row r="42" ht="18" customHeight="1" spans="1:21">
      <c r="A42" s="6">
        <v>208</v>
      </c>
      <c r="B42" s="6">
        <v>1</v>
      </c>
      <c r="C42" s="6">
        <v>9</v>
      </c>
      <c r="D42" s="10" t="s">
        <v>62</v>
      </c>
      <c r="E42" s="10" t="s">
        <v>63</v>
      </c>
      <c r="F42" s="9">
        <v>270378.86</v>
      </c>
      <c r="G42" s="9">
        <v>181948</v>
      </c>
      <c r="H42" s="9">
        <v>100812</v>
      </c>
      <c r="I42" s="9">
        <v>67140</v>
      </c>
      <c r="J42" s="9">
        <v>13996</v>
      </c>
      <c r="K42" s="9">
        <v>88430.86</v>
      </c>
      <c r="L42" s="9">
        <v>36389.6</v>
      </c>
      <c r="M42" s="9">
        <v>14555.84</v>
      </c>
      <c r="N42" s="9">
        <v>37485.42</v>
      </c>
      <c r="O42" s="9">
        <v>21833.76</v>
      </c>
      <c r="P42" s="9">
        <v>480</v>
      </c>
      <c r="Q42" s="9">
        <v>13996</v>
      </c>
      <c r="R42" s="9">
        <v>1175.66</v>
      </c>
      <c r="S42" s="9">
        <v>0</v>
      </c>
      <c r="T42" s="9">
        <v>0</v>
      </c>
      <c r="U42" s="12"/>
    </row>
    <row r="43" ht="18" customHeight="1" spans="1:21">
      <c r="A43" s="6">
        <v>208</v>
      </c>
      <c r="B43" s="6">
        <v>1</v>
      </c>
      <c r="C43" s="6">
        <v>9</v>
      </c>
      <c r="D43" s="10" t="s">
        <v>62</v>
      </c>
      <c r="E43" s="10" t="s">
        <v>64</v>
      </c>
      <c r="F43" s="9">
        <v>513577.8</v>
      </c>
      <c r="G43" s="9">
        <v>344195.07</v>
      </c>
      <c r="H43" s="9">
        <v>183132</v>
      </c>
      <c r="I43" s="9">
        <v>131220</v>
      </c>
      <c r="J43" s="9">
        <v>29843.07</v>
      </c>
      <c r="K43" s="9">
        <v>169382.73</v>
      </c>
      <c r="L43" s="9">
        <v>68109.6</v>
      </c>
      <c r="M43" s="9">
        <v>27243.84</v>
      </c>
      <c r="N43" s="9">
        <v>74029.29</v>
      </c>
      <c r="O43" s="9">
        <v>40865.76</v>
      </c>
      <c r="P43" s="9">
        <v>1120</v>
      </c>
      <c r="Q43" s="9">
        <v>29843.07</v>
      </c>
      <c r="R43" s="9">
        <v>2200.46</v>
      </c>
      <c r="S43" s="9">
        <v>0</v>
      </c>
      <c r="T43" s="9">
        <v>0</v>
      </c>
      <c r="U43" s="12"/>
    </row>
    <row r="44" ht="18" customHeight="1" spans="1:21">
      <c r="A44" s="6">
        <v>201</v>
      </c>
      <c r="B44" s="6">
        <v>13</v>
      </c>
      <c r="C44" s="6">
        <v>1</v>
      </c>
      <c r="D44" s="10" t="s">
        <v>25</v>
      </c>
      <c r="E44" s="10" t="s">
        <v>65</v>
      </c>
      <c r="F44" s="9">
        <v>2216107.8</v>
      </c>
      <c r="G44" s="9">
        <v>1463640</v>
      </c>
      <c r="H44" s="9">
        <v>791448</v>
      </c>
      <c r="I44" s="9">
        <v>490980</v>
      </c>
      <c r="J44" s="9">
        <v>181212</v>
      </c>
      <c r="K44" s="9">
        <v>752467.8</v>
      </c>
      <c r="L44" s="9">
        <v>277859.4</v>
      </c>
      <c r="M44" s="9">
        <v>111143.76</v>
      </c>
      <c r="N44" s="9">
        <v>363464.64</v>
      </c>
      <c r="O44" s="9">
        <v>166715.64</v>
      </c>
      <c r="P44" s="9">
        <v>6560</v>
      </c>
      <c r="Q44" s="9">
        <v>181212</v>
      </c>
      <c r="R44" s="9">
        <v>8977</v>
      </c>
      <c r="S44" s="9">
        <v>0</v>
      </c>
      <c r="T44" s="9">
        <v>0</v>
      </c>
      <c r="U44" s="12"/>
    </row>
    <row r="45" ht="18" customHeight="1" spans="1:21">
      <c r="A45" s="6">
        <v>212</v>
      </c>
      <c r="B45" s="6">
        <v>1</v>
      </c>
      <c r="C45" s="6">
        <v>1</v>
      </c>
      <c r="D45" s="10" t="s">
        <v>25</v>
      </c>
      <c r="E45" s="10" t="s">
        <v>66</v>
      </c>
      <c r="F45" s="9">
        <v>1592305.29</v>
      </c>
      <c r="G45" s="9">
        <v>1064987</v>
      </c>
      <c r="H45" s="9">
        <v>587424</v>
      </c>
      <c r="I45" s="9">
        <v>379560</v>
      </c>
      <c r="J45" s="9">
        <v>98003</v>
      </c>
      <c r="K45" s="9">
        <v>527318.29</v>
      </c>
      <c r="L45" s="9">
        <v>209513.2</v>
      </c>
      <c r="M45" s="9">
        <v>83805.28</v>
      </c>
      <c r="N45" s="9">
        <v>233999.81</v>
      </c>
      <c r="O45" s="9">
        <v>125707.92</v>
      </c>
      <c r="P45" s="9">
        <v>3520</v>
      </c>
      <c r="Q45" s="9">
        <v>98003</v>
      </c>
      <c r="R45" s="9">
        <v>6768.89</v>
      </c>
      <c r="S45" s="9">
        <v>0</v>
      </c>
      <c r="T45" s="9">
        <v>0</v>
      </c>
      <c r="U45" s="12"/>
    </row>
    <row r="46" ht="18" customHeight="1" spans="1:21">
      <c r="A46" s="6">
        <v>212</v>
      </c>
      <c r="B46" s="6">
        <v>1</v>
      </c>
      <c r="C46" s="6">
        <v>1</v>
      </c>
      <c r="D46" s="10" t="s">
        <v>25</v>
      </c>
      <c r="E46" s="10" t="s">
        <v>67</v>
      </c>
      <c r="F46" s="9">
        <v>2107412.12</v>
      </c>
      <c r="G46" s="9">
        <v>1404394.82</v>
      </c>
      <c r="H46" s="9">
        <v>746760</v>
      </c>
      <c r="I46" s="9">
        <v>515880</v>
      </c>
      <c r="J46" s="9">
        <v>141754.82</v>
      </c>
      <c r="K46" s="9">
        <v>703017.3</v>
      </c>
      <c r="L46" s="9">
        <v>273572</v>
      </c>
      <c r="M46" s="9">
        <v>109428.8</v>
      </c>
      <c r="N46" s="9">
        <v>320016.5</v>
      </c>
      <c r="O46" s="9">
        <v>164143.2</v>
      </c>
      <c r="P46" s="9">
        <v>5280</v>
      </c>
      <c r="Q46" s="9">
        <v>141754.82</v>
      </c>
      <c r="R46" s="9">
        <v>8838.48</v>
      </c>
      <c r="S46" s="9">
        <v>0</v>
      </c>
      <c r="T46" s="9">
        <v>0</v>
      </c>
      <c r="U46" s="12"/>
    </row>
    <row r="47" ht="18" customHeight="1" spans="1:21">
      <c r="A47" s="6">
        <v>204</v>
      </c>
      <c r="B47" s="6">
        <v>4</v>
      </c>
      <c r="C47" s="6">
        <v>1</v>
      </c>
      <c r="D47" s="10" t="s">
        <v>25</v>
      </c>
      <c r="E47" s="10" t="s">
        <v>68</v>
      </c>
      <c r="F47" s="9">
        <v>5802733.91</v>
      </c>
      <c r="G47" s="9">
        <v>3649430.39</v>
      </c>
      <c r="H47" s="9">
        <v>1964304</v>
      </c>
      <c r="I47" s="9">
        <v>1345800</v>
      </c>
      <c r="J47" s="9">
        <v>339326.39</v>
      </c>
      <c r="K47" s="9">
        <v>1809035.52</v>
      </c>
      <c r="L47" s="9">
        <v>717189.2</v>
      </c>
      <c r="M47" s="9">
        <v>286875.68</v>
      </c>
      <c r="N47" s="9">
        <v>804970.64</v>
      </c>
      <c r="O47" s="9">
        <v>430313.52</v>
      </c>
      <c r="P47" s="9">
        <v>12160</v>
      </c>
      <c r="Q47" s="9">
        <v>339326.39</v>
      </c>
      <c r="R47" s="9">
        <v>23170.73</v>
      </c>
      <c r="S47" s="9">
        <v>0</v>
      </c>
      <c r="T47" s="9">
        <v>344268</v>
      </c>
      <c r="U47" s="12"/>
    </row>
    <row r="48" ht="18" customHeight="1" spans="1:21">
      <c r="A48" s="6">
        <v>204</v>
      </c>
      <c r="B48" s="6">
        <v>5</v>
      </c>
      <c r="C48" s="6">
        <v>1</v>
      </c>
      <c r="D48" s="10" t="s">
        <v>25</v>
      </c>
      <c r="E48" s="10" t="s">
        <v>69</v>
      </c>
      <c r="F48" s="9">
        <v>6529797.03</v>
      </c>
      <c r="G48" s="9">
        <v>4089796.52</v>
      </c>
      <c r="H48" s="9">
        <v>2219616</v>
      </c>
      <c r="I48" s="9">
        <v>1486440</v>
      </c>
      <c r="J48" s="9">
        <v>383740.52</v>
      </c>
      <c r="K48" s="9">
        <v>2029240.51</v>
      </c>
      <c r="L48" s="9">
        <v>802978.8</v>
      </c>
      <c r="M48" s="9">
        <v>321191.52</v>
      </c>
      <c r="N48" s="9">
        <v>905070.19</v>
      </c>
      <c r="O48" s="9">
        <v>481787.28</v>
      </c>
      <c r="P48" s="9">
        <v>13600</v>
      </c>
      <c r="Q48" s="9">
        <v>383740.52</v>
      </c>
      <c r="R48" s="9">
        <v>25942.39</v>
      </c>
      <c r="S48" s="9">
        <v>0</v>
      </c>
      <c r="T48" s="9">
        <v>410760</v>
      </c>
      <c r="U48" s="12"/>
    </row>
    <row r="49" ht="18" customHeight="1" spans="1:21">
      <c r="A49" s="6">
        <v>204</v>
      </c>
      <c r="B49" s="6">
        <v>6</v>
      </c>
      <c r="C49" s="6">
        <v>1</v>
      </c>
      <c r="D49" s="10" t="s">
        <v>25</v>
      </c>
      <c r="E49" s="10" t="s">
        <v>70</v>
      </c>
      <c r="F49" s="9">
        <v>2144111</v>
      </c>
      <c r="G49" s="9">
        <v>1438537</v>
      </c>
      <c r="H49" s="9">
        <v>769068</v>
      </c>
      <c r="I49" s="9">
        <v>548580</v>
      </c>
      <c r="J49" s="9">
        <v>120889</v>
      </c>
      <c r="K49" s="9">
        <v>705574</v>
      </c>
      <c r="L49" s="9">
        <v>285492</v>
      </c>
      <c r="M49" s="9">
        <v>114196</v>
      </c>
      <c r="N49" s="9">
        <v>305886</v>
      </c>
      <c r="O49" s="9">
        <v>171294</v>
      </c>
      <c r="P49" s="9">
        <v>4480</v>
      </c>
      <c r="Q49" s="9">
        <v>120889</v>
      </c>
      <c r="R49" s="9">
        <v>9223</v>
      </c>
      <c r="S49" s="9">
        <v>0</v>
      </c>
      <c r="T49" s="9">
        <v>0</v>
      </c>
      <c r="U49" s="12"/>
    </row>
    <row r="50" ht="18" customHeight="1" spans="1:21">
      <c r="A50" s="6">
        <v>207</v>
      </c>
      <c r="B50" s="6">
        <v>1</v>
      </c>
      <c r="C50" s="6">
        <v>1</v>
      </c>
      <c r="D50" s="10" t="s">
        <v>25</v>
      </c>
      <c r="E50" s="10" t="s">
        <v>71</v>
      </c>
      <c r="F50" s="9">
        <v>889367.02</v>
      </c>
      <c r="G50" s="9">
        <v>586442.06</v>
      </c>
      <c r="H50" s="9">
        <v>304608</v>
      </c>
      <c r="I50" s="9">
        <v>207120</v>
      </c>
      <c r="J50" s="9">
        <v>74714.06</v>
      </c>
      <c r="K50" s="9">
        <v>302924.96</v>
      </c>
      <c r="L50" s="9">
        <v>110874.4</v>
      </c>
      <c r="M50" s="9">
        <v>44349.76</v>
      </c>
      <c r="N50" s="9">
        <v>147700.8</v>
      </c>
      <c r="O50" s="9">
        <v>66524.64</v>
      </c>
      <c r="P50" s="9">
        <v>2880</v>
      </c>
      <c r="Q50" s="9">
        <v>74714.06</v>
      </c>
      <c r="R50" s="9">
        <v>3582.1</v>
      </c>
      <c r="S50" s="9">
        <v>0</v>
      </c>
      <c r="T50" s="9">
        <v>0</v>
      </c>
      <c r="U50" s="12"/>
    </row>
    <row r="51" ht="18" customHeight="1" spans="1:21">
      <c r="A51" s="6">
        <v>207</v>
      </c>
      <c r="B51" s="6">
        <v>1</v>
      </c>
      <c r="C51" s="6">
        <v>1</v>
      </c>
      <c r="D51" s="10" t="s">
        <v>25</v>
      </c>
      <c r="E51" s="10" t="s">
        <v>72</v>
      </c>
      <c r="F51" s="9">
        <v>463316.92</v>
      </c>
      <c r="G51" s="9">
        <v>310448</v>
      </c>
      <c r="H51" s="9">
        <v>161640</v>
      </c>
      <c r="I51" s="9">
        <v>111120</v>
      </c>
      <c r="J51" s="9">
        <v>37688</v>
      </c>
      <c r="K51" s="9">
        <v>152868.92</v>
      </c>
      <c r="L51" s="9">
        <v>54552</v>
      </c>
      <c r="M51" s="9">
        <v>21820.8</v>
      </c>
      <c r="N51" s="9">
        <v>76496.12</v>
      </c>
      <c r="O51" s="9">
        <v>35458.8</v>
      </c>
      <c r="P51" s="9">
        <v>1440</v>
      </c>
      <c r="Q51" s="9">
        <v>37688</v>
      </c>
      <c r="R51" s="9">
        <v>1909.32</v>
      </c>
      <c r="S51" s="9">
        <v>0</v>
      </c>
      <c r="T51" s="9">
        <v>0</v>
      </c>
      <c r="U51" s="12"/>
    </row>
    <row r="52" ht="18" customHeight="1" spans="1:21">
      <c r="A52" s="6">
        <v>210</v>
      </c>
      <c r="B52" s="6">
        <v>1</v>
      </c>
      <c r="C52" s="6">
        <v>1</v>
      </c>
      <c r="D52" s="10" t="s">
        <v>25</v>
      </c>
      <c r="E52" s="10" t="s">
        <v>73</v>
      </c>
      <c r="F52" s="9">
        <v>2588799.28</v>
      </c>
      <c r="G52" s="9">
        <v>1713316.63</v>
      </c>
      <c r="H52" s="9">
        <v>936648</v>
      </c>
      <c r="I52" s="9">
        <v>573240</v>
      </c>
      <c r="J52" s="9">
        <v>203428.63</v>
      </c>
      <c r="K52" s="9">
        <v>875482.65</v>
      </c>
      <c r="L52" s="9">
        <v>327142.4</v>
      </c>
      <c r="M52" s="9">
        <v>130856.96</v>
      </c>
      <c r="N52" s="9">
        <v>417483.29</v>
      </c>
      <c r="O52" s="9">
        <v>196285.44</v>
      </c>
      <c r="P52" s="9">
        <v>7200</v>
      </c>
      <c r="Q52" s="9">
        <v>203428.63</v>
      </c>
      <c r="R52" s="9">
        <v>10569.22</v>
      </c>
      <c r="S52" s="9">
        <v>0</v>
      </c>
      <c r="T52" s="9">
        <v>0</v>
      </c>
      <c r="U52" s="12"/>
    </row>
    <row r="53" ht="18" customHeight="1" spans="1:21">
      <c r="A53" s="6">
        <v>213</v>
      </c>
      <c r="B53" s="6">
        <v>1</v>
      </c>
      <c r="C53" s="6">
        <v>1</v>
      </c>
      <c r="D53" s="10" t="s">
        <v>25</v>
      </c>
      <c r="E53" s="10" t="s">
        <v>74</v>
      </c>
      <c r="F53" s="9">
        <v>5690674.58</v>
      </c>
      <c r="G53" s="9">
        <v>3621548.07</v>
      </c>
      <c r="H53" s="9">
        <v>1955388</v>
      </c>
      <c r="I53" s="9">
        <v>1267440</v>
      </c>
      <c r="J53" s="9">
        <v>398720.07</v>
      </c>
      <c r="K53" s="9">
        <v>1785773.51</v>
      </c>
      <c r="L53" s="9">
        <v>664176</v>
      </c>
      <c r="M53" s="9">
        <v>265670</v>
      </c>
      <c r="N53" s="9">
        <v>855927.51</v>
      </c>
      <c r="O53" s="9">
        <v>418967.64</v>
      </c>
      <c r="P53" s="9">
        <v>15680</v>
      </c>
      <c r="Q53" s="9">
        <v>398720.07</v>
      </c>
      <c r="R53" s="9">
        <v>22559.8</v>
      </c>
      <c r="S53" s="9">
        <v>0</v>
      </c>
      <c r="T53" s="9">
        <v>283353</v>
      </c>
      <c r="U53" s="12"/>
    </row>
    <row r="54" ht="18" customHeight="1" spans="1:21">
      <c r="A54" s="6">
        <v>215</v>
      </c>
      <c r="B54" s="6">
        <v>6</v>
      </c>
      <c r="C54" s="6">
        <v>1</v>
      </c>
      <c r="D54" s="10" t="s">
        <v>25</v>
      </c>
      <c r="E54" s="10" t="s">
        <v>75</v>
      </c>
      <c r="F54" s="9">
        <v>787415.56</v>
      </c>
      <c r="G54" s="9">
        <v>515723</v>
      </c>
      <c r="H54" s="9">
        <v>291312</v>
      </c>
      <c r="I54" s="9">
        <v>184740</v>
      </c>
      <c r="J54" s="9">
        <v>39671</v>
      </c>
      <c r="K54" s="9">
        <v>250572.56</v>
      </c>
      <c r="L54" s="9">
        <v>103144.6</v>
      </c>
      <c r="M54" s="9">
        <v>41257.84</v>
      </c>
      <c r="N54" s="9">
        <v>106170.12</v>
      </c>
      <c r="O54" s="9">
        <v>61886.76</v>
      </c>
      <c r="P54" s="9">
        <v>1280</v>
      </c>
      <c r="Q54" s="9">
        <v>39671</v>
      </c>
      <c r="R54" s="9">
        <v>3332.36</v>
      </c>
      <c r="S54" s="9">
        <v>0</v>
      </c>
      <c r="T54" s="9">
        <v>21120</v>
      </c>
      <c r="U54" s="12"/>
    </row>
    <row r="55" ht="18" customHeight="1" spans="1:21">
      <c r="A55" s="6">
        <v>201</v>
      </c>
      <c r="B55" s="6">
        <v>3</v>
      </c>
      <c r="C55" s="6">
        <v>8</v>
      </c>
      <c r="D55" s="10" t="s">
        <v>76</v>
      </c>
      <c r="E55" s="10" t="s">
        <v>77</v>
      </c>
      <c r="F55" s="9">
        <v>556961.91</v>
      </c>
      <c r="G55" s="9">
        <v>373298.23</v>
      </c>
      <c r="H55" s="9">
        <v>206676</v>
      </c>
      <c r="I55" s="9">
        <v>134160</v>
      </c>
      <c r="J55" s="9">
        <v>32462.23</v>
      </c>
      <c r="K55" s="9">
        <v>183663.68</v>
      </c>
      <c r="L55" s="9">
        <v>73847.8</v>
      </c>
      <c r="M55" s="9">
        <v>29539.12</v>
      </c>
      <c r="N55" s="9">
        <v>80276.76</v>
      </c>
      <c r="O55" s="9">
        <v>44308.68</v>
      </c>
      <c r="P55" s="9">
        <v>1120</v>
      </c>
      <c r="Q55" s="9">
        <v>32462.23</v>
      </c>
      <c r="R55" s="9">
        <v>2385.85</v>
      </c>
      <c r="S55" s="9">
        <v>0</v>
      </c>
      <c r="T55" s="9">
        <v>0</v>
      </c>
      <c r="U55" s="12"/>
    </row>
    <row r="56" ht="18" customHeight="1" spans="1:21">
      <c r="A56" s="6">
        <v>208</v>
      </c>
      <c r="B56" s="6">
        <v>16</v>
      </c>
      <c r="C56" s="6">
        <v>1</v>
      </c>
      <c r="D56" s="10" t="s">
        <v>25</v>
      </c>
      <c r="E56" s="10" t="s">
        <v>78</v>
      </c>
      <c r="F56" s="9">
        <v>316268.47</v>
      </c>
      <c r="G56" s="9">
        <v>211334.04</v>
      </c>
      <c r="H56" s="9">
        <v>118056</v>
      </c>
      <c r="I56" s="9">
        <v>73200</v>
      </c>
      <c r="J56" s="9">
        <v>20078.04</v>
      </c>
      <c r="K56" s="9">
        <v>104934.43</v>
      </c>
      <c r="L56" s="9">
        <v>41438.8</v>
      </c>
      <c r="M56" s="9">
        <v>16575.52</v>
      </c>
      <c r="N56" s="9">
        <v>46920.11</v>
      </c>
      <c r="O56" s="9">
        <v>24863.28</v>
      </c>
      <c r="P56" s="9">
        <v>640</v>
      </c>
      <c r="Q56" s="9">
        <v>20078.04</v>
      </c>
      <c r="R56" s="9">
        <v>1338.79</v>
      </c>
      <c r="S56" s="9">
        <v>0</v>
      </c>
      <c r="T56" s="9">
        <v>0</v>
      </c>
      <c r="U56" s="12"/>
    </row>
    <row r="57" ht="18" customHeight="1" spans="1:21">
      <c r="A57" s="6">
        <v>220</v>
      </c>
      <c r="B57" s="6">
        <v>1</v>
      </c>
      <c r="C57" s="6">
        <v>1</v>
      </c>
      <c r="D57" s="10" t="s">
        <v>25</v>
      </c>
      <c r="E57" s="10" t="s">
        <v>79</v>
      </c>
      <c r="F57" s="9">
        <v>161457.1</v>
      </c>
      <c r="G57" s="9">
        <v>108628</v>
      </c>
      <c r="H57" s="9">
        <v>57012</v>
      </c>
      <c r="I57" s="9">
        <v>43260</v>
      </c>
      <c r="J57" s="9">
        <v>8356</v>
      </c>
      <c r="K57" s="9">
        <v>52829.1</v>
      </c>
      <c r="L57" s="9">
        <v>21725.6</v>
      </c>
      <c r="M57" s="9">
        <v>8690.24</v>
      </c>
      <c r="N57" s="9">
        <v>22413.26</v>
      </c>
      <c r="O57" s="9">
        <v>13035.36</v>
      </c>
      <c r="P57" s="9">
        <v>320</v>
      </c>
      <c r="Q57" s="9">
        <v>8356</v>
      </c>
      <c r="R57" s="9">
        <v>701.9</v>
      </c>
      <c r="S57" s="9">
        <v>0</v>
      </c>
      <c r="T57" s="9">
        <v>0</v>
      </c>
      <c r="U57" s="12"/>
    </row>
    <row r="58" ht="18" customHeight="1" spans="1:21">
      <c r="A58" s="6">
        <v>201</v>
      </c>
      <c r="B58" s="6">
        <v>3</v>
      </c>
      <c r="C58" s="6">
        <v>7</v>
      </c>
      <c r="D58" s="10" t="s">
        <v>80</v>
      </c>
      <c r="E58" s="10" t="s">
        <v>81</v>
      </c>
      <c r="F58" s="9">
        <v>299034.89</v>
      </c>
      <c r="G58" s="9">
        <v>201266</v>
      </c>
      <c r="H58" s="9">
        <v>113664</v>
      </c>
      <c r="I58" s="9">
        <v>72120</v>
      </c>
      <c r="J58" s="9">
        <v>15482</v>
      </c>
      <c r="K58" s="9">
        <v>97768.89</v>
      </c>
      <c r="L58" s="9">
        <v>40253.2</v>
      </c>
      <c r="M58" s="9">
        <v>16101.28</v>
      </c>
      <c r="N58" s="9">
        <v>41414.41</v>
      </c>
      <c r="O58" s="9">
        <v>24151.92</v>
      </c>
      <c r="P58" s="9">
        <v>480</v>
      </c>
      <c r="Q58" s="9">
        <v>15482</v>
      </c>
      <c r="R58" s="9">
        <v>1300.49</v>
      </c>
      <c r="S58" s="9">
        <v>0</v>
      </c>
      <c r="T58" s="9">
        <v>0</v>
      </c>
      <c r="U58" s="12"/>
    </row>
    <row r="59" ht="18" customHeight="1" spans="1:21">
      <c r="A59" s="6">
        <v>210</v>
      </c>
      <c r="B59" s="6">
        <v>4</v>
      </c>
      <c r="C59" s="6">
        <v>1</v>
      </c>
      <c r="D59" s="10" t="s">
        <v>82</v>
      </c>
      <c r="E59" s="10" t="s">
        <v>83</v>
      </c>
      <c r="F59" s="9">
        <v>2605716</v>
      </c>
      <c r="G59" s="9">
        <v>1758731</v>
      </c>
      <c r="H59" s="9">
        <v>912660</v>
      </c>
      <c r="I59" s="9">
        <v>663300</v>
      </c>
      <c r="J59" s="9">
        <v>182771</v>
      </c>
      <c r="K59" s="9">
        <v>846985</v>
      </c>
      <c r="L59" s="9">
        <v>315192</v>
      </c>
      <c r="M59" s="9">
        <v>126077</v>
      </c>
      <c r="N59" s="9">
        <v>405716</v>
      </c>
      <c r="O59" s="9">
        <v>204874</v>
      </c>
      <c r="P59" s="9">
        <v>7040</v>
      </c>
      <c r="Q59" s="9">
        <v>182771</v>
      </c>
      <c r="R59" s="9">
        <v>11031</v>
      </c>
      <c r="S59" s="9">
        <v>0</v>
      </c>
      <c r="T59" s="9">
        <v>0</v>
      </c>
      <c r="U59" s="12"/>
    </row>
    <row r="60" ht="18" customHeight="1" spans="1:21">
      <c r="A60" s="6">
        <v>201</v>
      </c>
      <c r="B60" s="6">
        <v>3</v>
      </c>
      <c r="C60" s="6">
        <v>1</v>
      </c>
      <c r="D60" s="10" t="s">
        <v>25</v>
      </c>
      <c r="E60" s="10" t="s">
        <v>84</v>
      </c>
      <c r="F60" s="9">
        <f>1680+1234133.94</f>
        <v>1235813.94</v>
      </c>
      <c r="G60" s="9">
        <v>763152</v>
      </c>
      <c r="H60" s="9">
        <v>411048</v>
      </c>
      <c r="I60" s="9">
        <v>293400</v>
      </c>
      <c r="J60" s="9">
        <v>58704</v>
      </c>
      <c r="K60" s="9">
        <v>370975.94</v>
      </c>
      <c r="L60" s="9">
        <v>152630.4</v>
      </c>
      <c r="M60" s="9">
        <v>61052.16</v>
      </c>
      <c r="N60" s="9">
        <v>157293.38</v>
      </c>
      <c r="O60" s="9">
        <v>91578.24</v>
      </c>
      <c r="P60" s="9">
        <v>2080</v>
      </c>
      <c r="Q60" s="9">
        <v>58704</v>
      </c>
      <c r="R60" s="9">
        <v>4931.14</v>
      </c>
      <c r="S60" s="9">
        <v>0</v>
      </c>
      <c r="T60" s="9">
        <f>1680+100006</f>
        <v>101686</v>
      </c>
      <c r="U60" s="12"/>
    </row>
    <row r="61" ht="18" customHeight="1" spans="1:21">
      <c r="A61" s="6">
        <v>201</v>
      </c>
      <c r="B61" s="6">
        <v>3</v>
      </c>
      <c r="C61" s="6">
        <v>1</v>
      </c>
      <c r="D61" s="10" t="s">
        <v>25</v>
      </c>
      <c r="E61" s="10" t="s">
        <v>85</v>
      </c>
      <c r="F61" s="9">
        <v>576998.09</v>
      </c>
      <c r="G61" s="9">
        <v>388219</v>
      </c>
      <c r="H61" s="9">
        <v>203616</v>
      </c>
      <c r="I61" s="9">
        <v>154740</v>
      </c>
      <c r="J61" s="9">
        <v>29863</v>
      </c>
      <c r="K61" s="9">
        <v>188779.09</v>
      </c>
      <c r="L61" s="9">
        <v>77643.8</v>
      </c>
      <c r="M61" s="9">
        <v>31057.52</v>
      </c>
      <c r="N61" s="9">
        <v>80077.77</v>
      </c>
      <c r="O61" s="9">
        <v>46586.28</v>
      </c>
      <c r="P61" s="9">
        <v>1120</v>
      </c>
      <c r="Q61" s="9">
        <v>29863</v>
      </c>
      <c r="R61" s="9">
        <v>2508.49</v>
      </c>
      <c r="S61" s="9">
        <v>0</v>
      </c>
      <c r="T61" s="9">
        <v>0</v>
      </c>
      <c r="U61" s="12"/>
    </row>
    <row r="62" ht="18" customHeight="1" spans="1:21">
      <c r="A62" s="6">
        <v>208</v>
      </c>
      <c r="B62" s="6">
        <v>11</v>
      </c>
      <c r="C62" s="6">
        <v>1</v>
      </c>
      <c r="D62" s="10" t="s">
        <v>25</v>
      </c>
      <c r="E62" s="10" t="s">
        <v>86</v>
      </c>
      <c r="F62" s="9">
        <v>393352.37</v>
      </c>
      <c r="G62" s="9">
        <v>263224.63</v>
      </c>
      <c r="H62" s="9">
        <v>145404</v>
      </c>
      <c r="I62" s="9">
        <v>93840</v>
      </c>
      <c r="J62" s="9">
        <v>23980.63</v>
      </c>
      <c r="K62" s="9">
        <v>130127.74</v>
      </c>
      <c r="L62" s="9">
        <v>51836.2</v>
      </c>
      <c r="M62" s="9">
        <v>20734.48</v>
      </c>
      <c r="N62" s="9">
        <v>57557.06</v>
      </c>
      <c r="O62" s="9">
        <v>31101.72</v>
      </c>
      <c r="P62" s="9">
        <v>800</v>
      </c>
      <c r="Q62" s="9">
        <v>23980.63</v>
      </c>
      <c r="R62" s="9">
        <v>1674.71</v>
      </c>
      <c r="S62" s="9">
        <v>0</v>
      </c>
      <c r="T62" s="9">
        <v>0</v>
      </c>
      <c r="U62" s="12"/>
    </row>
    <row r="63" ht="18" customHeight="1" spans="1:21">
      <c r="A63" s="6">
        <v>210</v>
      </c>
      <c r="B63" s="6">
        <v>4</v>
      </c>
      <c r="C63" s="6">
        <v>3</v>
      </c>
      <c r="D63" s="10" t="s">
        <v>87</v>
      </c>
      <c r="E63" s="10" t="s">
        <v>88</v>
      </c>
      <c r="F63" s="9">
        <v>1260830</v>
      </c>
      <c r="G63" s="9">
        <v>847974</v>
      </c>
      <c r="H63" s="9">
        <v>437208</v>
      </c>
      <c r="I63" s="9">
        <v>315720</v>
      </c>
      <c r="J63" s="9">
        <v>95046</v>
      </c>
      <c r="K63" s="9">
        <v>412856</v>
      </c>
      <c r="L63" s="9">
        <v>150586</v>
      </c>
      <c r="M63" s="9">
        <v>60234</v>
      </c>
      <c r="N63" s="9">
        <v>202036</v>
      </c>
      <c r="O63" s="9">
        <v>97880</v>
      </c>
      <c r="P63" s="9">
        <v>3840</v>
      </c>
      <c r="Q63" s="9">
        <v>95046</v>
      </c>
      <c r="R63" s="9">
        <v>5270</v>
      </c>
      <c r="S63" s="9">
        <v>0</v>
      </c>
      <c r="T63" s="9">
        <v>0</v>
      </c>
      <c r="U63" s="12"/>
    </row>
    <row r="64" ht="18" customHeight="1" spans="1:21">
      <c r="A64" s="6">
        <v>208</v>
      </c>
      <c r="B64" s="6">
        <v>1</v>
      </c>
      <c r="C64" s="6">
        <v>9</v>
      </c>
      <c r="D64" s="10" t="s">
        <v>62</v>
      </c>
      <c r="E64" s="10" t="s">
        <v>89</v>
      </c>
      <c r="F64" s="9">
        <v>161264.26</v>
      </c>
      <c r="G64" s="9">
        <v>108498</v>
      </c>
      <c r="H64" s="9">
        <v>56832</v>
      </c>
      <c r="I64" s="9">
        <v>43320</v>
      </c>
      <c r="J64" s="9">
        <v>8346</v>
      </c>
      <c r="K64" s="9">
        <v>52766.26</v>
      </c>
      <c r="L64" s="9">
        <v>21699.6</v>
      </c>
      <c r="M64" s="9">
        <v>8679.84</v>
      </c>
      <c r="N64" s="9">
        <v>22386.82</v>
      </c>
      <c r="O64" s="9">
        <v>13019.76</v>
      </c>
      <c r="P64" s="9">
        <v>320</v>
      </c>
      <c r="Q64" s="9">
        <v>8346</v>
      </c>
      <c r="R64" s="9">
        <v>701.06</v>
      </c>
      <c r="S64" s="9">
        <v>0</v>
      </c>
      <c r="T64" s="9">
        <v>0</v>
      </c>
      <c r="U64" s="12"/>
    </row>
    <row r="65" ht="18" customHeight="1" spans="1:21">
      <c r="A65" s="6">
        <v>201</v>
      </c>
      <c r="B65" s="6">
        <v>36</v>
      </c>
      <c r="C65" s="6">
        <v>1</v>
      </c>
      <c r="D65" s="10" t="s">
        <v>25</v>
      </c>
      <c r="E65" s="10" t="s">
        <v>90</v>
      </c>
      <c r="F65" s="9">
        <v>197363.91</v>
      </c>
      <c r="G65" s="9">
        <v>132834</v>
      </c>
      <c r="H65" s="9">
        <v>73956</v>
      </c>
      <c r="I65" s="9">
        <v>48660</v>
      </c>
      <c r="J65" s="9">
        <v>10218</v>
      </c>
      <c r="K65" s="9">
        <v>64529.91</v>
      </c>
      <c r="L65" s="9">
        <v>26566.8</v>
      </c>
      <c r="M65" s="9">
        <v>10626.72</v>
      </c>
      <c r="N65" s="9">
        <v>27336.39</v>
      </c>
      <c r="O65" s="9">
        <v>15940.08</v>
      </c>
      <c r="P65" s="9">
        <v>320</v>
      </c>
      <c r="Q65" s="9">
        <v>10218</v>
      </c>
      <c r="R65" s="9">
        <v>858.31</v>
      </c>
      <c r="S65" s="9">
        <v>0</v>
      </c>
      <c r="T65" s="9">
        <v>0</v>
      </c>
      <c r="U65" s="12"/>
    </row>
    <row r="66" ht="18" customHeight="1" spans="1:21">
      <c r="A66" s="6">
        <v>201</v>
      </c>
      <c r="B66" s="6">
        <v>32</v>
      </c>
      <c r="C66" s="6">
        <v>1</v>
      </c>
      <c r="D66" s="10" t="s">
        <v>25</v>
      </c>
      <c r="E66" s="10" t="s">
        <v>91</v>
      </c>
      <c r="F66" s="9">
        <v>181821.01</v>
      </c>
      <c r="G66" s="9">
        <v>122356</v>
      </c>
      <c r="H66" s="9">
        <v>66144</v>
      </c>
      <c r="I66" s="9">
        <v>46800</v>
      </c>
      <c r="J66" s="9">
        <v>9412</v>
      </c>
      <c r="K66" s="9">
        <v>59465.01</v>
      </c>
      <c r="L66" s="9">
        <v>24471.2</v>
      </c>
      <c r="M66" s="9">
        <v>9788.48</v>
      </c>
      <c r="N66" s="9">
        <v>25205.33</v>
      </c>
      <c r="O66" s="9">
        <v>14682.72</v>
      </c>
      <c r="P66" s="9">
        <v>320</v>
      </c>
      <c r="Q66" s="9">
        <v>9412</v>
      </c>
      <c r="R66" s="9">
        <v>790.61</v>
      </c>
      <c r="S66" s="9">
        <v>0</v>
      </c>
      <c r="T66" s="9">
        <v>0</v>
      </c>
      <c r="U66" s="12"/>
    </row>
    <row r="67" ht="18" customHeight="1" spans="1:21">
      <c r="A67" s="6">
        <v>201</v>
      </c>
      <c r="B67" s="6">
        <v>8</v>
      </c>
      <c r="C67" s="6">
        <v>1</v>
      </c>
      <c r="D67" s="10" t="s">
        <v>25</v>
      </c>
      <c r="E67" s="10" t="s">
        <v>92</v>
      </c>
      <c r="F67" s="9">
        <v>350000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350000</v>
      </c>
      <c r="U67" s="12"/>
    </row>
    <row r="68" ht="18" customHeight="1" spans="1:21">
      <c r="A68" s="6">
        <v>206</v>
      </c>
      <c r="B68" s="6">
        <v>1</v>
      </c>
      <c r="C68" s="6">
        <v>1</v>
      </c>
      <c r="D68" s="10" t="s">
        <v>25</v>
      </c>
      <c r="E68" s="10" t="s">
        <v>93</v>
      </c>
      <c r="F68" s="9">
        <v>183460.15</v>
      </c>
      <c r="G68" s="9">
        <v>123461</v>
      </c>
      <c r="H68" s="9">
        <v>67164</v>
      </c>
      <c r="I68" s="9">
        <v>46800</v>
      </c>
      <c r="J68" s="9">
        <v>9497</v>
      </c>
      <c r="K68" s="9">
        <v>59999.15</v>
      </c>
      <c r="L68" s="9">
        <v>24692.2</v>
      </c>
      <c r="M68" s="9">
        <v>9876.88</v>
      </c>
      <c r="N68" s="9">
        <v>25430.07</v>
      </c>
      <c r="O68" s="9">
        <v>14815.32</v>
      </c>
      <c r="P68" s="9">
        <v>320</v>
      </c>
      <c r="Q68" s="9">
        <v>9497</v>
      </c>
      <c r="R68" s="9">
        <v>797.75</v>
      </c>
      <c r="S68" s="9">
        <v>0</v>
      </c>
      <c r="T68" s="9">
        <v>0</v>
      </c>
      <c r="U68" s="12"/>
    </row>
    <row r="69" ht="18" customHeight="1" spans="1:21">
      <c r="A69" s="6">
        <v>212</v>
      </c>
      <c r="B69" s="6">
        <v>2</v>
      </c>
      <c r="C69" s="6">
        <v>1</v>
      </c>
      <c r="D69" s="10" t="s">
        <v>94</v>
      </c>
      <c r="E69" s="10" t="s">
        <v>95</v>
      </c>
      <c r="F69" s="9">
        <v>486511.84</v>
      </c>
      <c r="G69" s="9">
        <v>327327</v>
      </c>
      <c r="H69" s="9">
        <v>173508</v>
      </c>
      <c r="I69" s="9">
        <v>128640</v>
      </c>
      <c r="J69" s="9">
        <v>25179</v>
      </c>
      <c r="K69" s="9">
        <v>159184.84</v>
      </c>
      <c r="L69" s="9">
        <v>65465.4</v>
      </c>
      <c r="M69" s="9">
        <v>26186.16</v>
      </c>
      <c r="N69" s="9">
        <v>67533.28</v>
      </c>
      <c r="O69" s="9">
        <v>39279.24</v>
      </c>
      <c r="P69" s="9">
        <v>960</v>
      </c>
      <c r="Q69" s="9">
        <v>25179</v>
      </c>
      <c r="R69" s="9">
        <v>2115.04</v>
      </c>
      <c r="S69" s="9">
        <v>0</v>
      </c>
      <c r="T69" s="9">
        <v>0</v>
      </c>
      <c r="U69" s="12"/>
    </row>
    <row r="70" ht="18" customHeight="1" spans="1:21">
      <c r="A70" s="6">
        <v>212</v>
      </c>
      <c r="B70" s="6">
        <v>5</v>
      </c>
      <c r="C70" s="6">
        <v>1</v>
      </c>
      <c r="D70" s="10" t="s">
        <v>96</v>
      </c>
      <c r="E70" s="10" t="s">
        <v>97</v>
      </c>
      <c r="F70" s="9">
        <v>7069380</v>
      </c>
      <c r="G70" s="9">
        <v>7069380</v>
      </c>
      <c r="H70" s="9">
        <v>4931080</v>
      </c>
      <c r="I70" s="9">
        <v>840840</v>
      </c>
      <c r="J70" s="9">
        <v>1297460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12"/>
    </row>
    <row r="71" ht="18" customHeight="1" spans="1:21">
      <c r="A71" s="6">
        <v>201</v>
      </c>
      <c r="B71" s="6">
        <v>3</v>
      </c>
      <c r="C71" s="6">
        <v>1</v>
      </c>
      <c r="D71" s="10" t="s">
        <v>25</v>
      </c>
      <c r="E71" s="10" t="s">
        <v>98</v>
      </c>
      <c r="F71" s="9">
        <v>427940.6</v>
      </c>
      <c r="G71" s="9">
        <v>287950</v>
      </c>
      <c r="H71" s="9">
        <v>151800</v>
      </c>
      <c r="I71" s="9">
        <v>114000</v>
      </c>
      <c r="J71" s="9">
        <v>22150</v>
      </c>
      <c r="K71" s="9">
        <v>139990.6</v>
      </c>
      <c r="L71" s="9">
        <v>57590</v>
      </c>
      <c r="M71" s="9">
        <v>23036</v>
      </c>
      <c r="N71" s="9">
        <v>59364.6</v>
      </c>
      <c r="O71" s="9">
        <v>34554</v>
      </c>
      <c r="P71" s="9">
        <v>800</v>
      </c>
      <c r="Q71" s="9">
        <v>22150</v>
      </c>
      <c r="R71" s="9">
        <v>1860.6</v>
      </c>
      <c r="S71" s="9">
        <v>0</v>
      </c>
      <c r="T71" s="9">
        <v>0</v>
      </c>
      <c r="U71" s="12"/>
    </row>
    <row r="72" ht="18" customHeight="1" spans="1:21">
      <c r="A72" s="6">
        <v>201</v>
      </c>
      <c r="B72" s="6">
        <v>3</v>
      </c>
      <c r="C72" s="6">
        <v>1</v>
      </c>
      <c r="D72" s="10" t="s">
        <v>25</v>
      </c>
      <c r="E72" s="10" t="s">
        <v>99</v>
      </c>
      <c r="F72" s="9">
        <v>347867.7</v>
      </c>
      <c r="G72" s="9">
        <v>234078</v>
      </c>
      <c r="H72" s="9">
        <v>124692</v>
      </c>
      <c r="I72" s="9">
        <v>91380</v>
      </c>
      <c r="J72" s="9">
        <v>18006</v>
      </c>
      <c r="K72" s="9">
        <v>113789.7</v>
      </c>
      <c r="L72" s="9">
        <v>46815.6</v>
      </c>
      <c r="M72" s="9">
        <v>18726.24</v>
      </c>
      <c r="N72" s="9">
        <v>48247.86</v>
      </c>
      <c r="O72" s="9">
        <v>28089.36</v>
      </c>
      <c r="P72" s="9">
        <v>640</v>
      </c>
      <c r="Q72" s="9">
        <v>18006</v>
      </c>
      <c r="R72" s="9">
        <v>1512.5</v>
      </c>
      <c r="S72" s="9">
        <v>0</v>
      </c>
      <c r="T72" s="9">
        <v>0</v>
      </c>
      <c r="U72" s="12"/>
    </row>
    <row r="73" ht="18" customHeight="1" spans="1:21">
      <c r="A73" s="6">
        <v>212</v>
      </c>
      <c r="B73" s="6">
        <v>1</v>
      </c>
      <c r="C73" s="6">
        <v>4</v>
      </c>
      <c r="D73" s="10" t="s">
        <v>100</v>
      </c>
      <c r="E73" s="10" t="s">
        <v>101</v>
      </c>
      <c r="F73" s="9">
        <f>7446924.95+8400</f>
        <v>7455324.95</v>
      </c>
      <c r="G73" s="9">
        <v>4710151.5</v>
      </c>
      <c r="H73" s="9">
        <v>2511024</v>
      </c>
      <c r="I73" s="9">
        <v>1826340</v>
      </c>
      <c r="J73" s="9">
        <v>372787.5</v>
      </c>
      <c r="K73" s="9">
        <v>2296913.45</v>
      </c>
      <c r="L73" s="9">
        <v>939762.2</v>
      </c>
      <c r="M73" s="9">
        <v>375904.88</v>
      </c>
      <c r="N73" s="9">
        <v>981246.37</v>
      </c>
      <c r="O73" s="9">
        <v>563857.32</v>
      </c>
      <c r="P73" s="9">
        <v>14240</v>
      </c>
      <c r="Q73" s="9">
        <v>372787.5</v>
      </c>
      <c r="R73" s="9">
        <v>30361.55</v>
      </c>
      <c r="S73" s="9">
        <v>0</v>
      </c>
      <c r="T73" s="9">
        <f>8400+439860</f>
        <v>448260</v>
      </c>
      <c r="U73" s="12"/>
    </row>
    <row r="74" ht="18" customHeight="1" spans="1:21">
      <c r="A74" s="6">
        <v>201</v>
      </c>
      <c r="B74" s="6">
        <v>5</v>
      </c>
      <c r="C74" s="6">
        <v>1</v>
      </c>
      <c r="D74" s="10" t="s">
        <v>25</v>
      </c>
      <c r="E74" s="10" t="s">
        <v>102</v>
      </c>
      <c r="F74" s="9">
        <v>1337321.34</v>
      </c>
      <c r="G74" s="9">
        <v>899808</v>
      </c>
      <c r="H74" s="9">
        <v>474792</v>
      </c>
      <c r="I74" s="9">
        <v>355800</v>
      </c>
      <c r="J74" s="9">
        <v>69216</v>
      </c>
      <c r="K74" s="9">
        <v>437513.34</v>
      </c>
      <c r="L74" s="9">
        <v>179961.6</v>
      </c>
      <c r="M74" s="9">
        <v>71984.64</v>
      </c>
      <c r="N74" s="9">
        <v>185567.1</v>
      </c>
      <c r="O74" s="9">
        <v>107976.96</v>
      </c>
      <c r="P74" s="9">
        <v>2560</v>
      </c>
      <c r="Q74" s="9">
        <v>69216</v>
      </c>
      <c r="R74" s="9">
        <v>5814.14</v>
      </c>
      <c r="S74" s="9">
        <v>0</v>
      </c>
      <c r="T74" s="9">
        <v>0</v>
      </c>
      <c r="U74" s="12"/>
    </row>
    <row r="75" ht="18" customHeight="1" spans="1:21">
      <c r="A75" s="6">
        <v>201</v>
      </c>
      <c r="B75" s="6">
        <v>3</v>
      </c>
      <c r="C75" s="6">
        <v>1</v>
      </c>
      <c r="D75" s="10" t="s">
        <v>25</v>
      </c>
      <c r="E75" s="10" t="s">
        <v>103</v>
      </c>
      <c r="F75" s="9">
        <v>859092.19</v>
      </c>
      <c r="G75" s="9">
        <v>576881.5</v>
      </c>
      <c r="H75" s="9">
        <v>315396</v>
      </c>
      <c r="I75" s="9">
        <v>214260</v>
      </c>
      <c r="J75" s="9">
        <v>47225.5</v>
      </c>
      <c r="K75" s="9">
        <v>282210.69</v>
      </c>
      <c r="L75" s="9">
        <v>114758.8</v>
      </c>
      <c r="M75" s="9">
        <v>45903.52</v>
      </c>
      <c r="N75" s="9">
        <v>121548.37</v>
      </c>
      <c r="O75" s="9">
        <v>68855.28</v>
      </c>
      <c r="P75" s="9">
        <v>1760</v>
      </c>
      <c r="Q75" s="9">
        <v>47225.5</v>
      </c>
      <c r="R75" s="9">
        <v>3707.59</v>
      </c>
      <c r="S75" s="9">
        <v>0</v>
      </c>
      <c r="T75" s="9">
        <v>0</v>
      </c>
      <c r="U75" s="12"/>
    </row>
    <row r="76" ht="18" customHeight="1" spans="1:21">
      <c r="A76" s="6">
        <v>201</v>
      </c>
      <c r="B76" s="6">
        <v>3</v>
      </c>
      <c r="C76" s="6">
        <v>99</v>
      </c>
      <c r="D76" s="10" t="s">
        <v>104</v>
      </c>
      <c r="E76" s="10" t="s">
        <v>105</v>
      </c>
      <c r="F76" s="9">
        <v>522519.11</v>
      </c>
      <c r="G76" s="9">
        <v>350129.22</v>
      </c>
      <c r="H76" s="9">
        <v>195096</v>
      </c>
      <c r="I76" s="9">
        <v>124200</v>
      </c>
      <c r="J76" s="9">
        <v>30833.22</v>
      </c>
      <c r="K76" s="9">
        <v>172389.89</v>
      </c>
      <c r="L76" s="9">
        <v>69180.8</v>
      </c>
      <c r="M76" s="9">
        <v>27672.32</v>
      </c>
      <c r="N76" s="9">
        <v>75536.77</v>
      </c>
      <c r="O76" s="9">
        <v>41508.48</v>
      </c>
      <c r="P76" s="9">
        <v>960</v>
      </c>
      <c r="Q76" s="9">
        <v>30833.22</v>
      </c>
      <c r="R76" s="9">
        <v>2235.07</v>
      </c>
      <c r="S76" s="9">
        <v>0</v>
      </c>
      <c r="T76" s="9">
        <v>0</v>
      </c>
      <c r="U76" s="12"/>
    </row>
    <row r="77" ht="18" customHeight="1" spans="1:21">
      <c r="A77" s="6">
        <v>212</v>
      </c>
      <c r="B77" s="6">
        <v>1</v>
      </c>
      <c r="C77" s="6">
        <v>1</v>
      </c>
      <c r="D77" s="10" t="s">
        <v>25</v>
      </c>
      <c r="E77" s="10" t="s">
        <v>106</v>
      </c>
      <c r="F77" s="9">
        <f>8400+2582346.2</f>
        <v>2590746.2</v>
      </c>
      <c r="G77" s="9">
        <v>1444703</v>
      </c>
      <c r="H77" s="9">
        <v>763092</v>
      </c>
      <c r="I77" s="9">
        <v>570480</v>
      </c>
      <c r="J77" s="9">
        <v>111131</v>
      </c>
      <c r="K77" s="9">
        <v>702667.2</v>
      </c>
      <c r="L77" s="9">
        <v>288940.6</v>
      </c>
      <c r="M77" s="9">
        <v>115576.24</v>
      </c>
      <c r="N77" s="9">
        <v>298150.36</v>
      </c>
      <c r="O77" s="9">
        <v>173364.36</v>
      </c>
      <c r="P77" s="9">
        <v>4320</v>
      </c>
      <c r="Q77" s="9">
        <v>111131</v>
      </c>
      <c r="R77" s="9">
        <v>9335</v>
      </c>
      <c r="S77" s="9">
        <v>0</v>
      </c>
      <c r="T77" s="9">
        <f>8400+434976</f>
        <v>443376</v>
      </c>
      <c r="U77" s="12"/>
    </row>
    <row r="78" ht="18" customHeight="1" spans="1:21">
      <c r="A78" s="6">
        <v>201</v>
      </c>
      <c r="B78" s="6">
        <v>3</v>
      </c>
      <c r="C78" s="6">
        <v>1</v>
      </c>
      <c r="D78" s="10" t="s">
        <v>25</v>
      </c>
      <c r="E78" s="10" t="s">
        <v>107</v>
      </c>
      <c r="F78" s="9">
        <f>G78+K78+T78</f>
        <v>5948219.24</v>
      </c>
      <c r="G78" s="9">
        <f>SUM(H78:J78)</f>
        <v>4050316.82</v>
      </c>
      <c r="H78" s="9">
        <v>2411492</v>
      </c>
      <c r="I78" s="9">
        <v>1289280</v>
      </c>
      <c r="J78" s="9">
        <v>349544.82</v>
      </c>
      <c r="K78" s="9">
        <f>L78+M78+N78</f>
        <v>1289971.42</v>
      </c>
      <c r="L78" s="9">
        <v>293919.4</v>
      </c>
      <c r="M78" s="9">
        <f>117161.2+77400.24</f>
        <v>194561.44</v>
      </c>
      <c r="N78" s="9">
        <v>801490.58</v>
      </c>
      <c r="O78" s="9">
        <v>416100.36</v>
      </c>
      <c r="P78" s="9">
        <v>13440</v>
      </c>
      <c r="Q78" s="9">
        <v>349544.82</v>
      </c>
      <c r="R78" s="9">
        <v>22405.4</v>
      </c>
      <c r="S78" s="9">
        <v>0</v>
      </c>
      <c r="T78" s="9">
        <v>607931</v>
      </c>
      <c r="U78" s="12"/>
    </row>
    <row r="79" ht="18" customHeight="1" spans="1:21">
      <c r="A79" s="6">
        <v>201</v>
      </c>
      <c r="B79" s="6">
        <v>3</v>
      </c>
      <c r="C79" s="6">
        <v>1</v>
      </c>
      <c r="D79" s="10" t="s">
        <v>25</v>
      </c>
      <c r="E79" s="10" t="s">
        <v>108</v>
      </c>
      <c r="F79" s="9">
        <f>G79+K79+T79</f>
        <v>2576002.55</v>
      </c>
      <c r="G79" s="9">
        <f>SUM(H79:J79)</f>
        <v>1804996.17</v>
      </c>
      <c r="H79" s="9">
        <f>189477.03+866076</f>
        <v>1055553.03</v>
      </c>
      <c r="I79" s="9">
        <f>613020</f>
        <v>613020</v>
      </c>
      <c r="J79" s="9">
        <v>136423.14</v>
      </c>
      <c r="K79" s="9">
        <v>603361.38</v>
      </c>
      <c r="L79" s="9">
        <v>130993.77</v>
      </c>
      <c r="M79" s="9">
        <v>128188.32</v>
      </c>
      <c r="N79" s="9">
        <v>344179.29</v>
      </c>
      <c r="O79" s="9">
        <v>192282.48</v>
      </c>
      <c r="P79" s="9">
        <v>5120</v>
      </c>
      <c r="Q79" s="9">
        <v>136423.14</v>
      </c>
      <c r="R79" s="9">
        <v>10353.67</v>
      </c>
      <c r="S79" s="9">
        <v>0</v>
      </c>
      <c r="T79" s="9">
        <v>167645</v>
      </c>
      <c r="U79" s="12"/>
    </row>
    <row r="80" ht="18" customHeight="1" spans="1:21">
      <c r="A80" s="6">
        <v>210</v>
      </c>
      <c r="B80" s="6">
        <v>1</v>
      </c>
      <c r="C80" s="6">
        <v>1</v>
      </c>
      <c r="D80" s="10" t="s">
        <v>25</v>
      </c>
      <c r="E80" s="10" t="s">
        <v>109</v>
      </c>
      <c r="F80" s="9">
        <v>388909.78</v>
      </c>
      <c r="G80" s="9">
        <v>261638</v>
      </c>
      <c r="H80" s="9">
        <v>134832</v>
      </c>
      <c r="I80" s="9">
        <v>106680</v>
      </c>
      <c r="J80" s="9">
        <v>20126</v>
      </c>
      <c r="K80" s="9">
        <v>127271.78</v>
      </c>
      <c r="L80" s="9">
        <v>52327.6</v>
      </c>
      <c r="M80" s="9">
        <v>20931.04</v>
      </c>
      <c r="N80" s="9">
        <v>54013.14</v>
      </c>
      <c r="O80" s="9">
        <v>31396.56</v>
      </c>
      <c r="P80" s="9">
        <v>800</v>
      </c>
      <c r="Q80" s="9">
        <v>20126</v>
      </c>
      <c r="R80" s="9">
        <v>1690.58</v>
      </c>
      <c r="S80" s="9">
        <v>0</v>
      </c>
      <c r="T80" s="9">
        <v>0</v>
      </c>
      <c r="U80" s="12"/>
    </row>
    <row r="81" ht="18" customHeight="1" spans="1:21">
      <c r="A81" s="6">
        <v>212</v>
      </c>
      <c r="B81" s="6">
        <v>1</v>
      </c>
      <c r="C81" s="6">
        <v>1</v>
      </c>
      <c r="D81" s="10" t="s">
        <v>25</v>
      </c>
      <c r="E81" s="10" t="s">
        <v>110</v>
      </c>
      <c r="F81" s="9">
        <v>1858080</v>
      </c>
      <c r="G81" s="9">
        <v>1858080</v>
      </c>
      <c r="H81" s="9">
        <v>1475880</v>
      </c>
      <c r="I81" s="9">
        <v>382200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9">
        <v>0</v>
      </c>
      <c r="R81" s="9">
        <v>0</v>
      </c>
      <c r="S81" s="9">
        <v>0</v>
      </c>
      <c r="T81" s="9">
        <v>0</v>
      </c>
      <c r="U81" s="12"/>
    </row>
    <row r="82" ht="18" customHeight="1" spans="1:21">
      <c r="A82" s="6">
        <v>201</v>
      </c>
      <c r="B82" s="6">
        <v>3</v>
      </c>
      <c r="C82" s="6">
        <v>1</v>
      </c>
      <c r="D82" s="10" t="s">
        <v>25</v>
      </c>
      <c r="E82" s="10" t="s">
        <v>111</v>
      </c>
      <c r="F82" s="9">
        <v>380708.36</v>
      </c>
      <c r="G82" s="9">
        <v>256217</v>
      </c>
      <c r="H82" s="9">
        <v>142368</v>
      </c>
      <c r="I82" s="9">
        <v>94140</v>
      </c>
      <c r="J82" s="9">
        <v>19709</v>
      </c>
      <c r="K82" s="9">
        <v>124491.36</v>
      </c>
      <c r="L82" s="9">
        <v>51243.4</v>
      </c>
      <c r="M82" s="9">
        <v>20497.36</v>
      </c>
      <c r="N82" s="9">
        <v>52750.6</v>
      </c>
      <c r="O82" s="9">
        <v>30746.04</v>
      </c>
      <c r="P82" s="9">
        <v>640</v>
      </c>
      <c r="Q82" s="9">
        <v>19709</v>
      </c>
      <c r="R82" s="9">
        <v>1655.56</v>
      </c>
      <c r="S82" s="9">
        <v>0</v>
      </c>
      <c r="T82" s="9">
        <v>0</v>
      </c>
      <c r="U82" s="12"/>
    </row>
    <row r="83" ht="18" customHeight="1" spans="1:21">
      <c r="A83" s="6">
        <v>210</v>
      </c>
      <c r="B83" s="6">
        <v>4</v>
      </c>
      <c r="C83" s="6">
        <v>2</v>
      </c>
      <c r="D83" s="10" t="s">
        <v>112</v>
      </c>
      <c r="E83" s="10" t="s">
        <v>113</v>
      </c>
      <c r="F83" s="9">
        <v>1106676.46</v>
      </c>
      <c r="G83" s="9">
        <v>743217.91</v>
      </c>
      <c r="H83" s="9">
        <v>403488</v>
      </c>
      <c r="I83" s="9">
        <v>279060</v>
      </c>
      <c r="J83" s="9">
        <v>60669.91</v>
      </c>
      <c r="K83" s="9">
        <v>363458.55</v>
      </c>
      <c r="L83" s="9">
        <v>147885.4</v>
      </c>
      <c r="M83" s="9">
        <v>59154.16</v>
      </c>
      <c r="N83" s="9">
        <v>156418.99</v>
      </c>
      <c r="O83" s="9">
        <v>88731.24</v>
      </c>
      <c r="P83" s="9">
        <v>2240</v>
      </c>
      <c r="Q83" s="9">
        <v>60669.91</v>
      </c>
      <c r="R83" s="9">
        <v>4777.84</v>
      </c>
      <c r="S83" s="9">
        <v>0</v>
      </c>
      <c r="T83" s="9">
        <v>0</v>
      </c>
      <c r="U83" s="12"/>
    </row>
    <row r="84" ht="18" customHeight="1" spans="1:21">
      <c r="A84" s="6">
        <v>201</v>
      </c>
      <c r="B84" s="6">
        <v>3</v>
      </c>
      <c r="C84" s="6">
        <v>1</v>
      </c>
      <c r="D84" s="10" t="s">
        <v>25</v>
      </c>
      <c r="E84" s="10" t="s">
        <v>114</v>
      </c>
      <c r="F84" s="9">
        <v>379967.81</v>
      </c>
      <c r="G84" s="9">
        <v>259376</v>
      </c>
      <c r="H84" s="9">
        <v>134484</v>
      </c>
      <c r="I84" s="9">
        <v>104940</v>
      </c>
      <c r="J84" s="9">
        <v>19952</v>
      </c>
      <c r="K84" s="9">
        <v>120591.81</v>
      </c>
      <c r="L84" s="9">
        <v>47884.8</v>
      </c>
      <c r="M84" s="9">
        <v>19153.92</v>
      </c>
      <c r="N84" s="9">
        <v>53553.09</v>
      </c>
      <c r="O84" s="9">
        <v>31125.12</v>
      </c>
      <c r="P84" s="9">
        <v>800</v>
      </c>
      <c r="Q84" s="9">
        <v>19952</v>
      </c>
      <c r="R84" s="9">
        <v>1675.97</v>
      </c>
      <c r="S84" s="9">
        <v>0</v>
      </c>
      <c r="T84" s="9">
        <v>0</v>
      </c>
      <c r="U84" s="12"/>
    </row>
    <row r="85" ht="18" customHeight="1" spans="1:21">
      <c r="A85" s="6">
        <v>207</v>
      </c>
      <c r="B85" s="6">
        <v>1</v>
      </c>
      <c r="C85" s="6">
        <v>1</v>
      </c>
      <c r="D85" s="10" t="s">
        <v>25</v>
      </c>
      <c r="E85" s="10" t="s">
        <v>115</v>
      </c>
      <c r="F85" s="9">
        <v>101516.7</v>
      </c>
      <c r="G85" s="9">
        <v>68328</v>
      </c>
      <c r="H85" s="9">
        <v>38772</v>
      </c>
      <c r="I85" s="9">
        <v>24300</v>
      </c>
      <c r="J85" s="9">
        <v>5256</v>
      </c>
      <c r="K85" s="9">
        <v>33188.7</v>
      </c>
      <c r="L85" s="9">
        <v>13665.6</v>
      </c>
      <c r="M85" s="9">
        <v>5466.24</v>
      </c>
      <c r="N85" s="9">
        <v>14056.86</v>
      </c>
      <c r="O85" s="9">
        <v>8199.36</v>
      </c>
      <c r="P85" s="9">
        <v>160</v>
      </c>
      <c r="Q85" s="9">
        <v>5256</v>
      </c>
      <c r="R85" s="9">
        <v>441.5</v>
      </c>
      <c r="S85" s="9">
        <v>0</v>
      </c>
      <c r="T85" s="9">
        <v>0</v>
      </c>
      <c r="U85" s="12"/>
    </row>
    <row r="86" ht="11.25" customHeight="1" spans="1:21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3"/>
    </row>
  </sheetData>
  <mergeCells count="21">
    <mergeCell ref="A1:T1"/>
    <mergeCell ref="A2:P2"/>
    <mergeCell ref="Q2:T2"/>
    <mergeCell ref="A3:D3"/>
    <mergeCell ref="G3:J3"/>
    <mergeCell ref="K3:S3"/>
    <mergeCell ref="N4:S4"/>
    <mergeCell ref="A4:A5"/>
    <mergeCell ref="B4:B5"/>
    <mergeCell ref="C4:C5"/>
    <mergeCell ref="D4:D5"/>
    <mergeCell ref="E3:E5"/>
    <mergeCell ref="F3:F5"/>
    <mergeCell ref="G4:G5"/>
    <mergeCell ref="H4:H5"/>
    <mergeCell ref="I4:I5"/>
    <mergeCell ref="J4:J5"/>
    <mergeCell ref="K4:K5"/>
    <mergeCell ref="L4:L5"/>
    <mergeCell ref="M4:M5"/>
    <mergeCell ref="T3:T5"/>
  </mergeCells>
  <printOptions horizontalCentered="1"/>
  <pageMargins left="0.393055555555556" right="0.393055555555556" top="0.984027777777778" bottom="0.984027777777778" header="0.3" footer="0.3"/>
  <pageSetup paperSize="9" scale="76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工资福利支出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2011-12-31T06:39:00Z</dcterms:created>
  <dcterms:modified xsi:type="dcterms:W3CDTF">2017-10-27T02:37:28Z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2052-10.1.0.6554</vt:lpwstr>
  </property>
</Properties>
</file>